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FACTURACION!$A$11:$N$68</definedName>
  </definedName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F119" i="3" l="1"/>
  <c r="G119" i="3"/>
  <c r="H119" i="3"/>
  <c r="I119" i="3"/>
  <c r="J119" i="3"/>
  <c r="K119" i="3"/>
  <c r="E119" i="3"/>
  <c r="E72" i="3"/>
  <c r="F72" i="3" s="1"/>
  <c r="H72" i="3"/>
  <c r="E73" i="3"/>
  <c r="G73" i="3" s="1"/>
  <c r="F73" i="3"/>
  <c r="I73" i="3" s="1"/>
  <c r="H73" i="3"/>
  <c r="E74" i="3"/>
  <c r="F74" i="3" s="1"/>
  <c r="I74" i="3" s="1"/>
  <c r="G74" i="3"/>
  <c r="H74" i="3"/>
  <c r="E75" i="3"/>
  <c r="F75" i="3"/>
  <c r="I75" i="3" s="1"/>
  <c r="G75" i="3"/>
  <c r="H75" i="3"/>
  <c r="E76" i="3"/>
  <c r="F76" i="3" s="1"/>
  <c r="H76" i="3"/>
  <c r="E77" i="3"/>
  <c r="G77" i="3" s="1"/>
  <c r="F77" i="3"/>
  <c r="I77" i="3" s="1"/>
  <c r="H77" i="3"/>
  <c r="E78" i="3"/>
  <c r="G78" i="3" s="1"/>
  <c r="H78" i="3"/>
  <c r="E79" i="3"/>
  <c r="F79" i="3"/>
  <c r="I79" i="3" s="1"/>
  <c r="G79" i="3"/>
  <c r="H79" i="3"/>
  <c r="E80" i="3"/>
  <c r="F80" i="3" s="1"/>
  <c r="H80" i="3"/>
  <c r="E81" i="3"/>
  <c r="G81" i="3" s="1"/>
  <c r="F81" i="3"/>
  <c r="H81" i="3"/>
  <c r="E82" i="3"/>
  <c r="F82" i="3" s="1"/>
  <c r="I82" i="3" s="1"/>
  <c r="G82" i="3"/>
  <c r="H82" i="3"/>
  <c r="E83" i="3"/>
  <c r="F83" i="3"/>
  <c r="I83" i="3" s="1"/>
  <c r="G83" i="3"/>
  <c r="H83" i="3"/>
  <c r="E84" i="3"/>
  <c r="F84" i="3" s="1"/>
  <c r="I84" i="3" s="1"/>
  <c r="G84" i="3"/>
  <c r="H84" i="3"/>
  <c r="E85" i="3"/>
  <c r="G85" i="3" s="1"/>
  <c r="F85" i="3"/>
  <c r="I85" i="3" s="1"/>
  <c r="H85" i="3"/>
  <c r="E86" i="3"/>
  <c r="F86" i="3" s="1"/>
  <c r="H86" i="3"/>
  <c r="E87" i="3"/>
  <c r="F87" i="3"/>
  <c r="I87" i="3" s="1"/>
  <c r="G87" i="3"/>
  <c r="H87" i="3"/>
  <c r="E88" i="3"/>
  <c r="F88" i="3" s="1"/>
  <c r="I88" i="3" s="1"/>
  <c r="G88" i="3"/>
  <c r="H88" i="3"/>
  <c r="E89" i="3"/>
  <c r="G89" i="3" s="1"/>
  <c r="F89" i="3"/>
  <c r="I89" i="3" s="1"/>
  <c r="H89" i="3"/>
  <c r="E90" i="3"/>
  <c r="F90" i="3" s="1"/>
  <c r="H90" i="3"/>
  <c r="E91" i="3"/>
  <c r="F91" i="3"/>
  <c r="I91" i="3" s="1"/>
  <c r="G91" i="3"/>
  <c r="H91" i="3"/>
  <c r="E92" i="3"/>
  <c r="F92" i="3" s="1"/>
  <c r="I92" i="3" s="1"/>
  <c r="G92" i="3"/>
  <c r="H92" i="3"/>
  <c r="E93" i="3"/>
  <c r="G93" i="3" s="1"/>
  <c r="F93" i="3"/>
  <c r="I93" i="3" s="1"/>
  <c r="H93" i="3"/>
  <c r="E94" i="3"/>
  <c r="G94" i="3" s="1"/>
  <c r="H94" i="3"/>
  <c r="E95" i="3"/>
  <c r="F95" i="3"/>
  <c r="I95" i="3" s="1"/>
  <c r="G95" i="3"/>
  <c r="H95" i="3"/>
  <c r="E96" i="3"/>
  <c r="F96" i="3" s="1"/>
  <c r="I96" i="3" s="1"/>
  <c r="G96" i="3"/>
  <c r="H96" i="3"/>
  <c r="E97" i="3"/>
  <c r="G97" i="3" s="1"/>
  <c r="F97" i="3"/>
  <c r="I97" i="3" s="1"/>
  <c r="H97" i="3"/>
  <c r="E98" i="3"/>
  <c r="G98" i="3" s="1"/>
  <c r="H98" i="3"/>
  <c r="E99" i="3"/>
  <c r="F99" i="3"/>
  <c r="I99" i="3" s="1"/>
  <c r="G99" i="3"/>
  <c r="H99" i="3"/>
  <c r="E100" i="3"/>
  <c r="F100" i="3" s="1"/>
  <c r="G100" i="3"/>
  <c r="H100" i="3"/>
  <c r="E101" i="3"/>
  <c r="G101" i="3" s="1"/>
  <c r="F101" i="3"/>
  <c r="I101" i="3" s="1"/>
  <c r="H101" i="3"/>
  <c r="E102" i="3"/>
  <c r="F102" i="3" s="1"/>
  <c r="H102" i="3"/>
  <c r="E103" i="3"/>
  <c r="F103" i="3"/>
  <c r="I103" i="3" s="1"/>
  <c r="G103" i="3"/>
  <c r="H103" i="3"/>
  <c r="E104" i="3"/>
  <c r="F104" i="3" s="1"/>
  <c r="I104" i="3" s="1"/>
  <c r="G104" i="3"/>
  <c r="H104" i="3"/>
  <c r="E105" i="3"/>
  <c r="G105" i="3" s="1"/>
  <c r="F105" i="3"/>
  <c r="I105" i="3" s="1"/>
  <c r="H105" i="3"/>
  <c r="E106" i="3"/>
  <c r="G106" i="3" s="1"/>
  <c r="H106" i="3"/>
  <c r="E107" i="3"/>
  <c r="F107" i="3"/>
  <c r="I107" i="3" s="1"/>
  <c r="G107" i="3"/>
  <c r="H107" i="3"/>
  <c r="E108" i="3"/>
  <c r="F108" i="3" s="1"/>
  <c r="I108" i="3" s="1"/>
  <c r="G108" i="3"/>
  <c r="H108" i="3"/>
  <c r="E109" i="3"/>
  <c r="G109" i="3" s="1"/>
  <c r="F109" i="3"/>
  <c r="I109" i="3" s="1"/>
  <c r="H109" i="3"/>
  <c r="E110" i="3"/>
  <c r="F110" i="3" s="1"/>
  <c r="H110" i="3"/>
  <c r="E111" i="3"/>
  <c r="F111" i="3"/>
  <c r="I111" i="3" s="1"/>
  <c r="G111" i="3"/>
  <c r="H111" i="3"/>
  <c r="E112" i="3"/>
  <c r="F112" i="3" s="1"/>
  <c r="I112" i="3" s="1"/>
  <c r="G112" i="3"/>
  <c r="H112" i="3"/>
  <c r="E113" i="3"/>
  <c r="G113" i="3" s="1"/>
  <c r="F113" i="3"/>
  <c r="I113" i="3" s="1"/>
  <c r="H113" i="3"/>
  <c r="E114" i="3"/>
  <c r="F114" i="3" s="1"/>
  <c r="H114" i="3"/>
  <c r="E115" i="3"/>
  <c r="F115" i="3"/>
  <c r="I115" i="3" s="1"/>
  <c r="G115" i="3"/>
  <c r="H115" i="3"/>
  <c r="E116" i="3"/>
  <c r="F116" i="3" s="1"/>
  <c r="G116" i="3"/>
  <c r="H116" i="3"/>
  <c r="E117" i="3"/>
  <c r="G117" i="3" s="1"/>
  <c r="F117" i="3"/>
  <c r="I117" i="3" s="1"/>
  <c r="H117" i="3"/>
  <c r="K71" i="3"/>
  <c r="J71" i="3"/>
  <c r="I71" i="3"/>
  <c r="H71" i="3"/>
  <c r="G71" i="3"/>
  <c r="F71" i="3"/>
  <c r="E71" i="3"/>
  <c r="H68" i="3"/>
  <c r="H122" i="3" s="1"/>
  <c r="E13" i="3"/>
  <c r="F13" i="3" s="1"/>
  <c r="H13" i="3"/>
  <c r="E14" i="3"/>
  <c r="F14" i="3" s="1"/>
  <c r="H14" i="3"/>
  <c r="E15" i="3"/>
  <c r="G15" i="3" s="1"/>
  <c r="H15" i="3"/>
  <c r="E16" i="3"/>
  <c r="F16" i="3" s="1"/>
  <c r="H16" i="3"/>
  <c r="E17" i="3"/>
  <c r="F17" i="3" s="1"/>
  <c r="H17" i="3"/>
  <c r="E18" i="3"/>
  <c r="F18" i="3" s="1"/>
  <c r="H18" i="3"/>
  <c r="E19" i="3"/>
  <c r="G19" i="3" s="1"/>
  <c r="H19" i="3"/>
  <c r="E20" i="3"/>
  <c r="G20" i="3" s="1"/>
  <c r="F20" i="3"/>
  <c r="H20" i="3"/>
  <c r="E21" i="3"/>
  <c r="F21" i="3" s="1"/>
  <c r="G21" i="3"/>
  <c r="H21" i="3"/>
  <c r="E22" i="3"/>
  <c r="F22" i="3" s="1"/>
  <c r="H22" i="3"/>
  <c r="E23" i="3"/>
  <c r="G23" i="3" s="1"/>
  <c r="H23" i="3"/>
  <c r="E24" i="3"/>
  <c r="F24" i="3" s="1"/>
  <c r="H24" i="3"/>
  <c r="E25" i="3"/>
  <c r="F25" i="3" s="1"/>
  <c r="H25" i="3"/>
  <c r="E26" i="3"/>
  <c r="F26" i="3" s="1"/>
  <c r="H26" i="3"/>
  <c r="E27" i="3"/>
  <c r="G27" i="3" s="1"/>
  <c r="H27" i="3"/>
  <c r="E28" i="3"/>
  <c r="F28" i="3" s="1"/>
  <c r="H28" i="3"/>
  <c r="E29" i="3"/>
  <c r="F29" i="3" s="1"/>
  <c r="H29" i="3"/>
  <c r="E30" i="3"/>
  <c r="F30" i="3" s="1"/>
  <c r="H30" i="3"/>
  <c r="E31" i="3"/>
  <c r="G31" i="3" s="1"/>
  <c r="H31" i="3"/>
  <c r="E32" i="3"/>
  <c r="F32" i="3" s="1"/>
  <c r="H32" i="3"/>
  <c r="E33" i="3"/>
  <c r="F33" i="3" s="1"/>
  <c r="H33" i="3"/>
  <c r="E34" i="3"/>
  <c r="F34" i="3" s="1"/>
  <c r="H34" i="3"/>
  <c r="E35" i="3"/>
  <c r="G35" i="3" s="1"/>
  <c r="H35" i="3"/>
  <c r="E36" i="3"/>
  <c r="G36" i="3" s="1"/>
  <c r="H36" i="3"/>
  <c r="E37" i="3"/>
  <c r="F37" i="3" s="1"/>
  <c r="H37" i="3"/>
  <c r="E38" i="3"/>
  <c r="F38" i="3" s="1"/>
  <c r="H38" i="3"/>
  <c r="E39" i="3"/>
  <c r="G39" i="3" s="1"/>
  <c r="H39" i="3"/>
  <c r="E40" i="3"/>
  <c r="F40" i="3" s="1"/>
  <c r="H40" i="3"/>
  <c r="E41" i="3"/>
  <c r="F41" i="3" s="1"/>
  <c r="H41" i="3"/>
  <c r="E42" i="3"/>
  <c r="F42" i="3" s="1"/>
  <c r="H42" i="3"/>
  <c r="E43" i="3"/>
  <c r="G43" i="3" s="1"/>
  <c r="H43" i="3"/>
  <c r="E44" i="3"/>
  <c r="F44" i="3" s="1"/>
  <c r="H44" i="3"/>
  <c r="E45" i="3"/>
  <c r="F45" i="3" s="1"/>
  <c r="H45" i="3"/>
  <c r="E46" i="3"/>
  <c r="F46" i="3" s="1"/>
  <c r="H46" i="3"/>
  <c r="E47" i="3"/>
  <c r="G47" i="3" s="1"/>
  <c r="H47" i="3"/>
  <c r="E48" i="3"/>
  <c r="F48" i="3" s="1"/>
  <c r="H48" i="3"/>
  <c r="E49" i="3"/>
  <c r="F49" i="3" s="1"/>
  <c r="H49" i="3"/>
  <c r="E50" i="3"/>
  <c r="F50" i="3" s="1"/>
  <c r="H50" i="3"/>
  <c r="E51" i="3"/>
  <c r="G51" i="3" s="1"/>
  <c r="H51" i="3"/>
  <c r="E52" i="3"/>
  <c r="F52" i="3" s="1"/>
  <c r="H52" i="3"/>
  <c r="E53" i="3"/>
  <c r="F53" i="3" s="1"/>
  <c r="H53" i="3"/>
  <c r="E54" i="3"/>
  <c r="H54" i="3"/>
  <c r="E55" i="3"/>
  <c r="G55" i="3" s="1"/>
  <c r="H55" i="3"/>
  <c r="E56" i="3"/>
  <c r="F56" i="3" s="1"/>
  <c r="H56" i="3"/>
  <c r="E57" i="3"/>
  <c r="F57" i="3" s="1"/>
  <c r="H57" i="3"/>
  <c r="E58" i="3"/>
  <c r="H58" i="3"/>
  <c r="E59" i="3"/>
  <c r="G59" i="3" s="1"/>
  <c r="H59" i="3"/>
  <c r="E60" i="3"/>
  <c r="G60" i="3" s="1"/>
  <c r="F60" i="3"/>
  <c r="H60" i="3"/>
  <c r="E61" i="3"/>
  <c r="G61" i="3" s="1"/>
  <c r="F61" i="3"/>
  <c r="H61" i="3"/>
  <c r="E62" i="3"/>
  <c r="H62" i="3"/>
  <c r="E63" i="3"/>
  <c r="G63" i="3" s="1"/>
  <c r="H63" i="3"/>
  <c r="E64" i="3"/>
  <c r="G64" i="3" s="1"/>
  <c r="H64" i="3"/>
  <c r="E65" i="3"/>
  <c r="F65" i="3" s="1"/>
  <c r="H65" i="3"/>
  <c r="E66" i="3"/>
  <c r="H66" i="3"/>
  <c r="H12" i="3"/>
  <c r="E12" i="3"/>
  <c r="F12" i="3" s="1"/>
  <c r="F64" i="3" l="1"/>
  <c r="G40" i="3"/>
  <c r="G65" i="3"/>
  <c r="F55" i="3"/>
  <c r="I55" i="3" s="1"/>
  <c r="J55" i="3" s="1"/>
  <c r="G56" i="3"/>
  <c r="F36" i="3"/>
  <c r="I12" i="3"/>
  <c r="J12" i="3" s="1"/>
  <c r="K12" i="3" s="1"/>
  <c r="G12" i="3"/>
  <c r="G57" i="3"/>
  <c r="G37" i="3"/>
  <c r="I37" i="3" s="1"/>
  <c r="F59" i="3"/>
  <c r="I59" i="3" s="1"/>
  <c r="G24" i="3"/>
  <c r="F51" i="3"/>
  <c r="I51" i="3" s="1"/>
  <c r="J51" i="3" s="1"/>
  <c r="G44" i="3"/>
  <c r="G41" i="3"/>
  <c r="I41" i="3" s="1"/>
  <c r="J41" i="3" s="1"/>
  <c r="K41" i="3" s="1"/>
  <c r="G28" i="3"/>
  <c r="I28" i="3" s="1"/>
  <c r="J28" i="3" s="1"/>
  <c r="G25" i="3"/>
  <c r="I25" i="3" s="1"/>
  <c r="G45" i="3"/>
  <c r="G29" i="3"/>
  <c r="I29" i="3" s="1"/>
  <c r="J29" i="3" s="1"/>
  <c r="K29" i="3" s="1"/>
  <c r="I36" i="3"/>
  <c r="I64" i="3"/>
  <c r="J64" i="3" s="1"/>
  <c r="K64" i="3" s="1"/>
  <c r="I21" i="3"/>
  <c r="J21" i="3" s="1"/>
  <c r="K21" i="3" s="1"/>
  <c r="I56" i="3"/>
  <c r="J56" i="3" s="1"/>
  <c r="G53" i="3"/>
  <c r="G52" i="3"/>
  <c r="I52" i="3" s="1"/>
  <c r="G48" i="3"/>
  <c r="I48" i="3" s="1"/>
  <c r="J48" i="3" s="1"/>
  <c r="K48" i="3" s="1"/>
  <c r="I44" i="3"/>
  <c r="G32" i="3"/>
  <c r="I32" i="3" s="1"/>
  <c r="G16" i="3"/>
  <c r="I16" i="3" s="1"/>
  <c r="J16" i="3" s="1"/>
  <c r="K16" i="3" s="1"/>
  <c r="G13" i="3"/>
  <c r="I40" i="3"/>
  <c r="J40" i="3" s="1"/>
  <c r="K40" i="3" s="1"/>
  <c r="I24" i="3"/>
  <c r="G49" i="3"/>
  <c r="I49" i="3" s="1"/>
  <c r="J49" i="3" s="1"/>
  <c r="K49" i="3" s="1"/>
  <c r="I45" i="3"/>
  <c r="G33" i="3"/>
  <c r="G17" i="3"/>
  <c r="I17" i="3" s="1"/>
  <c r="I13" i="3"/>
  <c r="J13" i="3" s="1"/>
  <c r="K13" i="3" s="1"/>
  <c r="I33" i="3"/>
  <c r="I20" i="3"/>
  <c r="E68" i="3"/>
  <c r="E122" i="3" s="1"/>
  <c r="J112" i="3"/>
  <c r="K112" i="3" s="1"/>
  <c r="J108" i="3"/>
  <c r="K108" i="3"/>
  <c r="K101" i="3"/>
  <c r="J101" i="3"/>
  <c r="J97" i="3"/>
  <c r="K97" i="3" s="1"/>
  <c r="J88" i="3"/>
  <c r="K88" i="3" s="1"/>
  <c r="J84" i="3"/>
  <c r="K84" i="3"/>
  <c r="J77" i="3"/>
  <c r="K77" i="3"/>
  <c r="J73" i="3"/>
  <c r="K73" i="3" s="1"/>
  <c r="I81" i="3"/>
  <c r="J117" i="3"/>
  <c r="K117" i="3" s="1"/>
  <c r="K113" i="3"/>
  <c r="J113" i="3"/>
  <c r="J105" i="3"/>
  <c r="K105" i="3" s="1"/>
  <c r="J96" i="3"/>
  <c r="K96" i="3" s="1"/>
  <c r="J92" i="3"/>
  <c r="K92" i="3"/>
  <c r="J75" i="3"/>
  <c r="K75" i="3"/>
  <c r="K74" i="3"/>
  <c r="J74" i="3"/>
  <c r="J109" i="3"/>
  <c r="K109" i="3"/>
  <c r="J104" i="3"/>
  <c r="K104" i="3" s="1"/>
  <c r="J93" i="3"/>
  <c r="K93" i="3" s="1"/>
  <c r="K89" i="3"/>
  <c r="J89" i="3"/>
  <c r="J85" i="3"/>
  <c r="K85" i="3"/>
  <c r="J115" i="3"/>
  <c r="K115" i="3" s="1"/>
  <c r="J111" i="3"/>
  <c r="K111" i="3"/>
  <c r="J107" i="3"/>
  <c r="K107" i="3" s="1"/>
  <c r="J103" i="3"/>
  <c r="K103" i="3"/>
  <c r="J99" i="3"/>
  <c r="K99" i="3" s="1"/>
  <c r="J95" i="3"/>
  <c r="K95" i="3"/>
  <c r="J91" i="3"/>
  <c r="K91" i="3" s="1"/>
  <c r="J87" i="3"/>
  <c r="K87" i="3"/>
  <c r="J83" i="3"/>
  <c r="K83" i="3" s="1"/>
  <c r="J82" i="3"/>
  <c r="K82" i="3"/>
  <c r="J79" i="3"/>
  <c r="K79" i="3" s="1"/>
  <c r="I116" i="3"/>
  <c r="G114" i="3"/>
  <c r="I114" i="3" s="1"/>
  <c r="G110" i="3"/>
  <c r="I110" i="3" s="1"/>
  <c r="G102" i="3"/>
  <c r="I102" i="3" s="1"/>
  <c r="I100" i="3"/>
  <c r="G90" i="3"/>
  <c r="I90" i="3" s="1"/>
  <c r="G86" i="3"/>
  <c r="I86" i="3" s="1"/>
  <c r="F106" i="3"/>
  <c r="I106" i="3" s="1"/>
  <c r="F98" i="3"/>
  <c r="I98" i="3" s="1"/>
  <c r="F94" i="3"/>
  <c r="I94" i="3" s="1"/>
  <c r="F78" i="3"/>
  <c r="G80" i="3"/>
  <c r="I80" i="3" s="1"/>
  <c r="I78" i="3"/>
  <c r="G76" i="3"/>
  <c r="I76" i="3" s="1"/>
  <c r="G72" i="3"/>
  <c r="I72" i="3" s="1"/>
  <c r="J59" i="3"/>
  <c r="K59" i="3" s="1"/>
  <c r="J33" i="3"/>
  <c r="K33" i="3" s="1"/>
  <c r="J20" i="3"/>
  <c r="K20" i="3" s="1"/>
  <c r="F66" i="3"/>
  <c r="G66" i="3"/>
  <c r="I65" i="3"/>
  <c r="I60" i="3"/>
  <c r="I57" i="3"/>
  <c r="I53" i="3"/>
  <c r="J24" i="3"/>
  <c r="K24" i="3" s="1"/>
  <c r="F58" i="3"/>
  <c r="G58" i="3"/>
  <c r="K55" i="3"/>
  <c r="F54" i="3"/>
  <c r="G54" i="3"/>
  <c r="K51" i="3"/>
  <c r="J44" i="3"/>
  <c r="K44" i="3" s="1"/>
  <c r="F63" i="3"/>
  <c r="I63" i="3" s="1"/>
  <c r="F62" i="3"/>
  <c r="G62" i="3"/>
  <c r="I61" i="3"/>
  <c r="K56" i="3"/>
  <c r="J45" i="3"/>
  <c r="F47" i="3"/>
  <c r="I47" i="3" s="1"/>
  <c r="F43" i="3"/>
  <c r="I43" i="3" s="1"/>
  <c r="F39" i="3"/>
  <c r="I39" i="3" s="1"/>
  <c r="F35" i="3"/>
  <c r="I35" i="3" s="1"/>
  <c r="F31" i="3"/>
  <c r="I31" i="3" s="1"/>
  <c r="F27" i="3"/>
  <c r="I27" i="3" s="1"/>
  <c r="F23" i="3"/>
  <c r="I23" i="3" s="1"/>
  <c r="F19" i="3"/>
  <c r="I19" i="3" s="1"/>
  <c r="F15" i="3"/>
  <c r="I15" i="3" s="1"/>
  <c r="G50" i="3"/>
  <c r="I50" i="3" s="1"/>
  <c r="G46" i="3"/>
  <c r="I46" i="3" s="1"/>
  <c r="G42" i="3"/>
  <c r="I42" i="3" s="1"/>
  <c r="G38" i="3"/>
  <c r="I38" i="3" s="1"/>
  <c r="G34" i="3"/>
  <c r="I34" i="3" s="1"/>
  <c r="G30" i="3"/>
  <c r="I30" i="3" s="1"/>
  <c r="G26" i="3"/>
  <c r="I26" i="3" s="1"/>
  <c r="G22" i="3"/>
  <c r="I22" i="3" s="1"/>
  <c r="G18" i="3"/>
  <c r="I18" i="3" s="1"/>
  <c r="G14" i="3"/>
  <c r="I14" i="3" s="1"/>
  <c r="J37" i="3" l="1"/>
  <c r="K37" i="3" s="1"/>
  <c r="J25" i="3"/>
  <c r="K25" i="3" s="1"/>
  <c r="K45" i="3"/>
  <c r="I54" i="3"/>
  <c r="J32" i="3"/>
  <c r="K32" i="3" s="1"/>
  <c r="J52" i="3"/>
  <c r="K52" i="3" s="1"/>
  <c r="J17" i="3"/>
  <c r="K17" i="3" s="1"/>
  <c r="G68" i="3"/>
  <c r="G122" i="3" s="1"/>
  <c r="I66" i="3"/>
  <c r="J66" i="3" s="1"/>
  <c r="K66" i="3" s="1"/>
  <c r="I62" i="3"/>
  <c r="J62" i="3" s="1"/>
  <c r="K62" i="3" s="1"/>
  <c r="K28" i="3"/>
  <c r="J36" i="3"/>
  <c r="K36" i="3" s="1"/>
  <c r="F68" i="3"/>
  <c r="F122" i="3" s="1"/>
  <c r="I58" i="3"/>
  <c r="J58" i="3" s="1"/>
  <c r="K58" i="3" s="1"/>
  <c r="J86" i="3"/>
  <c r="K86" i="3" s="1"/>
  <c r="J80" i="3"/>
  <c r="K80" i="3" s="1"/>
  <c r="J102" i="3"/>
  <c r="K102" i="3" s="1"/>
  <c r="J72" i="3"/>
  <c r="K72" i="3" s="1"/>
  <c r="J110" i="3"/>
  <c r="K110" i="3"/>
  <c r="J76" i="3"/>
  <c r="K76" i="3" s="1"/>
  <c r="J90" i="3"/>
  <c r="K90" i="3" s="1"/>
  <c r="K114" i="3"/>
  <c r="J114" i="3"/>
  <c r="J78" i="3"/>
  <c r="K78" i="3" s="1"/>
  <c r="J98" i="3"/>
  <c r="K98" i="3" s="1"/>
  <c r="J100" i="3"/>
  <c r="K100" i="3"/>
  <c r="J116" i="3"/>
  <c r="K116" i="3" s="1"/>
  <c r="J106" i="3"/>
  <c r="K106" i="3"/>
  <c r="K81" i="3"/>
  <c r="J81" i="3"/>
  <c r="J94" i="3"/>
  <c r="K94" i="3"/>
  <c r="J46" i="3"/>
  <c r="K46" i="3" s="1"/>
  <c r="J18" i="3"/>
  <c r="K18" i="3" s="1"/>
  <c r="J34" i="3"/>
  <c r="K34" i="3" s="1"/>
  <c r="J50" i="3"/>
  <c r="K50" i="3" s="1"/>
  <c r="J54" i="3"/>
  <c r="K54" i="3" s="1"/>
  <c r="J22" i="3"/>
  <c r="K22" i="3" s="1"/>
  <c r="J26" i="3"/>
  <c r="K26" i="3" s="1"/>
  <c r="J23" i="3"/>
  <c r="K23" i="3" s="1"/>
  <c r="J38" i="3"/>
  <c r="K38" i="3" s="1"/>
  <c r="J19" i="3"/>
  <c r="K19" i="3" s="1"/>
  <c r="J27" i="3"/>
  <c r="K27" i="3" s="1"/>
  <c r="J63" i="3"/>
  <c r="K63" i="3" s="1"/>
  <c r="J15" i="3"/>
  <c r="K15" i="3" s="1"/>
  <c r="J31" i="3"/>
  <c r="K31" i="3" s="1"/>
  <c r="J53" i="3"/>
  <c r="K53" i="3" s="1"/>
  <c r="J65" i="3"/>
  <c r="K65" i="3" s="1"/>
  <c r="J30" i="3"/>
  <c r="K30" i="3" s="1"/>
  <c r="J35" i="3"/>
  <c r="K35" i="3" s="1"/>
  <c r="J61" i="3"/>
  <c r="K61" i="3"/>
  <c r="J57" i="3"/>
  <c r="K57" i="3" s="1"/>
  <c r="J39" i="3"/>
  <c r="K39" i="3" s="1"/>
  <c r="J60" i="3"/>
  <c r="K60" i="3" s="1"/>
  <c r="J42" i="3"/>
  <c r="K42" i="3" s="1"/>
  <c r="J43" i="3"/>
  <c r="K43" i="3" s="1"/>
  <c r="J14" i="3"/>
  <c r="K14" i="3" s="1"/>
  <c r="J47" i="3"/>
  <c r="K47" i="3" s="1"/>
  <c r="K68" i="3" l="1"/>
  <c r="K122" i="3" s="1"/>
  <c r="B17" i="4" s="1"/>
  <c r="B18" i="4" s="1"/>
  <c r="I68" i="3"/>
  <c r="I122" i="3" s="1"/>
  <c r="J68" i="3"/>
  <c r="J122" i="3" s="1"/>
</calcChain>
</file>

<file path=xl/sharedStrings.xml><?xml version="1.0" encoding="utf-8"?>
<sst xmlns="http://schemas.openxmlformats.org/spreadsheetml/2006/main" count="1053" uniqueCount="343">
  <si>
    <t>CONTPAQ i</t>
  </si>
  <si>
    <t xml:space="preserve">      NÓMINAS</t>
  </si>
  <si>
    <t>011 INGENIERIA FISCAL LABORAL SC</t>
  </si>
  <si>
    <t>Lista de Raya (forma tabular)</t>
  </si>
  <si>
    <t>Periodo 4 al 4 Semanal del 17/01/2018 al 23/01/2018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</si>
  <si>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</si>
  <si>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</si>
  <si>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</si>
  <si>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</si>
  <si>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</si>
  <si>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</si>
  <si>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Horas extras</t>
  </si>
  <si>
    <t>Comisiones</t>
  </si>
  <si>
    <t>Compensación</t>
  </si>
  <si>
    <t>Prima de vacaciones a tiempo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</si>
  <si>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</si>
  <si>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</si>
  <si>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</si>
  <si>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</si>
  <si>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</si>
  <si>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</si>
  <si>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</si>
  <si>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</si>
  <si>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</si>
  <si>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</si>
  <si>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</si>
  <si>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</si>
  <si>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</si>
  <si>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</si>
  <si>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</si>
  <si>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Descuento infonavit 17</t>
  </si>
  <si>
    <t>Descuentos fonacot 17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</si>
  <si>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</si>
  <si>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</si>
  <si>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</si>
  <si>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</si>
  <si>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</si>
  <si>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</si>
  <si>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00016</t>
  </si>
  <si>
    <t>Arenas Vargas Moises</t>
  </si>
  <si>
    <t>AGL09</t>
  </si>
  <si>
    <t>Arias Gonzalez Luis Ignacio</t>
  </si>
  <si>
    <t>0AZ14</t>
  </si>
  <si>
    <t>Arroyo Zarazua Gilberto</t>
  </si>
  <si>
    <t>ARM15</t>
  </si>
  <si>
    <t>Avalos Rudamas Martha Katherine</t>
  </si>
  <si>
    <t>APA23</t>
  </si>
  <si>
    <t>Aviles Palazuelos Alfredo</t>
  </si>
  <si>
    <t>BL011</t>
  </si>
  <si>
    <t>Berdeja Leon Francisco Gerardo</t>
  </si>
  <si>
    <t>CCM30</t>
  </si>
  <si>
    <t>Cardenas Casas Maria Del Rocio</t>
  </si>
  <si>
    <t>00018</t>
  </si>
  <si>
    <t>Carrasco Tovar Arturo</t>
  </si>
  <si>
    <t>0CO24</t>
  </si>
  <si>
    <t>Castillo Ordoñez Jorge</t>
  </si>
  <si>
    <t>CAD16</t>
  </si>
  <si>
    <t>Castruita Aguilar David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</si>
  <si>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</si>
  <si>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</si>
  <si>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</si>
  <si>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</si>
  <si>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</si>
  <si>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</si>
  <si>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</si>
  <si>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</si>
  <si>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GAR10</t>
  </si>
  <si>
    <t>Gallegos Romero Cristian</t>
  </si>
  <si>
    <t>GTJ04</t>
  </si>
  <si>
    <t>Garcia Torres Juan Manuel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</si>
  <si>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</si>
  <si>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</si>
  <si>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</si>
  <si>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</si>
  <si>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</si>
  <si>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</si>
  <si>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</si>
  <si>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</si>
  <si>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</si>
  <si>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</si>
  <si>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</si>
  <si>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</si>
  <si>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</si>
  <si>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</si>
  <si>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</si>
  <si>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</si>
  <si>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</si>
  <si>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</si>
  <si>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LPM27</t>
  </si>
  <si>
    <t>Lopez Pedroza Miroslava</t>
  </si>
  <si>
    <t>LSJ31</t>
  </si>
  <si>
    <t>Loyola Sandoval Jose Andres</t>
  </si>
  <si>
    <t>LPJ24</t>
  </si>
  <si>
    <t>Lozano Perez Jose Enrique</t>
  </si>
  <si>
    <t>00030</t>
  </si>
  <si>
    <t>Melendez Padilla Claudia Cristina</t>
  </si>
  <si>
    <t>MSA27</t>
  </si>
  <si>
    <t>Morales Sanchez Angel</t>
  </si>
  <si>
    <t>MVN27</t>
  </si>
  <si>
    <t>Moreno Valera Norma</t>
  </si>
  <si>
    <t>NAA16</t>
  </si>
  <si>
    <t>Navarro Arenas Andrea Areli</t>
  </si>
  <si>
    <t>OPR13</t>
  </si>
  <si>
    <t>Ochoa Palacios Raul Alejandro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</si>
  <si>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</si>
  <si>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</si>
  <si>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</si>
  <si>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</si>
  <si>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</si>
  <si>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</si>
  <si>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</si>
  <si>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</si>
  <si>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PLJ01</t>
  </si>
  <si>
    <t>Perez Lopez Jimmy Florentino</t>
  </si>
  <si>
    <t>RGJ02</t>
  </si>
  <si>
    <t>Ramirez Gonzalez Jose Salvador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</si>
  <si>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</si>
  <si>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</si>
  <si>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</si>
  <si>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</si>
  <si>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</si>
  <si>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</si>
  <si>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</si>
  <si>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</si>
  <si>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SJJ30</t>
  </si>
  <si>
    <t>Saenz Juarez Josue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</si>
  <si>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</si>
  <si>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</si>
  <si>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</si>
  <si>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</si>
  <si>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</si>
  <si>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</si>
  <si>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</si>
  <si>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</si>
  <si>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</si>
  <si>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</si>
  <si>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</si>
  <si>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</si>
  <si>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</si>
  <si>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</si>
  <si>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VHN15</t>
  </si>
  <si>
    <t>Valdez Hernandez Elda Nelly</t>
  </si>
  <si>
    <t>VGR22</t>
  </si>
  <si>
    <t>Vargas Gomez Raul Armando</t>
  </si>
  <si>
    <t>VLC29</t>
  </si>
  <si>
    <t>Villarreal Lopez Carlos Alberto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</si>
  <si>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</si>
  <si>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</si>
  <si>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</si>
  <si>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</si>
  <si>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</si>
  <si>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</si>
  <si>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</si>
  <si>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</si>
  <si>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</si>
  <si>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</si>
  <si>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</si>
  <si>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</si>
  <si>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</si>
  <si>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</si>
  <si>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</si>
  <si>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</si>
  <si>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</si>
  <si>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</si>
  <si>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</si>
  <si>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</si>
  <si>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</si>
  <si>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</si>
  <si>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</si>
  <si>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</si>
  <si>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</si>
  <si>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</si>
  <si>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</si>
  <si>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HVJ15</t>
  </si>
  <si>
    <t>Hurtado Vazquez Juan De Dios</t>
  </si>
  <si>
    <t>JML29</t>
  </si>
  <si>
    <t>Juarez Martinez Luis Miguel</t>
  </si>
  <si>
    <t>JUM13</t>
  </si>
  <si>
    <t>Juarez Uribe Michel</t>
  </si>
  <si>
    <t>0MA08</t>
  </si>
  <si>
    <t>Martinez Alvarado Adrian</t>
  </si>
  <si>
    <t>MFF06</t>
  </si>
  <si>
    <t>Martinez Flores Francisco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</si>
  <si>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</si>
  <si>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</si>
  <si>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</si>
  <si>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</si>
  <si>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</si>
  <si>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</si>
  <si>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</si>
  <si>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</si>
  <si>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</si>
  <si>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</si>
  <si>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MBA15</t>
  </si>
  <si>
    <t>Mendoza Briones Asael Alejandro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</si>
  <si>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</si>
  <si>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</si>
  <si>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</si>
  <si>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</si>
  <si>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</si>
  <si>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</si>
  <si>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</si>
  <si>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</si>
  <si>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</si>
  <si>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</si>
  <si>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</si>
  <si>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</si>
  <si>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</si>
  <si>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</si>
  <si>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</si>
  <si>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</si>
  <si>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</si>
  <si>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</si>
  <si>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</si>
  <si>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</si>
  <si>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</si>
  <si>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</si>
  <si>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</si>
  <si>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</si>
  <si>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</si>
  <si>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</si>
  <si>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</si>
  <si>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</si>
  <si>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</si>
  <si>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</si>
  <si>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TLG17</t>
  </si>
  <si>
    <t>Trejo Lugo Gustavo</t>
  </si>
  <si>
    <t>TRJ17</t>
  </si>
  <si>
    <t>Trejo Robles Jose Darinel</t>
  </si>
  <si>
    <t>VBJ17</t>
  </si>
  <si>
    <t>Valdez Bernal Juan Pablo</t>
  </si>
  <si>
    <t>VEJ26</t>
  </si>
  <si>
    <t>Valdez Espino Jose Jacob</t>
  </si>
  <si>
    <t>0VM14</t>
  </si>
  <si>
    <t>Valdez Martinez Martin</t>
  </si>
  <si>
    <t>VRE18</t>
  </si>
  <si>
    <t>Vidal Reyes Edgar Omar</t>
  </si>
  <si>
    <t>0VM21</t>
  </si>
  <si>
    <t>Vigueras Martinez Juan Carlos</t>
  </si>
  <si>
    <t>VCA30</t>
  </si>
  <si>
    <t>Villegas Cruz Andres</t>
  </si>
  <si>
    <t>VGJ15</t>
  </si>
  <si>
    <t>Villegas Gonzalez Juan Francisco</t>
  </si>
  <si>
    <t xml:space="preserve">  =============</t>
  </si>
  <si>
    <t>Total Gral.</t>
  </si>
  <si>
    <t xml:space="preserve"> </t>
  </si>
  <si>
    <t>Periodo 4 del 2018-01-17 al 2018-01-23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</si>
  <si>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</si>
  <si>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</si>
  <si>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</si>
  <si>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</si>
  <si>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</si>
  <si>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</si>
  <si>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</si>
  <si>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</si>
  <si>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28 Tarjeta de Débito</t>
  </si>
  <si>
    <t>Total Tarjeta de Débito</t>
  </si>
  <si>
    <t>Total de movimientos 95</t>
  </si>
  <si>
    <t>99 Otros</t>
  </si>
  <si>
    <t>Total Otros</t>
  </si>
  <si>
    <t>Total de movimientos 6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</si>
  <si>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</si>
  <si>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</si>
  <si>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</si>
  <si>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</si>
  <si>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</si>
  <si>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</si>
  <si>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</si>
  <si>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QUERETARO MOTORS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</si>
  <si>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</si>
  <si>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</si>
  <si>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</si>
  <si>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</si>
  <si>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</si>
  <si>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</si>
  <si>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</si>
  <si>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</si>
  <si>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</si>
  <si>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</si>
  <si>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</si>
  <si>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4</t>
  </si>
  <si>
    <t>17/01/2018 AL 23/01/2018</t>
  </si>
  <si>
    <t>SERVICIO</t>
  </si>
  <si>
    <t>AGUILAR BRAVO CRISTIAN SAUL</t>
  </si>
  <si>
    <t>VENTAS</t>
  </si>
  <si>
    <t>ARENAS VARGAS MOISES</t>
  </si>
  <si>
    <t>SEMINUEVOS</t>
  </si>
  <si>
    <t>ARIAS GONZALEZ LUIS IGNACIO</t>
  </si>
  <si>
    <t>ARROYO ZARAZUA GILBERTO</t>
  </si>
  <si>
    <t>AVALOS RUDAMAS MARTHA KATHERINE</t>
  </si>
  <si>
    <t>AVILES PALAZUELOS ALFREDO</t>
  </si>
  <si>
    <t>BERDEJA LEON FRANCISCO GERARDO</t>
  </si>
  <si>
    <t>CARDENAS CASAS MARIA DEL ROCIO</t>
  </si>
  <si>
    <t>CARRASCO TOVAR ARTURO</t>
  </si>
  <si>
    <t>CASTILLO ORDOÑEZ JORGE</t>
  </si>
  <si>
    <t>CASTRUITA AGUILAR DAVID ARTURO</t>
  </si>
  <si>
    <t>CUATZON APARICIO GELASIO</t>
  </si>
  <si>
    <t>ADMON VENTAS</t>
  </si>
  <si>
    <t>DE JESUS CRUZ JUAN CARLOS</t>
  </si>
  <si>
    <t>DOMINGUEZ ALCANTARA MIGUEL ANGEL</t>
  </si>
  <si>
    <t>DURAN GUERRA VICTOR MANUEL</t>
  </si>
  <si>
    <t>GALLEGOS ROMERO CRISTIAN</t>
  </si>
  <si>
    <t>GARCIA TORRES JUAN MANUEL</t>
  </si>
  <si>
    <t>GRANADOS PEREZ BRENDA LAURA</t>
  </si>
  <si>
    <t>HERNANDEZ ARREOLA RODOLFO MAYOLO</t>
  </si>
  <si>
    <t>ADMINISTRACION</t>
  </si>
  <si>
    <t>HERNANDEZ MATA AURELIANO</t>
  </si>
  <si>
    <t>HERNANDEZ RAMOS LUIS FELIPE</t>
  </si>
  <si>
    <t>HERNANDEZ SOLIS GUMECINDO</t>
  </si>
  <si>
    <t>HURRLE SALZMANN CARLOS ABELARDO</t>
  </si>
  <si>
    <t>ADMON SERVICIO</t>
  </si>
  <si>
    <t>HURTADO PAJARO JOSE EDUARDO</t>
  </si>
  <si>
    <t>JIMENEZ HERNANDEZ JULIO CESAR</t>
  </si>
  <si>
    <t>LANDAVERDE GARCIA JUAN</t>
  </si>
  <si>
    <t>LOPEZ PEDROZA MIROSLAVA</t>
  </si>
  <si>
    <t>LOYOLA SANDOVAL JOSE ANDRES</t>
  </si>
  <si>
    <t>LOZANO PEREZ JOSE ENRIQUE</t>
  </si>
  <si>
    <t>MELENDEZ PADILLA CLAUDIA CRISTINA</t>
  </si>
  <si>
    <t>MORALES SANCHEZ ANGEL</t>
  </si>
  <si>
    <t>MORENO VALERA NORMA</t>
  </si>
  <si>
    <t>NAVARRO ARENAS ANDREA ARELI</t>
  </si>
  <si>
    <t>OCHOA PALACIOS RAUL ALEJANDRO</t>
  </si>
  <si>
    <t>OLIVAS MANCILLA JESUS SADIEL</t>
  </si>
  <si>
    <t>ONTIVEROS PLIEGO LUIS GERARDO</t>
  </si>
  <si>
    <t>PADILLA RUIZ JOSE ANTONIO</t>
  </si>
  <si>
    <t>PATIÑO NAVARRO OSCAR MARTIN</t>
  </si>
  <si>
    <t>PEREZ LOPEZ JIMMY FLORENTINO</t>
  </si>
  <si>
    <t>RAMIREZ GONZALEZ JOSE SALVADOR</t>
  </si>
  <si>
    <t>RIVERA AGUILAR GABRIEL</t>
  </si>
  <si>
    <t>RODRIGUEZ PINACHO CESAR OCTAVIO</t>
  </si>
  <si>
    <t>RODRIGUEZ RODRIGUEZ RODOLFO ANUAR</t>
  </si>
  <si>
    <t>RUIZ RODRIGUEZ OMAR</t>
  </si>
  <si>
    <t>SAENZ JUAREZ JOSUE</t>
  </si>
  <si>
    <t>SALDAÑA SANCHEZ JULIO CESAR</t>
  </si>
  <si>
    <t>SERENO CUELLAR JUVENAL</t>
  </si>
  <si>
    <t>SIFONTES SARDUA DAYAN JESUS</t>
  </si>
  <si>
    <t>SOLANO PEREZ JOSE ANTONIO</t>
  </si>
  <si>
    <t>SOLORZANO LUNA MARIANA</t>
  </si>
  <si>
    <t>TORRES IBARRA LUIS GERARDO</t>
  </si>
  <si>
    <t>TRONCOSO PEÑA GERARDO</t>
  </si>
  <si>
    <t>VALDEZ HERNANDEZ ELDA NELLY</t>
  </si>
  <si>
    <t>VARGAS GOMEZ RAUL ARMANDO</t>
  </si>
  <si>
    <t>VILLARREAL LOPEZ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</si>
</sst>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64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/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7" xfId="7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0" applyNumberFormat="1" applyFont="1"/>
    <xf numFmtId="164" fontId="24" fillId="0" borderId="1" xfId="0" applyNumberFormat="1" applyFont="1" applyBorder="1"/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23" fillId="0" borderId="6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6" fillId="0" borderId="8" xfId="0" applyFont="1" applyBorder="1"/>
    <xf numFmtId="0" fontId="25" fillId="0" borderId="8" xfId="0" applyFont="1" applyBorder="1"/>
    <xf numFmtId="0" fontId="0" fillId="0" borderId="8" xfId="0" applyFont="1" applyBorder="1"/>
    <xf numFmtId="0" fontId="0" fillId="0" borderId="8" xfId="0" applyBorder="1"/>
    <xf numFmtId="14" fontId="26" fillId="0" borderId="8" xfId="0" applyNumberFormat="1" applyFont="1" applyBorder="1"/>
    <xf numFmtId="43" fontId="1" fillId="0" borderId="8" xfId="4" applyFont="1" applyBorder="1"/>
    <xf numFmtId="43" fontId="1" fillId="0" borderId="9" xfId="4" applyFont="1" applyBorder="1"/>
    <xf numFmtId="43" fontId="1" fillId="0" borderId="10" xfId="4" applyFont="1" applyBorder="1"/>
    <xf numFmtId="43" fontId="1" fillId="0" borderId="11" xfId="4" applyFont="1" applyBorder="1"/>
    <xf numFmtId="43" fontId="1" fillId="0" borderId="12" xfId="4" applyFont="1" applyBorder="1"/>
    <xf numFmtId="43" fontId="25" fillId="0" borderId="11" xfId="4" applyFont="1" applyBorder="1"/>
    <xf numFmtId="0" fontId="27" fillId="4" borderId="13" xfId="0" applyFont="1" applyFill="1" applyBorder="1"/>
    <xf numFmtId="0" fontId="27" fillId="0" borderId="13" xfId="0" applyFont="1" applyFill="1" applyBorder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25"/>
  <sheetViews>
    <sheetView workbookViewId="0">
      <pane xSplit="2" ySplit="11" topLeftCell="D87" activePane="bottomRight" state="frozen"/>
      <selection pane="topRight" activeCell="C1" sqref="C1"/>
      <selection pane="bottomLeft" activeCell="A12" sqref="A12"/>
      <selection pane="bottomRight" activeCell="I12" sqref="I12:I65"/>
    </sheetView>
  </sheetViews>
  <sheetFormatPr baseColWidth="10" defaultRowHeight="11.25" x14ac:dyDescent="0.2"/>
  <cols>
    <col min="1" max="1" width="8.5703125" style="2" customWidth="1"/>
    <col min="2" max="2" width="26.42578125" style="1" customWidth="1"/>
    <col min="3" max="3" width="15" style="1" bestFit="1" customWidth="1"/>
    <col min="4" max="4" width="11.42578125" style="1"/>
    <col min="5" max="5" width="14.5703125" style="1" customWidth="1"/>
    <col min="6" max="16384" width="11.42578125" style="1"/>
  </cols>
  <sheetData>
    <row r="1" spans="1:14" ht="18" customHeight="1" x14ac:dyDescent="0.2">
      <c r="A1" s="3" t="s">
        <v>0</v>
      </c>
      <c r="B1" s="26" t="s">
        <v>245</v>
      </c>
    </row>
    <row r="2" spans="1:14" ht="24.95" customHeight="1" x14ac:dyDescent="0.2">
      <c r="A2" s="4" t="s">
        <v>1</v>
      </c>
      <c r="B2" s="21" t="s">
        <v>2</v>
      </c>
    </row>
    <row r="3" spans="1:14" ht="15" x14ac:dyDescent="0.2">
      <c r="B3" s="23" t="s">
        <v>3</v>
      </c>
    </row>
    <row r="4" spans="1:14" ht="12.75" x14ac:dyDescent="0.2">
      <c r="B4" s="25" t="s">
        <v>4</v>
      </c>
    </row>
    <row r="5" spans="1:14" x14ac:dyDescent="0.2">
      <c r="B5" s="6" t="s">
        <v>5</v>
      </c>
    </row>
    <row r="6" spans="1:14" x14ac:dyDescent="0.2">
      <c r="B6" s="6" t="s">
        <v>6</v>
      </c>
    </row>
    <row r="7" spans="1:14" ht="15" x14ac:dyDescent="0.25">
      <c r="E7" s="46" t="s">
        <v>261</v>
      </c>
      <c r="F7" s="47"/>
      <c r="G7" s="47"/>
      <c r="H7" s="47"/>
      <c r="I7" s="47"/>
      <c r="J7" s="47"/>
      <c r="K7" s="48"/>
    </row>
    <row r="8" spans="1:14" s="5" customFormat="1" ht="23.25" thickBot="1" x14ac:dyDescent="0.25">
      <c r="A8" s="8" t="s">
        <v>7</v>
      </c>
      <c r="B8" s="9" t="s">
        <v>8</v>
      </c>
      <c r="C8" s="10" t="s">
        <v>15</v>
      </c>
      <c r="E8" s="42" t="s">
        <v>15</v>
      </c>
      <c r="F8" s="42" t="s">
        <v>262</v>
      </c>
      <c r="G8" s="42" t="s">
        <v>263</v>
      </c>
      <c r="H8" s="42" t="s">
        <v>264</v>
      </c>
      <c r="I8" s="42" t="s">
        <v>265</v>
      </c>
      <c r="J8" s="42" t="s">
        <v>266</v>
      </c>
      <c r="K8" s="42" t="s">
        <v>267</v>
      </c>
    </row>
    <row r="9" spans="1:14" ht="12" thickTop="1" x14ac:dyDescent="0.2">
      <c r="A9" s="13" t="s">
        <v>34</v>
      </c>
    </row>
    <row r="11" spans="1:14" x14ac:dyDescent="0.2">
      <c r="A11" s="12" t="s">
        <v>35</v>
      </c>
    </row>
    <row r="12" spans="1:14" ht="15" x14ac:dyDescent="0.25">
      <c r="A12" s="2" t="s">
        <v>36</v>
      </c>
      <c r="B12" s="1" t="s">
        <v>37</v>
      </c>
      <c r="C12" s="14">
        <v>2819.63</v>
      </c>
      <c r="E12" s="43">
        <f>+C12</f>
        <v>2819.63</v>
      </c>
      <c r="F12" s="43">
        <f>+E12*2%</f>
        <v>56.392600000000002</v>
      </c>
      <c r="G12" s="43">
        <f>+E12*7.5%</f>
        <v>211.47225</v>
      </c>
      <c r="H12" s="43">
        <f>+INGENIERIA!S12</f>
        <v>0</v>
      </c>
      <c r="I12" s="43">
        <f>SUM(E12:H12)</f>
        <v>3087.49485</v>
      </c>
      <c r="J12" s="43">
        <f>+I12*16%</f>
        <v>493.99917600000003</v>
      </c>
      <c r="K12" s="43">
        <f>+I12+J12</f>
        <v>3581.4940260000003</v>
      </c>
      <c r="M12" s="62" t="s">
        <v>282</v>
      </c>
      <c r="N12" s="63" t="s">
        <v>283</v>
      </c>
    </row>
    <row r="13" spans="1:14" ht="15" hidden="1" x14ac:dyDescent="0.25">
      <c r="A13" s="2" t="s">
        <v>38</v>
      </c>
      <c r="B13" s="1" t="s">
        <v>39</v>
      </c>
      <c r="C13" s="14">
        <v>4666.6899999999996</v>
      </c>
      <c r="E13" s="43">
        <f t="shared" ref="E13:E66" si="0">+C13</f>
        <v>4666.6899999999996</v>
      </c>
      <c r="F13" s="43">
        <f t="shared" ref="F13:F66" si="1">+E13*2%</f>
        <v>93.333799999999997</v>
      </c>
      <c r="G13" s="43">
        <f t="shared" ref="G13:G66" si="2">+E13*7.5%</f>
        <v>350.00174999999996</v>
      </c>
      <c r="H13" s="43">
        <f>+INGENIERIA!S13</f>
        <v>0</v>
      </c>
      <c r="I13" s="43">
        <f t="shared" ref="I13:I66" si="3">SUM(E13:H13)</f>
        <v>5110.0255500000003</v>
      </c>
      <c r="J13" s="43">
        <f t="shared" ref="J13:J66" si="4">+I13*16%</f>
        <v>817.60408800000005</v>
      </c>
      <c r="K13" s="43">
        <f t="shared" ref="K13:K66" si="5">+I13+J13</f>
        <v>5927.6296380000003</v>
      </c>
      <c r="M13" s="62" t="s">
        <v>284</v>
      </c>
      <c r="N13" s="63" t="s">
        <v>285</v>
      </c>
    </row>
    <row r="14" spans="1:14" ht="15" hidden="1" x14ac:dyDescent="0.25">
      <c r="A14" s="2" t="s">
        <v>40</v>
      </c>
      <c r="B14" s="1" t="s">
        <v>41</v>
      </c>
      <c r="C14" s="14">
        <v>1026.69</v>
      </c>
      <c r="E14" s="43">
        <f t="shared" si="0"/>
        <v>1026.69</v>
      </c>
      <c r="F14" s="43">
        <f t="shared" si="1"/>
        <v>20.533800000000003</v>
      </c>
      <c r="G14" s="43">
        <f t="shared" si="2"/>
        <v>77.001750000000001</v>
      </c>
      <c r="H14" s="43">
        <f>+INGENIERIA!S14</f>
        <v>0</v>
      </c>
      <c r="I14" s="43">
        <f t="shared" si="3"/>
        <v>1124.2255499999999</v>
      </c>
      <c r="J14" s="43">
        <f t="shared" si="4"/>
        <v>179.87608799999998</v>
      </c>
      <c r="K14" s="43">
        <f t="shared" si="5"/>
        <v>1304.1016379999999</v>
      </c>
      <c r="M14" s="62" t="s">
        <v>286</v>
      </c>
      <c r="N14" s="63" t="s">
        <v>287</v>
      </c>
    </row>
    <row r="15" spans="1:14" ht="15" hidden="1" x14ac:dyDescent="0.25">
      <c r="A15" s="2" t="s">
        <v>42</v>
      </c>
      <c r="B15" s="1" t="s">
        <v>43</v>
      </c>
      <c r="C15" s="14">
        <v>5157.5600000000004</v>
      </c>
      <c r="E15" s="43">
        <f t="shared" si="0"/>
        <v>5157.5600000000004</v>
      </c>
      <c r="F15" s="43">
        <f t="shared" si="1"/>
        <v>103.15120000000002</v>
      </c>
      <c r="G15" s="43">
        <f t="shared" si="2"/>
        <v>386.81700000000001</v>
      </c>
      <c r="H15" s="43">
        <f>+INGENIERIA!S15</f>
        <v>0</v>
      </c>
      <c r="I15" s="43">
        <f t="shared" si="3"/>
        <v>5647.5282000000007</v>
      </c>
      <c r="J15" s="43">
        <f t="shared" si="4"/>
        <v>903.60451200000011</v>
      </c>
      <c r="K15" s="43">
        <f t="shared" si="5"/>
        <v>6551.1327120000005</v>
      </c>
      <c r="M15" s="62" t="s">
        <v>284</v>
      </c>
      <c r="N15" s="63" t="s">
        <v>288</v>
      </c>
    </row>
    <row r="16" spans="1:14" ht="15" x14ac:dyDescent="0.25">
      <c r="A16" s="2" t="s">
        <v>44</v>
      </c>
      <c r="B16" s="1" t="s">
        <v>45</v>
      </c>
      <c r="C16" s="14">
        <v>1400</v>
      </c>
      <c r="E16" s="43">
        <f t="shared" si="0"/>
        <v>1400</v>
      </c>
      <c r="F16" s="43">
        <f t="shared" si="1"/>
        <v>28</v>
      </c>
      <c r="G16" s="43">
        <f t="shared" si="2"/>
        <v>105</v>
      </c>
      <c r="H16" s="43">
        <f>+INGENIERIA!S16</f>
        <v>0</v>
      </c>
      <c r="I16" s="43">
        <f t="shared" si="3"/>
        <v>1533</v>
      </c>
      <c r="J16" s="43">
        <f t="shared" si="4"/>
        <v>245.28</v>
      </c>
      <c r="K16" s="43">
        <f t="shared" si="5"/>
        <v>1778.28</v>
      </c>
      <c r="M16" s="62" t="s">
        <v>282</v>
      </c>
      <c r="N16" s="63" t="s">
        <v>289</v>
      </c>
    </row>
    <row r="17" spans="1:14" ht="15" hidden="1" x14ac:dyDescent="0.25">
      <c r="A17" s="2" t="s">
        <v>46</v>
      </c>
      <c r="B17" s="1" t="s">
        <v>47</v>
      </c>
      <c r="C17" s="14">
        <v>1026.69</v>
      </c>
      <c r="E17" s="43">
        <f t="shared" si="0"/>
        <v>1026.69</v>
      </c>
      <c r="F17" s="43">
        <f t="shared" si="1"/>
        <v>20.533800000000003</v>
      </c>
      <c r="G17" s="43">
        <f t="shared" si="2"/>
        <v>77.001750000000001</v>
      </c>
      <c r="H17" s="43">
        <f>+INGENIERIA!S17</f>
        <v>0</v>
      </c>
      <c r="I17" s="43">
        <f t="shared" si="3"/>
        <v>1124.2255499999999</v>
      </c>
      <c r="J17" s="43">
        <f t="shared" si="4"/>
        <v>179.87608799999998</v>
      </c>
      <c r="K17" s="43">
        <f t="shared" si="5"/>
        <v>1304.1016379999999</v>
      </c>
      <c r="M17" s="62" t="s">
        <v>284</v>
      </c>
      <c r="N17" s="63" t="s">
        <v>290</v>
      </c>
    </row>
    <row r="18" spans="1:14" ht="15" hidden="1" x14ac:dyDescent="0.25">
      <c r="A18" s="2" t="s">
        <v>48</v>
      </c>
      <c r="B18" s="1" t="s">
        <v>49</v>
      </c>
      <c r="C18" s="14">
        <v>10892.89</v>
      </c>
      <c r="E18" s="43">
        <f t="shared" si="0"/>
        <v>10892.89</v>
      </c>
      <c r="F18" s="43">
        <f t="shared" si="1"/>
        <v>217.8578</v>
      </c>
      <c r="G18" s="43">
        <f t="shared" si="2"/>
        <v>816.96674999999993</v>
      </c>
      <c r="H18" s="43">
        <f>+INGENIERIA!S18</f>
        <v>0</v>
      </c>
      <c r="I18" s="43">
        <f t="shared" si="3"/>
        <v>11927.714549999999</v>
      </c>
      <c r="J18" s="43">
        <f t="shared" si="4"/>
        <v>1908.4343279999998</v>
      </c>
      <c r="K18" s="43">
        <f t="shared" si="5"/>
        <v>13836.148877999998</v>
      </c>
      <c r="M18" s="62" t="s">
        <v>284</v>
      </c>
      <c r="N18" s="63" t="s">
        <v>291</v>
      </c>
    </row>
    <row r="19" spans="1:14" ht="15" x14ac:dyDescent="0.25">
      <c r="A19" s="2" t="s">
        <v>50</v>
      </c>
      <c r="B19" s="1" t="s">
        <v>51</v>
      </c>
      <c r="C19" s="14">
        <v>2943.31</v>
      </c>
      <c r="E19" s="43">
        <f t="shared" si="0"/>
        <v>2943.31</v>
      </c>
      <c r="F19" s="43">
        <f t="shared" si="1"/>
        <v>58.866199999999999</v>
      </c>
      <c r="G19" s="43">
        <f t="shared" si="2"/>
        <v>220.74824999999998</v>
      </c>
      <c r="H19" s="43">
        <f>+INGENIERIA!S19</f>
        <v>0</v>
      </c>
      <c r="I19" s="43">
        <f t="shared" si="3"/>
        <v>3222.92445</v>
      </c>
      <c r="J19" s="43">
        <f t="shared" si="4"/>
        <v>515.667912</v>
      </c>
      <c r="K19" s="43">
        <f t="shared" si="5"/>
        <v>3738.5923619999999</v>
      </c>
      <c r="M19" s="62" t="s">
        <v>282</v>
      </c>
      <c r="N19" s="63" t="s">
        <v>292</v>
      </c>
    </row>
    <row r="20" spans="1:14" ht="15" hidden="1" x14ac:dyDescent="0.25">
      <c r="A20" s="2" t="s">
        <v>52</v>
      </c>
      <c r="B20" s="1" t="s">
        <v>53</v>
      </c>
      <c r="C20" s="14">
        <v>19393.82</v>
      </c>
      <c r="E20" s="43">
        <f t="shared" si="0"/>
        <v>19393.82</v>
      </c>
      <c r="F20" s="43">
        <f t="shared" si="1"/>
        <v>387.87639999999999</v>
      </c>
      <c r="G20" s="43">
        <f t="shared" si="2"/>
        <v>1454.5364999999999</v>
      </c>
      <c r="H20" s="43">
        <f>+INGENIERIA!S20</f>
        <v>0</v>
      </c>
      <c r="I20" s="43">
        <f t="shared" si="3"/>
        <v>21236.232899999999</v>
      </c>
      <c r="J20" s="43">
        <f t="shared" si="4"/>
        <v>3397.7972639999998</v>
      </c>
      <c r="K20" s="43">
        <f t="shared" si="5"/>
        <v>24634.030164</v>
      </c>
      <c r="M20" s="62" t="s">
        <v>284</v>
      </c>
      <c r="N20" s="63" t="s">
        <v>293</v>
      </c>
    </row>
    <row r="21" spans="1:14" ht="15" hidden="1" x14ac:dyDescent="0.25">
      <c r="A21" s="2" t="s">
        <v>54</v>
      </c>
      <c r="B21" s="1" t="s">
        <v>55</v>
      </c>
      <c r="C21" s="14">
        <v>1026.69</v>
      </c>
      <c r="E21" s="43">
        <f t="shared" si="0"/>
        <v>1026.69</v>
      </c>
      <c r="F21" s="43">
        <f t="shared" si="1"/>
        <v>20.533800000000003</v>
      </c>
      <c r="G21" s="43">
        <f t="shared" si="2"/>
        <v>77.001750000000001</v>
      </c>
      <c r="H21" s="43">
        <f>+INGENIERIA!S21</f>
        <v>0</v>
      </c>
      <c r="I21" s="43">
        <f t="shared" si="3"/>
        <v>1124.2255499999999</v>
      </c>
      <c r="J21" s="43">
        <f t="shared" si="4"/>
        <v>179.87608799999998</v>
      </c>
      <c r="K21" s="43">
        <f t="shared" si="5"/>
        <v>1304.1016379999999</v>
      </c>
      <c r="M21" s="62" t="s">
        <v>286</v>
      </c>
      <c r="N21" s="63" t="s">
        <v>294</v>
      </c>
    </row>
    <row r="22" spans="1:14" ht="15" hidden="1" x14ac:dyDescent="0.25">
      <c r="A22" s="2" t="s">
        <v>56</v>
      </c>
      <c r="B22" s="1" t="s">
        <v>57</v>
      </c>
      <c r="C22" s="14">
        <v>1026.69</v>
      </c>
      <c r="E22" s="43">
        <f t="shared" si="0"/>
        <v>1026.69</v>
      </c>
      <c r="F22" s="43">
        <f t="shared" si="1"/>
        <v>20.533800000000003</v>
      </c>
      <c r="G22" s="43">
        <f t="shared" si="2"/>
        <v>77.001750000000001</v>
      </c>
      <c r="H22" s="43">
        <f>+INGENIERIA!S22</f>
        <v>0</v>
      </c>
      <c r="I22" s="43">
        <f t="shared" si="3"/>
        <v>1124.2255499999999</v>
      </c>
      <c r="J22" s="43">
        <f t="shared" si="4"/>
        <v>179.87608799999998</v>
      </c>
      <c r="K22" s="43">
        <f t="shared" si="5"/>
        <v>1304.1016379999999</v>
      </c>
      <c r="M22" s="62" t="s">
        <v>284</v>
      </c>
      <c r="N22" s="63" t="s">
        <v>295</v>
      </c>
    </row>
    <row r="23" spans="1:14" ht="15" hidden="1" x14ac:dyDescent="0.25">
      <c r="A23" s="2" t="s">
        <v>58</v>
      </c>
      <c r="B23" s="1" t="s">
        <v>59</v>
      </c>
      <c r="C23" s="14">
        <v>5383.28</v>
      </c>
      <c r="E23" s="43">
        <f t="shared" si="0"/>
        <v>5383.28</v>
      </c>
      <c r="F23" s="43">
        <f t="shared" si="1"/>
        <v>107.6656</v>
      </c>
      <c r="G23" s="43">
        <f t="shared" si="2"/>
        <v>403.74599999999998</v>
      </c>
      <c r="H23" s="43">
        <f>+INGENIERIA!S23</f>
        <v>0</v>
      </c>
      <c r="I23" s="43">
        <f t="shared" si="3"/>
        <v>5894.6916000000001</v>
      </c>
      <c r="J23" s="43">
        <f t="shared" si="4"/>
        <v>943.15065600000003</v>
      </c>
      <c r="K23" s="43">
        <f t="shared" si="5"/>
        <v>6837.8422559999999</v>
      </c>
      <c r="M23" s="62" t="s">
        <v>286</v>
      </c>
      <c r="N23" s="63" t="s">
        <v>296</v>
      </c>
    </row>
    <row r="24" spans="1:14" ht="15" hidden="1" x14ac:dyDescent="0.25">
      <c r="A24" s="2" t="s">
        <v>60</v>
      </c>
      <c r="B24" s="1" t="s">
        <v>61</v>
      </c>
      <c r="C24" s="14">
        <v>1869</v>
      </c>
      <c r="E24" s="43">
        <f t="shared" si="0"/>
        <v>1869</v>
      </c>
      <c r="F24" s="43">
        <f t="shared" si="1"/>
        <v>37.380000000000003</v>
      </c>
      <c r="G24" s="43">
        <f t="shared" si="2"/>
        <v>140.17499999999998</v>
      </c>
      <c r="H24" s="43">
        <f>+INGENIERIA!S24</f>
        <v>0</v>
      </c>
      <c r="I24" s="43">
        <f t="shared" si="3"/>
        <v>2046.5550000000001</v>
      </c>
      <c r="J24" s="43">
        <f t="shared" si="4"/>
        <v>327.44880000000001</v>
      </c>
      <c r="K24" s="43">
        <f t="shared" si="5"/>
        <v>2374.0038</v>
      </c>
      <c r="M24" s="62" t="s">
        <v>297</v>
      </c>
      <c r="N24" s="63" t="s">
        <v>298</v>
      </c>
    </row>
    <row r="25" spans="1:14" ht="15" hidden="1" x14ac:dyDescent="0.25">
      <c r="A25" s="2" t="s">
        <v>62</v>
      </c>
      <c r="B25" s="1" t="s">
        <v>63</v>
      </c>
      <c r="C25" s="14">
        <v>3471</v>
      </c>
      <c r="E25" s="43">
        <f t="shared" si="0"/>
        <v>3471</v>
      </c>
      <c r="F25" s="43">
        <f t="shared" si="1"/>
        <v>69.42</v>
      </c>
      <c r="G25" s="43">
        <f t="shared" si="2"/>
        <v>260.32499999999999</v>
      </c>
      <c r="H25" s="43">
        <f>+INGENIERIA!S25</f>
        <v>0</v>
      </c>
      <c r="I25" s="43">
        <f t="shared" si="3"/>
        <v>3800.7449999999999</v>
      </c>
      <c r="J25" s="43">
        <f t="shared" si="4"/>
        <v>608.11919999999998</v>
      </c>
      <c r="K25" s="43">
        <f t="shared" si="5"/>
        <v>4408.8642</v>
      </c>
      <c r="M25" s="62" t="s">
        <v>297</v>
      </c>
      <c r="N25" s="63" t="s">
        <v>299</v>
      </c>
    </row>
    <row r="26" spans="1:14" ht="15" hidden="1" x14ac:dyDescent="0.25">
      <c r="A26" s="2" t="s">
        <v>64</v>
      </c>
      <c r="B26" s="1" t="s">
        <v>65</v>
      </c>
      <c r="C26" s="14">
        <v>1026.69</v>
      </c>
      <c r="E26" s="43">
        <f t="shared" si="0"/>
        <v>1026.69</v>
      </c>
      <c r="F26" s="43">
        <f t="shared" si="1"/>
        <v>20.533800000000003</v>
      </c>
      <c r="G26" s="43">
        <f t="shared" si="2"/>
        <v>77.001750000000001</v>
      </c>
      <c r="H26" s="43">
        <f>+INGENIERIA!S26</f>
        <v>0</v>
      </c>
      <c r="I26" s="43">
        <f t="shared" si="3"/>
        <v>1124.2255499999999</v>
      </c>
      <c r="J26" s="43">
        <f t="shared" si="4"/>
        <v>179.87608799999998</v>
      </c>
      <c r="K26" s="43">
        <f t="shared" si="5"/>
        <v>1304.1016379999999</v>
      </c>
      <c r="M26" s="62" t="s">
        <v>284</v>
      </c>
      <c r="N26" s="63" t="s">
        <v>300</v>
      </c>
    </row>
    <row r="27" spans="1:14" ht="15" hidden="1" x14ac:dyDescent="0.25">
      <c r="A27" s="2" t="s">
        <v>66</v>
      </c>
      <c r="B27" s="1" t="s">
        <v>67</v>
      </c>
      <c r="C27" s="14">
        <v>22086.52</v>
      </c>
      <c r="E27" s="43">
        <f t="shared" si="0"/>
        <v>22086.52</v>
      </c>
      <c r="F27" s="43">
        <f t="shared" si="1"/>
        <v>441.73040000000003</v>
      </c>
      <c r="G27" s="43">
        <f t="shared" si="2"/>
        <v>1656.489</v>
      </c>
      <c r="H27" s="43">
        <f>+INGENIERIA!S27</f>
        <v>0</v>
      </c>
      <c r="I27" s="43">
        <f t="shared" si="3"/>
        <v>24184.739400000002</v>
      </c>
      <c r="J27" s="43">
        <f t="shared" si="4"/>
        <v>3869.5583040000006</v>
      </c>
      <c r="K27" s="43">
        <f t="shared" si="5"/>
        <v>28054.297704000004</v>
      </c>
      <c r="M27" s="62" t="s">
        <v>284</v>
      </c>
      <c r="N27" s="63" t="s">
        <v>301</v>
      </c>
    </row>
    <row r="28" spans="1:14" ht="15" hidden="1" x14ac:dyDescent="0.25">
      <c r="A28" s="2" t="s">
        <v>68</v>
      </c>
      <c r="B28" s="1" t="s">
        <v>69</v>
      </c>
      <c r="C28" s="14">
        <v>3667.79</v>
      </c>
      <c r="E28" s="43">
        <f t="shared" si="0"/>
        <v>3667.79</v>
      </c>
      <c r="F28" s="43">
        <f t="shared" si="1"/>
        <v>73.355800000000002</v>
      </c>
      <c r="G28" s="43">
        <f t="shared" si="2"/>
        <v>275.08425</v>
      </c>
      <c r="H28" s="43">
        <f>+INGENIERIA!S28</f>
        <v>0</v>
      </c>
      <c r="I28" s="43">
        <f t="shared" si="3"/>
        <v>4016.2300499999997</v>
      </c>
      <c r="J28" s="43">
        <f t="shared" si="4"/>
        <v>642.59680800000001</v>
      </c>
      <c r="K28" s="43">
        <f t="shared" si="5"/>
        <v>4658.8268579999994</v>
      </c>
      <c r="M28" s="62" t="s">
        <v>284</v>
      </c>
      <c r="N28" s="63" t="s">
        <v>302</v>
      </c>
    </row>
    <row r="29" spans="1:14" ht="15" hidden="1" x14ac:dyDescent="0.25">
      <c r="A29" s="2" t="s">
        <v>70</v>
      </c>
      <c r="B29" s="1" t="s">
        <v>71</v>
      </c>
      <c r="C29" s="14">
        <v>1026.69</v>
      </c>
      <c r="E29" s="43">
        <f t="shared" si="0"/>
        <v>1026.69</v>
      </c>
      <c r="F29" s="43">
        <f t="shared" si="1"/>
        <v>20.533800000000003</v>
      </c>
      <c r="G29" s="43">
        <f t="shared" si="2"/>
        <v>77.001750000000001</v>
      </c>
      <c r="H29" s="43">
        <f>+INGENIERIA!S29</f>
        <v>0</v>
      </c>
      <c r="I29" s="43">
        <f t="shared" si="3"/>
        <v>1124.2255499999999</v>
      </c>
      <c r="J29" s="43">
        <f t="shared" si="4"/>
        <v>179.87608799999998</v>
      </c>
      <c r="K29" s="43">
        <f t="shared" si="5"/>
        <v>1304.1016379999999</v>
      </c>
      <c r="M29" s="62" t="s">
        <v>284</v>
      </c>
      <c r="N29" s="63" t="s">
        <v>303</v>
      </c>
    </row>
    <row r="30" spans="1:14" ht="15" hidden="1" x14ac:dyDescent="0.25">
      <c r="A30" s="2" t="s">
        <v>72</v>
      </c>
      <c r="B30" s="1" t="s">
        <v>73</v>
      </c>
      <c r="C30" s="14">
        <v>2800</v>
      </c>
      <c r="E30" s="43">
        <f t="shared" si="0"/>
        <v>2800</v>
      </c>
      <c r="F30" s="43">
        <f t="shared" si="1"/>
        <v>56</v>
      </c>
      <c r="G30" s="43">
        <f t="shared" si="2"/>
        <v>210</v>
      </c>
      <c r="H30" s="43">
        <f>+INGENIERIA!S30</f>
        <v>0</v>
      </c>
      <c r="I30" s="43">
        <f t="shared" si="3"/>
        <v>3066</v>
      </c>
      <c r="J30" s="43">
        <f t="shared" si="4"/>
        <v>490.56</v>
      </c>
      <c r="K30" s="43">
        <f t="shared" si="5"/>
        <v>3556.56</v>
      </c>
      <c r="M30" s="62" t="s">
        <v>284</v>
      </c>
      <c r="N30" s="63" t="s">
        <v>304</v>
      </c>
    </row>
    <row r="31" spans="1:14" ht="15" hidden="1" x14ac:dyDescent="0.25">
      <c r="A31" s="2" t="s">
        <v>74</v>
      </c>
      <c r="B31" s="1" t="s">
        <v>75</v>
      </c>
      <c r="C31" s="14">
        <v>1633.31</v>
      </c>
      <c r="E31" s="43">
        <f t="shared" si="0"/>
        <v>1633.31</v>
      </c>
      <c r="F31" s="43">
        <f t="shared" si="1"/>
        <v>32.666199999999996</v>
      </c>
      <c r="G31" s="43">
        <f t="shared" si="2"/>
        <v>122.49824999999998</v>
      </c>
      <c r="H31" s="43">
        <f>+INGENIERIA!S31</f>
        <v>0</v>
      </c>
      <c r="I31" s="43">
        <f t="shared" si="3"/>
        <v>1788.4744499999997</v>
      </c>
      <c r="J31" s="43">
        <f t="shared" si="4"/>
        <v>286.15591199999994</v>
      </c>
      <c r="K31" s="43">
        <f t="shared" si="5"/>
        <v>2074.6303619999999</v>
      </c>
      <c r="M31" s="62" t="s">
        <v>305</v>
      </c>
      <c r="N31" s="63" t="s">
        <v>306</v>
      </c>
    </row>
    <row r="32" spans="1:14" ht="15" hidden="1" x14ac:dyDescent="0.25">
      <c r="A32" s="2" t="s">
        <v>76</v>
      </c>
      <c r="B32" s="1" t="s">
        <v>77</v>
      </c>
      <c r="C32" s="14">
        <v>1712.29</v>
      </c>
      <c r="E32" s="43">
        <f t="shared" si="0"/>
        <v>1712.29</v>
      </c>
      <c r="F32" s="43">
        <f t="shared" si="1"/>
        <v>34.245800000000003</v>
      </c>
      <c r="G32" s="43">
        <f t="shared" si="2"/>
        <v>128.42175</v>
      </c>
      <c r="H32" s="43">
        <f>+INGENIERIA!S32</f>
        <v>0</v>
      </c>
      <c r="I32" s="43">
        <f t="shared" si="3"/>
        <v>1874.9575499999999</v>
      </c>
      <c r="J32" s="43">
        <f t="shared" si="4"/>
        <v>299.99320799999998</v>
      </c>
      <c r="K32" s="43">
        <f t="shared" si="5"/>
        <v>2174.950758</v>
      </c>
      <c r="M32" s="62" t="s">
        <v>286</v>
      </c>
      <c r="N32" s="63" t="s">
        <v>307</v>
      </c>
    </row>
    <row r="33" spans="1:14" ht="15" hidden="1" x14ac:dyDescent="0.25">
      <c r="A33" s="2" t="s">
        <v>78</v>
      </c>
      <c r="B33" s="1" t="s">
        <v>79</v>
      </c>
      <c r="C33" s="14">
        <v>3124.04</v>
      </c>
      <c r="E33" s="43">
        <f t="shared" si="0"/>
        <v>3124.04</v>
      </c>
      <c r="F33" s="43">
        <f t="shared" si="1"/>
        <v>62.480800000000002</v>
      </c>
      <c r="G33" s="43">
        <f t="shared" si="2"/>
        <v>234.303</v>
      </c>
      <c r="H33" s="43">
        <f>+INGENIERIA!S33</f>
        <v>0</v>
      </c>
      <c r="I33" s="43">
        <f t="shared" si="3"/>
        <v>3420.8237999999997</v>
      </c>
      <c r="J33" s="43">
        <f t="shared" si="4"/>
        <v>547.33180799999991</v>
      </c>
      <c r="K33" s="43">
        <f t="shared" si="5"/>
        <v>3968.1556079999996</v>
      </c>
      <c r="M33" s="62" t="s">
        <v>284</v>
      </c>
      <c r="N33" s="63" t="s">
        <v>308</v>
      </c>
    </row>
    <row r="34" spans="1:14" ht="15" hidden="1" x14ac:dyDescent="0.25">
      <c r="A34" s="2" t="s">
        <v>80</v>
      </c>
      <c r="B34" s="1" t="s">
        <v>81</v>
      </c>
      <c r="C34" s="14">
        <v>15571.8</v>
      </c>
      <c r="E34" s="43">
        <f t="shared" si="0"/>
        <v>15571.8</v>
      </c>
      <c r="F34" s="43">
        <f t="shared" si="1"/>
        <v>311.43599999999998</v>
      </c>
      <c r="G34" s="43">
        <f t="shared" si="2"/>
        <v>1167.885</v>
      </c>
      <c r="H34" s="43">
        <f>+INGENIERIA!S34</f>
        <v>0</v>
      </c>
      <c r="I34" s="43">
        <f t="shared" si="3"/>
        <v>17051.120999999999</v>
      </c>
      <c r="J34" s="43">
        <f t="shared" si="4"/>
        <v>2728.1793600000001</v>
      </c>
      <c r="K34" s="43">
        <f t="shared" si="5"/>
        <v>19779.300360000001</v>
      </c>
      <c r="M34" s="62" t="s">
        <v>284</v>
      </c>
      <c r="N34" s="63" t="s">
        <v>309</v>
      </c>
    </row>
    <row r="35" spans="1:14" ht="15" x14ac:dyDescent="0.25">
      <c r="A35" s="2" t="s">
        <v>82</v>
      </c>
      <c r="B35" s="1" t="s">
        <v>83</v>
      </c>
      <c r="C35" s="14">
        <v>4393.1499999999996</v>
      </c>
      <c r="E35" s="43">
        <f t="shared" si="0"/>
        <v>4393.1499999999996</v>
      </c>
      <c r="F35" s="43">
        <f t="shared" si="1"/>
        <v>87.863</v>
      </c>
      <c r="G35" s="43">
        <f t="shared" si="2"/>
        <v>329.48624999999998</v>
      </c>
      <c r="H35" s="43">
        <f>+INGENIERIA!S35</f>
        <v>0</v>
      </c>
      <c r="I35" s="43">
        <f t="shared" si="3"/>
        <v>4810.4992499999998</v>
      </c>
      <c r="J35" s="43">
        <f t="shared" si="4"/>
        <v>769.67988000000003</v>
      </c>
      <c r="K35" s="43">
        <f t="shared" si="5"/>
        <v>5580.1791299999995</v>
      </c>
      <c r="M35" s="62" t="s">
        <v>310</v>
      </c>
      <c r="N35" s="63" t="s">
        <v>311</v>
      </c>
    </row>
    <row r="36" spans="1:14" ht="15" hidden="1" x14ac:dyDescent="0.25">
      <c r="A36" s="2" t="s">
        <v>84</v>
      </c>
      <c r="B36" s="1" t="s">
        <v>85</v>
      </c>
      <c r="C36" s="14">
        <v>7797.17</v>
      </c>
      <c r="E36" s="43">
        <f t="shared" si="0"/>
        <v>7797.17</v>
      </c>
      <c r="F36" s="43">
        <f t="shared" si="1"/>
        <v>155.9434</v>
      </c>
      <c r="G36" s="43">
        <f t="shared" si="2"/>
        <v>584.78774999999996</v>
      </c>
      <c r="H36" s="43">
        <f>+INGENIERIA!S36</f>
        <v>0</v>
      </c>
      <c r="I36" s="43">
        <f t="shared" si="3"/>
        <v>8537.9011499999997</v>
      </c>
      <c r="J36" s="43">
        <f t="shared" si="4"/>
        <v>1366.0641840000001</v>
      </c>
      <c r="K36" s="43">
        <f t="shared" si="5"/>
        <v>9903.9653340000004</v>
      </c>
      <c r="M36" s="62" t="s">
        <v>284</v>
      </c>
      <c r="N36" s="63" t="s">
        <v>312</v>
      </c>
    </row>
    <row r="37" spans="1:14" ht="15" hidden="1" x14ac:dyDescent="0.25">
      <c r="A37" s="2" t="s">
        <v>86</v>
      </c>
      <c r="B37" s="1" t="s">
        <v>87</v>
      </c>
      <c r="C37" s="14">
        <v>5891.21</v>
      </c>
      <c r="E37" s="43">
        <f t="shared" si="0"/>
        <v>5891.21</v>
      </c>
      <c r="F37" s="43">
        <f t="shared" si="1"/>
        <v>117.8242</v>
      </c>
      <c r="G37" s="43">
        <f t="shared" si="2"/>
        <v>441.84075000000001</v>
      </c>
      <c r="H37" s="43">
        <f>+INGENIERIA!S37</f>
        <v>0</v>
      </c>
      <c r="I37" s="43">
        <f t="shared" si="3"/>
        <v>6450.8749500000004</v>
      </c>
      <c r="J37" s="43">
        <f t="shared" si="4"/>
        <v>1032.1399920000001</v>
      </c>
      <c r="K37" s="43">
        <f t="shared" si="5"/>
        <v>7483.0149420000007</v>
      </c>
      <c r="M37" s="62" t="s">
        <v>286</v>
      </c>
      <c r="N37" s="63" t="s">
        <v>313</v>
      </c>
    </row>
    <row r="38" spans="1:14" ht="15" hidden="1" x14ac:dyDescent="0.25">
      <c r="A38" s="2" t="s">
        <v>88</v>
      </c>
      <c r="B38" s="1" t="s">
        <v>89</v>
      </c>
      <c r="C38" s="14">
        <v>1629.67</v>
      </c>
      <c r="E38" s="43">
        <f t="shared" si="0"/>
        <v>1629.67</v>
      </c>
      <c r="F38" s="43">
        <f t="shared" si="1"/>
        <v>32.593400000000003</v>
      </c>
      <c r="G38" s="43">
        <f t="shared" si="2"/>
        <v>122.22525</v>
      </c>
      <c r="H38" s="43">
        <f>+INGENIERIA!S38</f>
        <v>0</v>
      </c>
      <c r="I38" s="43">
        <f t="shared" si="3"/>
        <v>1784.48865</v>
      </c>
      <c r="J38" s="43">
        <f t="shared" si="4"/>
        <v>285.51818400000002</v>
      </c>
      <c r="K38" s="43">
        <f t="shared" si="5"/>
        <v>2070.0068339999998</v>
      </c>
      <c r="M38" s="62" t="s">
        <v>284</v>
      </c>
      <c r="N38" s="63" t="s">
        <v>314</v>
      </c>
    </row>
    <row r="39" spans="1:14" ht="15" x14ac:dyDescent="0.25">
      <c r="A39" s="2" t="s">
        <v>90</v>
      </c>
      <c r="B39" s="1" t="s">
        <v>91</v>
      </c>
      <c r="C39" s="14">
        <v>3947.92</v>
      </c>
      <c r="E39" s="43">
        <f t="shared" si="0"/>
        <v>3947.92</v>
      </c>
      <c r="F39" s="43">
        <f t="shared" si="1"/>
        <v>78.958399999999997</v>
      </c>
      <c r="G39" s="43">
        <f t="shared" si="2"/>
        <v>296.09399999999999</v>
      </c>
      <c r="H39" s="43">
        <f>+INGENIERIA!S39</f>
        <v>0</v>
      </c>
      <c r="I39" s="43">
        <f t="shared" si="3"/>
        <v>4322.9723999999997</v>
      </c>
      <c r="J39" s="43">
        <f t="shared" si="4"/>
        <v>691.67558399999996</v>
      </c>
      <c r="K39" s="43">
        <f t="shared" si="5"/>
        <v>5014.6479839999993</v>
      </c>
      <c r="M39" s="62" t="s">
        <v>282</v>
      </c>
      <c r="N39" s="63" t="s">
        <v>315</v>
      </c>
    </row>
    <row r="40" spans="1:14" ht="15" hidden="1" x14ac:dyDescent="0.25">
      <c r="A40" s="2" t="s">
        <v>92</v>
      </c>
      <c r="B40" s="1" t="s">
        <v>93</v>
      </c>
      <c r="C40" s="14">
        <v>2333.31</v>
      </c>
      <c r="E40" s="43">
        <f t="shared" si="0"/>
        <v>2333.31</v>
      </c>
      <c r="F40" s="43">
        <f t="shared" si="1"/>
        <v>46.666199999999996</v>
      </c>
      <c r="G40" s="43">
        <f t="shared" si="2"/>
        <v>174.99824999999998</v>
      </c>
      <c r="H40" s="43">
        <f>+INGENIERIA!S40</f>
        <v>0</v>
      </c>
      <c r="I40" s="43">
        <f t="shared" si="3"/>
        <v>2554.9744500000002</v>
      </c>
      <c r="J40" s="43">
        <f t="shared" si="4"/>
        <v>408.79591200000004</v>
      </c>
      <c r="K40" s="43">
        <f t="shared" si="5"/>
        <v>2963.7703620000002</v>
      </c>
      <c r="M40" s="62" t="s">
        <v>284</v>
      </c>
      <c r="N40" s="63" t="s">
        <v>316</v>
      </c>
    </row>
    <row r="41" spans="1:14" ht="15" hidden="1" x14ac:dyDescent="0.25">
      <c r="A41" s="2" t="s">
        <v>94</v>
      </c>
      <c r="B41" s="1" t="s">
        <v>95</v>
      </c>
      <c r="C41" s="14">
        <v>1026.69</v>
      </c>
      <c r="E41" s="43">
        <f t="shared" si="0"/>
        <v>1026.69</v>
      </c>
      <c r="F41" s="43">
        <f t="shared" si="1"/>
        <v>20.533800000000003</v>
      </c>
      <c r="G41" s="43">
        <f t="shared" si="2"/>
        <v>77.001750000000001</v>
      </c>
      <c r="H41" s="43">
        <f>+INGENIERIA!S41</f>
        <v>0</v>
      </c>
      <c r="I41" s="43">
        <f t="shared" si="3"/>
        <v>1124.2255499999999</v>
      </c>
      <c r="J41" s="43">
        <f t="shared" si="4"/>
        <v>179.87608799999998</v>
      </c>
      <c r="K41" s="43">
        <f t="shared" si="5"/>
        <v>1304.1016379999999</v>
      </c>
      <c r="M41" s="62" t="s">
        <v>284</v>
      </c>
      <c r="N41" s="63" t="s">
        <v>317</v>
      </c>
    </row>
    <row r="42" spans="1:14" ht="15" hidden="1" x14ac:dyDescent="0.25">
      <c r="A42" s="2" t="s">
        <v>96</v>
      </c>
      <c r="B42" s="1" t="s">
        <v>97</v>
      </c>
      <c r="C42" s="14">
        <v>1869</v>
      </c>
      <c r="E42" s="43">
        <f t="shared" si="0"/>
        <v>1869</v>
      </c>
      <c r="F42" s="43">
        <f t="shared" si="1"/>
        <v>37.380000000000003</v>
      </c>
      <c r="G42" s="43">
        <f t="shared" si="2"/>
        <v>140.17499999999998</v>
      </c>
      <c r="H42" s="43">
        <f>+INGENIERIA!S42</f>
        <v>0</v>
      </c>
      <c r="I42" s="43">
        <f t="shared" si="3"/>
        <v>2046.5550000000001</v>
      </c>
      <c r="J42" s="43">
        <f t="shared" si="4"/>
        <v>327.44880000000001</v>
      </c>
      <c r="K42" s="43">
        <f t="shared" si="5"/>
        <v>2374.0038</v>
      </c>
      <c r="M42" s="62" t="s">
        <v>284</v>
      </c>
      <c r="N42" s="63" t="s">
        <v>318</v>
      </c>
    </row>
    <row r="43" spans="1:14" ht="15" hidden="1" x14ac:dyDescent="0.25">
      <c r="A43" s="2" t="s">
        <v>98</v>
      </c>
      <c r="B43" s="1" t="s">
        <v>99</v>
      </c>
      <c r="C43" s="14">
        <v>7026.69</v>
      </c>
      <c r="E43" s="43">
        <f t="shared" si="0"/>
        <v>7026.69</v>
      </c>
      <c r="F43" s="43">
        <f t="shared" si="1"/>
        <v>140.53379999999999</v>
      </c>
      <c r="G43" s="43">
        <f t="shared" si="2"/>
        <v>527.0017499999999</v>
      </c>
      <c r="H43" s="43">
        <f>+INGENIERIA!S43</f>
        <v>0</v>
      </c>
      <c r="I43" s="43">
        <f t="shared" si="3"/>
        <v>7694.2255499999992</v>
      </c>
      <c r="J43" s="43">
        <f t="shared" si="4"/>
        <v>1231.0760879999998</v>
      </c>
      <c r="K43" s="43">
        <f t="shared" si="5"/>
        <v>8925.301637999999</v>
      </c>
      <c r="M43" s="62" t="s">
        <v>286</v>
      </c>
      <c r="N43" s="63" t="s">
        <v>319</v>
      </c>
    </row>
    <row r="44" spans="1:14" ht="15" hidden="1" x14ac:dyDescent="0.25">
      <c r="A44" s="2" t="s">
        <v>100</v>
      </c>
      <c r="B44" s="1" t="s">
        <v>101</v>
      </c>
      <c r="C44" s="14">
        <v>1633.38</v>
      </c>
      <c r="E44" s="43">
        <f t="shared" si="0"/>
        <v>1633.38</v>
      </c>
      <c r="F44" s="43">
        <f t="shared" si="1"/>
        <v>32.6676</v>
      </c>
      <c r="G44" s="43">
        <f t="shared" si="2"/>
        <v>122.5035</v>
      </c>
      <c r="H44" s="43">
        <f>+INGENIERIA!S44</f>
        <v>0</v>
      </c>
      <c r="I44" s="43">
        <f t="shared" si="3"/>
        <v>1788.5511000000001</v>
      </c>
      <c r="J44" s="43">
        <f t="shared" si="4"/>
        <v>286.16817600000002</v>
      </c>
      <c r="K44" s="43">
        <f t="shared" si="5"/>
        <v>2074.7192760000003</v>
      </c>
      <c r="M44" s="62" t="s">
        <v>286</v>
      </c>
      <c r="N44" s="63" t="s">
        <v>320</v>
      </c>
    </row>
    <row r="45" spans="1:14" ht="15" x14ac:dyDescent="0.25">
      <c r="A45" s="2" t="s">
        <v>102</v>
      </c>
      <c r="B45" s="1" t="s">
        <v>103</v>
      </c>
      <c r="C45" s="14">
        <v>2702.1</v>
      </c>
      <c r="E45" s="43">
        <f t="shared" si="0"/>
        <v>2702.1</v>
      </c>
      <c r="F45" s="43">
        <f t="shared" si="1"/>
        <v>54.042000000000002</v>
      </c>
      <c r="G45" s="43">
        <f t="shared" si="2"/>
        <v>202.6575</v>
      </c>
      <c r="H45" s="43">
        <f>+INGENIERIA!S45</f>
        <v>0</v>
      </c>
      <c r="I45" s="43">
        <f t="shared" si="3"/>
        <v>2958.7994999999996</v>
      </c>
      <c r="J45" s="43">
        <f t="shared" si="4"/>
        <v>473.40791999999993</v>
      </c>
      <c r="K45" s="43">
        <f t="shared" si="5"/>
        <v>3432.2074199999997</v>
      </c>
      <c r="M45" s="62" t="s">
        <v>310</v>
      </c>
      <c r="N45" s="63" t="s">
        <v>321</v>
      </c>
    </row>
    <row r="46" spans="1:14" ht="15" hidden="1" x14ac:dyDescent="0.25">
      <c r="A46" s="2" t="s">
        <v>104</v>
      </c>
      <c r="B46" s="1" t="s">
        <v>105</v>
      </c>
      <c r="C46" s="14">
        <v>14542.02</v>
      </c>
      <c r="E46" s="43">
        <f t="shared" si="0"/>
        <v>14542.02</v>
      </c>
      <c r="F46" s="43">
        <f t="shared" si="1"/>
        <v>290.84039999999999</v>
      </c>
      <c r="G46" s="43">
        <f t="shared" si="2"/>
        <v>1090.6514999999999</v>
      </c>
      <c r="H46" s="43">
        <f>+INGENIERIA!S46</f>
        <v>0</v>
      </c>
      <c r="I46" s="43">
        <f t="shared" si="3"/>
        <v>15923.5119</v>
      </c>
      <c r="J46" s="43">
        <f t="shared" si="4"/>
        <v>2547.761904</v>
      </c>
      <c r="K46" s="43">
        <f t="shared" si="5"/>
        <v>18471.273804</v>
      </c>
      <c r="M46" s="62" t="s">
        <v>284</v>
      </c>
      <c r="N46" s="63" t="s">
        <v>322</v>
      </c>
    </row>
    <row r="47" spans="1:14" ht="15" hidden="1" x14ac:dyDescent="0.25">
      <c r="A47" s="2" t="s">
        <v>106</v>
      </c>
      <c r="B47" s="1" t="s">
        <v>107</v>
      </c>
      <c r="C47" s="14">
        <v>18119.48</v>
      </c>
      <c r="E47" s="43">
        <f t="shared" si="0"/>
        <v>18119.48</v>
      </c>
      <c r="F47" s="43">
        <f t="shared" si="1"/>
        <v>362.38959999999997</v>
      </c>
      <c r="G47" s="43">
        <f t="shared" si="2"/>
        <v>1358.961</v>
      </c>
      <c r="H47" s="43">
        <f>+INGENIERIA!S47</f>
        <v>0</v>
      </c>
      <c r="I47" s="43">
        <f t="shared" si="3"/>
        <v>19840.830599999998</v>
      </c>
      <c r="J47" s="43">
        <f t="shared" si="4"/>
        <v>3174.5328959999997</v>
      </c>
      <c r="K47" s="43">
        <f t="shared" si="5"/>
        <v>23015.363495999998</v>
      </c>
      <c r="M47" s="62" t="s">
        <v>284</v>
      </c>
      <c r="N47" s="63" t="s">
        <v>323</v>
      </c>
    </row>
    <row r="48" spans="1:14" ht="15" hidden="1" x14ac:dyDescent="0.25">
      <c r="A48" s="2" t="s">
        <v>108</v>
      </c>
      <c r="B48" s="1" t="s">
        <v>109</v>
      </c>
      <c r="C48" s="14">
        <v>1633.31</v>
      </c>
      <c r="E48" s="43">
        <f t="shared" si="0"/>
        <v>1633.31</v>
      </c>
      <c r="F48" s="43">
        <f t="shared" si="1"/>
        <v>32.666199999999996</v>
      </c>
      <c r="G48" s="43">
        <f t="shared" si="2"/>
        <v>122.49824999999998</v>
      </c>
      <c r="H48" s="43">
        <f>+INGENIERIA!S48</f>
        <v>0</v>
      </c>
      <c r="I48" s="43">
        <f t="shared" si="3"/>
        <v>1788.4744499999997</v>
      </c>
      <c r="J48" s="43">
        <f t="shared" si="4"/>
        <v>286.15591199999994</v>
      </c>
      <c r="K48" s="43">
        <f t="shared" si="5"/>
        <v>2074.6303619999999</v>
      </c>
      <c r="M48" s="62" t="s">
        <v>305</v>
      </c>
      <c r="N48" s="63" t="s">
        <v>324</v>
      </c>
    </row>
    <row r="49" spans="1:14" ht="15" x14ac:dyDescent="0.25">
      <c r="A49" s="2" t="s">
        <v>110</v>
      </c>
      <c r="B49" s="1" t="s">
        <v>111</v>
      </c>
      <c r="C49" s="14">
        <v>3768.8</v>
      </c>
      <c r="E49" s="43">
        <f t="shared" si="0"/>
        <v>3768.8</v>
      </c>
      <c r="F49" s="43">
        <f t="shared" si="1"/>
        <v>75.376000000000005</v>
      </c>
      <c r="G49" s="43">
        <f t="shared" si="2"/>
        <v>282.66000000000003</v>
      </c>
      <c r="H49" s="43">
        <f>+INGENIERIA!S49</f>
        <v>0</v>
      </c>
      <c r="I49" s="43">
        <f t="shared" si="3"/>
        <v>4126.8360000000002</v>
      </c>
      <c r="J49" s="43">
        <f t="shared" si="4"/>
        <v>660.29376000000002</v>
      </c>
      <c r="K49" s="43">
        <f t="shared" si="5"/>
        <v>4787.1297599999998</v>
      </c>
      <c r="M49" s="62" t="s">
        <v>282</v>
      </c>
      <c r="N49" s="63" t="s">
        <v>325</v>
      </c>
    </row>
    <row r="50" spans="1:14" ht="15" x14ac:dyDescent="0.25">
      <c r="A50" s="2" t="s">
        <v>112</v>
      </c>
      <c r="B50" s="1" t="s">
        <v>113</v>
      </c>
      <c r="C50" s="14">
        <v>3714.58</v>
      </c>
      <c r="E50" s="43">
        <f t="shared" si="0"/>
        <v>3714.58</v>
      </c>
      <c r="F50" s="43">
        <f t="shared" si="1"/>
        <v>74.291600000000003</v>
      </c>
      <c r="G50" s="43">
        <f t="shared" si="2"/>
        <v>278.59350000000001</v>
      </c>
      <c r="H50" s="43">
        <f>+INGENIERIA!S50</f>
        <v>0</v>
      </c>
      <c r="I50" s="43">
        <f t="shared" si="3"/>
        <v>4067.4650999999999</v>
      </c>
      <c r="J50" s="43">
        <f t="shared" si="4"/>
        <v>650.79441599999996</v>
      </c>
      <c r="K50" s="43">
        <f t="shared" si="5"/>
        <v>4718.2595160000001</v>
      </c>
      <c r="M50" s="62" t="s">
        <v>282</v>
      </c>
      <c r="N50" s="63" t="s">
        <v>326</v>
      </c>
    </row>
    <row r="51" spans="1:14" ht="15" hidden="1" x14ac:dyDescent="0.25">
      <c r="A51" s="2" t="s">
        <v>114</v>
      </c>
      <c r="B51" s="1" t="s">
        <v>115</v>
      </c>
      <c r="C51" s="14">
        <v>1026.69</v>
      </c>
      <c r="E51" s="43">
        <f t="shared" si="0"/>
        <v>1026.69</v>
      </c>
      <c r="F51" s="43">
        <f t="shared" si="1"/>
        <v>20.533800000000003</v>
      </c>
      <c r="G51" s="43">
        <f t="shared" si="2"/>
        <v>77.001750000000001</v>
      </c>
      <c r="H51" s="43">
        <f>+INGENIERIA!S51</f>
        <v>0</v>
      </c>
      <c r="I51" s="43">
        <f t="shared" si="3"/>
        <v>1124.2255499999999</v>
      </c>
      <c r="J51" s="43">
        <f t="shared" si="4"/>
        <v>179.87608799999998</v>
      </c>
      <c r="K51" s="43">
        <f t="shared" si="5"/>
        <v>1304.1016379999999</v>
      </c>
      <c r="M51" s="62" t="s">
        <v>284</v>
      </c>
      <c r="N51" s="63" t="s">
        <v>327</v>
      </c>
    </row>
    <row r="52" spans="1:14" ht="15" x14ac:dyDescent="0.25">
      <c r="A52" s="2" t="s">
        <v>116</v>
      </c>
      <c r="B52" s="1" t="s">
        <v>117</v>
      </c>
      <c r="C52" s="14">
        <v>1869</v>
      </c>
      <c r="E52" s="43">
        <f t="shared" si="0"/>
        <v>1869</v>
      </c>
      <c r="F52" s="43">
        <f t="shared" si="1"/>
        <v>37.380000000000003</v>
      </c>
      <c r="G52" s="43">
        <f t="shared" si="2"/>
        <v>140.17499999999998</v>
      </c>
      <c r="H52" s="43">
        <f>+INGENIERIA!S52</f>
        <v>0</v>
      </c>
      <c r="I52" s="43">
        <f t="shared" si="3"/>
        <v>2046.5550000000001</v>
      </c>
      <c r="J52" s="43">
        <f t="shared" si="4"/>
        <v>327.44880000000001</v>
      </c>
      <c r="K52" s="43">
        <f t="shared" si="5"/>
        <v>2374.0038</v>
      </c>
      <c r="M52" s="62" t="s">
        <v>282</v>
      </c>
      <c r="N52" s="63" t="s">
        <v>328</v>
      </c>
    </row>
    <row r="53" spans="1:14" ht="15" x14ac:dyDescent="0.25">
      <c r="A53" s="2" t="s">
        <v>118</v>
      </c>
      <c r="B53" s="1" t="s">
        <v>119</v>
      </c>
      <c r="C53" s="14">
        <v>3126.03</v>
      </c>
      <c r="E53" s="43">
        <f t="shared" si="0"/>
        <v>3126.03</v>
      </c>
      <c r="F53" s="43">
        <f t="shared" si="1"/>
        <v>62.520600000000009</v>
      </c>
      <c r="G53" s="43">
        <f t="shared" si="2"/>
        <v>234.45224999999999</v>
      </c>
      <c r="H53" s="43">
        <f>+INGENIERIA!S53</f>
        <v>0</v>
      </c>
      <c r="I53" s="43">
        <f t="shared" si="3"/>
        <v>3423.0028499999999</v>
      </c>
      <c r="J53" s="43">
        <f t="shared" si="4"/>
        <v>547.68045599999994</v>
      </c>
      <c r="K53" s="43">
        <f t="shared" si="5"/>
        <v>3970.6833059999999</v>
      </c>
      <c r="M53" s="62" t="s">
        <v>282</v>
      </c>
      <c r="N53" s="63" t="s">
        <v>329</v>
      </c>
    </row>
    <row r="54" spans="1:14" ht="15" x14ac:dyDescent="0.25">
      <c r="A54" s="2" t="s">
        <v>120</v>
      </c>
      <c r="B54" s="1" t="s">
        <v>121</v>
      </c>
      <c r="C54" s="14">
        <v>4276.25</v>
      </c>
      <c r="E54" s="43">
        <f t="shared" si="0"/>
        <v>4276.25</v>
      </c>
      <c r="F54" s="43">
        <f t="shared" si="1"/>
        <v>85.525000000000006</v>
      </c>
      <c r="G54" s="43">
        <f t="shared" si="2"/>
        <v>320.71875</v>
      </c>
      <c r="H54" s="43">
        <f>+INGENIERIA!S54</f>
        <v>0</v>
      </c>
      <c r="I54" s="43">
        <f t="shared" si="3"/>
        <v>4682.4937499999996</v>
      </c>
      <c r="J54" s="43">
        <f t="shared" si="4"/>
        <v>749.19899999999996</v>
      </c>
      <c r="K54" s="43">
        <f t="shared" si="5"/>
        <v>5431.6927499999993</v>
      </c>
      <c r="M54" s="62" t="s">
        <v>282</v>
      </c>
      <c r="N54" s="63" t="s">
        <v>330</v>
      </c>
    </row>
    <row r="55" spans="1:14" ht="15" hidden="1" x14ac:dyDescent="0.25">
      <c r="A55" s="2" t="s">
        <v>122</v>
      </c>
      <c r="B55" s="1" t="s">
        <v>123</v>
      </c>
      <c r="C55" s="14">
        <v>2851.31</v>
      </c>
      <c r="E55" s="43">
        <f t="shared" si="0"/>
        <v>2851.31</v>
      </c>
      <c r="F55" s="43">
        <f t="shared" si="1"/>
        <v>57.026200000000003</v>
      </c>
      <c r="G55" s="43">
        <f t="shared" si="2"/>
        <v>213.84824999999998</v>
      </c>
      <c r="H55" s="43">
        <f>+INGENIERIA!S55</f>
        <v>0</v>
      </c>
      <c r="I55" s="43">
        <f t="shared" si="3"/>
        <v>3122.1844499999997</v>
      </c>
      <c r="J55" s="43">
        <f t="shared" si="4"/>
        <v>499.54951199999999</v>
      </c>
      <c r="K55" s="43">
        <f t="shared" si="5"/>
        <v>3621.7339619999998</v>
      </c>
      <c r="M55" s="62" t="s">
        <v>284</v>
      </c>
      <c r="N55" s="63" t="s">
        <v>331</v>
      </c>
    </row>
    <row r="56" spans="1:14" ht="15" hidden="1" x14ac:dyDescent="0.25">
      <c r="A56" s="2" t="s">
        <v>124</v>
      </c>
      <c r="B56" s="1" t="s">
        <v>125</v>
      </c>
      <c r="C56" s="14">
        <v>1400</v>
      </c>
      <c r="E56" s="43">
        <f t="shared" si="0"/>
        <v>1400</v>
      </c>
      <c r="F56" s="43">
        <f t="shared" si="1"/>
        <v>28</v>
      </c>
      <c r="G56" s="43">
        <f t="shared" si="2"/>
        <v>105</v>
      </c>
      <c r="H56" s="43">
        <f>+INGENIERIA!S56</f>
        <v>0</v>
      </c>
      <c r="I56" s="43">
        <f t="shared" si="3"/>
        <v>1533</v>
      </c>
      <c r="J56" s="43">
        <f t="shared" si="4"/>
        <v>245.28</v>
      </c>
      <c r="K56" s="43">
        <f t="shared" si="5"/>
        <v>1778.28</v>
      </c>
      <c r="M56" s="62" t="s">
        <v>284</v>
      </c>
      <c r="N56" s="63" t="s">
        <v>332</v>
      </c>
    </row>
    <row r="57" spans="1:14" ht="15" x14ac:dyDescent="0.25">
      <c r="A57" s="2" t="s">
        <v>126</v>
      </c>
      <c r="B57" s="1" t="s">
        <v>127</v>
      </c>
      <c r="C57" s="14">
        <v>1500.03</v>
      </c>
      <c r="E57" s="43">
        <f t="shared" si="0"/>
        <v>1500.03</v>
      </c>
      <c r="F57" s="43">
        <f t="shared" si="1"/>
        <v>30.000599999999999</v>
      </c>
      <c r="G57" s="43">
        <f t="shared" si="2"/>
        <v>112.50224999999999</v>
      </c>
      <c r="H57" s="43">
        <f>+INGENIERIA!S57</f>
        <v>0</v>
      </c>
      <c r="I57" s="43">
        <f t="shared" si="3"/>
        <v>1642.5328500000001</v>
      </c>
      <c r="J57" s="43">
        <f t="shared" si="4"/>
        <v>262.80525599999999</v>
      </c>
      <c r="K57" s="43">
        <f t="shared" si="5"/>
        <v>1905.3381060000002</v>
      </c>
      <c r="M57" s="62" t="s">
        <v>310</v>
      </c>
      <c r="N57" s="63" t="s">
        <v>333</v>
      </c>
    </row>
    <row r="58" spans="1:14" ht="15" hidden="1" x14ac:dyDescent="0.25">
      <c r="A58" s="2" t="s">
        <v>128</v>
      </c>
      <c r="B58" s="1" t="s">
        <v>129</v>
      </c>
      <c r="C58" s="14">
        <v>2403</v>
      </c>
      <c r="E58" s="43">
        <f t="shared" si="0"/>
        <v>2403</v>
      </c>
      <c r="F58" s="43">
        <f t="shared" si="1"/>
        <v>48.06</v>
      </c>
      <c r="G58" s="43">
        <f t="shared" si="2"/>
        <v>180.22499999999999</v>
      </c>
      <c r="H58" s="43">
        <f>+INGENIERIA!S58</f>
        <v>0</v>
      </c>
      <c r="I58" s="43">
        <f t="shared" si="3"/>
        <v>2631.2849999999999</v>
      </c>
      <c r="J58" s="43">
        <f t="shared" si="4"/>
        <v>421.00559999999996</v>
      </c>
      <c r="K58" s="43">
        <f t="shared" si="5"/>
        <v>3052.2905999999998</v>
      </c>
      <c r="M58" s="62" t="s">
        <v>305</v>
      </c>
      <c r="N58" s="63" t="s">
        <v>334</v>
      </c>
    </row>
    <row r="59" spans="1:14" ht="15" hidden="1" x14ac:dyDescent="0.25">
      <c r="A59" s="2" t="s">
        <v>130</v>
      </c>
      <c r="B59" s="1" t="s">
        <v>131</v>
      </c>
      <c r="C59" s="14">
        <v>1026.69</v>
      </c>
      <c r="E59" s="43">
        <f t="shared" si="0"/>
        <v>1026.69</v>
      </c>
      <c r="F59" s="43">
        <f t="shared" si="1"/>
        <v>20.533800000000003</v>
      </c>
      <c r="G59" s="43">
        <f t="shared" si="2"/>
        <v>77.001750000000001</v>
      </c>
      <c r="H59" s="43">
        <f>+INGENIERIA!S59</f>
        <v>0</v>
      </c>
      <c r="I59" s="43">
        <f t="shared" si="3"/>
        <v>1124.2255499999999</v>
      </c>
      <c r="J59" s="43">
        <f t="shared" si="4"/>
        <v>179.87608799999998</v>
      </c>
      <c r="K59" s="43">
        <f t="shared" si="5"/>
        <v>1304.1016379999999</v>
      </c>
      <c r="M59" s="62" t="s">
        <v>284</v>
      </c>
      <c r="N59" s="63" t="s">
        <v>335</v>
      </c>
    </row>
    <row r="60" spans="1:14" ht="15" x14ac:dyDescent="0.25">
      <c r="A60" s="2" t="s">
        <v>132</v>
      </c>
      <c r="B60" s="1" t="s">
        <v>133</v>
      </c>
      <c r="C60" s="14">
        <v>3013.16</v>
      </c>
      <c r="E60" s="43">
        <f t="shared" si="0"/>
        <v>3013.16</v>
      </c>
      <c r="F60" s="43">
        <f t="shared" si="1"/>
        <v>60.263199999999998</v>
      </c>
      <c r="G60" s="43">
        <f t="shared" si="2"/>
        <v>225.98699999999999</v>
      </c>
      <c r="H60" s="43">
        <f>+INGENIERIA!S60</f>
        <v>0</v>
      </c>
      <c r="I60" s="43">
        <f t="shared" si="3"/>
        <v>3299.4101999999998</v>
      </c>
      <c r="J60" s="43">
        <f t="shared" si="4"/>
        <v>527.90563199999997</v>
      </c>
      <c r="K60" s="43">
        <f t="shared" si="5"/>
        <v>3827.3158319999998</v>
      </c>
      <c r="M60" s="62" t="s">
        <v>310</v>
      </c>
      <c r="N60" s="63" t="s">
        <v>336</v>
      </c>
    </row>
    <row r="61" spans="1:14" ht="15" x14ac:dyDescent="0.25">
      <c r="A61" s="2" t="s">
        <v>134</v>
      </c>
      <c r="B61" s="1" t="s">
        <v>135</v>
      </c>
      <c r="C61" s="14">
        <v>2553.31</v>
      </c>
      <c r="E61" s="43">
        <f t="shared" si="0"/>
        <v>2553.31</v>
      </c>
      <c r="F61" s="43">
        <f t="shared" si="1"/>
        <v>51.066200000000002</v>
      </c>
      <c r="G61" s="43">
        <f t="shared" si="2"/>
        <v>191.49824999999998</v>
      </c>
      <c r="H61" s="43">
        <f>+INGENIERIA!S61</f>
        <v>0</v>
      </c>
      <c r="I61" s="43">
        <f t="shared" si="3"/>
        <v>2795.8744500000003</v>
      </c>
      <c r="J61" s="43">
        <f t="shared" si="4"/>
        <v>447.33991200000003</v>
      </c>
      <c r="K61" s="43">
        <f t="shared" si="5"/>
        <v>3243.2143620000002</v>
      </c>
      <c r="M61" s="62" t="s">
        <v>310</v>
      </c>
      <c r="N61" s="63" t="s">
        <v>337</v>
      </c>
    </row>
    <row r="62" spans="1:14" ht="15" hidden="1" x14ac:dyDescent="0.25">
      <c r="A62" s="2" t="s">
        <v>136</v>
      </c>
      <c r="B62" s="1" t="s">
        <v>137</v>
      </c>
      <c r="C62" s="14">
        <v>1026.69</v>
      </c>
      <c r="E62" s="43">
        <f t="shared" si="0"/>
        <v>1026.69</v>
      </c>
      <c r="F62" s="43">
        <f t="shared" si="1"/>
        <v>20.533800000000003</v>
      </c>
      <c r="G62" s="43">
        <f t="shared" si="2"/>
        <v>77.001750000000001</v>
      </c>
      <c r="H62" s="43">
        <f>+INGENIERIA!S62</f>
        <v>0</v>
      </c>
      <c r="I62" s="43">
        <f t="shared" si="3"/>
        <v>1124.2255499999999</v>
      </c>
      <c r="J62" s="43">
        <f t="shared" si="4"/>
        <v>179.87608799999998</v>
      </c>
      <c r="K62" s="43">
        <f t="shared" si="5"/>
        <v>1304.1016379999999</v>
      </c>
      <c r="M62" s="62" t="s">
        <v>284</v>
      </c>
      <c r="N62" s="63" t="s">
        <v>338</v>
      </c>
    </row>
    <row r="63" spans="1:14" ht="15" hidden="1" x14ac:dyDescent="0.25">
      <c r="A63" s="2" t="s">
        <v>138</v>
      </c>
      <c r="B63" s="1" t="s">
        <v>139</v>
      </c>
      <c r="C63" s="14">
        <v>4650.28</v>
      </c>
      <c r="E63" s="43">
        <f t="shared" si="0"/>
        <v>4650.28</v>
      </c>
      <c r="F63" s="43">
        <f t="shared" si="1"/>
        <v>93.005600000000001</v>
      </c>
      <c r="G63" s="43">
        <f t="shared" si="2"/>
        <v>348.77099999999996</v>
      </c>
      <c r="H63" s="43">
        <f>+INGENIERIA!S63</f>
        <v>0</v>
      </c>
      <c r="I63" s="43">
        <f t="shared" si="3"/>
        <v>5092.0565999999999</v>
      </c>
      <c r="J63" s="43">
        <f t="shared" si="4"/>
        <v>814.72905600000001</v>
      </c>
      <c r="K63" s="43">
        <f t="shared" si="5"/>
        <v>5906.785656</v>
      </c>
      <c r="M63" s="62" t="s">
        <v>286</v>
      </c>
      <c r="N63" s="63" t="s">
        <v>339</v>
      </c>
    </row>
    <row r="64" spans="1:14" ht="15" x14ac:dyDescent="0.25">
      <c r="A64" s="2" t="s">
        <v>140</v>
      </c>
      <c r="B64" s="1" t="s">
        <v>141</v>
      </c>
      <c r="C64" s="14">
        <v>1033.31</v>
      </c>
      <c r="E64" s="43">
        <f t="shared" si="0"/>
        <v>1033.31</v>
      </c>
      <c r="F64" s="43">
        <f t="shared" si="1"/>
        <v>20.6662</v>
      </c>
      <c r="G64" s="43">
        <f t="shared" si="2"/>
        <v>77.498249999999999</v>
      </c>
      <c r="H64" s="43">
        <f>+INGENIERIA!S64</f>
        <v>0</v>
      </c>
      <c r="I64" s="43">
        <f t="shared" si="3"/>
        <v>1131.4744499999999</v>
      </c>
      <c r="J64" s="43">
        <f t="shared" si="4"/>
        <v>181.035912</v>
      </c>
      <c r="K64" s="43">
        <f t="shared" si="5"/>
        <v>1312.510362</v>
      </c>
      <c r="M64" s="62" t="s">
        <v>310</v>
      </c>
      <c r="N64" s="63" t="s">
        <v>340</v>
      </c>
    </row>
    <row r="65" spans="1:14" ht="15" x14ac:dyDescent="0.25">
      <c r="A65" s="2" t="s">
        <v>142</v>
      </c>
      <c r="B65" s="1" t="s">
        <v>143</v>
      </c>
      <c r="C65" s="14">
        <v>5940.35</v>
      </c>
      <c r="E65" s="43">
        <f t="shared" si="0"/>
        <v>5940.35</v>
      </c>
      <c r="F65" s="43">
        <f t="shared" si="1"/>
        <v>118.80700000000002</v>
      </c>
      <c r="G65" s="43">
        <f t="shared" si="2"/>
        <v>445.52625</v>
      </c>
      <c r="H65" s="43">
        <f>+INGENIERIA!S65</f>
        <v>0</v>
      </c>
      <c r="I65" s="43">
        <f t="shared" si="3"/>
        <v>6504.68325</v>
      </c>
      <c r="J65" s="43">
        <f t="shared" si="4"/>
        <v>1040.7493200000001</v>
      </c>
      <c r="K65" s="43">
        <f t="shared" si="5"/>
        <v>7545.4325699999999</v>
      </c>
      <c r="M65" s="62" t="s">
        <v>282</v>
      </c>
      <c r="N65" s="63" t="s">
        <v>341</v>
      </c>
    </row>
    <row r="66" spans="1:14" ht="15" hidden="1" x14ac:dyDescent="0.25">
      <c r="A66" s="2" t="s">
        <v>144</v>
      </c>
      <c r="B66" s="1" t="s">
        <v>145</v>
      </c>
      <c r="C66" s="14">
        <v>7100.4</v>
      </c>
      <c r="E66" s="43">
        <f t="shared" si="0"/>
        <v>7100.4</v>
      </c>
      <c r="F66" s="43">
        <f t="shared" si="1"/>
        <v>142.00800000000001</v>
      </c>
      <c r="G66" s="43">
        <f t="shared" si="2"/>
        <v>532.53</v>
      </c>
      <c r="H66" s="43">
        <f>+INGENIERIA!S66</f>
        <v>0</v>
      </c>
      <c r="I66" s="43">
        <f t="shared" si="3"/>
        <v>7774.9379999999992</v>
      </c>
      <c r="J66" s="43">
        <f t="shared" si="4"/>
        <v>1243.9900799999998</v>
      </c>
      <c r="K66" s="43">
        <f t="shared" si="5"/>
        <v>9018.9280799999997</v>
      </c>
      <c r="M66" s="62" t="s">
        <v>284</v>
      </c>
      <c r="N66" s="63" t="s">
        <v>342</v>
      </c>
    </row>
    <row r="67" spans="1:14" s="7" customFormat="1" hidden="1" x14ac:dyDescent="0.2">
      <c r="A67" s="17" t="s">
        <v>146</v>
      </c>
      <c r="C67" s="7" t="s">
        <v>147</v>
      </c>
      <c r="E67" s="40" t="s">
        <v>147</v>
      </c>
      <c r="F67" s="40" t="s">
        <v>147</v>
      </c>
      <c r="G67" s="40" t="s">
        <v>147</v>
      </c>
      <c r="H67" s="40" t="s">
        <v>147</v>
      </c>
      <c r="I67" s="40" t="s">
        <v>147</v>
      </c>
      <c r="J67" s="40" t="s">
        <v>147</v>
      </c>
      <c r="K67" s="40" t="s">
        <v>147</v>
      </c>
    </row>
    <row r="68" spans="1:14" hidden="1" x14ac:dyDescent="0.2">
      <c r="C68" s="19">
        <v>241578.05</v>
      </c>
      <c r="E68" s="44">
        <f>SUM(E12:E66)</f>
        <v>241578.05</v>
      </c>
      <c r="F68" s="44">
        <f t="shared" ref="F68:K68" si="6">SUM(F12:F66)</f>
        <v>4831.5610000000024</v>
      </c>
      <c r="G68" s="44">
        <f t="shared" si="6"/>
        <v>18118.353749999995</v>
      </c>
      <c r="H68" s="44">
        <f t="shared" si="6"/>
        <v>0</v>
      </c>
      <c r="I68" s="44">
        <f t="shared" si="6"/>
        <v>264527.96475000004</v>
      </c>
      <c r="J68" s="44">
        <f t="shared" si="6"/>
        <v>42324.474359999993</v>
      </c>
      <c r="K68" s="44">
        <f t="shared" si="6"/>
        <v>306852.43910999998</v>
      </c>
    </row>
    <row r="70" spans="1:14" x14ac:dyDescent="0.2">
      <c r="A70" s="12" t="s">
        <v>148</v>
      </c>
    </row>
    <row r="71" spans="1:14" x14ac:dyDescent="0.2">
      <c r="A71" s="2" t="s">
        <v>149</v>
      </c>
      <c r="B71" s="1" t="s">
        <v>150</v>
      </c>
      <c r="C71" s="14">
        <v>2865.11</v>
      </c>
      <c r="E71" s="43">
        <f>+C71</f>
        <v>2865.11</v>
      </c>
      <c r="F71" s="43">
        <f>+E71*2%</f>
        <v>57.302200000000006</v>
      </c>
      <c r="G71" s="43">
        <f>+E71*7.5%</f>
        <v>214.88325</v>
      </c>
      <c r="H71" s="43">
        <f>+INGENIERIA!S71</f>
        <v>0</v>
      </c>
      <c r="I71" s="43">
        <f>SUM(E71:H71)</f>
        <v>3137.2954500000001</v>
      </c>
      <c r="J71" s="43">
        <f>+I71*16%</f>
        <v>501.96727200000004</v>
      </c>
      <c r="K71" s="43">
        <f>+I71+J71</f>
        <v>3639.2627219999999</v>
      </c>
    </row>
    <row r="72" spans="1:14" x14ac:dyDescent="0.2">
      <c r="A72" s="2" t="s">
        <v>151</v>
      </c>
      <c r="B72" s="1" t="s">
        <v>152</v>
      </c>
      <c r="C72" s="14">
        <v>1985.51</v>
      </c>
      <c r="E72" s="43">
        <f t="shared" ref="E72:E117" si="7">+C72</f>
        <v>1985.51</v>
      </c>
      <c r="F72" s="43">
        <f t="shared" ref="F72:F117" si="8">+E72*2%</f>
        <v>39.7102</v>
      </c>
      <c r="G72" s="43">
        <f t="shared" ref="G72:G117" si="9">+E72*7.5%</f>
        <v>148.91325000000001</v>
      </c>
      <c r="H72" s="43">
        <f>+INGENIERIA!S72</f>
        <v>97.29</v>
      </c>
      <c r="I72" s="43">
        <f t="shared" ref="I72:I117" si="10">SUM(E72:H72)</f>
        <v>2271.4234499999998</v>
      </c>
      <c r="J72" s="43">
        <f t="shared" ref="J72:J117" si="11">+I72*16%</f>
        <v>363.427752</v>
      </c>
      <c r="K72" s="43">
        <f t="shared" ref="K72:K117" si="12">+I72+J72</f>
        <v>2634.8512019999998</v>
      </c>
    </row>
    <row r="73" spans="1:14" x14ac:dyDescent="0.2">
      <c r="A73" s="2" t="s">
        <v>153</v>
      </c>
      <c r="B73" s="1" t="s">
        <v>154</v>
      </c>
      <c r="C73" s="14">
        <v>7462.16</v>
      </c>
      <c r="E73" s="43">
        <f t="shared" si="7"/>
        <v>7462.16</v>
      </c>
      <c r="F73" s="43">
        <f t="shared" si="8"/>
        <v>149.2432</v>
      </c>
      <c r="G73" s="43">
        <f t="shared" si="9"/>
        <v>559.66199999999992</v>
      </c>
      <c r="H73" s="43">
        <f>+INGENIERIA!S73</f>
        <v>365.65</v>
      </c>
      <c r="I73" s="43">
        <f t="shared" si="10"/>
        <v>8536.7152000000006</v>
      </c>
      <c r="J73" s="43">
        <f t="shared" si="11"/>
        <v>1365.8744320000001</v>
      </c>
      <c r="K73" s="43">
        <f t="shared" si="12"/>
        <v>9902.5896320000011</v>
      </c>
    </row>
    <row r="74" spans="1:14" x14ac:dyDescent="0.2">
      <c r="A74" s="2" t="s">
        <v>155</v>
      </c>
      <c r="B74" s="1" t="s">
        <v>156</v>
      </c>
      <c r="C74" s="14">
        <v>2424.94</v>
      </c>
      <c r="E74" s="43">
        <f t="shared" si="7"/>
        <v>2424.94</v>
      </c>
      <c r="F74" s="43">
        <f t="shared" si="8"/>
        <v>48.498800000000003</v>
      </c>
      <c r="G74" s="43">
        <f t="shared" si="9"/>
        <v>181.87049999999999</v>
      </c>
      <c r="H74" s="43">
        <f>+INGENIERIA!S74</f>
        <v>118.82</v>
      </c>
      <c r="I74" s="43">
        <f t="shared" si="10"/>
        <v>2774.1293000000001</v>
      </c>
      <c r="J74" s="43">
        <f t="shared" si="11"/>
        <v>443.86068800000004</v>
      </c>
      <c r="K74" s="43">
        <f t="shared" si="12"/>
        <v>3217.9899880000003</v>
      </c>
    </row>
    <row r="75" spans="1:14" x14ac:dyDescent="0.2">
      <c r="A75" s="2" t="s">
        <v>157</v>
      </c>
      <c r="B75" s="1" t="s">
        <v>158</v>
      </c>
      <c r="C75" s="14">
        <v>3537.34</v>
      </c>
      <c r="E75" s="43">
        <f t="shared" si="7"/>
        <v>3537.34</v>
      </c>
      <c r="F75" s="43">
        <f t="shared" si="8"/>
        <v>70.746800000000007</v>
      </c>
      <c r="G75" s="43">
        <f t="shared" si="9"/>
        <v>265.3005</v>
      </c>
      <c r="H75" s="43">
        <f>+INGENIERIA!S75</f>
        <v>173.33</v>
      </c>
      <c r="I75" s="43">
        <f t="shared" si="10"/>
        <v>4046.7172999999998</v>
      </c>
      <c r="J75" s="43">
        <f t="shared" si="11"/>
        <v>647.47476799999993</v>
      </c>
      <c r="K75" s="43">
        <f t="shared" si="12"/>
        <v>4694.1920679999994</v>
      </c>
    </row>
    <row r="76" spans="1:14" x14ac:dyDescent="0.2">
      <c r="A76" s="2" t="s">
        <v>159</v>
      </c>
      <c r="B76" s="1" t="s">
        <v>160</v>
      </c>
      <c r="C76" s="14">
        <v>2669.03</v>
      </c>
      <c r="E76" s="43">
        <f t="shared" si="7"/>
        <v>2669.03</v>
      </c>
      <c r="F76" s="43">
        <f t="shared" si="8"/>
        <v>53.380600000000008</v>
      </c>
      <c r="G76" s="43">
        <f t="shared" si="9"/>
        <v>200.17725000000002</v>
      </c>
      <c r="H76" s="43">
        <f>+INGENIERIA!S76</f>
        <v>0</v>
      </c>
      <c r="I76" s="43">
        <f t="shared" si="10"/>
        <v>2922.5878500000003</v>
      </c>
      <c r="J76" s="43">
        <f t="shared" si="11"/>
        <v>467.61405600000006</v>
      </c>
      <c r="K76" s="43">
        <f t="shared" si="12"/>
        <v>3390.2019060000002</v>
      </c>
    </row>
    <row r="77" spans="1:14" x14ac:dyDescent="0.2">
      <c r="A77" s="2" t="s">
        <v>161</v>
      </c>
      <c r="B77" s="1" t="s">
        <v>162</v>
      </c>
      <c r="C77" s="14">
        <v>1091.23</v>
      </c>
      <c r="E77" s="43">
        <f t="shared" si="7"/>
        <v>1091.23</v>
      </c>
      <c r="F77" s="43">
        <f t="shared" si="8"/>
        <v>21.8246</v>
      </c>
      <c r="G77" s="43">
        <f t="shared" si="9"/>
        <v>81.842249999999993</v>
      </c>
      <c r="H77" s="43">
        <f>+INGENIERIA!S77</f>
        <v>53.47</v>
      </c>
      <c r="I77" s="43">
        <f t="shared" si="10"/>
        <v>1248.3668499999999</v>
      </c>
      <c r="J77" s="43">
        <f t="shared" si="11"/>
        <v>199.73869599999998</v>
      </c>
      <c r="K77" s="43">
        <f t="shared" si="12"/>
        <v>1448.1055459999998</v>
      </c>
    </row>
    <row r="78" spans="1:14" x14ac:dyDescent="0.2">
      <c r="A78" s="2" t="s">
        <v>163</v>
      </c>
      <c r="B78" s="1" t="s">
        <v>164</v>
      </c>
      <c r="C78" s="14">
        <v>4877.33</v>
      </c>
      <c r="E78" s="43">
        <f t="shared" si="7"/>
        <v>4877.33</v>
      </c>
      <c r="F78" s="43">
        <f t="shared" si="8"/>
        <v>97.546599999999998</v>
      </c>
      <c r="G78" s="43">
        <f t="shared" si="9"/>
        <v>365.79974999999996</v>
      </c>
      <c r="H78" s="43">
        <f>+INGENIERIA!S78</f>
        <v>0</v>
      </c>
      <c r="I78" s="43">
        <f t="shared" si="10"/>
        <v>5340.6763499999997</v>
      </c>
      <c r="J78" s="43">
        <f t="shared" si="11"/>
        <v>854.50821599999995</v>
      </c>
      <c r="K78" s="43">
        <f t="shared" si="12"/>
        <v>6195.1845659999999</v>
      </c>
    </row>
    <row r="79" spans="1:14" x14ac:dyDescent="0.2">
      <c r="A79" s="2" t="s">
        <v>165</v>
      </c>
      <c r="B79" s="1" t="s">
        <v>166</v>
      </c>
      <c r="C79" s="14">
        <v>3469.36</v>
      </c>
      <c r="E79" s="43">
        <f t="shared" si="7"/>
        <v>3469.36</v>
      </c>
      <c r="F79" s="43">
        <f t="shared" si="8"/>
        <v>69.387200000000007</v>
      </c>
      <c r="G79" s="43">
        <f t="shared" si="9"/>
        <v>260.202</v>
      </c>
      <c r="H79" s="43">
        <f>+INGENIERIA!S79</f>
        <v>170</v>
      </c>
      <c r="I79" s="43">
        <f t="shared" si="10"/>
        <v>3968.9492</v>
      </c>
      <c r="J79" s="43">
        <f t="shared" si="11"/>
        <v>635.03187200000002</v>
      </c>
      <c r="K79" s="43">
        <f t="shared" si="12"/>
        <v>4603.9810720000005</v>
      </c>
    </row>
    <row r="80" spans="1:14" x14ac:dyDescent="0.2">
      <c r="A80" s="2" t="s">
        <v>167</v>
      </c>
      <c r="B80" s="1" t="s">
        <v>168</v>
      </c>
      <c r="C80" s="14">
        <v>5756.5</v>
      </c>
      <c r="E80" s="43">
        <f t="shared" si="7"/>
        <v>5756.5</v>
      </c>
      <c r="F80" s="43">
        <f t="shared" si="8"/>
        <v>115.13</v>
      </c>
      <c r="G80" s="43">
        <f t="shared" si="9"/>
        <v>431.73750000000001</v>
      </c>
      <c r="H80" s="43">
        <f>+INGENIERIA!S80</f>
        <v>282.07</v>
      </c>
      <c r="I80" s="43">
        <f t="shared" si="10"/>
        <v>6585.4375</v>
      </c>
      <c r="J80" s="43">
        <f t="shared" si="11"/>
        <v>1053.67</v>
      </c>
      <c r="K80" s="43">
        <f t="shared" si="12"/>
        <v>7639.1075000000001</v>
      </c>
    </row>
    <row r="81" spans="1:11" x14ac:dyDescent="0.2">
      <c r="A81" s="2" t="s">
        <v>169</v>
      </c>
      <c r="B81" s="1" t="s">
        <v>170</v>
      </c>
      <c r="C81" s="14">
        <v>3967.2</v>
      </c>
      <c r="E81" s="43">
        <f t="shared" si="7"/>
        <v>3967.2</v>
      </c>
      <c r="F81" s="43">
        <f t="shared" si="8"/>
        <v>79.343999999999994</v>
      </c>
      <c r="G81" s="43">
        <f t="shared" si="9"/>
        <v>297.53999999999996</v>
      </c>
      <c r="H81" s="43">
        <f>+INGENIERIA!S81</f>
        <v>194.39</v>
      </c>
      <c r="I81" s="43">
        <f t="shared" si="10"/>
        <v>4538.4740000000002</v>
      </c>
      <c r="J81" s="43">
        <f t="shared" si="11"/>
        <v>726.15584000000001</v>
      </c>
      <c r="K81" s="43">
        <f t="shared" si="12"/>
        <v>5264.6298400000005</v>
      </c>
    </row>
    <row r="82" spans="1:11" x14ac:dyDescent="0.2">
      <c r="A82" s="2" t="s">
        <v>171</v>
      </c>
      <c r="B82" s="1" t="s">
        <v>172</v>
      </c>
      <c r="C82" s="14">
        <v>4288.22</v>
      </c>
      <c r="E82" s="43">
        <f t="shared" si="7"/>
        <v>4288.22</v>
      </c>
      <c r="F82" s="43">
        <f t="shared" si="8"/>
        <v>85.764400000000009</v>
      </c>
      <c r="G82" s="43">
        <f t="shared" si="9"/>
        <v>321.61650000000003</v>
      </c>
      <c r="H82" s="43">
        <f>+INGENIERIA!S82</f>
        <v>0</v>
      </c>
      <c r="I82" s="43">
        <f t="shared" si="10"/>
        <v>4695.6009000000004</v>
      </c>
      <c r="J82" s="43">
        <f t="shared" si="11"/>
        <v>751.29614400000003</v>
      </c>
      <c r="K82" s="43">
        <f t="shared" si="12"/>
        <v>5446.8970440000003</v>
      </c>
    </row>
    <row r="83" spans="1:11" x14ac:dyDescent="0.2">
      <c r="A83" s="2" t="s">
        <v>173</v>
      </c>
      <c r="B83" s="1" t="s">
        <v>174</v>
      </c>
      <c r="C83" s="14">
        <v>1163.32</v>
      </c>
      <c r="E83" s="43">
        <f t="shared" si="7"/>
        <v>1163.32</v>
      </c>
      <c r="F83" s="43">
        <f t="shared" si="8"/>
        <v>23.266400000000001</v>
      </c>
      <c r="G83" s="43">
        <f t="shared" si="9"/>
        <v>87.248999999999995</v>
      </c>
      <c r="H83" s="43">
        <f>+INGENIERIA!S83</f>
        <v>0</v>
      </c>
      <c r="I83" s="43">
        <f t="shared" si="10"/>
        <v>1273.8353999999999</v>
      </c>
      <c r="J83" s="43">
        <f t="shared" si="11"/>
        <v>203.81366399999999</v>
      </c>
      <c r="K83" s="43">
        <f t="shared" si="12"/>
        <v>1477.649064</v>
      </c>
    </row>
    <row r="84" spans="1:11" x14ac:dyDescent="0.2">
      <c r="A84" s="2" t="s">
        <v>175</v>
      </c>
      <c r="B84" s="1" t="s">
        <v>176</v>
      </c>
      <c r="C84" s="14">
        <v>6016.25</v>
      </c>
      <c r="E84" s="43">
        <f t="shared" si="7"/>
        <v>6016.25</v>
      </c>
      <c r="F84" s="43">
        <f t="shared" si="8"/>
        <v>120.325</v>
      </c>
      <c r="G84" s="43">
        <f t="shared" si="9"/>
        <v>451.21875</v>
      </c>
      <c r="H84" s="43">
        <f>+INGENIERIA!S84</f>
        <v>0</v>
      </c>
      <c r="I84" s="43">
        <f t="shared" si="10"/>
        <v>6587.7937499999998</v>
      </c>
      <c r="J84" s="43">
        <f t="shared" si="11"/>
        <v>1054.047</v>
      </c>
      <c r="K84" s="43">
        <f t="shared" si="12"/>
        <v>7641.8407499999994</v>
      </c>
    </row>
    <row r="85" spans="1:11" x14ac:dyDescent="0.2">
      <c r="A85" s="2" t="s">
        <v>177</v>
      </c>
      <c r="B85" s="1" t="s">
        <v>178</v>
      </c>
      <c r="C85" s="14">
        <v>1940.85</v>
      </c>
      <c r="E85" s="43">
        <f t="shared" si="7"/>
        <v>1940.85</v>
      </c>
      <c r="F85" s="43">
        <f t="shared" si="8"/>
        <v>38.817</v>
      </c>
      <c r="G85" s="43">
        <f t="shared" si="9"/>
        <v>145.56375</v>
      </c>
      <c r="H85" s="43">
        <f>+INGENIERIA!S85</f>
        <v>95.1</v>
      </c>
      <c r="I85" s="43">
        <f t="shared" si="10"/>
        <v>2220.3307499999996</v>
      </c>
      <c r="J85" s="43">
        <f t="shared" si="11"/>
        <v>355.25291999999996</v>
      </c>
      <c r="K85" s="43">
        <f t="shared" si="12"/>
        <v>2575.5836699999995</v>
      </c>
    </row>
    <row r="86" spans="1:11" x14ac:dyDescent="0.2">
      <c r="A86" s="2" t="s">
        <v>179</v>
      </c>
      <c r="B86" s="1" t="s">
        <v>180</v>
      </c>
      <c r="C86" s="14">
        <v>1332.2</v>
      </c>
      <c r="E86" s="43">
        <f t="shared" si="7"/>
        <v>1332.2</v>
      </c>
      <c r="F86" s="43">
        <f t="shared" si="8"/>
        <v>26.644000000000002</v>
      </c>
      <c r="G86" s="43">
        <f t="shared" si="9"/>
        <v>99.915000000000006</v>
      </c>
      <c r="H86" s="43">
        <f>+INGENIERIA!S86</f>
        <v>65.28</v>
      </c>
      <c r="I86" s="43">
        <f t="shared" si="10"/>
        <v>1524.039</v>
      </c>
      <c r="J86" s="43">
        <f t="shared" si="11"/>
        <v>243.84623999999999</v>
      </c>
      <c r="K86" s="43">
        <f t="shared" si="12"/>
        <v>1767.8852400000001</v>
      </c>
    </row>
    <row r="87" spans="1:11" x14ac:dyDescent="0.2">
      <c r="A87" s="2" t="s">
        <v>181</v>
      </c>
      <c r="B87" s="1" t="s">
        <v>182</v>
      </c>
      <c r="C87" s="14">
        <v>3813.98</v>
      </c>
      <c r="E87" s="43">
        <f t="shared" si="7"/>
        <v>3813.98</v>
      </c>
      <c r="F87" s="43">
        <f t="shared" si="8"/>
        <v>76.279600000000002</v>
      </c>
      <c r="G87" s="43">
        <f t="shared" si="9"/>
        <v>286.04849999999999</v>
      </c>
      <c r="H87" s="43">
        <f>+INGENIERIA!S87</f>
        <v>0</v>
      </c>
      <c r="I87" s="43">
        <f t="shared" si="10"/>
        <v>4176.3081000000002</v>
      </c>
      <c r="J87" s="43">
        <f t="shared" si="11"/>
        <v>668.20929599999999</v>
      </c>
      <c r="K87" s="43">
        <f t="shared" si="12"/>
        <v>4844.5173960000002</v>
      </c>
    </row>
    <row r="88" spans="1:11" x14ac:dyDescent="0.2">
      <c r="A88" s="2" t="s">
        <v>183</v>
      </c>
      <c r="B88" s="1" t="s">
        <v>184</v>
      </c>
      <c r="C88" s="14">
        <v>2499.38</v>
      </c>
      <c r="E88" s="43">
        <f t="shared" si="7"/>
        <v>2499.38</v>
      </c>
      <c r="F88" s="43">
        <f t="shared" si="8"/>
        <v>49.9876</v>
      </c>
      <c r="G88" s="43">
        <f t="shared" si="9"/>
        <v>187.45349999999999</v>
      </c>
      <c r="H88" s="43">
        <f>+INGENIERIA!S88</f>
        <v>122.47</v>
      </c>
      <c r="I88" s="43">
        <f t="shared" si="10"/>
        <v>2859.2910999999999</v>
      </c>
      <c r="J88" s="43">
        <f t="shared" si="11"/>
        <v>457.48657600000001</v>
      </c>
      <c r="K88" s="43">
        <f t="shared" si="12"/>
        <v>3316.7776759999997</v>
      </c>
    </row>
    <row r="89" spans="1:11" x14ac:dyDescent="0.2">
      <c r="A89" s="2" t="s">
        <v>185</v>
      </c>
      <c r="B89" s="1" t="s">
        <v>186</v>
      </c>
      <c r="C89" s="14">
        <v>6135.91</v>
      </c>
      <c r="E89" s="43">
        <f t="shared" si="7"/>
        <v>6135.91</v>
      </c>
      <c r="F89" s="43">
        <f t="shared" si="8"/>
        <v>122.7182</v>
      </c>
      <c r="G89" s="43">
        <f t="shared" si="9"/>
        <v>460.19324999999998</v>
      </c>
      <c r="H89" s="43">
        <f>+INGENIERIA!S89</f>
        <v>0</v>
      </c>
      <c r="I89" s="43">
        <f t="shared" si="10"/>
        <v>6718.8214500000004</v>
      </c>
      <c r="J89" s="43">
        <f t="shared" si="11"/>
        <v>1075.011432</v>
      </c>
      <c r="K89" s="43">
        <f t="shared" si="12"/>
        <v>7793.8328820000006</v>
      </c>
    </row>
    <row r="90" spans="1:11" x14ac:dyDescent="0.2">
      <c r="A90" s="2" t="s">
        <v>187</v>
      </c>
      <c r="B90" s="1" t="s">
        <v>188</v>
      </c>
      <c r="C90" s="14">
        <v>4477.04</v>
      </c>
      <c r="E90" s="43">
        <f t="shared" si="7"/>
        <v>4477.04</v>
      </c>
      <c r="F90" s="43">
        <f t="shared" si="8"/>
        <v>89.540800000000004</v>
      </c>
      <c r="G90" s="43">
        <f t="shared" si="9"/>
        <v>335.77799999999996</v>
      </c>
      <c r="H90" s="43">
        <f>+INGENIERIA!S90</f>
        <v>219.37</v>
      </c>
      <c r="I90" s="43">
        <f t="shared" si="10"/>
        <v>5121.7287999999999</v>
      </c>
      <c r="J90" s="43">
        <f t="shared" si="11"/>
        <v>819.47660799999994</v>
      </c>
      <c r="K90" s="43">
        <f t="shared" si="12"/>
        <v>5941.2054079999998</v>
      </c>
    </row>
    <row r="91" spans="1:11" x14ac:dyDescent="0.2">
      <c r="A91" s="2" t="s">
        <v>189</v>
      </c>
      <c r="B91" s="1" t="s">
        <v>190</v>
      </c>
      <c r="C91" s="14">
        <v>5016.26</v>
      </c>
      <c r="E91" s="43">
        <f t="shared" si="7"/>
        <v>5016.26</v>
      </c>
      <c r="F91" s="43">
        <f t="shared" si="8"/>
        <v>100.32520000000001</v>
      </c>
      <c r="G91" s="43">
        <f t="shared" si="9"/>
        <v>376.21949999999998</v>
      </c>
      <c r="H91" s="43">
        <f>+INGENIERIA!S91</f>
        <v>0</v>
      </c>
      <c r="I91" s="43">
        <f t="shared" si="10"/>
        <v>5492.8047000000006</v>
      </c>
      <c r="J91" s="43">
        <f t="shared" si="11"/>
        <v>878.8487520000001</v>
      </c>
      <c r="K91" s="43">
        <f t="shared" si="12"/>
        <v>6371.6534520000005</v>
      </c>
    </row>
    <row r="92" spans="1:11" x14ac:dyDescent="0.2">
      <c r="A92" s="2" t="s">
        <v>191</v>
      </c>
      <c r="B92" s="1" t="s">
        <v>192</v>
      </c>
      <c r="C92" s="14">
        <v>1709.23</v>
      </c>
      <c r="E92" s="43">
        <f t="shared" si="7"/>
        <v>1709.23</v>
      </c>
      <c r="F92" s="43">
        <f t="shared" si="8"/>
        <v>34.184600000000003</v>
      </c>
      <c r="G92" s="43">
        <f t="shared" si="9"/>
        <v>128.19225</v>
      </c>
      <c r="H92" s="43">
        <f>+INGENIERIA!S92</f>
        <v>83.75</v>
      </c>
      <c r="I92" s="43">
        <f t="shared" si="10"/>
        <v>1955.3568500000001</v>
      </c>
      <c r="J92" s="43">
        <f t="shared" si="11"/>
        <v>312.85709600000001</v>
      </c>
      <c r="K92" s="43">
        <f t="shared" si="12"/>
        <v>2268.2139460000003</v>
      </c>
    </row>
    <row r="93" spans="1:11" x14ac:dyDescent="0.2">
      <c r="A93" s="2" t="s">
        <v>193</v>
      </c>
      <c r="B93" s="1" t="s">
        <v>194</v>
      </c>
      <c r="C93" s="14">
        <v>976.02</v>
      </c>
      <c r="E93" s="43">
        <f t="shared" si="7"/>
        <v>976.02</v>
      </c>
      <c r="F93" s="43">
        <f t="shared" si="8"/>
        <v>19.520399999999999</v>
      </c>
      <c r="G93" s="43">
        <f t="shared" si="9"/>
        <v>73.201499999999996</v>
      </c>
      <c r="H93" s="43">
        <f>+INGENIERIA!S93</f>
        <v>0</v>
      </c>
      <c r="I93" s="43">
        <f t="shared" si="10"/>
        <v>1068.7419</v>
      </c>
      <c r="J93" s="43">
        <f t="shared" si="11"/>
        <v>170.998704</v>
      </c>
      <c r="K93" s="43">
        <f t="shared" si="12"/>
        <v>1239.7406040000001</v>
      </c>
    </row>
    <row r="94" spans="1:11" x14ac:dyDescent="0.2">
      <c r="A94" s="2" t="s">
        <v>195</v>
      </c>
      <c r="B94" s="1" t="s">
        <v>196</v>
      </c>
      <c r="C94" s="14">
        <v>5959.11</v>
      </c>
      <c r="E94" s="43">
        <f t="shared" si="7"/>
        <v>5959.11</v>
      </c>
      <c r="F94" s="43">
        <f t="shared" si="8"/>
        <v>119.18219999999999</v>
      </c>
      <c r="G94" s="43">
        <f t="shared" si="9"/>
        <v>446.93324999999999</v>
      </c>
      <c r="H94" s="43">
        <f>+INGENIERIA!S94</f>
        <v>0</v>
      </c>
      <c r="I94" s="43">
        <f t="shared" si="10"/>
        <v>6525.2254499999999</v>
      </c>
      <c r="J94" s="43">
        <f t="shared" si="11"/>
        <v>1044.0360720000001</v>
      </c>
      <c r="K94" s="43">
        <f t="shared" si="12"/>
        <v>7569.2615219999998</v>
      </c>
    </row>
    <row r="95" spans="1:11" x14ac:dyDescent="0.2">
      <c r="A95" s="2" t="s">
        <v>197</v>
      </c>
      <c r="B95" s="1" t="s">
        <v>198</v>
      </c>
      <c r="C95" s="14">
        <v>4617.54</v>
      </c>
      <c r="E95" s="43">
        <f t="shared" si="7"/>
        <v>4617.54</v>
      </c>
      <c r="F95" s="43">
        <f t="shared" si="8"/>
        <v>92.350800000000007</v>
      </c>
      <c r="G95" s="43">
        <f t="shared" si="9"/>
        <v>346.31549999999999</v>
      </c>
      <c r="H95" s="43">
        <f>+INGENIERIA!S95</f>
        <v>0</v>
      </c>
      <c r="I95" s="43">
        <f t="shared" si="10"/>
        <v>5056.2062999999998</v>
      </c>
      <c r="J95" s="43">
        <f t="shared" si="11"/>
        <v>808.99300800000003</v>
      </c>
      <c r="K95" s="43">
        <f t="shared" si="12"/>
        <v>5865.1993080000002</v>
      </c>
    </row>
    <row r="96" spans="1:11" x14ac:dyDescent="0.2">
      <c r="A96" s="2" t="s">
        <v>199</v>
      </c>
      <c r="B96" s="1" t="s">
        <v>200</v>
      </c>
      <c r="C96" s="14">
        <v>2041.74</v>
      </c>
      <c r="E96" s="43">
        <f t="shared" si="7"/>
        <v>2041.74</v>
      </c>
      <c r="F96" s="43">
        <f t="shared" si="8"/>
        <v>40.834800000000001</v>
      </c>
      <c r="G96" s="43">
        <f t="shared" si="9"/>
        <v>153.13049999999998</v>
      </c>
      <c r="H96" s="43">
        <f>+INGENIERIA!S96</f>
        <v>100.05</v>
      </c>
      <c r="I96" s="43">
        <f t="shared" si="10"/>
        <v>2335.7552999999998</v>
      </c>
      <c r="J96" s="43">
        <f t="shared" si="11"/>
        <v>373.72084799999999</v>
      </c>
      <c r="K96" s="43">
        <f t="shared" si="12"/>
        <v>2709.4761479999997</v>
      </c>
    </row>
    <row r="97" spans="1:11" x14ac:dyDescent="0.2">
      <c r="A97" s="2" t="s">
        <v>201</v>
      </c>
      <c r="B97" s="1" t="s">
        <v>202</v>
      </c>
      <c r="C97" s="14">
        <v>5532.3</v>
      </c>
      <c r="E97" s="43">
        <f t="shared" si="7"/>
        <v>5532.3</v>
      </c>
      <c r="F97" s="43">
        <f t="shared" si="8"/>
        <v>110.646</v>
      </c>
      <c r="G97" s="43">
        <f t="shared" si="9"/>
        <v>414.92250000000001</v>
      </c>
      <c r="H97" s="43">
        <f>+INGENIERIA!S97</f>
        <v>271.08</v>
      </c>
      <c r="I97" s="43">
        <f t="shared" si="10"/>
        <v>6328.9484999999995</v>
      </c>
      <c r="J97" s="43">
        <f t="shared" si="11"/>
        <v>1012.63176</v>
      </c>
      <c r="K97" s="43">
        <f t="shared" si="12"/>
        <v>7341.5802599999997</v>
      </c>
    </row>
    <row r="98" spans="1:11" x14ac:dyDescent="0.2">
      <c r="A98" s="2" t="s">
        <v>203</v>
      </c>
      <c r="B98" s="1" t="s">
        <v>204</v>
      </c>
      <c r="C98" s="14">
        <v>5650.26</v>
      </c>
      <c r="E98" s="43">
        <f t="shared" si="7"/>
        <v>5650.26</v>
      </c>
      <c r="F98" s="43">
        <f t="shared" si="8"/>
        <v>113.0052</v>
      </c>
      <c r="G98" s="43">
        <f t="shared" si="9"/>
        <v>423.76949999999999</v>
      </c>
      <c r="H98" s="43">
        <f>+INGENIERIA!S98</f>
        <v>0</v>
      </c>
      <c r="I98" s="43">
        <f t="shared" si="10"/>
        <v>6187.0347000000002</v>
      </c>
      <c r="J98" s="43">
        <f t="shared" si="11"/>
        <v>989.92555200000004</v>
      </c>
      <c r="K98" s="43">
        <f t="shared" si="12"/>
        <v>7176.9602519999999</v>
      </c>
    </row>
    <row r="99" spans="1:11" x14ac:dyDescent="0.2">
      <c r="A99" s="2" t="s">
        <v>205</v>
      </c>
      <c r="B99" s="1" t="s">
        <v>206</v>
      </c>
      <c r="C99" s="14">
        <v>3030.78</v>
      </c>
      <c r="E99" s="43">
        <f t="shared" si="7"/>
        <v>3030.78</v>
      </c>
      <c r="F99" s="43">
        <f t="shared" si="8"/>
        <v>60.615600000000008</v>
      </c>
      <c r="G99" s="43">
        <f t="shared" si="9"/>
        <v>227.30850000000001</v>
      </c>
      <c r="H99" s="43">
        <f>+INGENIERIA!S99</f>
        <v>148.51</v>
      </c>
      <c r="I99" s="43">
        <f t="shared" si="10"/>
        <v>3467.2141000000001</v>
      </c>
      <c r="J99" s="43">
        <f t="shared" si="11"/>
        <v>554.75425600000005</v>
      </c>
      <c r="K99" s="43">
        <f t="shared" si="12"/>
        <v>4021.9683560000003</v>
      </c>
    </row>
    <row r="100" spans="1:11" x14ac:dyDescent="0.2">
      <c r="A100" s="2" t="s">
        <v>207</v>
      </c>
      <c r="B100" s="1" t="s">
        <v>208</v>
      </c>
      <c r="C100" s="14">
        <v>7251.15</v>
      </c>
      <c r="E100" s="43">
        <f t="shared" si="7"/>
        <v>7251.15</v>
      </c>
      <c r="F100" s="43">
        <f t="shared" si="8"/>
        <v>145.023</v>
      </c>
      <c r="G100" s="43">
        <f t="shared" si="9"/>
        <v>543.83624999999995</v>
      </c>
      <c r="H100" s="43">
        <f>+INGENIERIA!S100</f>
        <v>0</v>
      </c>
      <c r="I100" s="43">
        <f t="shared" si="10"/>
        <v>7940.0092500000001</v>
      </c>
      <c r="J100" s="43">
        <f t="shared" si="11"/>
        <v>1270.40148</v>
      </c>
      <c r="K100" s="43">
        <f t="shared" si="12"/>
        <v>9210.4107299999996</v>
      </c>
    </row>
    <row r="101" spans="1:11" x14ac:dyDescent="0.2">
      <c r="A101" s="2" t="s">
        <v>209</v>
      </c>
      <c r="B101" s="1" t="s">
        <v>210</v>
      </c>
      <c r="C101" s="14">
        <v>3202.41</v>
      </c>
      <c r="E101" s="43">
        <f t="shared" si="7"/>
        <v>3202.41</v>
      </c>
      <c r="F101" s="43">
        <f t="shared" si="8"/>
        <v>64.048199999999994</v>
      </c>
      <c r="G101" s="43">
        <f t="shared" si="9"/>
        <v>240.18074999999999</v>
      </c>
      <c r="H101" s="43">
        <f>+INGENIERIA!S101</f>
        <v>156.91999999999999</v>
      </c>
      <c r="I101" s="43">
        <f t="shared" si="10"/>
        <v>3663.5589500000001</v>
      </c>
      <c r="J101" s="43">
        <f t="shared" si="11"/>
        <v>586.16943200000003</v>
      </c>
      <c r="K101" s="43">
        <f t="shared" si="12"/>
        <v>4249.7283820000002</v>
      </c>
    </row>
    <row r="102" spans="1:11" x14ac:dyDescent="0.2">
      <c r="A102" s="2" t="s">
        <v>211</v>
      </c>
      <c r="B102" s="1" t="s">
        <v>212</v>
      </c>
      <c r="C102" s="14">
        <v>3071.56</v>
      </c>
      <c r="E102" s="43">
        <f t="shared" si="7"/>
        <v>3071.56</v>
      </c>
      <c r="F102" s="43">
        <f t="shared" si="8"/>
        <v>61.431199999999997</v>
      </c>
      <c r="G102" s="43">
        <f t="shared" si="9"/>
        <v>230.36699999999999</v>
      </c>
      <c r="H102" s="43">
        <f>+INGENIERIA!S102</f>
        <v>0</v>
      </c>
      <c r="I102" s="43">
        <f t="shared" si="10"/>
        <v>3363.3582000000001</v>
      </c>
      <c r="J102" s="43">
        <f t="shared" si="11"/>
        <v>538.13731200000007</v>
      </c>
      <c r="K102" s="43">
        <f t="shared" si="12"/>
        <v>3901.4955120000004</v>
      </c>
    </row>
    <row r="103" spans="1:11" x14ac:dyDescent="0.2">
      <c r="A103" s="2" t="s">
        <v>213</v>
      </c>
      <c r="B103" s="1" t="s">
        <v>214</v>
      </c>
      <c r="C103" s="14">
        <v>2773.04</v>
      </c>
      <c r="E103" s="43">
        <f t="shared" si="7"/>
        <v>2773.04</v>
      </c>
      <c r="F103" s="43">
        <f t="shared" si="8"/>
        <v>55.460799999999999</v>
      </c>
      <c r="G103" s="43">
        <f t="shared" si="9"/>
        <v>207.97799999999998</v>
      </c>
      <c r="H103" s="43">
        <f>+INGENIERIA!S103</f>
        <v>135.88</v>
      </c>
      <c r="I103" s="43">
        <f t="shared" si="10"/>
        <v>3172.3588</v>
      </c>
      <c r="J103" s="43">
        <f t="shared" si="11"/>
        <v>507.57740799999999</v>
      </c>
      <c r="K103" s="43">
        <f t="shared" si="12"/>
        <v>3679.9362080000001</v>
      </c>
    </row>
    <row r="104" spans="1:11" x14ac:dyDescent="0.2">
      <c r="A104" s="2" t="s">
        <v>215</v>
      </c>
      <c r="B104" s="1" t="s">
        <v>216</v>
      </c>
      <c r="C104" s="14">
        <v>2047.35</v>
      </c>
      <c r="E104" s="43">
        <f t="shared" si="7"/>
        <v>2047.35</v>
      </c>
      <c r="F104" s="43">
        <f t="shared" si="8"/>
        <v>40.946999999999996</v>
      </c>
      <c r="G104" s="43">
        <f t="shared" si="9"/>
        <v>153.55124999999998</v>
      </c>
      <c r="H104" s="43">
        <f>+INGENIERIA!S104</f>
        <v>100.32</v>
      </c>
      <c r="I104" s="43">
        <f t="shared" si="10"/>
        <v>2342.1682500000002</v>
      </c>
      <c r="J104" s="43">
        <f t="shared" si="11"/>
        <v>374.74692000000005</v>
      </c>
      <c r="K104" s="43">
        <f t="shared" si="12"/>
        <v>2716.9151700000002</v>
      </c>
    </row>
    <row r="105" spans="1:11" x14ac:dyDescent="0.2">
      <c r="A105" s="2" t="s">
        <v>217</v>
      </c>
      <c r="B105" s="1" t="s">
        <v>218</v>
      </c>
      <c r="C105" s="14">
        <v>4153.79</v>
      </c>
      <c r="E105" s="43">
        <f t="shared" si="7"/>
        <v>4153.79</v>
      </c>
      <c r="F105" s="43">
        <f t="shared" si="8"/>
        <v>83.075800000000001</v>
      </c>
      <c r="G105" s="43">
        <f t="shared" si="9"/>
        <v>311.53424999999999</v>
      </c>
      <c r="H105" s="43">
        <f>+INGENIERIA!S105</f>
        <v>203.54</v>
      </c>
      <c r="I105" s="43">
        <f t="shared" si="10"/>
        <v>4751.9400499999992</v>
      </c>
      <c r="J105" s="43">
        <f t="shared" si="11"/>
        <v>760.31040799999994</v>
      </c>
      <c r="K105" s="43">
        <f t="shared" si="12"/>
        <v>5512.2504579999995</v>
      </c>
    </row>
    <row r="106" spans="1:11" x14ac:dyDescent="0.2">
      <c r="A106" s="2" t="s">
        <v>219</v>
      </c>
      <c r="B106" s="1" t="s">
        <v>220</v>
      </c>
      <c r="C106" s="14">
        <v>4805.03</v>
      </c>
      <c r="E106" s="43">
        <f t="shared" si="7"/>
        <v>4805.03</v>
      </c>
      <c r="F106" s="43">
        <f t="shared" si="8"/>
        <v>96.1006</v>
      </c>
      <c r="G106" s="43">
        <f t="shared" si="9"/>
        <v>360.37724999999995</v>
      </c>
      <c r="H106" s="43">
        <f>+INGENIERIA!S106</f>
        <v>0</v>
      </c>
      <c r="I106" s="43">
        <f t="shared" si="10"/>
        <v>5261.5078499999991</v>
      </c>
      <c r="J106" s="43">
        <f t="shared" si="11"/>
        <v>841.84125599999982</v>
      </c>
      <c r="K106" s="43">
        <f t="shared" si="12"/>
        <v>6103.3491059999988</v>
      </c>
    </row>
    <row r="107" spans="1:11" x14ac:dyDescent="0.2">
      <c r="A107" s="2" t="s">
        <v>221</v>
      </c>
      <c r="B107" s="1" t="s">
        <v>222</v>
      </c>
      <c r="C107" s="14">
        <v>6189.17</v>
      </c>
      <c r="E107" s="43">
        <f t="shared" si="7"/>
        <v>6189.17</v>
      </c>
      <c r="F107" s="43">
        <f t="shared" si="8"/>
        <v>123.7834</v>
      </c>
      <c r="G107" s="43">
        <f t="shared" si="9"/>
        <v>464.18774999999999</v>
      </c>
      <c r="H107" s="43">
        <f>+INGENIERIA!S107</f>
        <v>0</v>
      </c>
      <c r="I107" s="43">
        <f t="shared" si="10"/>
        <v>6777.1411500000004</v>
      </c>
      <c r="J107" s="43">
        <f t="shared" si="11"/>
        <v>1084.342584</v>
      </c>
      <c r="K107" s="43">
        <f t="shared" si="12"/>
        <v>7861.4837340000004</v>
      </c>
    </row>
    <row r="108" spans="1:11" x14ac:dyDescent="0.2">
      <c r="A108" s="2" t="s">
        <v>223</v>
      </c>
      <c r="B108" s="1" t="s">
        <v>224</v>
      </c>
      <c r="C108" s="14">
        <v>4878.6000000000004</v>
      </c>
      <c r="E108" s="43">
        <f t="shared" si="7"/>
        <v>4878.6000000000004</v>
      </c>
      <c r="F108" s="43">
        <f t="shared" si="8"/>
        <v>97.572000000000003</v>
      </c>
      <c r="G108" s="43">
        <f t="shared" si="9"/>
        <v>365.89500000000004</v>
      </c>
      <c r="H108" s="43">
        <f>+INGENIERIA!S108</f>
        <v>0</v>
      </c>
      <c r="I108" s="43">
        <f t="shared" si="10"/>
        <v>5342.0670000000009</v>
      </c>
      <c r="J108" s="43">
        <f t="shared" si="11"/>
        <v>854.73072000000013</v>
      </c>
      <c r="K108" s="43">
        <f t="shared" si="12"/>
        <v>6196.7977200000014</v>
      </c>
    </row>
    <row r="109" spans="1:11" x14ac:dyDescent="0.2">
      <c r="A109" s="2" t="s">
        <v>225</v>
      </c>
      <c r="B109" s="1" t="s">
        <v>226</v>
      </c>
      <c r="C109" s="14">
        <v>618.52</v>
      </c>
      <c r="E109" s="43">
        <f t="shared" si="7"/>
        <v>618.52</v>
      </c>
      <c r="F109" s="43">
        <f t="shared" si="8"/>
        <v>12.3704</v>
      </c>
      <c r="G109" s="43">
        <f t="shared" si="9"/>
        <v>46.388999999999996</v>
      </c>
      <c r="H109" s="43">
        <f>+INGENIERIA!S109</f>
        <v>30.31</v>
      </c>
      <c r="I109" s="43">
        <f t="shared" si="10"/>
        <v>707.58939999999996</v>
      </c>
      <c r="J109" s="43">
        <f t="shared" si="11"/>
        <v>113.214304</v>
      </c>
      <c r="K109" s="43">
        <f t="shared" si="12"/>
        <v>820.80370399999993</v>
      </c>
    </row>
    <row r="110" spans="1:11" x14ac:dyDescent="0.2">
      <c r="A110" s="2" t="s">
        <v>227</v>
      </c>
      <c r="B110" s="1" t="s">
        <v>228</v>
      </c>
      <c r="C110" s="14">
        <v>618.52</v>
      </c>
      <c r="E110" s="43">
        <f t="shared" si="7"/>
        <v>618.52</v>
      </c>
      <c r="F110" s="43">
        <f t="shared" si="8"/>
        <v>12.3704</v>
      </c>
      <c r="G110" s="43">
        <f t="shared" si="9"/>
        <v>46.388999999999996</v>
      </c>
      <c r="H110" s="43">
        <f>+INGENIERIA!S110</f>
        <v>30.31</v>
      </c>
      <c r="I110" s="43">
        <f t="shared" si="10"/>
        <v>707.58939999999996</v>
      </c>
      <c r="J110" s="43">
        <f t="shared" si="11"/>
        <v>113.214304</v>
      </c>
      <c r="K110" s="43">
        <f t="shared" si="12"/>
        <v>820.80370399999993</v>
      </c>
    </row>
    <row r="111" spans="1:11" x14ac:dyDescent="0.2">
      <c r="A111" s="2" t="s">
        <v>229</v>
      </c>
      <c r="B111" s="1" t="s">
        <v>230</v>
      </c>
      <c r="C111" s="14">
        <v>2849.66</v>
      </c>
      <c r="E111" s="43">
        <f t="shared" si="7"/>
        <v>2849.66</v>
      </c>
      <c r="F111" s="43">
        <f t="shared" si="8"/>
        <v>56.993200000000002</v>
      </c>
      <c r="G111" s="43">
        <f t="shared" si="9"/>
        <v>213.72449999999998</v>
      </c>
      <c r="H111" s="43">
        <f>+INGENIERIA!S111</f>
        <v>139.63</v>
      </c>
      <c r="I111" s="43">
        <f t="shared" si="10"/>
        <v>3260.0076999999997</v>
      </c>
      <c r="J111" s="43">
        <f t="shared" si="11"/>
        <v>521.60123199999998</v>
      </c>
      <c r="K111" s="43">
        <f t="shared" si="12"/>
        <v>3781.6089319999996</v>
      </c>
    </row>
    <row r="112" spans="1:11" x14ac:dyDescent="0.2">
      <c r="A112" s="2" t="s">
        <v>231</v>
      </c>
      <c r="B112" s="1" t="s">
        <v>232</v>
      </c>
      <c r="C112" s="14">
        <v>836.12</v>
      </c>
      <c r="E112" s="43">
        <f t="shared" si="7"/>
        <v>836.12</v>
      </c>
      <c r="F112" s="43">
        <f t="shared" si="8"/>
        <v>16.7224</v>
      </c>
      <c r="G112" s="43">
        <f t="shared" si="9"/>
        <v>62.708999999999996</v>
      </c>
      <c r="H112" s="43">
        <f>+INGENIERIA!S112</f>
        <v>40.97</v>
      </c>
      <c r="I112" s="43">
        <f t="shared" si="10"/>
        <v>956.52139999999997</v>
      </c>
      <c r="J112" s="43">
        <f t="shared" si="11"/>
        <v>153.04342399999999</v>
      </c>
      <c r="K112" s="43">
        <f t="shared" si="12"/>
        <v>1109.564824</v>
      </c>
    </row>
    <row r="113" spans="1:11" x14ac:dyDescent="0.2">
      <c r="A113" s="2" t="s">
        <v>233</v>
      </c>
      <c r="B113" s="1" t="s">
        <v>234</v>
      </c>
      <c r="C113" s="14">
        <v>2806.31</v>
      </c>
      <c r="E113" s="43">
        <f t="shared" si="7"/>
        <v>2806.31</v>
      </c>
      <c r="F113" s="43">
        <f t="shared" si="8"/>
        <v>56.126199999999997</v>
      </c>
      <c r="G113" s="43">
        <f t="shared" si="9"/>
        <v>210.47324999999998</v>
      </c>
      <c r="H113" s="43">
        <f>+INGENIERIA!S113</f>
        <v>137.51</v>
      </c>
      <c r="I113" s="43">
        <f t="shared" si="10"/>
        <v>3210.4194500000003</v>
      </c>
      <c r="J113" s="43">
        <f t="shared" si="11"/>
        <v>513.66711200000009</v>
      </c>
      <c r="K113" s="43">
        <f t="shared" si="12"/>
        <v>3724.0865620000004</v>
      </c>
    </row>
    <row r="114" spans="1:11" x14ac:dyDescent="0.2">
      <c r="A114" s="2" t="s">
        <v>235</v>
      </c>
      <c r="B114" s="1" t="s">
        <v>236</v>
      </c>
      <c r="C114" s="14">
        <v>6325.86</v>
      </c>
      <c r="E114" s="43">
        <f t="shared" si="7"/>
        <v>6325.86</v>
      </c>
      <c r="F114" s="43">
        <f t="shared" si="8"/>
        <v>126.5172</v>
      </c>
      <c r="G114" s="43">
        <f t="shared" si="9"/>
        <v>474.43949999999995</v>
      </c>
      <c r="H114" s="43">
        <f>+INGENIERIA!S114</f>
        <v>0</v>
      </c>
      <c r="I114" s="43">
        <f t="shared" si="10"/>
        <v>6926.8166999999994</v>
      </c>
      <c r="J114" s="43">
        <f t="shared" si="11"/>
        <v>1108.2906719999999</v>
      </c>
      <c r="K114" s="43">
        <f t="shared" si="12"/>
        <v>8035.1073719999995</v>
      </c>
    </row>
    <row r="115" spans="1:11" x14ac:dyDescent="0.2">
      <c r="A115" s="2" t="s">
        <v>237</v>
      </c>
      <c r="B115" s="1" t="s">
        <v>238</v>
      </c>
      <c r="C115" s="14">
        <v>6987.75</v>
      </c>
      <c r="E115" s="43">
        <f t="shared" si="7"/>
        <v>6987.75</v>
      </c>
      <c r="F115" s="43">
        <f t="shared" si="8"/>
        <v>139.755</v>
      </c>
      <c r="G115" s="43">
        <f t="shared" si="9"/>
        <v>524.08124999999995</v>
      </c>
      <c r="H115" s="43">
        <f>+INGENIERIA!S115</f>
        <v>0</v>
      </c>
      <c r="I115" s="43">
        <f t="shared" si="10"/>
        <v>7651.5862500000003</v>
      </c>
      <c r="J115" s="43">
        <f t="shared" si="11"/>
        <v>1224.2538000000002</v>
      </c>
      <c r="K115" s="43">
        <f t="shared" si="12"/>
        <v>8875.8400500000007</v>
      </c>
    </row>
    <row r="116" spans="1:11" x14ac:dyDescent="0.2">
      <c r="A116" s="2" t="s">
        <v>239</v>
      </c>
      <c r="B116" s="1" t="s">
        <v>240</v>
      </c>
      <c r="C116" s="14">
        <v>999.95</v>
      </c>
      <c r="E116" s="43">
        <f t="shared" si="7"/>
        <v>999.95</v>
      </c>
      <c r="F116" s="43">
        <f t="shared" si="8"/>
        <v>19.999000000000002</v>
      </c>
      <c r="G116" s="43">
        <f t="shared" si="9"/>
        <v>74.996250000000003</v>
      </c>
      <c r="H116" s="43">
        <f>+INGENIERIA!S116</f>
        <v>0</v>
      </c>
      <c r="I116" s="43">
        <f t="shared" si="10"/>
        <v>1094.94525</v>
      </c>
      <c r="J116" s="43">
        <f t="shared" si="11"/>
        <v>175.19123999999999</v>
      </c>
      <c r="K116" s="43">
        <f t="shared" si="12"/>
        <v>1270.1364899999999</v>
      </c>
    </row>
    <row r="117" spans="1:11" x14ac:dyDescent="0.2">
      <c r="A117" s="2" t="s">
        <v>241</v>
      </c>
      <c r="B117" s="1" t="s">
        <v>242</v>
      </c>
      <c r="C117" s="14">
        <v>3470.84</v>
      </c>
      <c r="E117" s="43">
        <f t="shared" si="7"/>
        <v>3470.84</v>
      </c>
      <c r="F117" s="43">
        <f t="shared" si="8"/>
        <v>69.416800000000009</v>
      </c>
      <c r="G117" s="43">
        <f t="shared" si="9"/>
        <v>260.31299999999999</v>
      </c>
      <c r="H117" s="43">
        <f>+INGENIERIA!S117</f>
        <v>0</v>
      </c>
      <c r="I117" s="43">
        <f t="shared" si="10"/>
        <v>3800.5698000000002</v>
      </c>
      <c r="J117" s="43">
        <f t="shared" si="11"/>
        <v>608.09116800000004</v>
      </c>
      <c r="K117" s="43">
        <f t="shared" si="12"/>
        <v>4408.6609680000001</v>
      </c>
    </row>
    <row r="118" spans="1:11" s="7" customFormat="1" x14ac:dyDescent="0.2">
      <c r="A118" s="17" t="s">
        <v>146</v>
      </c>
      <c r="C118" s="7" t="s">
        <v>147</v>
      </c>
      <c r="E118" s="40" t="s">
        <v>147</v>
      </c>
      <c r="F118" s="40" t="s">
        <v>147</v>
      </c>
      <c r="G118" s="40" t="s">
        <v>147</v>
      </c>
      <c r="H118" s="40" t="s">
        <v>147</v>
      </c>
      <c r="I118" s="40" t="s">
        <v>147</v>
      </c>
      <c r="J118" s="40" t="s">
        <v>147</v>
      </c>
      <c r="K118" s="40" t="s">
        <v>147</v>
      </c>
    </row>
    <row r="119" spans="1:11" x14ac:dyDescent="0.2">
      <c r="C119" s="19">
        <v>170191.73</v>
      </c>
      <c r="E119" s="41">
        <f>SUM(E71:E117)</f>
        <v>170191.72999999995</v>
      </c>
      <c r="F119" s="41">
        <f t="shared" ref="F119:K119" si="13">SUM(F71:F117)</f>
        <v>3403.8346000000001</v>
      </c>
      <c r="G119" s="41">
        <f t="shared" si="13"/>
        <v>12764.379749999998</v>
      </c>
      <c r="H119" s="41">
        <f t="shared" si="13"/>
        <v>3536.0200000000004</v>
      </c>
      <c r="I119" s="41">
        <f t="shared" si="13"/>
        <v>189895.96434999994</v>
      </c>
      <c r="J119" s="41">
        <f t="shared" si="13"/>
        <v>30383.354296000001</v>
      </c>
      <c r="K119" s="41">
        <f t="shared" si="13"/>
        <v>220279.318646</v>
      </c>
    </row>
    <row r="120" spans="1:11" x14ac:dyDescent="0.2">
      <c r="E120" s="39"/>
      <c r="F120" s="39"/>
      <c r="G120" s="39"/>
      <c r="H120" s="39"/>
      <c r="I120" s="39"/>
      <c r="J120" s="39"/>
      <c r="K120" s="39"/>
    </row>
    <row r="121" spans="1:11" s="7" customFormat="1" x14ac:dyDescent="0.2">
      <c r="A121" s="16"/>
      <c r="C121" s="7" t="s">
        <v>243</v>
      </c>
      <c r="E121" s="40" t="s">
        <v>243</v>
      </c>
      <c r="F121" s="40" t="s">
        <v>243</v>
      </c>
      <c r="G121" s="40" t="s">
        <v>243</v>
      </c>
      <c r="H121" s="40" t="s">
        <v>243</v>
      </c>
      <c r="I121" s="40" t="s">
        <v>243</v>
      </c>
      <c r="J121" s="40" t="s">
        <v>243</v>
      </c>
      <c r="K121" s="40" t="s">
        <v>243</v>
      </c>
    </row>
    <row r="122" spans="1:11" ht="13.5" thickBot="1" x14ac:dyDescent="0.25">
      <c r="A122" s="17" t="s">
        <v>244</v>
      </c>
      <c r="B122" s="1" t="s">
        <v>245</v>
      </c>
      <c r="C122" s="19">
        <v>411769.78</v>
      </c>
      <c r="E122" s="45">
        <f>+E68+E119</f>
        <v>411769.77999999991</v>
      </c>
      <c r="F122" s="45">
        <f t="shared" ref="F122:K122" si="14">+F68+F119</f>
        <v>8235.3956000000035</v>
      </c>
      <c r="G122" s="45">
        <f t="shared" si="14"/>
        <v>30882.733499999995</v>
      </c>
      <c r="H122" s="45">
        <f t="shared" si="14"/>
        <v>3536.0200000000004</v>
      </c>
      <c r="I122" s="45">
        <f t="shared" si="14"/>
        <v>454423.92909999995</v>
      </c>
      <c r="J122" s="45">
        <f t="shared" si="14"/>
        <v>72707.828655999998</v>
      </c>
      <c r="K122" s="45">
        <f t="shared" si="14"/>
        <v>527131.75775599992</v>
      </c>
    </row>
    <row r="123" spans="1:11" ht="12" thickTop="1" x14ac:dyDescent="0.2"/>
    <row r="124" spans="1:11" x14ac:dyDescent="0.2">
      <c r="C124" s="1" t="s">
        <v>245</v>
      </c>
    </row>
    <row r="125" spans="1:11" x14ac:dyDescent="0.2">
      <c r="A125" s="2" t="s">
        <v>245</v>
      </c>
      <c r="B125" s="1" t="s">
        <v>245</v>
      </c>
      <c r="C125" s="18"/>
    </row>
  </sheetData>
  <autoFilter ref="A11:N68">
    <filterColumn colId="12">
      <filters>
        <filter val="ADMON SERVICIO"/>
        <filter val="SERVICIO"/>
      </filters>
    </filterColumn>
  </autoFilter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workbookViewId="0">
      <pane xSplit="2" ySplit="11" topLeftCell="R36" activePane="bottomRight" state="frozen"/>
      <selection pane="topRight" activeCell="C1" sqref="C1"/>
      <selection pane="bottomLeft" activeCell="A12" sqref="A12"/>
      <selection pane="bottomRight" activeCell="R59" sqref="R59"/>
    </sheetView>
  </sheetViews>
  <sheetFormatPr baseColWidth="10" defaultRowHeight="11.25" x14ac:dyDescent="0.2"/>
  <cols>
    <col min="1" max="1" width="8.5703125" style="2" customWidth="1"/>
    <col min="2" max="2" width="26.42578125" style="1" customWidth="1"/>
    <col min="3" max="3" width="9.85546875" style="1" customWidth="1"/>
    <col min="4" max="4" width="9.7109375" style="1" customWidth="1"/>
    <col min="5" max="5" width="10.140625" style="1" customWidth="1"/>
    <col min="6" max="6" width="12.140625" style="1" customWidth="1"/>
    <col min="7" max="7" width="15" style="1" bestFit="1" customWidth="1"/>
    <col min="8" max="8" width="10.42578125" style="1" customWidth="1"/>
    <col min="9" max="9" width="15" style="1" bestFit="1" customWidth="1"/>
    <col min="10" max="10" width="11.140625" style="1" customWidth="1"/>
    <col min="11" max="11" width="11.28515625" style="1" customWidth="1"/>
    <col min="12" max="12" width="9.85546875" style="1" customWidth="1"/>
    <col min="13" max="13" width="8.5703125" style="1" customWidth="1"/>
    <col min="14" max="14" width="10.85546875" style="1" customWidth="1"/>
    <col min="15" max="15" width="11.5703125" style="1" customWidth="1"/>
    <col min="16" max="16" width="10.42578125" style="1" customWidth="1"/>
    <col min="17" max="17" width="9.85546875" style="1" customWidth="1"/>
    <col min="18" max="19" width="10.5703125" style="1" customWidth="1"/>
    <col min="20" max="20" width="9.7109375" style="1" customWidth="1"/>
    <col min="21" max="21" width="9.5703125" style="1" customWidth="1"/>
    <col min="22" max="23" width="9.28515625" style="1" customWidth="1"/>
    <col min="24" max="24" width="10.140625" style="1" customWidth="1"/>
    <col min="25" max="25" width="11.28515625" style="1" customWidth="1"/>
    <col min="26" max="26" width="15" style="1" bestFit="1" customWidth="1"/>
    <col min="27" max="27" width="11.28515625" style="1" customWidth="1"/>
    <col min="28" max="16384" width="11.42578125" style="1"/>
  </cols>
  <sheetData>
    <row r="1" spans="1:27" ht="18" customHeight="1" x14ac:dyDescent="0.25">
      <c r="A1" s="3" t="s">
        <v>0</v>
      </c>
      <c r="B1" s="49" t="s">
        <v>245</v>
      </c>
      <c r="C1" s="50"/>
      <c r="D1" s="50"/>
      <c r="E1" s="50"/>
    </row>
    <row r="2" spans="1:27" ht="24.95" customHeight="1" x14ac:dyDescent="0.2">
      <c r="A2" s="4" t="s">
        <v>1</v>
      </c>
      <c r="B2" s="21" t="s">
        <v>2</v>
      </c>
      <c r="C2" s="22"/>
      <c r="D2" s="22"/>
      <c r="E2" s="22"/>
    </row>
    <row r="3" spans="1:27" ht="15.75" x14ac:dyDescent="0.25">
      <c r="B3" s="23" t="s">
        <v>3</v>
      </c>
      <c r="C3" s="24"/>
      <c r="D3" s="24"/>
      <c r="E3" s="24"/>
      <c r="F3" s="7"/>
    </row>
    <row r="4" spans="1:27" ht="15" x14ac:dyDescent="0.25">
      <c r="B4" s="25" t="s">
        <v>4</v>
      </c>
      <c r="C4" s="24"/>
      <c r="D4" s="24"/>
      <c r="E4" s="24"/>
      <c r="F4" s="7"/>
    </row>
    <row r="5" spans="1:27" x14ac:dyDescent="0.2">
      <c r="B5" s="6" t="s">
        <v>5</v>
      </c>
    </row>
    <row r="6" spans="1:27" x14ac:dyDescent="0.2">
      <c r="B6" s="6" t="s">
        <v>6</v>
      </c>
    </row>
    <row r="8" spans="1:27" s="5" customFormat="1" ht="34.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10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9" t="s">
        <v>29</v>
      </c>
      <c r="X8" s="9" t="s">
        <v>30</v>
      </c>
      <c r="Y8" s="9" t="s">
        <v>31</v>
      </c>
      <c r="Z8" s="10" t="s">
        <v>32</v>
      </c>
      <c r="AA8" s="11" t="s">
        <v>33</v>
      </c>
    </row>
    <row r="9" spans="1:27" ht="12" thickTop="1" x14ac:dyDescent="0.2">
      <c r="A9" s="13" t="s">
        <v>34</v>
      </c>
    </row>
    <row r="11" spans="1:27" x14ac:dyDescent="0.2">
      <c r="A11" s="12" t="s">
        <v>35</v>
      </c>
    </row>
    <row r="12" spans="1:27" x14ac:dyDescent="0.2">
      <c r="A12" s="2" t="s">
        <v>36</v>
      </c>
      <c r="B12" s="1" t="s">
        <v>37</v>
      </c>
      <c r="C12" s="14">
        <v>999.66</v>
      </c>
      <c r="D12" s="14">
        <v>166.61</v>
      </c>
      <c r="E12" s="14">
        <v>0</v>
      </c>
      <c r="F12" s="14">
        <v>1653.36</v>
      </c>
      <c r="G12" s="14">
        <v>0</v>
      </c>
      <c r="H12" s="14">
        <v>0</v>
      </c>
      <c r="I12" s="14">
        <v>2819.63</v>
      </c>
      <c r="J12" s="14">
        <v>0</v>
      </c>
      <c r="K12" s="14">
        <v>0</v>
      </c>
      <c r="L12" s="14">
        <v>0</v>
      </c>
      <c r="M12" s="14">
        <v>0</v>
      </c>
      <c r="N12" s="14">
        <v>304.44</v>
      </c>
      <c r="O12" s="14">
        <v>0</v>
      </c>
      <c r="P12" s="14">
        <v>101.41</v>
      </c>
      <c r="Q12" s="14">
        <v>0</v>
      </c>
      <c r="R12" s="14">
        <v>0</v>
      </c>
      <c r="S12" s="14">
        <v>0</v>
      </c>
      <c r="T12" s="15">
        <v>-0.02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405.83</v>
      </c>
      <c r="AA12" s="14">
        <v>2413.8000000000002</v>
      </c>
    </row>
    <row r="13" spans="1:27" x14ac:dyDescent="0.2">
      <c r="A13" s="2" t="s">
        <v>38</v>
      </c>
      <c r="B13" s="1" t="s">
        <v>39</v>
      </c>
      <c r="C13" s="14">
        <v>4000.02</v>
      </c>
      <c r="D13" s="14">
        <v>666.67</v>
      </c>
      <c r="E13" s="14">
        <v>0</v>
      </c>
      <c r="F13" s="14">
        <v>0</v>
      </c>
      <c r="G13" s="14">
        <v>0</v>
      </c>
      <c r="H13" s="14">
        <v>0</v>
      </c>
      <c r="I13" s="14">
        <v>4666.6899999999996</v>
      </c>
      <c r="J13" s="14">
        <v>0</v>
      </c>
      <c r="K13" s="14">
        <v>0</v>
      </c>
      <c r="L13" s="14">
        <v>199.97</v>
      </c>
      <c r="M13" s="14">
        <v>0</v>
      </c>
      <c r="N13" s="14">
        <v>698.97</v>
      </c>
      <c r="O13" s="14">
        <v>0</v>
      </c>
      <c r="P13" s="14">
        <v>360.26</v>
      </c>
      <c r="Q13" s="14">
        <v>0</v>
      </c>
      <c r="R13" s="14">
        <v>0</v>
      </c>
      <c r="S13" s="14">
        <v>0</v>
      </c>
      <c r="T13" s="14">
        <v>0.09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1259.29</v>
      </c>
      <c r="AA13" s="14">
        <v>3407.4</v>
      </c>
    </row>
    <row r="14" spans="1:27" x14ac:dyDescent="0.2">
      <c r="A14" s="2" t="s">
        <v>40</v>
      </c>
      <c r="B14" s="1" t="s">
        <v>41</v>
      </c>
      <c r="C14" s="14">
        <v>880.02</v>
      </c>
      <c r="D14" s="14">
        <v>146.66999999999999</v>
      </c>
      <c r="E14" s="14">
        <v>0</v>
      </c>
      <c r="F14" s="14">
        <v>0</v>
      </c>
      <c r="G14" s="14">
        <v>0</v>
      </c>
      <c r="H14" s="14">
        <v>0</v>
      </c>
      <c r="I14" s="14">
        <v>1026.69</v>
      </c>
      <c r="J14" s="14">
        <v>0</v>
      </c>
      <c r="K14" s="14">
        <v>0</v>
      </c>
      <c r="L14" s="14">
        <v>0</v>
      </c>
      <c r="M14" s="15">
        <v>-21.83</v>
      </c>
      <c r="N14" s="14">
        <v>0</v>
      </c>
      <c r="O14" s="14">
        <v>0</v>
      </c>
      <c r="P14" s="14">
        <v>90.61</v>
      </c>
      <c r="Q14" s="14">
        <v>0</v>
      </c>
      <c r="R14" s="14">
        <v>0</v>
      </c>
      <c r="S14" s="14">
        <v>0</v>
      </c>
      <c r="T14" s="14">
        <v>0.11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68.89</v>
      </c>
      <c r="AA14" s="14">
        <v>957.8</v>
      </c>
    </row>
    <row r="15" spans="1:27" x14ac:dyDescent="0.2">
      <c r="A15" s="2" t="s">
        <v>42</v>
      </c>
      <c r="B15" s="1" t="s">
        <v>43</v>
      </c>
      <c r="C15" s="14">
        <v>880.02</v>
      </c>
      <c r="D15" s="14">
        <v>146.66999999999999</v>
      </c>
      <c r="E15" s="14">
        <v>0</v>
      </c>
      <c r="F15" s="14">
        <v>4130.87</v>
      </c>
      <c r="G15" s="14">
        <v>0</v>
      </c>
      <c r="H15" s="14">
        <v>0</v>
      </c>
      <c r="I15" s="14">
        <v>5157.5600000000004</v>
      </c>
      <c r="J15" s="14">
        <v>0</v>
      </c>
      <c r="K15" s="14">
        <v>0</v>
      </c>
      <c r="L15" s="14">
        <v>370.48</v>
      </c>
      <c r="M15" s="14">
        <v>0</v>
      </c>
      <c r="N15" s="14">
        <v>803.82</v>
      </c>
      <c r="O15" s="15">
        <v>-803.32</v>
      </c>
      <c r="P15" s="14">
        <v>110.56</v>
      </c>
      <c r="Q15" s="14">
        <v>0</v>
      </c>
      <c r="R15" s="14">
        <v>770.97</v>
      </c>
      <c r="S15" s="14">
        <v>0</v>
      </c>
      <c r="T15" s="14">
        <v>0.05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1252.56</v>
      </c>
      <c r="AA15" s="14">
        <v>3905</v>
      </c>
    </row>
    <row r="16" spans="1:27" x14ac:dyDescent="0.2">
      <c r="A16" s="2" t="s">
        <v>44</v>
      </c>
      <c r="B16" s="1" t="s">
        <v>45</v>
      </c>
      <c r="C16" s="14">
        <v>1200</v>
      </c>
      <c r="D16" s="14">
        <v>200</v>
      </c>
      <c r="E16" s="14">
        <v>0</v>
      </c>
      <c r="F16" s="14">
        <v>0</v>
      </c>
      <c r="G16" s="14">
        <v>0</v>
      </c>
      <c r="H16" s="14">
        <v>0</v>
      </c>
      <c r="I16" s="14">
        <v>1400</v>
      </c>
      <c r="J16" s="14">
        <v>0</v>
      </c>
      <c r="K16" s="14">
        <v>0</v>
      </c>
      <c r="L16" s="14">
        <v>0</v>
      </c>
      <c r="M16" s="14">
        <v>0</v>
      </c>
      <c r="N16" s="14">
        <v>27.86</v>
      </c>
      <c r="O16" s="14">
        <v>0</v>
      </c>
      <c r="P16" s="14">
        <v>34.880000000000003</v>
      </c>
      <c r="Q16" s="14">
        <v>0</v>
      </c>
      <c r="R16" s="14">
        <v>0</v>
      </c>
      <c r="S16" s="14">
        <v>0</v>
      </c>
      <c r="T16" s="14">
        <v>0.06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62.8</v>
      </c>
      <c r="AA16" s="14">
        <v>1337.2</v>
      </c>
    </row>
    <row r="17" spans="1:27" x14ac:dyDescent="0.2">
      <c r="A17" s="2" t="s">
        <v>46</v>
      </c>
      <c r="B17" s="1" t="s">
        <v>47</v>
      </c>
      <c r="C17" s="14">
        <v>880.02</v>
      </c>
      <c r="D17" s="14">
        <v>146.66999999999999</v>
      </c>
      <c r="E17" s="14">
        <v>0</v>
      </c>
      <c r="F17" s="14">
        <v>0</v>
      </c>
      <c r="G17" s="14">
        <v>0</v>
      </c>
      <c r="H17" s="14">
        <v>0</v>
      </c>
      <c r="I17" s="14">
        <v>1026.69</v>
      </c>
      <c r="J17" s="14">
        <v>0</v>
      </c>
      <c r="K17" s="14">
        <v>0</v>
      </c>
      <c r="L17" s="14">
        <v>0</v>
      </c>
      <c r="M17" s="15">
        <v>-21.83</v>
      </c>
      <c r="N17" s="14">
        <v>0</v>
      </c>
      <c r="O17" s="14">
        <v>0</v>
      </c>
      <c r="P17" s="14">
        <v>25.6</v>
      </c>
      <c r="Q17" s="14">
        <v>0</v>
      </c>
      <c r="R17" s="14">
        <v>0</v>
      </c>
      <c r="S17" s="14">
        <v>0</v>
      </c>
      <c r="T17" s="14">
        <v>0.12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3.89</v>
      </c>
      <c r="AA17" s="14">
        <v>1022.8</v>
      </c>
    </row>
    <row r="18" spans="1:27" x14ac:dyDescent="0.2">
      <c r="A18" s="2" t="s">
        <v>48</v>
      </c>
      <c r="B18" s="1" t="s">
        <v>49</v>
      </c>
      <c r="C18" s="14">
        <v>880.02</v>
      </c>
      <c r="D18" s="14">
        <v>146.66999999999999</v>
      </c>
      <c r="E18" s="14">
        <v>0</v>
      </c>
      <c r="F18" s="14">
        <v>9866.2000000000007</v>
      </c>
      <c r="G18" s="14">
        <v>0</v>
      </c>
      <c r="H18" s="14">
        <v>0</v>
      </c>
      <c r="I18" s="14">
        <v>10892.89</v>
      </c>
      <c r="J18" s="14">
        <v>0</v>
      </c>
      <c r="K18" s="14">
        <v>4000</v>
      </c>
      <c r="L18" s="14">
        <v>0</v>
      </c>
      <c r="M18" s="14">
        <v>0</v>
      </c>
      <c r="N18" s="14">
        <v>2279.91</v>
      </c>
      <c r="O18" s="14">
        <v>0</v>
      </c>
      <c r="P18" s="14">
        <v>158.11000000000001</v>
      </c>
      <c r="Q18" s="14">
        <v>0</v>
      </c>
      <c r="R18" s="14">
        <v>0</v>
      </c>
      <c r="S18" s="14">
        <v>0</v>
      </c>
      <c r="T18" s="14">
        <v>0.01</v>
      </c>
      <c r="U18" s="14">
        <v>2536.46</v>
      </c>
      <c r="V18" s="14">
        <v>0</v>
      </c>
      <c r="W18" s="14">
        <v>0</v>
      </c>
      <c r="X18" s="14">
        <v>0</v>
      </c>
      <c r="Y18" s="14">
        <v>0</v>
      </c>
      <c r="Z18" s="14">
        <v>8974.49</v>
      </c>
      <c r="AA18" s="14">
        <v>1918.4</v>
      </c>
    </row>
    <row r="19" spans="1:27" x14ac:dyDescent="0.2">
      <c r="A19" s="2" t="s">
        <v>50</v>
      </c>
      <c r="B19" s="1" t="s">
        <v>51</v>
      </c>
      <c r="C19" s="14">
        <v>799.98</v>
      </c>
      <c r="D19" s="14">
        <v>133.33000000000001</v>
      </c>
      <c r="E19" s="14">
        <v>0</v>
      </c>
      <c r="F19" s="14">
        <v>2010</v>
      </c>
      <c r="G19" s="14">
        <v>0</v>
      </c>
      <c r="H19" s="14">
        <v>0</v>
      </c>
      <c r="I19" s="14">
        <v>2943.31</v>
      </c>
      <c r="J19" s="14">
        <v>0</v>
      </c>
      <c r="K19" s="14">
        <v>0</v>
      </c>
      <c r="L19" s="14">
        <v>0</v>
      </c>
      <c r="M19" s="14">
        <v>0</v>
      </c>
      <c r="N19" s="14">
        <v>330.86</v>
      </c>
      <c r="O19" s="14">
        <v>0</v>
      </c>
      <c r="P19" s="14">
        <v>74.91</v>
      </c>
      <c r="Q19" s="14">
        <v>0</v>
      </c>
      <c r="R19" s="14">
        <v>0</v>
      </c>
      <c r="S19" s="14">
        <v>0</v>
      </c>
      <c r="T19" s="14">
        <v>0.14000000000000001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405.91</v>
      </c>
      <c r="AA19" s="14">
        <v>2537.4</v>
      </c>
    </row>
    <row r="20" spans="1:27" x14ac:dyDescent="0.2">
      <c r="A20" s="2" t="s">
        <v>52</v>
      </c>
      <c r="B20" s="1" t="s">
        <v>53</v>
      </c>
      <c r="C20" s="14">
        <v>4000.02</v>
      </c>
      <c r="D20" s="14">
        <v>666.67</v>
      </c>
      <c r="E20" s="14">
        <v>0</v>
      </c>
      <c r="F20" s="14">
        <v>14727.13</v>
      </c>
      <c r="G20" s="14">
        <v>0</v>
      </c>
      <c r="H20" s="14">
        <v>0</v>
      </c>
      <c r="I20" s="14">
        <v>19393.82</v>
      </c>
      <c r="J20" s="14">
        <v>0</v>
      </c>
      <c r="K20" s="14">
        <v>0</v>
      </c>
      <c r="L20" s="14">
        <v>0</v>
      </c>
      <c r="M20" s="14">
        <v>0</v>
      </c>
      <c r="N20" s="14">
        <v>4882.3999999999996</v>
      </c>
      <c r="O20" s="14">
        <v>0</v>
      </c>
      <c r="P20" s="14">
        <v>360.26</v>
      </c>
      <c r="Q20" s="14">
        <v>0</v>
      </c>
      <c r="R20" s="14">
        <v>5323.5</v>
      </c>
      <c r="S20" s="14">
        <v>0</v>
      </c>
      <c r="T20" s="15">
        <v>-0.14000000000000001</v>
      </c>
      <c r="U20" s="14">
        <v>0</v>
      </c>
      <c r="V20" s="14">
        <v>1000</v>
      </c>
      <c r="W20" s="14">
        <v>1250</v>
      </c>
      <c r="X20" s="14">
        <v>0</v>
      </c>
      <c r="Y20" s="14">
        <v>0</v>
      </c>
      <c r="Z20" s="14">
        <v>12816.02</v>
      </c>
      <c r="AA20" s="14">
        <v>6577.8</v>
      </c>
    </row>
    <row r="21" spans="1:27" x14ac:dyDescent="0.2">
      <c r="A21" s="2" t="s">
        <v>54</v>
      </c>
      <c r="B21" s="1" t="s">
        <v>55</v>
      </c>
      <c r="C21" s="14">
        <v>880.02</v>
      </c>
      <c r="D21" s="14">
        <v>146.66999999999999</v>
      </c>
      <c r="E21" s="14">
        <v>0</v>
      </c>
      <c r="F21" s="14">
        <v>0</v>
      </c>
      <c r="G21" s="14">
        <v>0</v>
      </c>
      <c r="H21" s="14">
        <v>0</v>
      </c>
      <c r="I21" s="14">
        <v>1026.69</v>
      </c>
      <c r="J21" s="14">
        <v>0</v>
      </c>
      <c r="K21" s="14">
        <v>620.32000000000005</v>
      </c>
      <c r="L21" s="14">
        <v>0</v>
      </c>
      <c r="M21" s="15">
        <v>-21.83</v>
      </c>
      <c r="N21" s="14">
        <v>0</v>
      </c>
      <c r="O21" s="14">
        <v>0</v>
      </c>
      <c r="P21" s="14">
        <v>25.48</v>
      </c>
      <c r="Q21" s="14">
        <v>0</v>
      </c>
      <c r="R21" s="14">
        <v>0</v>
      </c>
      <c r="S21" s="14">
        <v>0</v>
      </c>
      <c r="T21" s="15">
        <v>-0.08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623.89</v>
      </c>
      <c r="AA21" s="14">
        <v>402.8</v>
      </c>
    </row>
    <row r="22" spans="1:27" x14ac:dyDescent="0.2">
      <c r="A22" s="2" t="s">
        <v>56</v>
      </c>
      <c r="B22" s="1" t="s">
        <v>57</v>
      </c>
      <c r="C22" s="14">
        <v>880.02</v>
      </c>
      <c r="D22" s="14">
        <v>146.66999999999999</v>
      </c>
      <c r="E22" s="14">
        <v>0</v>
      </c>
      <c r="F22" s="14">
        <v>0</v>
      </c>
      <c r="G22" s="14">
        <v>0</v>
      </c>
      <c r="H22" s="14">
        <v>0</v>
      </c>
      <c r="I22" s="14">
        <v>1026.69</v>
      </c>
      <c r="J22" s="14">
        <v>0</v>
      </c>
      <c r="K22" s="14">
        <v>0</v>
      </c>
      <c r="L22" s="14">
        <v>0</v>
      </c>
      <c r="M22" s="15">
        <v>-21.83</v>
      </c>
      <c r="N22" s="14">
        <v>0</v>
      </c>
      <c r="O22" s="14">
        <v>0</v>
      </c>
      <c r="P22" s="14">
        <v>25.58</v>
      </c>
      <c r="Q22" s="14">
        <v>0</v>
      </c>
      <c r="R22" s="14">
        <v>0</v>
      </c>
      <c r="S22" s="14">
        <v>0</v>
      </c>
      <c r="T22" s="15">
        <v>-0.06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3.69</v>
      </c>
      <c r="AA22" s="14">
        <v>1023</v>
      </c>
    </row>
    <row r="23" spans="1:27" x14ac:dyDescent="0.2">
      <c r="A23" s="2" t="s">
        <v>58</v>
      </c>
      <c r="B23" s="1" t="s">
        <v>59</v>
      </c>
      <c r="C23" s="14">
        <v>880.02</v>
      </c>
      <c r="D23" s="14">
        <v>146.66999999999999</v>
      </c>
      <c r="E23" s="14">
        <v>0</v>
      </c>
      <c r="F23" s="14">
        <v>4356.59</v>
      </c>
      <c r="G23" s="14">
        <v>0</v>
      </c>
      <c r="H23" s="14">
        <v>0</v>
      </c>
      <c r="I23" s="14">
        <v>5383.28</v>
      </c>
      <c r="J23" s="14">
        <v>0</v>
      </c>
      <c r="K23" s="14">
        <v>0</v>
      </c>
      <c r="L23" s="14">
        <v>313.26</v>
      </c>
      <c r="M23" s="14">
        <v>0</v>
      </c>
      <c r="N23" s="14">
        <v>852.03</v>
      </c>
      <c r="O23" s="14">
        <v>0</v>
      </c>
      <c r="P23" s="14">
        <v>127.08</v>
      </c>
      <c r="Q23" s="14">
        <v>0</v>
      </c>
      <c r="R23" s="14">
        <v>318.17</v>
      </c>
      <c r="S23" s="14">
        <v>0</v>
      </c>
      <c r="T23" s="15">
        <v>-0.06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1610.48</v>
      </c>
      <c r="AA23" s="14">
        <v>3772.8</v>
      </c>
    </row>
    <row r="24" spans="1:27" x14ac:dyDescent="0.2">
      <c r="A24" s="2" t="s">
        <v>60</v>
      </c>
      <c r="B24" s="1" t="s">
        <v>61</v>
      </c>
      <c r="C24" s="14">
        <v>1602</v>
      </c>
      <c r="D24" s="14">
        <v>267</v>
      </c>
      <c r="E24" s="14">
        <v>0</v>
      </c>
      <c r="F24" s="14">
        <v>0</v>
      </c>
      <c r="G24" s="14">
        <v>0</v>
      </c>
      <c r="H24" s="14">
        <v>0</v>
      </c>
      <c r="I24" s="14">
        <v>1869</v>
      </c>
      <c r="J24" s="14">
        <v>0</v>
      </c>
      <c r="K24" s="14">
        <v>0</v>
      </c>
      <c r="L24" s="14">
        <v>0</v>
      </c>
      <c r="M24" s="14">
        <v>0</v>
      </c>
      <c r="N24" s="14">
        <v>146.72999999999999</v>
      </c>
      <c r="O24" s="15">
        <v>-26.42</v>
      </c>
      <c r="P24" s="14">
        <v>50.96</v>
      </c>
      <c r="Q24" s="14">
        <v>0</v>
      </c>
      <c r="R24" s="14">
        <v>0</v>
      </c>
      <c r="S24" s="14">
        <v>0</v>
      </c>
      <c r="T24" s="15">
        <v>-0.01</v>
      </c>
      <c r="U24" s="14">
        <v>501.34</v>
      </c>
      <c r="V24" s="14">
        <v>300</v>
      </c>
      <c r="W24" s="14">
        <v>0</v>
      </c>
      <c r="X24" s="14">
        <v>0</v>
      </c>
      <c r="Y24" s="14">
        <v>0</v>
      </c>
      <c r="Z24" s="14">
        <v>972.6</v>
      </c>
      <c r="AA24" s="14">
        <v>896.4</v>
      </c>
    </row>
    <row r="25" spans="1:27" x14ac:dyDescent="0.2">
      <c r="A25" s="2" t="s">
        <v>62</v>
      </c>
      <c r="B25" s="1" t="s">
        <v>63</v>
      </c>
      <c r="C25" s="14">
        <v>1602</v>
      </c>
      <c r="D25" s="14">
        <v>267</v>
      </c>
      <c r="E25" s="14">
        <v>1602</v>
      </c>
      <c r="F25" s="14">
        <v>0</v>
      </c>
      <c r="G25" s="14">
        <v>0</v>
      </c>
      <c r="H25" s="14">
        <v>0</v>
      </c>
      <c r="I25" s="14">
        <v>3471</v>
      </c>
      <c r="J25" s="14">
        <v>0</v>
      </c>
      <c r="K25" s="14">
        <v>0</v>
      </c>
      <c r="L25" s="14">
        <v>0</v>
      </c>
      <c r="M25" s="14">
        <v>0</v>
      </c>
      <c r="N25" s="14">
        <v>422.18</v>
      </c>
      <c r="O25" s="15">
        <v>-422.18</v>
      </c>
      <c r="P25" s="14">
        <v>56.71</v>
      </c>
      <c r="Q25" s="14">
        <v>0</v>
      </c>
      <c r="R25" s="14">
        <v>0</v>
      </c>
      <c r="S25" s="14">
        <v>0</v>
      </c>
      <c r="T25" s="15">
        <v>-0.11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56.6</v>
      </c>
      <c r="AA25" s="14">
        <v>3414.4</v>
      </c>
    </row>
    <row r="26" spans="1:27" x14ac:dyDescent="0.2">
      <c r="A26" s="2" t="s">
        <v>64</v>
      </c>
      <c r="B26" s="1" t="s">
        <v>65</v>
      </c>
      <c r="C26" s="14">
        <v>880.02</v>
      </c>
      <c r="D26" s="14">
        <v>146.66999999999999</v>
      </c>
      <c r="E26" s="14">
        <v>0</v>
      </c>
      <c r="F26" s="14">
        <v>0</v>
      </c>
      <c r="G26" s="14">
        <v>0</v>
      </c>
      <c r="H26" s="14">
        <v>0</v>
      </c>
      <c r="I26" s="14">
        <v>1026.69</v>
      </c>
      <c r="J26" s="14">
        <v>0</v>
      </c>
      <c r="K26" s="14">
        <v>0</v>
      </c>
      <c r="L26" s="14">
        <v>0</v>
      </c>
      <c r="M26" s="15">
        <v>-21.83</v>
      </c>
      <c r="N26" s="14">
        <v>0</v>
      </c>
      <c r="O26" s="14">
        <v>0</v>
      </c>
      <c r="P26" s="14">
        <v>216.67</v>
      </c>
      <c r="Q26" s="14">
        <v>0</v>
      </c>
      <c r="R26" s="14">
        <v>0</v>
      </c>
      <c r="S26" s="14">
        <v>0</v>
      </c>
      <c r="T26" s="14">
        <v>0.05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194.89</v>
      </c>
      <c r="AA26" s="14">
        <v>831.8</v>
      </c>
    </row>
    <row r="27" spans="1:27" x14ac:dyDescent="0.2">
      <c r="A27" s="2" t="s">
        <v>66</v>
      </c>
      <c r="B27" s="1" t="s">
        <v>67</v>
      </c>
      <c r="C27" s="14">
        <v>4000.02</v>
      </c>
      <c r="D27" s="14">
        <v>666.67</v>
      </c>
      <c r="E27" s="14">
        <v>0</v>
      </c>
      <c r="F27" s="14">
        <v>17419.830000000002</v>
      </c>
      <c r="G27" s="14">
        <v>0</v>
      </c>
      <c r="H27" s="14">
        <v>0</v>
      </c>
      <c r="I27" s="14">
        <v>22086.52</v>
      </c>
      <c r="J27" s="14">
        <v>0</v>
      </c>
      <c r="K27" s="14">
        <v>0</v>
      </c>
      <c r="L27" s="14">
        <v>0</v>
      </c>
      <c r="M27" s="14">
        <v>0</v>
      </c>
      <c r="N27" s="14">
        <v>5744.06</v>
      </c>
      <c r="O27" s="14">
        <v>0</v>
      </c>
      <c r="P27" s="14">
        <v>360.26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6104.32</v>
      </c>
      <c r="AA27" s="14">
        <v>15982.2</v>
      </c>
    </row>
    <row r="28" spans="1:27" x14ac:dyDescent="0.2">
      <c r="A28" s="2" t="s">
        <v>68</v>
      </c>
      <c r="B28" s="1" t="s">
        <v>69</v>
      </c>
      <c r="C28" s="14">
        <v>880.02</v>
      </c>
      <c r="D28" s="14">
        <v>146.66999999999999</v>
      </c>
      <c r="E28" s="14">
        <v>0</v>
      </c>
      <c r="F28" s="14">
        <v>2641.1</v>
      </c>
      <c r="G28" s="14">
        <v>0</v>
      </c>
      <c r="H28" s="14">
        <v>0</v>
      </c>
      <c r="I28" s="14">
        <v>3667.79</v>
      </c>
      <c r="J28" s="14">
        <v>0</v>
      </c>
      <c r="K28" s="14">
        <v>0</v>
      </c>
      <c r="L28" s="14">
        <v>0</v>
      </c>
      <c r="M28" s="14">
        <v>0</v>
      </c>
      <c r="N28" s="14">
        <v>485.6</v>
      </c>
      <c r="O28" s="14">
        <v>0</v>
      </c>
      <c r="P28" s="14">
        <v>89.83</v>
      </c>
      <c r="Q28" s="14">
        <v>0</v>
      </c>
      <c r="R28" s="14">
        <v>0</v>
      </c>
      <c r="S28" s="14">
        <v>0</v>
      </c>
      <c r="T28" s="15">
        <v>-0.04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575.39</v>
      </c>
      <c r="AA28" s="14">
        <v>3092.4</v>
      </c>
    </row>
    <row r="29" spans="1:27" x14ac:dyDescent="0.2">
      <c r="A29" s="2" t="s">
        <v>70</v>
      </c>
      <c r="B29" s="1" t="s">
        <v>71</v>
      </c>
      <c r="C29" s="14">
        <v>880.02</v>
      </c>
      <c r="D29" s="14">
        <v>146.66999999999999</v>
      </c>
      <c r="E29" s="14">
        <v>0</v>
      </c>
      <c r="F29" s="14">
        <v>0</v>
      </c>
      <c r="G29" s="14">
        <v>0</v>
      </c>
      <c r="H29" s="14">
        <v>0</v>
      </c>
      <c r="I29" s="14">
        <v>1026.69</v>
      </c>
      <c r="J29" s="14">
        <v>0</v>
      </c>
      <c r="K29" s="14">
        <v>0</v>
      </c>
      <c r="L29" s="14">
        <v>0</v>
      </c>
      <c r="M29" s="15">
        <v>-21.83</v>
      </c>
      <c r="N29" s="14">
        <v>0</v>
      </c>
      <c r="O29" s="14">
        <v>0</v>
      </c>
      <c r="P29" s="14">
        <v>84.5</v>
      </c>
      <c r="Q29" s="14">
        <v>0</v>
      </c>
      <c r="R29" s="14">
        <v>0</v>
      </c>
      <c r="S29" s="14">
        <v>0</v>
      </c>
      <c r="T29" s="14">
        <v>0.02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62.69</v>
      </c>
      <c r="AA29" s="14">
        <v>964</v>
      </c>
    </row>
    <row r="30" spans="1:27" x14ac:dyDescent="0.2">
      <c r="A30" s="2" t="s">
        <v>72</v>
      </c>
      <c r="B30" s="1" t="s">
        <v>73</v>
      </c>
      <c r="C30" s="14">
        <v>2400</v>
      </c>
      <c r="D30" s="14">
        <v>400</v>
      </c>
      <c r="E30" s="14">
        <v>0</v>
      </c>
      <c r="F30" s="14">
        <v>0</v>
      </c>
      <c r="G30" s="14">
        <v>0</v>
      </c>
      <c r="H30" s="14">
        <v>0</v>
      </c>
      <c r="I30" s="14">
        <v>2800</v>
      </c>
      <c r="J30" s="14">
        <v>0</v>
      </c>
      <c r="K30" s="14">
        <v>0</v>
      </c>
      <c r="L30" s="14">
        <v>0</v>
      </c>
      <c r="M30" s="14">
        <v>0</v>
      </c>
      <c r="N30" s="14">
        <v>300.24</v>
      </c>
      <c r="O30" s="14">
        <v>0</v>
      </c>
      <c r="P30" s="14">
        <v>74.989999999999995</v>
      </c>
      <c r="Q30" s="14">
        <v>0</v>
      </c>
      <c r="R30" s="14">
        <v>0</v>
      </c>
      <c r="S30" s="14">
        <v>0</v>
      </c>
      <c r="T30" s="15">
        <v>-0.03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375.2</v>
      </c>
      <c r="AA30" s="14">
        <v>2424.8000000000002</v>
      </c>
    </row>
    <row r="31" spans="1:27" x14ac:dyDescent="0.2">
      <c r="A31" s="2" t="s">
        <v>74</v>
      </c>
      <c r="B31" s="1" t="s">
        <v>75</v>
      </c>
      <c r="C31" s="14">
        <v>1399.98</v>
      </c>
      <c r="D31" s="14">
        <v>233.33</v>
      </c>
      <c r="E31" s="14">
        <v>0</v>
      </c>
      <c r="F31" s="14">
        <v>0</v>
      </c>
      <c r="G31" s="14">
        <v>0</v>
      </c>
      <c r="H31" s="14">
        <v>0</v>
      </c>
      <c r="I31" s="14">
        <v>1633.31</v>
      </c>
      <c r="J31" s="14">
        <v>0</v>
      </c>
      <c r="K31" s="14">
        <v>0</v>
      </c>
      <c r="L31" s="14">
        <v>0</v>
      </c>
      <c r="M31" s="14">
        <v>0</v>
      </c>
      <c r="N31" s="14">
        <v>62.7</v>
      </c>
      <c r="O31" s="14">
        <v>0</v>
      </c>
      <c r="P31" s="14">
        <v>44.72</v>
      </c>
      <c r="Q31" s="14">
        <v>0</v>
      </c>
      <c r="R31" s="14">
        <v>0</v>
      </c>
      <c r="S31" s="14">
        <v>0</v>
      </c>
      <c r="T31" s="14">
        <v>0.09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107.51</v>
      </c>
      <c r="AA31" s="14">
        <v>1525.8</v>
      </c>
    </row>
    <row r="32" spans="1:27" x14ac:dyDescent="0.2">
      <c r="A32" s="2" t="s">
        <v>76</v>
      </c>
      <c r="B32" s="1" t="s">
        <v>77</v>
      </c>
      <c r="C32" s="14">
        <v>880.02</v>
      </c>
      <c r="D32" s="14">
        <v>146.66999999999999</v>
      </c>
      <c r="E32" s="14">
        <v>0</v>
      </c>
      <c r="F32" s="14">
        <v>685.6</v>
      </c>
      <c r="G32" s="14">
        <v>0</v>
      </c>
      <c r="H32" s="14">
        <v>0</v>
      </c>
      <c r="I32" s="14">
        <v>1712.29</v>
      </c>
      <c r="J32" s="14">
        <v>0</v>
      </c>
      <c r="K32" s="14">
        <v>300</v>
      </c>
      <c r="L32" s="14">
        <v>0</v>
      </c>
      <c r="M32" s="14">
        <v>0</v>
      </c>
      <c r="N32" s="14">
        <v>129.68</v>
      </c>
      <c r="O32" s="14">
        <v>0</v>
      </c>
      <c r="P32" s="14">
        <v>99.01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528.69000000000005</v>
      </c>
      <c r="AA32" s="14">
        <v>1183.5999999999999</v>
      </c>
    </row>
    <row r="33" spans="1:27" x14ac:dyDescent="0.2">
      <c r="A33" s="2" t="s">
        <v>78</v>
      </c>
      <c r="B33" s="1" t="s">
        <v>79</v>
      </c>
      <c r="C33" s="14">
        <v>880.02</v>
      </c>
      <c r="D33" s="14">
        <v>146.66999999999999</v>
      </c>
      <c r="E33" s="14">
        <v>0</v>
      </c>
      <c r="F33" s="14">
        <v>2097.35</v>
      </c>
      <c r="G33" s="14">
        <v>0</v>
      </c>
      <c r="H33" s="14">
        <v>0</v>
      </c>
      <c r="I33" s="14">
        <v>3124.04</v>
      </c>
      <c r="J33" s="14">
        <v>0</v>
      </c>
      <c r="K33" s="14">
        <v>0</v>
      </c>
      <c r="L33" s="14">
        <v>0</v>
      </c>
      <c r="M33" s="14">
        <v>0</v>
      </c>
      <c r="N33" s="14">
        <v>369.46</v>
      </c>
      <c r="O33" s="15">
        <v>-369.46</v>
      </c>
      <c r="P33" s="14">
        <v>182.09</v>
      </c>
      <c r="Q33" s="14">
        <v>0</v>
      </c>
      <c r="R33" s="14">
        <v>0</v>
      </c>
      <c r="S33" s="14">
        <v>0</v>
      </c>
      <c r="T33" s="15">
        <v>-0.05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182.04</v>
      </c>
      <c r="AA33" s="14">
        <v>2942</v>
      </c>
    </row>
    <row r="34" spans="1:27" x14ac:dyDescent="0.2">
      <c r="A34" s="2" t="s">
        <v>80</v>
      </c>
      <c r="B34" s="1" t="s">
        <v>81</v>
      </c>
      <c r="C34" s="14">
        <v>880.02</v>
      </c>
      <c r="D34" s="14">
        <v>146.66999999999999</v>
      </c>
      <c r="E34" s="14">
        <v>0</v>
      </c>
      <c r="F34" s="14">
        <v>14545.11</v>
      </c>
      <c r="G34" s="14">
        <v>0</v>
      </c>
      <c r="H34" s="14">
        <v>0</v>
      </c>
      <c r="I34" s="14">
        <v>15571.8</v>
      </c>
      <c r="J34" s="14">
        <v>0</v>
      </c>
      <c r="K34" s="14">
        <v>0</v>
      </c>
      <c r="L34" s="14">
        <v>0</v>
      </c>
      <c r="M34" s="14">
        <v>0</v>
      </c>
      <c r="N34" s="14">
        <v>3683.58</v>
      </c>
      <c r="O34" s="14">
        <v>0</v>
      </c>
      <c r="P34" s="14">
        <v>25.57</v>
      </c>
      <c r="Q34" s="14">
        <v>0</v>
      </c>
      <c r="R34" s="14">
        <v>0</v>
      </c>
      <c r="S34" s="14">
        <v>0</v>
      </c>
      <c r="T34" s="15">
        <v>-0.15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3709</v>
      </c>
      <c r="AA34" s="14">
        <v>11862.8</v>
      </c>
    </row>
    <row r="35" spans="1:27" x14ac:dyDescent="0.2">
      <c r="A35" s="2" t="s">
        <v>82</v>
      </c>
      <c r="B35" s="1" t="s">
        <v>83</v>
      </c>
      <c r="C35" s="14">
        <v>1399.98</v>
      </c>
      <c r="D35" s="14">
        <v>233.33</v>
      </c>
      <c r="E35" s="14">
        <v>0</v>
      </c>
      <c r="F35" s="14">
        <v>2759.84</v>
      </c>
      <c r="G35" s="14">
        <v>0</v>
      </c>
      <c r="H35" s="14">
        <v>0</v>
      </c>
      <c r="I35" s="14">
        <v>4393.1499999999996</v>
      </c>
      <c r="J35" s="14">
        <v>0</v>
      </c>
      <c r="K35" s="14">
        <v>0</v>
      </c>
      <c r="L35" s="14">
        <v>0</v>
      </c>
      <c r="M35" s="14">
        <v>0</v>
      </c>
      <c r="N35" s="14">
        <v>640.54</v>
      </c>
      <c r="O35" s="14">
        <v>0</v>
      </c>
      <c r="P35" s="14">
        <v>195.38</v>
      </c>
      <c r="Q35" s="14">
        <v>0</v>
      </c>
      <c r="R35" s="14">
        <v>0</v>
      </c>
      <c r="S35" s="14">
        <v>0</v>
      </c>
      <c r="T35" s="15">
        <v>-0.17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835.75</v>
      </c>
      <c r="AA35" s="14">
        <v>3557.4</v>
      </c>
    </row>
    <row r="36" spans="1:27" x14ac:dyDescent="0.2">
      <c r="A36" s="2" t="s">
        <v>84</v>
      </c>
      <c r="B36" s="1" t="s">
        <v>85</v>
      </c>
      <c r="C36" s="14">
        <v>880.02</v>
      </c>
      <c r="D36" s="14">
        <v>146.66999999999999</v>
      </c>
      <c r="E36" s="14">
        <v>0</v>
      </c>
      <c r="F36" s="14">
        <v>6770.48</v>
      </c>
      <c r="G36" s="14">
        <v>0</v>
      </c>
      <c r="H36" s="14">
        <v>0</v>
      </c>
      <c r="I36" s="14">
        <v>7797.17</v>
      </c>
      <c r="J36" s="14">
        <v>0</v>
      </c>
      <c r="K36" s="14">
        <v>829.9</v>
      </c>
      <c r="L36" s="14">
        <v>0</v>
      </c>
      <c r="M36" s="14">
        <v>0</v>
      </c>
      <c r="N36" s="14">
        <v>1415.59</v>
      </c>
      <c r="O36" s="15">
        <v>-1415.59</v>
      </c>
      <c r="P36" s="14">
        <v>192.43</v>
      </c>
      <c r="Q36" s="14">
        <v>0</v>
      </c>
      <c r="R36" s="14">
        <v>0</v>
      </c>
      <c r="S36" s="14">
        <v>0</v>
      </c>
      <c r="T36" s="14">
        <v>0.04</v>
      </c>
      <c r="U36" s="14">
        <v>0</v>
      </c>
      <c r="V36" s="14">
        <v>0</v>
      </c>
      <c r="W36" s="14">
        <v>0</v>
      </c>
      <c r="X36" s="14">
        <v>0</v>
      </c>
      <c r="Y36" s="14">
        <v>4381</v>
      </c>
      <c r="Z36" s="14">
        <v>5403.37</v>
      </c>
      <c r="AA36" s="14">
        <v>2393.8000000000002</v>
      </c>
    </row>
    <row r="37" spans="1:27" x14ac:dyDescent="0.2">
      <c r="A37" s="2" t="s">
        <v>86</v>
      </c>
      <c r="B37" s="1" t="s">
        <v>87</v>
      </c>
      <c r="C37" s="14">
        <v>880.02</v>
      </c>
      <c r="D37" s="14">
        <v>146.66999999999999</v>
      </c>
      <c r="E37" s="14">
        <v>0</v>
      </c>
      <c r="F37" s="14">
        <v>4864.5200000000004</v>
      </c>
      <c r="G37" s="14">
        <v>0</v>
      </c>
      <c r="H37" s="14">
        <v>0</v>
      </c>
      <c r="I37" s="14">
        <v>5891.21</v>
      </c>
      <c r="J37" s="14">
        <v>0</v>
      </c>
      <c r="K37" s="14">
        <v>0</v>
      </c>
      <c r="L37" s="14">
        <v>0</v>
      </c>
      <c r="M37" s="14">
        <v>0</v>
      </c>
      <c r="N37" s="14">
        <v>967.31</v>
      </c>
      <c r="O37" s="14">
        <v>0</v>
      </c>
      <c r="P37" s="14">
        <v>93.43</v>
      </c>
      <c r="Q37" s="14">
        <v>0</v>
      </c>
      <c r="R37" s="14">
        <v>0</v>
      </c>
      <c r="S37" s="14">
        <v>0</v>
      </c>
      <c r="T37" s="15">
        <v>-0.13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1060.6099999999999</v>
      </c>
      <c r="AA37" s="14">
        <v>4830.6000000000004</v>
      </c>
    </row>
    <row r="38" spans="1:27" x14ac:dyDescent="0.2">
      <c r="A38" s="2" t="s">
        <v>88</v>
      </c>
      <c r="B38" s="1" t="s">
        <v>89</v>
      </c>
      <c r="C38" s="14">
        <v>800</v>
      </c>
      <c r="D38" s="14">
        <v>133.33000000000001</v>
      </c>
      <c r="E38" s="14">
        <v>0</v>
      </c>
      <c r="F38" s="14">
        <v>696.34</v>
      </c>
      <c r="G38" s="14">
        <v>0</v>
      </c>
      <c r="H38" s="14">
        <v>0</v>
      </c>
      <c r="I38" s="14">
        <v>1629.67</v>
      </c>
      <c r="J38" s="14">
        <v>0</v>
      </c>
      <c r="K38" s="14">
        <v>0</v>
      </c>
      <c r="L38" s="14">
        <v>0</v>
      </c>
      <c r="M38" s="14">
        <v>0</v>
      </c>
      <c r="N38" s="14">
        <v>62.31</v>
      </c>
      <c r="O38" s="14">
        <v>0</v>
      </c>
      <c r="P38" s="14">
        <v>27.51</v>
      </c>
      <c r="Q38" s="14">
        <v>0</v>
      </c>
      <c r="R38" s="14">
        <v>0</v>
      </c>
      <c r="S38" s="14">
        <v>0</v>
      </c>
      <c r="T38" s="14">
        <v>0.05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89.87</v>
      </c>
      <c r="AA38" s="14">
        <v>1539.8</v>
      </c>
    </row>
    <row r="39" spans="1:27" x14ac:dyDescent="0.2">
      <c r="A39" s="2" t="s">
        <v>90</v>
      </c>
      <c r="B39" s="1" t="s">
        <v>91</v>
      </c>
      <c r="C39" s="14">
        <v>999.96</v>
      </c>
      <c r="D39" s="14">
        <v>166.66</v>
      </c>
      <c r="E39" s="14">
        <v>0</v>
      </c>
      <c r="F39" s="14">
        <v>2781.3</v>
      </c>
      <c r="G39" s="14">
        <v>0</v>
      </c>
      <c r="H39" s="14">
        <v>0</v>
      </c>
      <c r="I39" s="14">
        <v>3947.92</v>
      </c>
      <c r="J39" s="14">
        <v>0</v>
      </c>
      <c r="K39" s="14">
        <v>0</v>
      </c>
      <c r="L39" s="14">
        <v>0</v>
      </c>
      <c r="M39" s="14">
        <v>0</v>
      </c>
      <c r="N39" s="14">
        <v>545.44000000000005</v>
      </c>
      <c r="O39" s="14">
        <v>0</v>
      </c>
      <c r="P39" s="14">
        <v>72.709999999999994</v>
      </c>
      <c r="Q39" s="14">
        <v>0</v>
      </c>
      <c r="R39" s="14">
        <v>0</v>
      </c>
      <c r="S39" s="14">
        <v>0</v>
      </c>
      <c r="T39" s="15">
        <v>-0.03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618.12</v>
      </c>
      <c r="AA39" s="14">
        <v>3329.8</v>
      </c>
    </row>
    <row r="40" spans="1:27" x14ac:dyDescent="0.2">
      <c r="A40" s="2" t="s">
        <v>92</v>
      </c>
      <c r="B40" s="1" t="s">
        <v>93</v>
      </c>
      <c r="C40" s="14">
        <v>1999.98</v>
      </c>
      <c r="D40" s="14">
        <v>333.33</v>
      </c>
      <c r="E40" s="14">
        <v>0</v>
      </c>
      <c r="F40" s="14">
        <v>0</v>
      </c>
      <c r="G40" s="14">
        <v>0</v>
      </c>
      <c r="H40" s="14">
        <v>0</v>
      </c>
      <c r="I40" s="14">
        <v>2333.31</v>
      </c>
      <c r="J40" s="14">
        <v>0</v>
      </c>
      <c r="K40" s="14">
        <v>0</v>
      </c>
      <c r="L40" s="14">
        <v>0</v>
      </c>
      <c r="M40" s="14">
        <v>0</v>
      </c>
      <c r="N40" s="14">
        <v>215.43</v>
      </c>
      <c r="O40" s="14">
        <v>0</v>
      </c>
      <c r="P40" s="14">
        <v>61.65</v>
      </c>
      <c r="Q40" s="14">
        <v>0</v>
      </c>
      <c r="R40" s="14">
        <v>0</v>
      </c>
      <c r="S40" s="14">
        <v>0</v>
      </c>
      <c r="T40" s="14">
        <v>0.03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277.11</v>
      </c>
      <c r="AA40" s="14">
        <v>2056.1999999999998</v>
      </c>
    </row>
    <row r="41" spans="1:27" x14ac:dyDescent="0.2">
      <c r="A41" s="2" t="s">
        <v>94</v>
      </c>
      <c r="B41" s="1" t="s">
        <v>95</v>
      </c>
      <c r="C41" s="14">
        <v>880.02</v>
      </c>
      <c r="D41" s="14">
        <v>146.66999999999999</v>
      </c>
      <c r="E41" s="14">
        <v>0</v>
      </c>
      <c r="F41" s="14">
        <v>0</v>
      </c>
      <c r="G41" s="14">
        <v>0</v>
      </c>
      <c r="H41" s="14">
        <v>0</v>
      </c>
      <c r="I41" s="14">
        <v>1026.69</v>
      </c>
      <c r="J41" s="14">
        <v>0</v>
      </c>
      <c r="K41" s="14">
        <v>0</v>
      </c>
      <c r="L41" s="14">
        <v>0</v>
      </c>
      <c r="M41" s="15">
        <v>-21.83</v>
      </c>
      <c r="N41" s="14">
        <v>0</v>
      </c>
      <c r="O41" s="14">
        <v>0</v>
      </c>
      <c r="P41" s="14">
        <v>291.36</v>
      </c>
      <c r="Q41" s="14">
        <v>0</v>
      </c>
      <c r="R41" s="14">
        <v>0</v>
      </c>
      <c r="S41" s="14">
        <v>0</v>
      </c>
      <c r="T41" s="14">
        <v>0.16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269.69</v>
      </c>
      <c r="AA41" s="14">
        <v>757</v>
      </c>
    </row>
    <row r="42" spans="1:27" x14ac:dyDescent="0.2">
      <c r="A42" s="2" t="s">
        <v>96</v>
      </c>
      <c r="B42" s="1" t="s">
        <v>97</v>
      </c>
      <c r="C42" s="14">
        <v>1602</v>
      </c>
      <c r="D42" s="14">
        <v>267</v>
      </c>
      <c r="E42" s="14">
        <v>0</v>
      </c>
      <c r="F42" s="14">
        <v>0</v>
      </c>
      <c r="G42" s="14">
        <v>0</v>
      </c>
      <c r="H42" s="14">
        <v>0</v>
      </c>
      <c r="I42" s="14">
        <v>1869</v>
      </c>
      <c r="J42" s="14">
        <v>0</v>
      </c>
      <c r="K42" s="14">
        <v>0</v>
      </c>
      <c r="L42" s="14">
        <v>0</v>
      </c>
      <c r="M42" s="14">
        <v>0</v>
      </c>
      <c r="N42" s="14">
        <v>146.72999999999999</v>
      </c>
      <c r="O42" s="15">
        <v>-128.16999999999999</v>
      </c>
      <c r="P42" s="14">
        <v>55.96</v>
      </c>
      <c r="Q42" s="14">
        <v>0</v>
      </c>
      <c r="R42" s="14">
        <v>0</v>
      </c>
      <c r="S42" s="14">
        <v>0</v>
      </c>
      <c r="T42" s="14">
        <v>0.08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74.599999999999994</v>
      </c>
      <c r="AA42" s="14">
        <v>1794.4</v>
      </c>
    </row>
    <row r="43" spans="1:27" x14ac:dyDescent="0.2">
      <c r="A43" s="2" t="s">
        <v>98</v>
      </c>
      <c r="B43" s="1" t="s">
        <v>99</v>
      </c>
      <c r="C43" s="14">
        <v>880.02</v>
      </c>
      <c r="D43" s="14">
        <v>146.66999999999999</v>
      </c>
      <c r="E43" s="14">
        <v>0</v>
      </c>
      <c r="F43" s="14">
        <v>6000</v>
      </c>
      <c r="G43" s="14">
        <v>0</v>
      </c>
      <c r="H43" s="14">
        <v>0</v>
      </c>
      <c r="I43" s="14">
        <v>7026.69</v>
      </c>
      <c r="J43" s="14">
        <v>0</v>
      </c>
      <c r="K43" s="14">
        <v>0</v>
      </c>
      <c r="L43" s="14">
        <v>0</v>
      </c>
      <c r="M43" s="14">
        <v>0</v>
      </c>
      <c r="N43" s="14">
        <v>1234.3699999999999</v>
      </c>
      <c r="O43" s="14">
        <v>0</v>
      </c>
      <c r="P43" s="14">
        <v>129.74</v>
      </c>
      <c r="Q43" s="14">
        <v>0</v>
      </c>
      <c r="R43" s="14">
        <v>0</v>
      </c>
      <c r="S43" s="14">
        <v>0</v>
      </c>
      <c r="T43" s="15">
        <v>-0.02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1364.09</v>
      </c>
      <c r="AA43" s="14">
        <v>5662.6</v>
      </c>
    </row>
    <row r="44" spans="1:27" x14ac:dyDescent="0.2">
      <c r="A44" s="2" t="s">
        <v>100</v>
      </c>
      <c r="B44" s="1" t="s">
        <v>101</v>
      </c>
      <c r="C44" s="14">
        <v>1400.04</v>
      </c>
      <c r="D44" s="14">
        <v>233.34</v>
      </c>
      <c r="E44" s="14">
        <v>0</v>
      </c>
      <c r="F44" s="14">
        <v>0</v>
      </c>
      <c r="G44" s="14">
        <v>0</v>
      </c>
      <c r="H44" s="14">
        <v>0</v>
      </c>
      <c r="I44" s="14">
        <v>1633.38</v>
      </c>
      <c r="J44" s="14">
        <v>0</v>
      </c>
      <c r="K44" s="14">
        <v>0</v>
      </c>
      <c r="L44" s="14">
        <v>0</v>
      </c>
      <c r="M44" s="14">
        <v>0</v>
      </c>
      <c r="N44" s="14">
        <v>62.71</v>
      </c>
      <c r="O44" s="15">
        <v>-62.71</v>
      </c>
      <c r="P44" s="14">
        <v>120.95</v>
      </c>
      <c r="Q44" s="14">
        <v>0</v>
      </c>
      <c r="R44" s="14">
        <v>845.43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966.38</v>
      </c>
      <c r="AA44" s="14">
        <v>667</v>
      </c>
    </row>
    <row r="45" spans="1:27" x14ac:dyDescent="0.2">
      <c r="A45" s="2" t="s">
        <v>102</v>
      </c>
      <c r="B45" s="1" t="s">
        <v>103</v>
      </c>
      <c r="C45" s="14">
        <v>999.96</v>
      </c>
      <c r="D45" s="14">
        <v>166.66</v>
      </c>
      <c r="E45" s="14">
        <v>0</v>
      </c>
      <c r="F45" s="14">
        <v>1535.48</v>
      </c>
      <c r="G45" s="14">
        <v>0</v>
      </c>
      <c r="H45" s="14">
        <v>0</v>
      </c>
      <c r="I45" s="14">
        <v>2702.1</v>
      </c>
      <c r="J45" s="14">
        <v>0</v>
      </c>
      <c r="K45" s="14">
        <v>0</v>
      </c>
      <c r="L45" s="14">
        <v>0</v>
      </c>
      <c r="M45" s="14">
        <v>0</v>
      </c>
      <c r="N45" s="14">
        <v>281.51</v>
      </c>
      <c r="O45" s="14">
        <v>0</v>
      </c>
      <c r="P45" s="14">
        <v>83.08</v>
      </c>
      <c r="Q45" s="14">
        <v>0</v>
      </c>
      <c r="R45" s="14">
        <v>0</v>
      </c>
      <c r="S45" s="14">
        <v>0</v>
      </c>
      <c r="T45" s="14">
        <v>0.11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364.7</v>
      </c>
      <c r="AA45" s="14">
        <v>2337.4</v>
      </c>
    </row>
    <row r="46" spans="1:27" x14ac:dyDescent="0.2">
      <c r="A46" s="2" t="s">
        <v>104</v>
      </c>
      <c r="B46" s="1" t="s">
        <v>105</v>
      </c>
      <c r="C46" s="14">
        <v>876.48</v>
      </c>
      <c r="D46" s="14">
        <v>146.08000000000001</v>
      </c>
      <c r="E46" s="14">
        <v>0</v>
      </c>
      <c r="F46" s="14">
        <v>13519.46</v>
      </c>
      <c r="G46" s="14">
        <v>0</v>
      </c>
      <c r="H46" s="14">
        <v>0</v>
      </c>
      <c r="I46" s="14">
        <v>14542.02</v>
      </c>
      <c r="J46" s="14">
        <v>0</v>
      </c>
      <c r="K46" s="14">
        <v>0</v>
      </c>
      <c r="L46" s="14">
        <v>0</v>
      </c>
      <c r="M46" s="14">
        <v>0</v>
      </c>
      <c r="N46" s="14">
        <v>3374.65</v>
      </c>
      <c r="O46" s="14">
        <v>0</v>
      </c>
      <c r="P46" s="14">
        <v>67.930000000000007</v>
      </c>
      <c r="Q46" s="14">
        <v>0</v>
      </c>
      <c r="R46" s="14">
        <v>0</v>
      </c>
      <c r="S46" s="14">
        <v>0</v>
      </c>
      <c r="T46" s="15">
        <v>-0.16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3442.42</v>
      </c>
      <c r="AA46" s="14">
        <v>11099.6</v>
      </c>
    </row>
    <row r="47" spans="1:27" x14ac:dyDescent="0.2">
      <c r="A47" s="2" t="s">
        <v>106</v>
      </c>
      <c r="B47" s="1" t="s">
        <v>107</v>
      </c>
      <c r="C47" s="14">
        <v>876.48</v>
      </c>
      <c r="D47" s="14">
        <v>146.08000000000001</v>
      </c>
      <c r="E47" s="14">
        <v>0</v>
      </c>
      <c r="F47" s="14">
        <v>17096.919999999998</v>
      </c>
      <c r="G47" s="14">
        <v>0</v>
      </c>
      <c r="H47" s="14">
        <v>0</v>
      </c>
      <c r="I47" s="14">
        <v>18119.48</v>
      </c>
      <c r="J47" s="14">
        <v>0</v>
      </c>
      <c r="K47" s="14">
        <v>0</v>
      </c>
      <c r="L47" s="14">
        <v>0</v>
      </c>
      <c r="M47" s="14">
        <v>0</v>
      </c>
      <c r="N47" s="14">
        <v>4474.6099999999997</v>
      </c>
      <c r="O47" s="14">
        <v>0</v>
      </c>
      <c r="P47" s="14">
        <v>258.55</v>
      </c>
      <c r="Q47" s="14">
        <v>0</v>
      </c>
      <c r="R47" s="14">
        <v>260</v>
      </c>
      <c r="S47" s="14">
        <v>0</v>
      </c>
      <c r="T47" s="15">
        <v>-0.08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4993.08</v>
      </c>
      <c r="AA47" s="14">
        <v>13126.4</v>
      </c>
    </row>
    <row r="48" spans="1:27" x14ac:dyDescent="0.2">
      <c r="A48" s="2" t="s">
        <v>108</v>
      </c>
      <c r="B48" s="1" t="s">
        <v>109</v>
      </c>
      <c r="C48" s="14">
        <v>1399.98</v>
      </c>
      <c r="D48" s="14">
        <v>233.33</v>
      </c>
      <c r="E48" s="14">
        <v>0</v>
      </c>
      <c r="F48" s="14">
        <v>0</v>
      </c>
      <c r="G48" s="14">
        <v>0</v>
      </c>
      <c r="H48" s="14">
        <v>0</v>
      </c>
      <c r="I48" s="14">
        <v>1633.31</v>
      </c>
      <c r="J48" s="14">
        <v>0</v>
      </c>
      <c r="K48" s="14">
        <v>0</v>
      </c>
      <c r="L48" s="14">
        <v>0</v>
      </c>
      <c r="M48" s="14">
        <v>0</v>
      </c>
      <c r="N48" s="14">
        <v>62.7</v>
      </c>
      <c r="O48" s="14">
        <v>0</v>
      </c>
      <c r="P48" s="14">
        <v>47.48</v>
      </c>
      <c r="Q48" s="14">
        <v>0</v>
      </c>
      <c r="R48" s="14">
        <v>0</v>
      </c>
      <c r="S48" s="14">
        <v>0</v>
      </c>
      <c r="T48" s="15">
        <v>-7.0000000000000007E-2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110.11</v>
      </c>
      <c r="AA48" s="14">
        <v>1523.2</v>
      </c>
    </row>
    <row r="49" spans="1:27" x14ac:dyDescent="0.2">
      <c r="A49" s="2" t="s">
        <v>110</v>
      </c>
      <c r="B49" s="1" t="s">
        <v>111</v>
      </c>
      <c r="C49" s="14">
        <v>999.66</v>
      </c>
      <c r="D49" s="14">
        <v>166.61</v>
      </c>
      <c r="E49" s="14">
        <v>0</v>
      </c>
      <c r="F49" s="14">
        <v>2602.5300000000002</v>
      </c>
      <c r="G49" s="14">
        <v>0</v>
      </c>
      <c r="H49" s="14">
        <v>0</v>
      </c>
      <c r="I49" s="14">
        <v>3768.8</v>
      </c>
      <c r="J49" s="14">
        <v>0</v>
      </c>
      <c r="K49" s="14">
        <v>0</v>
      </c>
      <c r="L49" s="14">
        <v>0</v>
      </c>
      <c r="M49" s="14">
        <v>0</v>
      </c>
      <c r="N49" s="14">
        <v>507.18</v>
      </c>
      <c r="O49" s="14">
        <v>0</v>
      </c>
      <c r="P49" s="14">
        <v>96.75</v>
      </c>
      <c r="Q49" s="14">
        <v>0</v>
      </c>
      <c r="R49" s="14">
        <v>0</v>
      </c>
      <c r="S49" s="14">
        <v>0</v>
      </c>
      <c r="T49" s="14">
        <v>7.0000000000000007E-2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604</v>
      </c>
      <c r="AA49" s="14">
        <v>3164.8</v>
      </c>
    </row>
    <row r="50" spans="1:27" x14ac:dyDescent="0.2">
      <c r="A50" s="2" t="s">
        <v>112</v>
      </c>
      <c r="B50" s="1" t="s">
        <v>113</v>
      </c>
      <c r="C50" s="14">
        <v>999.96</v>
      </c>
      <c r="D50" s="14">
        <v>166.66</v>
      </c>
      <c r="E50" s="14">
        <v>0</v>
      </c>
      <c r="F50" s="14">
        <v>2547.96</v>
      </c>
      <c r="G50" s="14">
        <v>0</v>
      </c>
      <c r="H50" s="14">
        <v>0</v>
      </c>
      <c r="I50" s="14">
        <v>3714.58</v>
      </c>
      <c r="J50" s="14">
        <v>0</v>
      </c>
      <c r="K50" s="14">
        <v>0</v>
      </c>
      <c r="L50" s="14">
        <v>0</v>
      </c>
      <c r="M50" s="14">
        <v>0</v>
      </c>
      <c r="N50" s="14">
        <v>495.6</v>
      </c>
      <c r="O50" s="14">
        <v>0</v>
      </c>
      <c r="P50" s="14">
        <v>89.8</v>
      </c>
      <c r="Q50" s="14">
        <v>0</v>
      </c>
      <c r="R50" s="14">
        <v>0</v>
      </c>
      <c r="S50" s="14">
        <v>0</v>
      </c>
      <c r="T50" s="15">
        <v>-0.02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585.38</v>
      </c>
      <c r="AA50" s="14">
        <v>3129.2</v>
      </c>
    </row>
    <row r="51" spans="1:27" x14ac:dyDescent="0.2">
      <c r="A51" s="2" t="s">
        <v>114</v>
      </c>
      <c r="B51" s="1" t="s">
        <v>115</v>
      </c>
      <c r="C51" s="14">
        <v>880.02</v>
      </c>
      <c r="D51" s="14">
        <v>146.66999999999999</v>
      </c>
      <c r="E51" s="14">
        <v>0</v>
      </c>
      <c r="F51" s="14">
        <v>0</v>
      </c>
      <c r="G51" s="14">
        <v>0</v>
      </c>
      <c r="H51" s="14">
        <v>0</v>
      </c>
      <c r="I51" s="14">
        <v>1026.69</v>
      </c>
      <c r="J51" s="14">
        <v>0</v>
      </c>
      <c r="K51" s="14">
        <v>0</v>
      </c>
      <c r="L51" s="14">
        <v>0</v>
      </c>
      <c r="M51" s="15">
        <v>-21.83</v>
      </c>
      <c r="N51" s="14">
        <v>0</v>
      </c>
      <c r="O51" s="14">
        <v>0</v>
      </c>
      <c r="P51" s="14">
        <v>25.48</v>
      </c>
      <c r="Q51" s="14">
        <v>0</v>
      </c>
      <c r="R51" s="14">
        <v>0</v>
      </c>
      <c r="S51" s="14">
        <v>0</v>
      </c>
      <c r="T51" s="15">
        <v>-0.16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3.49</v>
      </c>
      <c r="AA51" s="14">
        <v>1023.2</v>
      </c>
    </row>
    <row r="52" spans="1:27" x14ac:dyDescent="0.2">
      <c r="A52" s="2" t="s">
        <v>116</v>
      </c>
      <c r="B52" s="1" t="s">
        <v>117</v>
      </c>
      <c r="C52" s="14">
        <v>1602</v>
      </c>
      <c r="D52" s="14">
        <v>267</v>
      </c>
      <c r="E52" s="14">
        <v>0</v>
      </c>
      <c r="F52" s="14">
        <v>0</v>
      </c>
      <c r="G52" s="14">
        <v>0</v>
      </c>
      <c r="H52" s="14">
        <v>0</v>
      </c>
      <c r="I52" s="14">
        <v>1869</v>
      </c>
      <c r="J52" s="14">
        <v>0</v>
      </c>
      <c r="K52" s="14">
        <v>0</v>
      </c>
      <c r="L52" s="14">
        <v>0</v>
      </c>
      <c r="M52" s="14">
        <v>0</v>
      </c>
      <c r="N52" s="14">
        <v>146.72999999999999</v>
      </c>
      <c r="O52" s="14">
        <v>0</v>
      </c>
      <c r="P52" s="14">
        <v>53.11</v>
      </c>
      <c r="Q52" s="14">
        <v>0</v>
      </c>
      <c r="R52" s="14">
        <v>0</v>
      </c>
      <c r="S52" s="14">
        <v>0</v>
      </c>
      <c r="T52" s="15">
        <v>-0.04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199.8</v>
      </c>
      <c r="AA52" s="14">
        <v>1669.2</v>
      </c>
    </row>
    <row r="53" spans="1:27" x14ac:dyDescent="0.2">
      <c r="A53" s="2" t="s">
        <v>118</v>
      </c>
      <c r="B53" s="1" t="s">
        <v>119</v>
      </c>
      <c r="C53" s="14">
        <v>999.66</v>
      </c>
      <c r="D53" s="14">
        <v>166.61</v>
      </c>
      <c r="E53" s="14">
        <v>0</v>
      </c>
      <c r="F53" s="14">
        <v>1959.76</v>
      </c>
      <c r="G53" s="14">
        <v>0</v>
      </c>
      <c r="H53" s="14">
        <v>0</v>
      </c>
      <c r="I53" s="14">
        <v>3126.03</v>
      </c>
      <c r="J53" s="14">
        <v>0</v>
      </c>
      <c r="K53" s="14">
        <v>0</v>
      </c>
      <c r="L53" s="14">
        <v>0</v>
      </c>
      <c r="M53" s="14">
        <v>0</v>
      </c>
      <c r="N53" s="14">
        <v>369.88</v>
      </c>
      <c r="O53" s="14">
        <v>0</v>
      </c>
      <c r="P53" s="14">
        <v>129.88999999999999</v>
      </c>
      <c r="Q53" s="14">
        <v>0</v>
      </c>
      <c r="R53" s="14">
        <v>0</v>
      </c>
      <c r="S53" s="14">
        <v>0</v>
      </c>
      <c r="T53" s="14">
        <v>0.06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499.83</v>
      </c>
      <c r="AA53" s="14">
        <v>2626.2</v>
      </c>
    </row>
    <row r="54" spans="1:27" x14ac:dyDescent="0.2">
      <c r="A54" s="2" t="s">
        <v>120</v>
      </c>
      <c r="B54" s="1" t="s">
        <v>121</v>
      </c>
      <c r="C54" s="14">
        <v>999.66</v>
      </c>
      <c r="D54" s="14">
        <v>166.61</v>
      </c>
      <c r="E54" s="14">
        <v>0</v>
      </c>
      <c r="F54" s="14">
        <v>3109.98</v>
      </c>
      <c r="G54" s="14">
        <v>0</v>
      </c>
      <c r="H54" s="14">
        <v>0</v>
      </c>
      <c r="I54" s="14">
        <v>4276.25</v>
      </c>
      <c r="J54" s="14">
        <v>0</v>
      </c>
      <c r="K54" s="14">
        <v>0</v>
      </c>
      <c r="L54" s="14">
        <v>0</v>
      </c>
      <c r="M54" s="14">
        <v>0</v>
      </c>
      <c r="N54" s="14">
        <v>615.57000000000005</v>
      </c>
      <c r="O54" s="14">
        <v>0</v>
      </c>
      <c r="P54" s="14">
        <v>89.64</v>
      </c>
      <c r="Q54" s="14">
        <v>0</v>
      </c>
      <c r="R54" s="14">
        <v>0</v>
      </c>
      <c r="S54" s="14">
        <v>0</v>
      </c>
      <c r="T54" s="14">
        <v>0.04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705.25</v>
      </c>
      <c r="AA54" s="14">
        <v>3571</v>
      </c>
    </row>
    <row r="55" spans="1:27" x14ac:dyDescent="0.2">
      <c r="A55" s="2" t="s">
        <v>122</v>
      </c>
      <c r="B55" s="1" t="s">
        <v>123</v>
      </c>
      <c r="C55" s="14">
        <v>880.02</v>
      </c>
      <c r="D55" s="14">
        <v>146.66999999999999</v>
      </c>
      <c r="E55" s="14">
        <v>0</v>
      </c>
      <c r="F55" s="14">
        <v>1824.62</v>
      </c>
      <c r="G55" s="14">
        <v>0</v>
      </c>
      <c r="H55" s="14">
        <v>0</v>
      </c>
      <c r="I55" s="14">
        <v>2851.31</v>
      </c>
      <c r="J55" s="14">
        <v>0</v>
      </c>
      <c r="K55" s="14">
        <v>0</v>
      </c>
      <c r="L55" s="14">
        <v>565.88</v>
      </c>
      <c r="M55" s="14">
        <v>0</v>
      </c>
      <c r="N55" s="14">
        <v>311.2</v>
      </c>
      <c r="O55" s="15">
        <v>-311.2</v>
      </c>
      <c r="P55" s="14">
        <v>186.04</v>
      </c>
      <c r="Q55" s="14">
        <v>0</v>
      </c>
      <c r="R55" s="14">
        <v>1000</v>
      </c>
      <c r="S55" s="14">
        <v>0</v>
      </c>
      <c r="T55" s="14">
        <v>0.11</v>
      </c>
      <c r="U55" s="14">
        <v>0</v>
      </c>
      <c r="V55" s="14">
        <v>0</v>
      </c>
      <c r="W55" s="14">
        <v>0</v>
      </c>
      <c r="X55" s="14">
        <v>423.88</v>
      </c>
      <c r="Y55" s="14">
        <v>0</v>
      </c>
      <c r="Z55" s="14">
        <v>2175.91</v>
      </c>
      <c r="AA55" s="14">
        <v>675.4</v>
      </c>
    </row>
    <row r="56" spans="1:27" x14ac:dyDescent="0.2">
      <c r="A56" s="2" t="s">
        <v>124</v>
      </c>
      <c r="B56" s="1" t="s">
        <v>125</v>
      </c>
      <c r="C56" s="14">
        <v>1200</v>
      </c>
      <c r="D56" s="14">
        <v>200</v>
      </c>
      <c r="E56" s="14">
        <v>0</v>
      </c>
      <c r="F56" s="14">
        <v>0</v>
      </c>
      <c r="G56" s="14">
        <v>0</v>
      </c>
      <c r="H56" s="14">
        <v>0</v>
      </c>
      <c r="I56" s="14">
        <v>1400</v>
      </c>
      <c r="J56" s="14">
        <v>0</v>
      </c>
      <c r="K56" s="14">
        <v>0</v>
      </c>
      <c r="L56" s="14">
        <v>0</v>
      </c>
      <c r="M56" s="14">
        <v>0</v>
      </c>
      <c r="N56" s="14">
        <v>27.86</v>
      </c>
      <c r="O56" s="14">
        <v>0</v>
      </c>
      <c r="P56" s="14">
        <v>39.590000000000003</v>
      </c>
      <c r="Q56" s="14">
        <v>0</v>
      </c>
      <c r="R56" s="14">
        <v>0</v>
      </c>
      <c r="S56" s="14">
        <v>0</v>
      </c>
      <c r="T56" s="14">
        <v>0.15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67.599999999999994</v>
      </c>
      <c r="AA56" s="14">
        <v>1332.4</v>
      </c>
    </row>
    <row r="57" spans="1:27" x14ac:dyDescent="0.2">
      <c r="A57" s="2" t="s">
        <v>126</v>
      </c>
      <c r="B57" s="1" t="s">
        <v>127</v>
      </c>
      <c r="C57" s="14">
        <v>1285.74</v>
      </c>
      <c r="D57" s="14">
        <v>214.29</v>
      </c>
      <c r="E57" s="14">
        <v>0</v>
      </c>
      <c r="F57" s="14">
        <v>0</v>
      </c>
      <c r="G57" s="14">
        <v>0</v>
      </c>
      <c r="H57" s="14">
        <v>0</v>
      </c>
      <c r="I57" s="14">
        <v>1500.03</v>
      </c>
      <c r="J57" s="14">
        <v>0</v>
      </c>
      <c r="K57" s="14">
        <v>0</v>
      </c>
      <c r="L57" s="14">
        <v>0</v>
      </c>
      <c r="M57" s="14">
        <v>0</v>
      </c>
      <c r="N57" s="14">
        <v>48.2</v>
      </c>
      <c r="O57" s="15">
        <v>-48.2</v>
      </c>
      <c r="P57" s="14">
        <v>47.85</v>
      </c>
      <c r="Q57" s="14">
        <v>0</v>
      </c>
      <c r="R57" s="14">
        <v>0</v>
      </c>
      <c r="S57" s="14">
        <v>0</v>
      </c>
      <c r="T57" s="15">
        <v>-0.02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47.83</v>
      </c>
      <c r="AA57" s="14">
        <v>1452.2</v>
      </c>
    </row>
    <row r="58" spans="1:27" x14ac:dyDescent="0.2">
      <c r="A58" s="2" t="s">
        <v>128</v>
      </c>
      <c r="B58" s="1" t="s">
        <v>129</v>
      </c>
      <c r="C58" s="14">
        <v>1602</v>
      </c>
      <c r="D58" s="14">
        <v>267</v>
      </c>
      <c r="E58" s="14">
        <v>0</v>
      </c>
      <c r="F58" s="14">
        <v>0</v>
      </c>
      <c r="G58" s="14">
        <v>0</v>
      </c>
      <c r="H58" s="14">
        <v>534</v>
      </c>
      <c r="I58" s="14">
        <v>2403</v>
      </c>
      <c r="J58" s="14">
        <v>0</v>
      </c>
      <c r="K58" s="14">
        <v>368.11</v>
      </c>
      <c r="L58" s="14">
        <v>0</v>
      </c>
      <c r="M58" s="14">
        <v>0</v>
      </c>
      <c r="N58" s="14">
        <v>146.72999999999999</v>
      </c>
      <c r="O58" s="15">
        <v>-146.72999999999999</v>
      </c>
      <c r="P58" s="14">
        <v>50.29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418.4</v>
      </c>
      <c r="AA58" s="14">
        <v>1984.6</v>
      </c>
    </row>
    <row r="59" spans="1:27" x14ac:dyDescent="0.2">
      <c r="A59" s="2" t="s">
        <v>130</v>
      </c>
      <c r="B59" s="1" t="s">
        <v>131</v>
      </c>
      <c r="C59" s="14">
        <v>880.02</v>
      </c>
      <c r="D59" s="14">
        <v>146.66999999999999</v>
      </c>
      <c r="E59" s="14">
        <v>0</v>
      </c>
      <c r="F59" s="14">
        <v>0</v>
      </c>
      <c r="G59" s="14">
        <v>0</v>
      </c>
      <c r="H59" s="14">
        <v>0</v>
      </c>
      <c r="I59" s="14">
        <v>1026.69</v>
      </c>
      <c r="J59" s="14">
        <v>0</v>
      </c>
      <c r="K59" s="14">
        <v>0</v>
      </c>
      <c r="L59" s="14">
        <v>0</v>
      </c>
      <c r="M59" s="15">
        <v>-21.83</v>
      </c>
      <c r="N59" s="14">
        <v>0</v>
      </c>
      <c r="O59" s="14">
        <v>0</v>
      </c>
      <c r="P59" s="14">
        <v>204.48</v>
      </c>
      <c r="Q59" s="14">
        <v>0</v>
      </c>
      <c r="R59" s="14">
        <v>600</v>
      </c>
      <c r="S59" s="14">
        <v>0</v>
      </c>
      <c r="T59" s="14">
        <v>0.04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782.69</v>
      </c>
      <c r="AA59" s="14">
        <v>244</v>
      </c>
    </row>
    <row r="60" spans="1:27" x14ac:dyDescent="0.2">
      <c r="A60" s="2" t="s">
        <v>132</v>
      </c>
      <c r="B60" s="1" t="s">
        <v>133</v>
      </c>
      <c r="C60" s="14">
        <v>999.66</v>
      </c>
      <c r="D60" s="14">
        <v>166.61</v>
      </c>
      <c r="E60" s="14">
        <v>0</v>
      </c>
      <c r="F60" s="14">
        <v>1846.89</v>
      </c>
      <c r="G60" s="14">
        <v>0</v>
      </c>
      <c r="H60" s="14">
        <v>0</v>
      </c>
      <c r="I60" s="14">
        <v>3013.16</v>
      </c>
      <c r="J60" s="14">
        <v>0</v>
      </c>
      <c r="K60" s="14">
        <v>0</v>
      </c>
      <c r="L60" s="14">
        <v>0</v>
      </c>
      <c r="M60" s="14">
        <v>0</v>
      </c>
      <c r="N60" s="14">
        <v>345.78</v>
      </c>
      <c r="O60" s="14">
        <v>0</v>
      </c>
      <c r="P60" s="14">
        <v>54.04</v>
      </c>
      <c r="Q60" s="14">
        <v>0</v>
      </c>
      <c r="R60" s="14">
        <v>0</v>
      </c>
      <c r="S60" s="14">
        <v>0</v>
      </c>
      <c r="T60" s="14">
        <v>0.14000000000000001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399.96</v>
      </c>
      <c r="AA60" s="14">
        <v>2613.1999999999998</v>
      </c>
    </row>
    <row r="61" spans="1:27" x14ac:dyDescent="0.2">
      <c r="A61" s="2" t="s">
        <v>134</v>
      </c>
      <c r="B61" s="1" t="s">
        <v>135</v>
      </c>
      <c r="C61" s="14">
        <v>799.98</v>
      </c>
      <c r="D61" s="14">
        <v>133.33000000000001</v>
      </c>
      <c r="E61" s="14">
        <v>0</v>
      </c>
      <c r="F61" s="14">
        <v>1620</v>
      </c>
      <c r="G61" s="14">
        <v>0</v>
      </c>
      <c r="H61" s="14">
        <v>0</v>
      </c>
      <c r="I61" s="14">
        <v>2553.31</v>
      </c>
      <c r="J61" s="14">
        <v>0</v>
      </c>
      <c r="K61" s="14">
        <v>0</v>
      </c>
      <c r="L61" s="14">
        <v>0</v>
      </c>
      <c r="M61" s="14">
        <v>0</v>
      </c>
      <c r="N61" s="14">
        <v>254.85</v>
      </c>
      <c r="O61" s="15">
        <v>-254.85</v>
      </c>
      <c r="P61" s="14">
        <v>77.58</v>
      </c>
      <c r="Q61" s="14">
        <v>0</v>
      </c>
      <c r="R61" s="14">
        <v>0</v>
      </c>
      <c r="S61" s="14">
        <v>0</v>
      </c>
      <c r="T61" s="15">
        <v>-7.0000000000000007E-2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77.510000000000005</v>
      </c>
      <c r="AA61" s="14">
        <v>2475.8000000000002</v>
      </c>
    </row>
    <row r="62" spans="1:27" x14ac:dyDescent="0.2">
      <c r="A62" s="2" t="s">
        <v>136</v>
      </c>
      <c r="B62" s="1" t="s">
        <v>137</v>
      </c>
      <c r="C62" s="14">
        <v>880.02</v>
      </c>
      <c r="D62" s="14">
        <v>146.66999999999999</v>
      </c>
      <c r="E62" s="14">
        <v>0</v>
      </c>
      <c r="F62" s="14">
        <v>0</v>
      </c>
      <c r="G62" s="14">
        <v>0</v>
      </c>
      <c r="H62" s="14">
        <v>0</v>
      </c>
      <c r="I62" s="14">
        <v>1026.69</v>
      </c>
      <c r="J62" s="14">
        <v>0</v>
      </c>
      <c r="K62" s="14">
        <v>0</v>
      </c>
      <c r="L62" s="14">
        <v>0</v>
      </c>
      <c r="M62" s="15">
        <v>-21.83</v>
      </c>
      <c r="N62" s="14">
        <v>0</v>
      </c>
      <c r="O62" s="14">
        <v>0</v>
      </c>
      <c r="P62" s="14">
        <v>125.39</v>
      </c>
      <c r="Q62" s="14">
        <v>0</v>
      </c>
      <c r="R62" s="14">
        <v>0</v>
      </c>
      <c r="S62" s="14">
        <v>0</v>
      </c>
      <c r="T62" s="15">
        <v>-7.0000000000000007E-2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103.49</v>
      </c>
      <c r="AA62" s="14">
        <v>923.2</v>
      </c>
    </row>
    <row r="63" spans="1:27" x14ac:dyDescent="0.2">
      <c r="A63" s="2" t="s">
        <v>138</v>
      </c>
      <c r="B63" s="1" t="s">
        <v>139</v>
      </c>
      <c r="C63" s="14">
        <v>1400.04</v>
      </c>
      <c r="D63" s="14">
        <v>233.34</v>
      </c>
      <c r="E63" s="14">
        <v>0</v>
      </c>
      <c r="F63" s="14">
        <v>3016.9</v>
      </c>
      <c r="G63" s="14">
        <v>0</v>
      </c>
      <c r="H63" s="14">
        <v>0</v>
      </c>
      <c r="I63" s="14">
        <v>4650.28</v>
      </c>
      <c r="J63" s="14">
        <v>0</v>
      </c>
      <c r="K63" s="14">
        <v>0</v>
      </c>
      <c r="L63" s="14">
        <v>216.39</v>
      </c>
      <c r="M63" s="14">
        <v>0</v>
      </c>
      <c r="N63" s="14">
        <v>695.46</v>
      </c>
      <c r="O63" s="14">
        <v>0</v>
      </c>
      <c r="P63" s="14">
        <v>148.91999999999999</v>
      </c>
      <c r="Q63" s="14">
        <v>0</v>
      </c>
      <c r="R63" s="14">
        <v>0</v>
      </c>
      <c r="S63" s="14">
        <v>0</v>
      </c>
      <c r="T63" s="15">
        <v>-0.09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1060.68</v>
      </c>
      <c r="AA63" s="14">
        <v>3589.6</v>
      </c>
    </row>
    <row r="64" spans="1:27" x14ac:dyDescent="0.2">
      <c r="A64" s="2" t="s">
        <v>140</v>
      </c>
      <c r="B64" s="1" t="s">
        <v>141</v>
      </c>
      <c r="C64" s="14">
        <v>799.98</v>
      </c>
      <c r="D64" s="14">
        <v>133.33000000000001</v>
      </c>
      <c r="E64" s="14">
        <v>0</v>
      </c>
      <c r="F64" s="14">
        <v>100</v>
      </c>
      <c r="G64" s="14">
        <v>0</v>
      </c>
      <c r="H64" s="14">
        <v>0</v>
      </c>
      <c r="I64" s="14">
        <v>1033.31</v>
      </c>
      <c r="J64" s="14">
        <v>0</v>
      </c>
      <c r="K64" s="14">
        <v>0</v>
      </c>
      <c r="L64" s="14">
        <v>0</v>
      </c>
      <c r="M64" s="15">
        <v>-21.4</v>
      </c>
      <c r="N64" s="14">
        <v>0</v>
      </c>
      <c r="O64" s="14">
        <v>0</v>
      </c>
      <c r="P64" s="14">
        <v>28.65</v>
      </c>
      <c r="Q64" s="14">
        <v>0</v>
      </c>
      <c r="R64" s="14">
        <v>0</v>
      </c>
      <c r="S64" s="14">
        <v>0</v>
      </c>
      <c r="T64" s="14">
        <v>0.06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7.31</v>
      </c>
      <c r="AA64" s="14">
        <v>1026</v>
      </c>
    </row>
    <row r="65" spans="1:27" x14ac:dyDescent="0.2">
      <c r="A65" s="2" t="s">
        <v>142</v>
      </c>
      <c r="B65" s="1" t="s">
        <v>143</v>
      </c>
      <c r="C65" s="14">
        <v>999.66</v>
      </c>
      <c r="D65" s="14">
        <v>166.61</v>
      </c>
      <c r="E65" s="14">
        <v>0</v>
      </c>
      <c r="F65" s="14">
        <v>4774.08</v>
      </c>
      <c r="G65" s="14">
        <v>0</v>
      </c>
      <c r="H65" s="14">
        <v>0</v>
      </c>
      <c r="I65" s="14">
        <v>5940.35</v>
      </c>
      <c r="J65" s="14">
        <v>0</v>
      </c>
      <c r="K65" s="14">
        <v>0</v>
      </c>
      <c r="L65" s="14">
        <v>0</v>
      </c>
      <c r="M65" s="14">
        <v>0</v>
      </c>
      <c r="N65" s="14">
        <v>978.86</v>
      </c>
      <c r="O65" s="14">
        <v>0</v>
      </c>
      <c r="P65" s="14">
        <v>147.9</v>
      </c>
      <c r="Q65" s="14">
        <v>0</v>
      </c>
      <c r="R65" s="14">
        <v>0</v>
      </c>
      <c r="S65" s="14">
        <v>0</v>
      </c>
      <c r="T65" s="14">
        <v>0.08</v>
      </c>
      <c r="U65" s="14">
        <v>0</v>
      </c>
      <c r="V65" s="14">
        <v>0</v>
      </c>
      <c r="W65" s="14">
        <v>88.71</v>
      </c>
      <c r="X65" s="14">
        <v>0</v>
      </c>
      <c r="Y65" s="14">
        <v>0</v>
      </c>
      <c r="Z65" s="14">
        <v>1215.55</v>
      </c>
      <c r="AA65" s="14">
        <v>4724.8</v>
      </c>
    </row>
    <row r="66" spans="1:27" x14ac:dyDescent="0.2">
      <c r="A66" s="2" t="s">
        <v>144</v>
      </c>
      <c r="B66" s="1" t="s">
        <v>145</v>
      </c>
      <c r="C66" s="14">
        <v>880.02</v>
      </c>
      <c r="D66" s="14">
        <v>146.66999999999999</v>
      </c>
      <c r="E66" s="14">
        <v>0</v>
      </c>
      <c r="F66" s="14">
        <v>6073.71</v>
      </c>
      <c r="G66" s="14">
        <v>0</v>
      </c>
      <c r="H66" s="14">
        <v>0</v>
      </c>
      <c r="I66" s="14">
        <v>7100.4</v>
      </c>
      <c r="J66" s="14">
        <v>0</v>
      </c>
      <c r="K66" s="14">
        <v>0</v>
      </c>
      <c r="L66" s="14">
        <v>0</v>
      </c>
      <c r="M66" s="14">
        <v>0</v>
      </c>
      <c r="N66" s="14">
        <v>1251.71</v>
      </c>
      <c r="O66" s="14">
        <v>0</v>
      </c>
      <c r="P66" s="14">
        <v>25.48</v>
      </c>
      <c r="Q66" s="14">
        <v>0</v>
      </c>
      <c r="R66" s="14">
        <v>0</v>
      </c>
      <c r="S66" s="14">
        <v>0</v>
      </c>
      <c r="T66" s="14">
        <v>0.01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1277.2</v>
      </c>
      <c r="AA66" s="14">
        <v>5823.2</v>
      </c>
    </row>
    <row r="67" spans="1:27" s="7" customFormat="1" x14ac:dyDescent="0.2">
      <c r="A67" s="17" t="s">
        <v>146</v>
      </c>
      <c r="C67" s="7" t="s">
        <v>147</v>
      </c>
      <c r="D67" s="7" t="s">
        <v>147</v>
      </c>
      <c r="E67" s="7" t="s">
        <v>147</v>
      </c>
      <c r="F67" s="7" t="s">
        <v>147</v>
      </c>
      <c r="G67" s="7" t="s">
        <v>147</v>
      </c>
      <c r="H67" s="7" t="s">
        <v>147</v>
      </c>
      <c r="I67" s="7" t="s">
        <v>147</v>
      </c>
      <c r="J67" s="7" t="s">
        <v>147</v>
      </c>
      <c r="K67" s="7" t="s">
        <v>147</v>
      </c>
      <c r="L67" s="7" t="s">
        <v>147</v>
      </c>
      <c r="M67" s="7" t="s">
        <v>147</v>
      </c>
      <c r="N67" s="7" t="s">
        <v>147</v>
      </c>
      <c r="O67" s="7" t="s">
        <v>147</v>
      </c>
      <c r="P67" s="7" t="s">
        <v>147</v>
      </c>
      <c r="Q67" s="7" t="s">
        <v>147</v>
      </c>
      <c r="R67" s="7" t="s">
        <v>147</v>
      </c>
      <c r="S67" s="7" t="s">
        <v>147</v>
      </c>
      <c r="T67" s="7" t="s">
        <v>147</v>
      </c>
      <c r="U67" s="7" t="s">
        <v>147</v>
      </c>
      <c r="V67" s="7" t="s">
        <v>147</v>
      </c>
      <c r="W67" s="7" t="s">
        <v>147</v>
      </c>
      <c r="X67" s="7" t="s">
        <v>147</v>
      </c>
      <c r="Y67" s="7" t="s">
        <v>147</v>
      </c>
      <c r="Z67" s="7" t="s">
        <v>147</v>
      </c>
      <c r="AA67" s="7" t="s">
        <v>147</v>
      </c>
    </row>
    <row r="68" spans="1:27" x14ac:dyDescent="0.2">
      <c r="C68" s="19">
        <v>68406.98</v>
      </c>
      <c r="D68" s="19">
        <v>11401.16</v>
      </c>
      <c r="E68" s="19">
        <v>1602</v>
      </c>
      <c r="F68" s="19">
        <v>159633.91</v>
      </c>
      <c r="G68" s="19">
        <v>0</v>
      </c>
      <c r="H68" s="19">
        <v>534</v>
      </c>
      <c r="I68" s="19">
        <v>241578.05</v>
      </c>
      <c r="J68" s="19">
        <v>0</v>
      </c>
      <c r="K68" s="19">
        <v>6118.33</v>
      </c>
      <c r="L68" s="19">
        <v>1665.98</v>
      </c>
      <c r="M68" s="20">
        <v>-239.7</v>
      </c>
      <c r="N68" s="19">
        <v>41204.03</v>
      </c>
      <c r="O68" s="20">
        <v>-3988.83</v>
      </c>
      <c r="P68" s="19">
        <v>6099.09</v>
      </c>
      <c r="Q68" s="19">
        <v>0</v>
      </c>
      <c r="R68" s="19">
        <v>9118.07</v>
      </c>
      <c r="S68" s="19">
        <v>0</v>
      </c>
      <c r="T68" s="19">
        <v>0.09</v>
      </c>
      <c r="U68" s="19">
        <v>3037.8</v>
      </c>
      <c r="V68" s="19">
        <v>1300</v>
      </c>
      <c r="W68" s="19">
        <v>1338.71</v>
      </c>
      <c r="X68" s="19">
        <v>423.88</v>
      </c>
      <c r="Y68" s="19">
        <v>4381</v>
      </c>
      <c r="Z68" s="19">
        <v>70458.45</v>
      </c>
      <c r="AA68" s="19">
        <v>171119.6</v>
      </c>
    </row>
    <row r="70" spans="1:27" x14ac:dyDescent="0.2">
      <c r="A70" s="12" t="s">
        <v>148</v>
      </c>
    </row>
    <row r="71" spans="1:27" x14ac:dyDescent="0.2">
      <c r="A71" s="2" t="s">
        <v>149</v>
      </c>
      <c r="B71" s="1" t="s">
        <v>150</v>
      </c>
      <c r="C71" s="14">
        <v>547.67999999999995</v>
      </c>
      <c r="D71" s="14">
        <v>91.28</v>
      </c>
      <c r="E71" s="14">
        <v>0</v>
      </c>
      <c r="F71" s="14">
        <v>2226.15</v>
      </c>
      <c r="G71" s="14">
        <v>0</v>
      </c>
      <c r="H71" s="14">
        <v>0</v>
      </c>
      <c r="I71" s="14">
        <v>2865.11</v>
      </c>
      <c r="J71" s="14">
        <v>0</v>
      </c>
      <c r="K71" s="14">
        <v>0</v>
      </c>
      <c r="L71" s="14">
        <v>571.99</v>
      </c>
      <c r="M71" s="14">
        <v>0</v>
      </c>
      <c r="N71" s="14">
        <v>314.14999999999998</v>
      </c>
      <c r="O71" s="14">
        <v>0</v>
      </c>
      <c r="P71" s="14">
        <v>80.5</v>
      </c>
      <c r="Q71" s="14">
        <v>0</v>
      </c>
      <c r="R71" s="14">
        <v>0</v>
      </c>
      <c r="S71" s="14">
        <v>0</v>
      </c>
      <c r="T71" s="15">
        <v>-0.02</v>
      </c>
      <c r="U71" s="14">
        <v>0</v>
      </c>
      <c r="V71" s="14">
        <v>0</v>
      </c>
      <c r="W71" s="14">
        <v>140.88999999999999</v>
      </c>
      <c r="X71" s="14">
        <v>0</v>
      </c>
      <c r="Y71" s="14">
        <v>0</v>
      </c>
      <c r="Z71" s="14">
        <v>1107.51</v>
      </c>
      <c r="AA71" s="14">
        <v>1757.6</v>
      </c>
    </row>
    <row r="72" spans="1:27" x14ac:dyDescent="0.2">
      <c r="A72" s="2" t="s">
        <v>151</v>
      </c>
      <c r="B72" s="1" t="s">
        <v>152</v>
      </c>
      <c r="C72" s="14">
        <v>572.46</v>
      </c>
      <c r="D72" s="14">
        <v>95.41</v>
      </c>
      <c r="E72" s="14">
        <v>0</v>
      </c>
      <c r="F72" s="14">
        <v>1317.64</v>
      </c>
      <c r="G72" s="14">
        <v>0</v>
      </c>
      <c r="H72" s="14">
        <v>0</v>
      </c>
      <c r="I72" s="14">
        <v>1985.51</v>
      </c>
      <c r="J72" s="14">
        <v>0</v>
      </c>
      <c r="K72" s="14">
        <v>0</v>
      </c>
      <c r="L72" s="14">
        <v>0</v>
      </c>
      <c r="M72" s="14">
        <v>0</v>
      </c>
      <c r="N72" s="14">
        <v>159.4</v>
      </c>
      <c r="O72" s="14">
        <v>0</v>
      </c>
      <c r="P72" s="14">
        <v>96.73</v>
      </c>
      <c r="Q72" s="14">
        <v>19.86</v>
      </c>
      <c r="R72" s="14">
        <v>0</v>
      </c>
      <c r="S72" s="14">
        <v>97.29</v>
      </c>
      <c r="T72" s="14">
        <v>0.14000000000000001</v>
      </c>
      <c r="U72" s="14">
        <v>0</v>
      </c>
      <c r="V72" s="14">
        <v>0</v>
      </c>
      <c r="W72" s="14">
        <v>165.09</v>
      </c>
      <c r="X72" s="14">
        <v>0</v>
      </c>
      <c r="Y72" s="14">
        <v>0</v>
      </c>
      <c r="Z72" s="14">
        <v>538.51</v>
      </c>
      <c r="AA72" s="14">
        <v>1447</v>
      </c>
    </row>
    <row r="73" spans="1:27" x14ac:dyDescent="0.2">
      <c r="A73" s="2" t="s">
        <v>153</v>
      </c>
      <c r="B73" s="1" t="s">
        <v>154</v>
      </c>
      <c r="C73" s="14">
        <v>537.54</v>
      </c>
      <c r="D73" s="14">
        <v>89.59</v>
      </c>
      <c r="E73" s="14">
        <v>0</v>
      </c>
      <c r="F73" s="14">
        <v>6835.03</v>
      </c>
      <c r="G73" s="14">
        <v>0</v>
      </c>
      <c r="H73" s="14">
        <v>0</v>
      </c>
      <c r="I73" s="14">
        <v>7462.16</v>
      </c>
      <c r="J73" s="14">
        <v>0</v>
      </c>
      <c r="K73" s="14">
        <v>0</v>
      </c>
      <c r="L73" s="14">
        <v>0</v>
      </c>
      <c r="M73" s="14">
        <v>0</v>
      </c>
      <c r="N73" s="14">
        <v>1336.79</v>
      </c>
      <c r="O73" s="14">
        <v>0</v>
      </c>
      <c r="P73" s="14">
        <v>256.33</v>
      </c>
      <c r="Q73" s="14">
        <v>74.62</v>
      </c>
      <c r="R73" s="14">
        <v>0</v>
      </c>
      <c r="S73" s="14">
        <v>365.65</v>
      </c>
      <c r="T73" s="15">
        <v>-0.12</v>
      </c>
      <c r="U73" s="14">
        <v>0</v>
      </c>
      <c r="V73" s="14">
        <v>0</v>
      </c>
      <c r="W73" s="14">
        <v>165.09</v>
      </c>
      <c r="X73" s="14">
        <v>0</v>
      </c>
      <c r="Y73" s="14">
        <v>0</v>
      </c>
      <c r="Z73" s="14">
        <v>2198.36</v>
      </c>
      <c r="AA73" s="14">
        <v>5263.8</v>
      </c>
    </row>
    <row r="74" spans="1:27" x14ac:dyDescent="0.2">
      <c r="A74" s="2" t="s">
        <v>155</v>
      </c>
      <c r="B74" s="1" t="s">
        <v>156</v>
      </c>
      <c r="C74" s="14">
        <v>537.54</v>
      </c>
      <c r="D74" s="14">
        <v>89.59</v>
      </c>
      <c r="E74" s="14">
        <v>0</v>
      </c>
      <c r="F74" s="14">
        <v>1797.81</v>
      </c>
      <c r="G74" s="14">
        <v>0</v>
      </c>
      <c r="H74" s="14">
        <v>0</v>
      </c>
      <c r="I74" s="14">
        <v>2424.94</v>
      </c>
      <c r="J74" s="14">
        <v>0</v>
      </c>
      <c r="K74" s="14">
        <v>0</v>
      </c>
      <c r="L74" s="14">
        <v>0</v>
      </c>
      <c r="M74" s="14">
        <v>0</v>
      </c>
      <c r="N74" s="14">
        <v>231.85</v>
      </c>
      <c r="O74" s="14">
        <v>0</v>
      </c>
      <c r="P74" s="14">
        <v>92.35</v>
      </c>
      <c r="Q74" s="14">
        <v>24.25</v>
      </c>
      <c r="R74" s="14">
        <v>0</v>
      </c>
      <c r="S74" s="14">
        <v>118.82</v>
      </c>
      <c r="T74" s="15">
        <v>-0.02</v>
      </c>
      <c r="U74" s="14">
        <v>0</v>
      </c>
      <c r="V74" s="14">
        <v>300</v>
      </c>
      <c r="W74" s="14">
        <v>165.09</v>
      </c>
      <c r="X74" s="14">
        <v>0</v>
      </c>
      <c r="Y74" s="14">
        <v>0</v>
      </c>
      <c r="Z74" s="14">
        <v>932.34</v>
      </c>
      <c r="AA74" s="14">
        <v>1492.6</v>
      </c>
    </row>
    <row r="75" spans="1:27" x14ac:dyDescent="0.2">
      <c r="A75" s="2" t="s">
        <v>157</v>
      </c>
      <c r="B75" s="1" t="s">
        <v>158</v>
      </c>
      <c r="C75" s="14">
        <v>441.8</v>
      </c>
      <c r="D75" s="14">
        <v>73.63</v>
      </c>
      <c r="E75" s="14">
        <v>0</v>
      </c>
      <c r="F75" s="14">
        <v>3021.91</v>
      </c>
      <c r="G75" s="14">
        <v>0</v>
      </c>
      <c r="H75" s="14">
        <v>0</v>
      </c>
      <c r="I75" s="14">
        <v>3537.34</v>
      </c>
      <c r="J75" s="14">
        <v>0</v>
      </c>
      <c r="K75" s="14">
        <v>0</v>
      </c>
      <c r="L75" s="14">
        <v>0</v>
      </c>
      <c r="M75" s="14">
        <v>0</v>
      </c>
      <c r="N75" s="14">
        <v>457.74</v>
      </c>
      <c r="O75" s="14">
        <v>0</v>
      </c>
      <c r="P75" s="14">
        <v>137.61000000000001</v>
      </c>
      <c r="Q75" s="14">
        <v>35.369999999999997</v>
      </c>
      <c r="R75" s="14">
        <v>0</v>
      </c>
      <c r="S75" s="14">
        <v>173.33</v>
      </c>
      <c r="T75" s="14">
        <v>0</v>
      </c>
      <c r="U75" s="14">
        <v>0</v>
      </c>
      <c r="V75" s="14">
        <v>700</v>
      </c>
      <c r="W75" s="14">
        <v>165.09</v>
      </c>
      <c r="X75" s="14">
        <v>0</v>
      </c>
      <c r="Y75" s="14">
        <v>0</v>
      </c>
      <c r="Z75" s="14">
        <v>1669.14</v>
      </c>
      <c r="AA75" s="14">
        <v>1868.2</v>
      </c>
    </row>
    <row r="76" spans="1:27" x14ac:dyDescent="0.2">
      <c r="A76" s="2" t="s">
        <v>159</v>
      </c>
      <c r="B76" s="1" t="s">
        <v>160</v>
      </c>
      <c r="C76" s="14">
        <v>633.6</v>
      </c>
      <c r="D76" s="14">
        <v>105.6</v>
      </c>
      <c r="E76" s="14">
        <v>0</v>
      </c>
      <c r="F76" s="14">
        <v>1929.83</v>
      </c>
      <c r="G76" s="14">
        <v>0</v>
      </c>
      <c r="H76" s="14">
        <v>0</v>
      </c>
      <c r="I76" s="14">
        <v>2669.03</v>
      </c>
      <c r="J76" s="14">
        <v>0</v>
      </c>
      <c r="K76" s="14">
        <v>0</v>
      </c>
      <c r="L76" s="14">
        <v>0</v>
      </c>
      <c r="M76" s="14">
        <v>0</v>
      </c>
      <c r="N76" s="14">
        <v>275.58999999999997</v>
      </c>
      <c r="O76" s="14">
        <v>0</v>
      </c>
      <c r="P76" s="14">
        <v>97.94</v>
      </c>
      <c r="Q76" s="14">
        <v>0</v>
      </c>
      <c r="R76" s="14">
        <v>0</v>
      </c>
      <c r="S76" s="14">
        <v>0</v>
      </c>
      <c r="T76" s="14">
        <v>0.01</v>
      </c>
      <c r="U76" s="14">
        <v>0</v>
      </c>
      <c r="V76" s="14">
        <v>0</v>
      </c>
      <c r="W76" s="14">
        <v>140.88999999999999</v>
      </c>
      <c r="X76" s="14">
        <v>0</v>
      </c>
      <c r="Y76" s="14">
        <v>0</v>
      </c>
      <c r="Z76" s="14">
        <v>514.42999999999995</v>
      </c>
      <c r="AA76" s="14">
        <v>2154.6</v>
      </c>
    </row>
    <row r="77" spans="1:27" x14ac:dyDescent="0.2">
      <c r="A77" s="2" t="s">
        <v>161</v>
      </c>
      <c r="B77" s="1" t="s">
        <v>162</v>
      </c>
      <c r="C77" s="14">
        <v>441.8</v>
      </c>
      <c r="D77" s="14">
        <v>73.63</v>
      </c>
      <c r="E77" s="14">
        <v>0</v>
      </c>
      <c r="F77" s="14">
        <v>575.79999999999995</v>
      </c>
      <c r="G77" s="14">
        <v>0</v>
      </c>
      <c r="H77" s="14">
        <v>0</v>
      </c>
      <c r="I77" s="14">
        <v>1091.23</v>
      </c>
      <c r="J77" s="14">
        <v>0</v>
      </c>
      <c r="K77" s="14">
        <v>0</v>
      </c>
      <c r="L77" s="14">
        <v>0</v>
      </c>
      <c r="M77" s="15">
        <v>-10.93</v>
      </c>
      <c r="N77" s="14">
        <v>0</v>
      </c>
      <c r="O77" s="14">
        <v>0</v>
      </c>
      <c r="P77" s="14">
        <v>35.85</v>
      </c>
      <c r="Q77" s="14">
        <v>10.91</v>
      </c>
      <c r="R77" s="14">
        <v>0</v>
      </c>
      <c r="S77" s="14">
        <v>53.47</v>
      </c>
      <c r="T77" s="14">
        <v>0.04</v>
      </c>
      <c r="U77" s="14">
        <v>0</v>
      </c>
      <c r="V77" s="14">
        <v>0</v>
      </c>
      <c r="W77" s="14">
        <v>165.09</v>
      </c>
      <c r="X77" s="14">
        <v>0</v>
      </c>
      <c r="Y77" s="14">
        <v>0</v>
      </c>
      <c r="Z77" s="14">
        <v>254.43</v>
      </c>
      <c r="AA77" s="14">
        <v>836.8</v>
      </c>
    </row>
    <row r="78" spans="1:27" x14ac:dyDescent="0.2">
      <c r="A78" s="2" t="s">
        <v>163</v>
      </c>
      <c r="B78" s="1" t="s">
        <v>164</v>
      </c>
      <c r="C78" s="14">
        <v>633.41999999999996</v>
      </c>
      <c r="D78" s="14">
        <v>105.57</v>
      </c>
      <c r="E78" s="14">
        <v>0</v>
      </c>
      <c r="F78" s="14">
        <v>4138.34</v>
      </c>
      <c r="G78" s="14">
        <v>0</v>
      </c>
      <c r="H78" s="14">
        <v>0</v>
      </c>
      <c r="I78" s="14">
        <v>4877.33</v>
      </c>
      <c r="J78" s="14">
        <v>0</v>
      </c>
      <c r="K78" s="14">
        <v>0</v>
      </c>
      <c r="L78" s="14">
        <v>0</v>
      </c>
      <c r="M78" s="14">
        <v>0</v>
      </c>
      <c r="N78" s="14">
        <v>743.96</v>
      </c>
      <c r="O78" s="15">
        <v>-743.96</v>
      </c>
      <c r="P78" s="14">
        <v>115.7</v>
      </c>
      <c r="Q78" s="14">
        <v>0</v>
      </c>
      <c r="R78" s="14">
        <v>0</v>
      </c>
      <c r="S78" s="14">
        <v>0</v>
      </c>
      <c r="T78" s="14">
        <v>0.14000000000000001</v>
      </c>
      <c r="U78" s="14">
        <v>0</v>
      </c>
      <c r="V78" s="14">
        <v>150</v>
      </c>
      <c r="W78" s="14">
        <v>140.88999999999999</v>
      </c>
      <c r="X78" s="14">
        <v>0</v>
      </c>
      <c r="Y78" s="14">
        <v>0</v>
      </c>
      <c r="Z78" s="14">
        <v>406.73</v>
      </c>
      <c r="AA78" s="14">
        <v>4470.6000000000004</v>
      </c>
    </row>
    <row r="79" spans="1:27" x14ac:dyDescent="0.2">
      <c r="A79" s="2" t="s">
        <v>165</v>
      </c>
      <c r="B79" s="1" t="s">
        <v>166</v>
      </c>
      <c r="C79" s="14">
        <v>537.54</v>
      </c>
      <c r="D79" s="14">
        <v>89.59</v>
      </c>
      <c r="E79" s="14">
        <v>0</v>
      </c>
      <c r="F79" s="14">
        <v>2842.23</v>
      </c>
      <c r="G79" s="14">
        <v>0</v>
      </c>
      <c r="H79" s="14">
        <v>0</v>
      </c>
      <c r="I79" s="14">
        <v>3469.36</v>
      </c>
      <c r="J79" s="14">
        <v>0</v>
      </c>
      <c r="K79" s="14">
        <v>0</v>
      </c>
      <c r="L79" s="14">
        <v>0</v>
      </c>
      <c r="M79" s="14">
        <v>0</v>
      </c>
      <c r="N79" s="14">
        <v>300</v>
      </c>
      <c r="O79" s="15">
        <v>-443.22</v>
      </c>
      <c r="P79" s="14">
        <v>130.22999999999999</v>
      </c>
      <c r="Q79" s="14">
        <v>34.69</v>
      </c>
      <c r="R79" s="14">
        <v>0</v>
      </c>
      <c r="S79" s="14">
        <v>170</v>
      </c>
      <c r="T79" s="15">
        <v>-0.03</v>
      </c>
      <c r="U79" s="14">
        <v>0</v>
      </c>
      <c r="V79" s="14">
        <v>500</v>
      </c>
      <c r="W79" s="14">
        <v>165.09</v>
      </c>
      <c r="X79" s="14">
        <v>0</v>
      </c>
      <c r="Y79" s="14">
        <v>0</v>
      </c>
      <c r="Z79" s="14">
        <v>856.76</v>
      </c>
      <c r="AA79" s="14">
        <v>2612.6</v>
      </c>
    </row>
    <row r="80" spans="1:27" x14ac:dyDescent="0.2">
      <c r="A80" s="2" t="s">
        <v>167</v>
      </c>
      <c r="B80" s="1" t="s">
        <v>168</v>
      </c>
      <c r="C80" s="14">
        <v>537.54</v>
      </c>
      <c r="D80" s="14">
        <v>89.59</v>
      </c>
      <c r="E80" s="14">
        <v>0</v>
      </c>
      <c r="F80" s="14">
        <v>5129.37</v>
      </c>
      <c r="G80" s="14">
        <v>0</v>
      </c>
      <c r="H80" s="14">
        <v>0</v>
      </c>
      <c r="I80" s="14">
        <v>5756.5</v>
      </c>
      <c r="J80" s="14">
        <v>0</v>
      </c>
      <c r="K80" s="14">
        <v>0</v>
      </c>
      <c r="L80" s="14">
        <v>0</v>
      </c>
      <c r="M80" s="14">
        <v>0</v>
      </c>
      <c r="N80" s="14">
        <v>935.62</v>
      </c>
      <c r="O80" s="14">
        <v>0</v>
      </c>
      <c r="P80" s="14">
        <v>200.17</v>
      </c>
      <c r="Q80" s="14">
        <v>57.57</v>
      </c>
      <c r="R80" s="14">
        <v>0</v>
      </c>
      <c r="S80" s="14">
        <v>282.07</v>
      </c>
      <c r="T80" s="15">
        <v>-0.02</v>
      </c>
      <c r="U80" s="14">
        <v>0</v>
      </c>
      <c r="V80" s="14">
        <v>1000</v>
      </c>
      <c r="W80" s="14">
        <v>165.09</v>
      </c>
      <c r="X80" s="14">
        <v>0</v>
      </c>
      <c r="Y80" s="14">
        <v>0</v>
      </c>
      <c r="Z80" s="14">
        <v>2640.5</v>
      </c>
      <c r="AA80" s="14">
        <v>3116</v>
      </c>
    </row>
    <row r="81" spans="1:27" x14ac:dyDescent="0.2">
      <c r="A81" s="2" t="s">
        <v>169</v>
      </c>
      <c r="B81" s="1" t="s">
        <v>170</v>
      </c>
      <c r="C81" s="14">
        <v>441.8</v>
      </c>
      <c r="D81" s="14">
        <v>73.63</v>
      </c>
      <c r="E81" s="14">
        <v>0</v>
      </c>
      <c r="F81" s="14">
        <v>3451.77</v>
      </c>
      <c r="G81" s="14">
        <v>0</v>
      </c>
      <c r="H81" s="14">
        <v>0</v>
      </c>
      <c r="I81" s="14">
        <v>3967.2</v>
      </c>
      <c r="J81" s="14">
        <v>0</v>
      </c>
      <c r="K81" s="14">
        <v>0</v>
      </c>
      <c r="L81" s="14">
        <v>0</v>
      </c>
      <c r="M81" s="14">
        <v>0</v>
      </c>
      <c r="N81" s="14">
        <v>549.55999999999995</v>
      </c>
      <c r="O81" s="14">
        <v>0</v>
      </c>
      <c r="P81" s="14">
        <v>119.24</v>
      </c>
      <c r="Q81" s="14">
        <v>39.67</v>
      </c>
      <c r="R81" s="14">
        <v>0</v>
      </c>
      <c r="S81" s="14">
        <v>194.39</v>
      </c>
      <c r="T81" s="14">
        <v>0.05</v>
      </c>
      <c r="U81" s="14">
        <v>0</v>
      </c>
      <c r="V81" s="14">
        <v>0</v>
      </c>
      <c r="W81" s="14">
        <v>165.09</v>
      </c>
      <c r="X81" s="14">
        <v>0</v>
      </c>
      <c r="Y81" s="14">
        <v>0</v>
      </c>
      <c r="Z81" s="14">
        <v>1068</v>
      </c>
      <c r="AA81" s="14">
        <v>2899.2</v>
      </c>
    </row>
    <row r="82" spans="1:27" x14ac:dyDescent="0.2">
      <c r="A82" s="2" t="s">
        <v>171</v>
      </c>
      <c r="B82" s="1" t="s">
        <v>172</v>
      </c>
      <c r="C82" s="14">
        <v>633.6</v>
      </c>
      <c r="D82" s="14">
        <v>105.6</v>
      </c>
      <c r="E82" s="14">
        <v>0</v>
      </c>
      <c r="F82" s="14">
        <v>3549.02</v>
      </c>
      <c r="G82" s="14">
        <v>0</v>
      </c>
      <c r="H82" s="14">
        <v>0</v>
      </c>
      <c r="I82" s="14">
        <v>4288.22</v>
      </c>
      <c r="J82" s="14">
        <v>0</v>
      </c>
      <c r="K82" s="14">
        <v>0</v>
      </c>
      <c r="L82" s="14">
        <v>0</v>
      </c>
      <c r="M82" s="14">
        <v>0</v>
      </c>
      <c r="N82" s="14">
        <v>618.13</v>
      </c>
      <c r="O82" s="14">
        <v>0</v>
      </c>
      <c r="P82" s="14">
        <v>127.48</v>
      </c>
      <c r="Q82" s="14">
        <v>0</v>
      </c>
      <c r="R82" s="14">
        <v>0</v>
      </c>
      <c r="S82" s="14">
        <v>0</v>
      </c>
      <c r="T82" s="15">
        <v>-0.08</v>
      </c>
      <c r="U82" s="14">
        <v>0</v>
      </c>
      <c r="V82" s="14">
        <v>0</v>
      </c>
      <c r="W82" s="14">
        <v>140.88999999999999</v>
      </c>
      <c r="X82" s="14">
        <v>0</v>
      </c>
      <c r="Y82" s="14">
        <v>0</v>
      </c>
      <c r="Z82" s="14">
        <v>886.42</v>
      </c>
      <c r="AA82" s="14">
        <v>3401.8</v>
      </c>
    </row>
    <row r="83" spans="1:27" x14ac:dyDescent="0.2">
      <c r="A83" s="2" t="s">
        <v>173</v>
      </c>
      <c r="B83" s="1" t="s">
        <v>174</v>
      </c>
      <c r="C83" s="14">
        <v>530.16</v>
      </c>
      <c r="D83" s="14">
        <v>88.36</v>
      </c>
      <c r="E83" s="14">
        <v>0</v>
      </c>
      <c r="F83" s="14">
        <v>544.79999999999995</v>
      </c>
      <c r="G83" s="14">
        <v>0</v>
      </c>
      <c r="H83" s="14">
        <v>0</v>
      </c>
      <c r="I83" s="14">
        <v>1163.32</v>
      </c>
      <c r="J83" s="14">
        <v>0</v>
      </c>
      <c r="K83" s="14">
        <v>0</v>
      </c>
      <c r="L83" s="14">
        <v>0</v>
      </c>
      <c r="M83" s="15">
        <v>-4.8600000000000003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0.09</v>
      </c>
      <c r="U83" s="14">
        <v>0</v>
      </c>
      <c r="V83" s="14">
        <v>0</v>
      </c>
      <c r="W83" s="14">
        <v>165.09</v>
      </c>
      <c r="X83" s="14">
        <v>0</v>
      </c>
      <c r="Y83" s="14">
        <v>0</v>
      </c>
      <c r="Z83" s="14">
        <v>160.32</v>
      </c>
      <c r="AA83" s="14">
        <v>1003</v>
      </c>
    </row>
    <row r="84" spans="1:27" x14ac:dyDescent="0.2">
      <c r="A84" s="2" t="s">
        <v>175</v>
      </c>
      <c r="B84" s="1" t="s">
        <v>176</v>
      </c>
      <c r="C84" s="14">
        <v>633.66</v>
      </c>
      <c r="D84" s="14">
        <v>105.61</v>
      </c>
      <c r="E84" s="14">
        <v>0</v>
      </c>
      <c r="F84" s="14">
        <v>5276.98</v>
      </c>
      <c r="G84" s="14">
        <v>0</v>
      </c>
      <c r="H84" s="14">
        <v>0</v>
      </c>
      <c r="I84" s="14">
        <v>6016.25</v>
      </c>
      <c r="J84" s="14">
        <v>0</v>
      </c>
      <c r="K84" s="14">
        <v>0</v>
      </c>
      <c r="L84" s="14">
        <v>0</v>
      </c>
      <c r="M84" s="14">
        <v>0</v>
      </c>
      <c r="N84" s="14">
        <v>996.71</v>
      </c>
      <c r="O84" s="14">
        <v>0</v>
      </c>
      <c r="P84" s="14">
        <v>139.30000000000001</v>
      </c>
      <c r="Q84" s="14">
        <v>0</v>
      </c>
      <c r="R84" s="14">
        <v>0</v>
      </c>
      <c r="S84" s="14">
        <v>0</v>
      </c>
      <c r="T84" s="15">
        <v>-0.05</v>
      </c>
      <c r="U84" s="14">
        <v>0</v>
      </c>
      <c r="V84" s="14">
        <v>0</v>
      </c>
      <c r="W84" s="14">
        <v>140.88999999999999</v>
      </c>
      <c r="X84" s="14">
        <v>0</v>
      </c>
      <c r="Y84" s="14">
        <v>0</v>
      </c>
      <c r="Z84" s="14">
        <v>1276.8499999999999</v>
      </c>
      <c r="AA84" s="14">
        <v>4739.3999999999996</v>
      </c>
    </row>
    <row r="85" spans="1:27" x14ac:dyDescent="0.2">
      <c r="A85" s="2" t="s">
        <v>177</v>
      </c>
      <c r="B85" s="1" t="s">
        <v>178</v>
      </c>
      <c r="C85" s="14">
        <v>441.8</v>
      </c>
      <c r="D85" s="14">
        <v>73.63</v>
      </c>
      <c r="E85" s="14">
        <v>0</v>
      </c>
      <c r="F85" s="14">
        <v>1425.42</v>
      </c>
      <c r="G85" s="14">
        <v>0</v>
      </c>
      <c r="H85" s="14">
        <v>0</v>
      </c>
      <c r="I85" s="14">
        <v>1940.85</v>
      </c>
      <c r="J85" s="14">
        <v>0</v>
      </c>
      <c r="K85" s="14">
        <v>0</v>
      </c>
      <c r="L85" s="14">
        <v>0</v>
      </c>
      <c r="M85" s="14">
        <v>0</v>
      </c>
      <c r="N85" s="14">
        <v>154.54</v>
      </c>
      <c r="O85" s="14">
        <v>0</v>
      </c>
      <c r="P85" s="14">
        <v>46.22</v>
      </c>
      <c r="Q85" s="14">
        <v>19.41</v>
      </c>
      <c r="R85" s="14">
        <v>0</v>
      </c>
      <c r="S85" s="14">
        <v>95.1</v>
      </c>
      <c r="T85" s="14">
        <v>0.09</v>
      </c>
      <c r="U85" s="14">
        <v>0</v>
      </c>
      <c r="V85" s="14">
        <v>0</v>
      </c>
      <c r="W85" s="14">
        <v>165.09</v>
      </c>
      <c r="X85" s="14">
        <v>0</v>
      </c>
      <c r="Y85" s="14">
        <v>0</v>
      </c>
      <c r="Z85" s="14">
        <v>480.45</v>
      </c>
      <c r="AA85" s="14">
        <v>1460.4</v>
      </c>
    </row>
    <row r="86" spans="1:27" x14ac:dyDescent="0.2">
      <c r="A86" s="2" t="s">
        <v>179</v>
      </c>
      <c r="B86" s="1" t="s">
        <v>180</v>
      </c>
      <c r="C86" s="14">
        <v>530.16</v>
      </c>
      <c r="D86" s="14">
        <v>88.36</v>
      </c>
      <c r="E86" s="14">
        <v>0</v>
      </c>
      <c r="F86" s="14">
        <v>713.68</v>
      </c>
      <c r="G86" s="14">
        <v>0</v>
      </c>
      <c r="H86" s="14">
        <v>0</v>
      </c>
      <c r="I86" s="14">
        <v>1332.2</v>
      </c>
      <c r="J86" s="14">
        <v>0</v>
      </c>
      <c r="K86" s="14">
        <v>0</v>
      </c>
      <c r="L86" s="14">
        <v>0</v>
      </c>
      <c r="M86" s="14">
        <v>0</v>
      </c>
      <c r="N86" s="14">
        <v>20.48</v>
      </c>
      <c r="O86" s="15">
        <v>-20.48</v>
      </c>
      <c r="P86" s="14">
        <v>64.91</v>
      </c>
      <c r="Q86" s="14">
        <v>13.32</v>
      </c>
      <c r="R86" s="14">
        <v>0</v>
      </c>
      <c r="S86" s="14">
        <v>65.28</v>
      </c>
      <c r="T86" s="14">
        <v>0</v>
      </c>
      <c r="U86" s="14">
        <v>0</v>
      </c>
      <c r="V86" s="14">
        <v>400</v>
      </c>
      <c r="W86" s="14">
        <v>165.09</v>
      </c>
      <c r="X86" s="14">
        <v>0</v>
      </c>
      <c r="Y86" s="14">
        <v>0</v>
      </c>
      <c r="Z86" s="14">
        <v>708.6</v>
      </c>
      <c r="AA86" s="14">
        <v>623.6</v>
      </c>
    </row>
    <row r="87" spans="1:27" x14ac:dyDescent="0.2">
      <c r="A87" s="2" t="s">
        <v>181</v>
      </c>
      <c r="B87" s="1" t="s">
        <v>182</v>
      </c>
      <c r="C87" s="14">
        <v>537.48</v>
      </c>
      <c r="D87" s="14">
        <v>89.58</v>
      </c>
      <c r="E87" s="14">
        <v>0</v>
      </c>
      <c r="F87" s="14">
        <v>3186.92</v>
      </c>
      <c r="G87" s="14">
        <v>0</v>
      </c>
      <c r="H87" s="14">
        <v>0</v>
      </c>
      <c r="I87" s="14">
        <v>3813.98</v>
      </c>
      <c r="J87" s="14">
        <v>0</v>
      </c>
      <c r="K87" s="14">
        <v>0</v>
      </c>
      <c r="L87" s="14">
        <v>0</v>
      </c>
      <c r="M87" s="14">
        <v>0</v>
      </c>
      <c r="N87" s="14">
        <v>516.83000000000004</v>
      </c>
      <c r="O87" s="14">
        <v>0</v>
      </c>
      <c r="P87" s="14">
        <v>56.12</v>
      </c>
      <c r="Q87" s="14">
        <v>0</v>
      </c>
      <c r="R87" s="14">
        <v>0</v>
      </c>
      <c r="S87" s="14">
        <v>0</v>
      </c>
      <c r="T87" s="14">
        <v>0.14000000000000001</v>
      </c>
      <c r="U87" s="14">
        <v>0</v>
      </c>
      <c r="V87" s="14">
        <v>0</v>
      </c>
      <c r="W87" s="14">
        <v>140.88999999999999</v>
      </c>
      <c r="X87" s="14">
        <v>0</v>
      </c>
      <c r="Y87" s="14">
        <v>0</v>
      </c>
      <c r="Z87" s="14">
        <v>713.98</v>
      </c>
      <c r="AA87" s="14">
        <v>3100</v>
      </c>
    </row>
    <row r="88" spans="1:27" x14ac:dyDescent="0.2">
      <c r="A88" s="2" t="s">
        <v>183</v>
      </c>
      <c r="B88" s="1" t="s">
        <v>184</v>
      </c>
      <c r="C88" s="14">
        <v>537.54</v>
      </c>
      <c r="D88" s="14">
        <v>89.59</v>
      </c>
      <c r="E88" s="14">
        <v>0</v>
      </c>
      <c r="F88" s="14">
        <v>1872.25</v>
      </c>
      <c r="G88" s="14">
        <v>0</v>
      </c>
      <c r="H88" s="14">
        <v>0</v>
      </c>
      <c r="I88" s="14">
        <v>2499.38</v>
      </c>
      <c r="J88" s="14">
        <v>0</v>
      </c>
      <c r="K88" s="14">
        <v>0</v>
      </c>
      <c r="L88" s="14">
        <v>0</v>
      </c>
      <c r="M88" s="14">
        <v>0</v>
      </c>
      <c r="N88" s="14">
        <v>245.19</v>
      </c>
      <c r="O88" s="14">
        <v>0</v>
      </c>
      <c r="P88" s="14">
        <v>144.84</v>
      </c>
      <c r="Q88" s="14">
        <v>24.99</v>
      </c>
      <c r="R88" s="14">
        <v>0</v>
      </c>
      <c r="S88" s="14">
        <v>122.47</v>
      </c>
      <c r="T88" s="14">
        <v>0</v>
      </c>
      <c r="U88" s="14">
        <v>0</v>
      </c>
      <c r="V88" s="14">
        <v>0</v>
      </c>
      <c r="W88" s="14">
        <v>165.09</v>
      </c>
      <c r="X88" s="14">
        <v>0</v>
      </c>
      <c r="Y88" s="14">
        <v>0</v>
      </c>
      <c r="Z88" s="14">
        <v>702.58</v>
      </c>
      <c r="AA88" s="14">
        <v>1796.8</v>
      </c>
    </row>
    <row r="89" spans="1:27" x14ac:dyDescent="0.2">
      <c r="A89" s="2" t="s">
        <v>185</v>
      </c>
      <c r="B89" s="1" t="s">
        <v>186</v>
      </c>
      <c r="C89" s="14">
        <v>441.8</v>
      </c>
      <c r="D89" s="14">
        <v>73.63</v>
      </c>
      <c r="E89" s="14">
        <v>0</v>
      </c>
      <c r="F89" s="14">
        <v>5620.48</v>
      </c>
      <c r="G89" s="14">
        <v>0</v>
      </c>
      <c r="H89" s="14">
        <v>0</v>
      </c>
      <c r="I89" s="14">
        <v>6135.91</v>
      </c>
      <c r="J89" s="14">
        <v>0</v>
      </c>
      <c r="K89" s="14">
        <v>0</v>
      </c>
      <c r="L89" s="14">
        <v>0</v>
      </c>
      <c r="M89" s="14">
        <v>0</v>
      </c>
      <c r="N89" s="14">
        <v>1024.8599999999999</v>
      </c>
      <c r="O89" s="14">
        <v>0</v>
      </c>
      <c r="P89" s="14">
        <v>189.91</v>
      </c>
      <c r="Q89" s="14">
        <v>0</v>
      </c>
      <c r="R89" s="14">
        <v>0</v>
      </c>
      <c r="S89" s="14">
        <v>0</v>
      </c>
      <c r="T89" s="14">
        <v>0.05</v>
      </c>
      <c r="U89" s="14">
        <v>0</v>
      </c>
      <c r="V89" s="14">
        <v>0</v>
      </c>
      <c r="W89" s="14">
        <v>140.88999999999999</v>
      </c>
      <c r="X89" s="14">
        <v>0</v>
      </c>
      <c r="Y89" s="14">
        <v>0</v>
      </c>
      <c r="Z89" s="14">
        <v>1355.71</v>
      </c>
      <c r="AA89" s="14">
        <v>4780.2</v>
      </c>
    </row>
    <row r="90" spans="1:27" x14ac:dyDescent="0.2">
      <c r="A90" s="2" t="s">
        <v>187</v>
      </c>
      <c r="B90" s="1" t="s">
        <v>188</v>
      </c>
      <c r="C90" s="14">
        <v>537.54</v>
      </c>
      <c r="D90" s="14">
        <v>89.59</v>
      </c>
      <c r="E90" s="14">
        <v>0</v>
      </c>
      <c r="F90" s="14">
        <v>3849.91</v>
      </c>
      <c r="G90" s="14">
        <v>0</v>
      </c>
      <c r="H90" s="14">
        <v>0</v>
      </c>
      <c r="I90" s="14">
        <v>4477.04</v>
      </c>
      <c r="J90" s="14">
        <v>0</v>
      </c>
      <c r="K90" s="14">
        <v>0</v>
      </c>
      <c r="L90" s="14">
        <v>0</v>
      </c>
      <c r="M90" s="14">
        <v>0</v>
      </c>
      <c r="N90" s="14">
        <v>658.46</v>
      </c>
      <c r="O90" s="14">
        <v>0</v>
      </c>
      <c r="P90" s="14">
        <v>93.7</v>
      </c>
      <c r="Q90" s="14">
        <v>44.77</v>
      </c>
      <c r="R90" s="14">
        <v>0</v>
      </c>
      <c r="S90" s="14">
        <v>219.37</v>
      </c>
      <c r="T90" s="15">
        <v>-0.15</v>
      </c>
      <c r="U90" s="14">
        <v>0</v>
      </c>
      <c r="V90" s="14">
        <v>0</v>
      </c>
      <c r="W90" s="14">
        <v>165.09</v>
      </c>
      <c r="X90" s="14">
        <v>0</v>
      </c>
      <c r="Y90" s="14">
        <v>0</v>
      </c>
      <c r="Z90" s="14">
        <v>1181.24</v>
      </c>
      <c r="AA90" s="14">
        <v>3295.8</v>
      </c>
    </row>
    <row r="91" spans="1:27" x14ac:dyDescent="0.2">
      <c r="A91" s="2" t="s">
        <v>189</v>
      </c>
      <c r="B91" s="1" t="s">
        <v>190</v>
      </c>
      <c r="C91" s="14">
        <v>528</v>
      </c>
      <c r="D91" s="14">
        <v>88</v>
      </c>
      <c r="E91" s="14">
        <v>0</v>
      </c>
      <c r="F91" s="14">
        <v>4400.26</v>
      </c>
      <c r="G91" s="14">
        <v>0</v>
      </c>
      <c r="H91" s="14">
        <v>0</v>
      </c>
      <c r="I91" s="14">
        <v>5016.26</v>
      </c>
      <c r="J91" s="14">
        <v>0</v>
      </c>
      <c r="K91" s="14">
        <v>0</v>
      </c>
      <c r="L91" s="14">
        <v>0</v>
      </c>
      <c r="M91" s="14">
        <v>0</v>
      </c>
      <c r="N91" s="14">
        <v>773.64</v>
      </c>
      <c r="O91" s="14">
        <v>0</v>
      </c>
      <c r="P91" s="14">
        <v>157.91</v>
      </c>
      <c r="Q91" s="14">
        <v>0</v>
      </c>
      <c r="R91" s="14">
        <v>0</v>
      </c>
      <c r="S91" s="14">
        <v>0</v>
      </c>
      <c r="T91" s="14">
        <v>0.02</v>
      </c>
      <c r="U91" s="14">
        <v>0</v>
      </c>
      <c r="V91" s="14">
        <v>0</v>
      </c>
      <c r="W91" s="14">
        <v>140.88999999999999</v>
      </c>
      <c r="X91" s="14">
        <v>0</v>
      </c>
      <c r="Y91" s="14">
        <v>0</v>
      </c>
      <c r="Z91" s="14">
        <v>1072.46</v>
      </c>
      <c r="AA91" s="14">
        <v>3943.8</v>
      </c>
    </row>
    <row r="92" spans="1:27" x14ac:dyDescent="0.2">
      <c r="A92" s="2" t="s">
        <v>191</v>
      </c>
      <c r="B92" s="1" t="s">
        <v>192</v>
      </c>
      <c r="C92" s="14">
        <v>530.16</v>
      </c>
      <c r="D92" s="14">
        <v>88.36</v>
      </c>
      <c r="E92" s="14">
        <v>0</v>
      </c>
      <c r="F92" s="14">
        <v>1090.71</v>
      </c>
      <c r="G92" s="14">
        <v>0</v>
      </c>
      <c r="H92" s="14">
        <v>0</v>
      </c>
      <c r="I92" s="14">
        <v>1709.23</v>
      </c>
      <c r="J92" s="14">
        <v>0</v>
      </c>
      <c r="K92" s="14">
        <v>0</v>
      </c>
      <c r="L92" s="14">
        <v>0</v>
      </c>
      <c r="M92" s="14">
        <v>0</v>
      </c>
      <c r="N92" s="14">
        <v>129.34</v>
      </c>
      <c r="O92" s="15">
        <v>-129.34</v>
      </c>
      <c r="P92" s="14">
        <v>43.56</v>
      </c>
      <c r="Q92" s="14">
        <v>17.09</v>
      </c>
      <c r="R92" s="14">
        <v>0</v>
      </c>
      <c r="S92" s="14">
        <v>83.75</v>
      </c>
      <c r="T92" s="14">
        <v>0.14000000000000001</v>
      </c>
      <c r="U92" s="14">
        <v>0</v>
      </c>
      <c r="V92" s="14">
        <v>0</v>
      </c>
      <c r="W92" s="14">
        <v>165.09</v>
      </c>
      <c r="X92" s="14">
        <v>0</v>
      </c>
      <c r="Y92" s="14">
        <v>0</v>
      </c>
      <c r="Z92" s="14">
        <v>309.63</v>
      </c>
      <c r="AA92" s="14">
        <v>1399.6</v>
      </c>
    </row>
    <row r="93" spans="1:27" x14ac:dyDescent="0.2">
      <c r="A93" s="2" t="s">
        <v>193</v>
      </c>
      <c r="B93" s="1" t="s">
        <v>194</v>
      </c>
      <c r="C93" s="14">
        <v>530.16</v>
      </c>
      <c r="D93" s="14">
        <v>88.36</v>
      </c>
      <c r="E93" s="14">
        <v>0</v>
      </c>
      <c r="F93" s="14">
        <v>357.5</v>
      </c>
      <c r="G93" s="14">
        <v>0</v>
      </c>
      <c r="H93" s="14">
        <v>0</v>
      </c>
      <c r="I93" s="14">
        <v>976.02</v>
      </c>
      <c r="J93" s="14">
        <v>0</v>
      </c>
      <c r="K93" s="14">
        <v>0</v>
      </c>
      <c r="L93" s="14">
        <v>0</v>
      </c>
      <c r="M93" s="15">
        <v>-31.57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0.1</v>
      </c>
      <c r="U93" s="14">
        <v>0</v>
      </c>
      <c r="V93" s="14">
        <v>0</v>
      </c>
      <c r="W93" s="14">
        <v>165.09</v>
      </c>
      <c r="X93" s="14">
        <v>0</v>
      </c>
      <c r="Y93" s="14">
        <v>0</v>
      </c>
      <c r="Z93" s="14">
        <v>133.62</v>
      </c>
      <c r="AA93" s="14">
        <v>842.4</v>
      </c>
    </row>
    <row r="94" spans="1:27" x14ac:dyDescent="0.2">
      <c r="A94" s="2" t="s">
        <v>195</v>
      </c>
      <c r="B94" s="1" t="s">
        <v>196</v>
      </c>
      <c r="C94" s="14">
        <v>1028.58</v>
      </c>
      <c r="D94" s="14">
        <v>171.43</v>
      </c>
      <c r="E94" s="14">
        <v>0</v>
      </c>
      <c r="F94" s="14">
        <v>4759.1000000000004</v>
      </c>
      <c r="G94" s="14">
        <v>0</v>
      </c>
      <c r="H94" s="14">
        <v>0</v>
      </c>
      <c r="I94" s="14">
        <v>5959.11</v>
      </c>
      <c r="J94" s="14">
        <v>0</v>
      </c>
      <c r="K94" s="14">
        <v>0</v>
      </c>
      <c r="L94" s="14">
        <v>311.29000000000002</v>
      </c>
      <c r="M94" s="14">
        <v>0</v>
      </c>
      <c r="N94" s="14">
        <v>983.28</v>
      </c>
      <c r="O94" s="14">
        <v>0</v>
      </c>
      <c r="P94" s="14">
        <v>162.24</v>
      </c>
      <c r="Q94" s="14">
        <v>0</v>
      </c>
      <c r="R94" s="14">
        <v>0</v>
      </c>
      <c r="S94" s="14">
        <v>0</v>
      </c>
      <c r="T94" s="14">
        <v>0.01</v>
      </c>
      <c r="U94" s="14">
        <v>0</v>
      </c>
      <c r="V94" s="14">
        <v>0</v>
      </c>
      <c r="W94" s="14">
        <v>140.88999999999999</v>
      </c>
      <c r="X94" s="14">
        <v>0</v>
      </c>
      <c r="Y94" s="14">
        <v>0</v>
      </c>
      <c r="Z94" s="14">
        <v>1597.71</v>
      </c>
      <c r="AA94" s="14">
        <v>4361.3999999999996</v>
      </c>
    </row>
    <row r="95" spans="1:27" x14ac:dyDescent="0.2">
      <c r="A95" s="2" t="s">
        <v>197</v>
      </c>
      <c r="B95" s="1" t="s">
        <v>198</v>
      </c>
      <c r="C95" s="14">
        <v>633.41999999999996</v>
      </c>
      <c r="D95" s="14">
        <v>105.57</v>
      </c>
      <c r="E95" s="14">
        <v>0</v>
      </c>
      <c r="F95" s="14">
        <v>3878.55</v>
      </c>
      <c r="G95" s="14">
        <v>0</v>
      </c>
      <c r="H95" s="14">
        <v>0</v>
      </c>
      <c r="I95" s="14">
        <v>4617.54</v>
      </c>
      <c r="J95" s="14">
        <v>0</v>
      </c>
      <c r="K95" s="14">
        <v>0</v>
      </c>
      <c r="L95" s="14">
        <v>0</v>
      </c>
      <c r="M95" s="14">
        <v>0</v>
      </c>
      <c r="N95" s="14">
        <v>688.47</v>
      </c>
      <c r="O95" s="14">
        <v>0</v>
      </c>
      <c r="P95" s="14">
        <v>130.59</v>
      </c>
      <c r="Q95" s="14">
        <v>0</v>
      </c>
      <c r="R95" s="14">
        <v>0</v>
      </c>
      <c r="S95" s="14">
        <v>0</v>
      </c>
      <c r="T95" s="15">
        <v>-0.01</v>
      </c>
      <c r="U95" s="14">
        <v>0</v>
      </c>
      <c r="V95" s="14">
        <v>0</v>
      </c>
      <c r="W95" s="14">
        <v>140.88999999999999</v>
      </c>
      <c r="X95" s="14">
        <v>0</v>
      </c>
      <c r="Y95" s="14">
        <v>0</v>
      </c>
      <c r="Z95" s="14">
        <v>959.94</v>
      </c>
      <c r="AA95" s="14">
        <v>3657.6</v>
      </c>
    </row>
    <row r="96" spans="1:27" x14ac:dyDescent="0.2">
      <c r="A96" s="2" t="s">
        <v>199</v>
      </c>
      <c r="B96" s="1" t="s">
        <v>200</v>
      </c>
      <c r="C96" s="14">
        <v>537.54</v>
      </c>
      <c r="D96" s="14">
        <v>89.59</v>
      </c>
      <c r="E96" s="14">
        <v>0</v>
      </c>
      <c r="F96" s="14">
        <v>1414.61</v>
      </c>
      <c r="G96" s="14">
        <v>0</v>
      </c>
      <c r="H96" s="14">
        <v>0</v>
      </c>
      <c r="I96" s="14">
        <v>2041.74</v>
      </c>
      <c r="J96" s="14">
        <v>0</v>
      </c>
      <c r="K96" s="14">
        <v>0</v>
      </c>
      <c r="L96" s="14">
        <v>0</v>
      </c>
      <c r="M96" s="14">
        <v>0</v>
      </c>
      <c r="N96" s="14">
        <v>168.32</v>
      </c>
      <c r="O96" s="15">
        <v>-141.34</v>
      </c>
      <c r="P96" s="14">
        <v>104.53</v>
      </c>
      <c r="Q96" s="14">
        <v>20.420000000000002</v>
      </c>
      <c r="R96" s="14">
        <v>0</v>
      </c>
      <c r="S96" s="14">
        <v>100.05</v>
      </c>
      <c r="T96" s="14">
        <v>7.0000000000000007E-2</v>
      </c>
      <c r="U96" s="14">
        <v>0</v>
      </c>
      <c r="V96" s="14">
        <v>0</v>
      </c>
      <c r="W96" s="14">
        <v>165.09</v>
      </c>
      <c r="X96" s="14">
        <v>0</v>
      </c>
      <c r="Y96" s="14">
        <v>0</v>
      </c>
      <c r="Z96" s="14">
        <v>417.14</v>
      </c>
      <c r="AA96" s="14">
        <v>1624.6</v>
      </c>
    </row>
    <row r="97" spans="1:27" x14ac:dyDescent="0.2">
      <c r="A97" s="2" t="s">
        <v>201</v>
      </c>
      <c r="B97" s="1" t="s">
        <v>202</v>
      </c>
      <c r="C97" s="14">
        <v>530.16</v>
      </c>
      <c r="D97" s="14">
        <v>88.36</v>
      </c>
      <c r="E97" s="14">
        <v>0</v>
      </c>
      <c r="F97" s="14">
        <v>3585.23</v>
      </c>
      <c r="G97" s="14">
        <v>1107.6500000000001</v>
      </c>
      <c r="H97" s="14">
        <v>220.9</v>
      </c>
      <c r="I97" s="14">
        <v>5532.3</v>
      </c>
      <c r="J97" s="14">
        <v>0</v>
      </c>
      <c r="K97" s="14">
        <v>0</v>
      </c>
      <c r="L97" s="14">
        <v>0</v>
      </c>
      <c r="M97" s="14">
        <v>0</v>
      </c>
      <c r="N97" s="14">
        <v>836.68</v>
      </c>
      <c r="O97" s="14">
        <v>0</v>
      </c>
      <c r="P97" s="14">
        <v>104.68</v>
      </c>
      <c r="Q97" s="14">
        <v>55.32</v>
      </c>
      <c r="R97" s="14">
        <v>0</v>
      </c>
      <c r="S97" s="14">
        <v>271.08</v>
      </c>
      <c r="T97" s="14">
        <v>0.05</v>
      </c>
      <c r="U97" s="14">
        <v>0</v>
      </c>
      <c r="V97" s="14">
        <v>500</v>
      </c>
      <c r="W97" s="14">
        <v>165.09</v>
      </c>
      <c r="X97" s="14">
        <v>0</v>
      </c>
      <c r="Y97" s="14">
        <v>0</v>
      </c>
      <c r="Z97" s="14">
        <v>1932.9</v>
      </c>
      <c r="AA97" s="14">
        <v>3599.4</v>
      </c>
    </row>
    <row r="98" spans="1:27" x14ac:dyDescent="0.2">
      <c r="A98" s="2" t="s">
        <v>203</v>
      </c>
      <c r="B98" s="1" t="s">
        <v>204</v>
      </c>
      <c r="C98" s="14">
        <v>633.6</v>
      </c>
      <c r="D98" s="14">
        <v>105.6</v>
      </c>
      <c r="E98" s="14">
        <v>0</v>
      </c>
      <c r="F98" s="14">
        <v>4911.0600000000004</v>
      </c>
      <c r="G98" s="14">
        <v>0</v>
      </c>
      <c r="H98" s="14">
        <v>0</v>
      </c>
      <c r="I98" s="14">
        <v>5650.26</v>
      </c>
      <c r="J98" s="14">
        <v>0</v>
      </c>
      <c r="K98" s="14">
        <v>0</v>
      </c>
      <c r="L98" s="14">
        <v>1385.77</v>
      </c>
      <c r="M98" s="14">
        <v>0</v>
      </c>
      <c r="N98" s="14">
        <v>910.63</v>
      </c>
      <c r="O98" s="14">
        <v>0</v>
      </c>
      <c r="P98" s="14">
        <v>209</v>
      </c>
      <c r="Q98" s="14">
        <v>0</v>
      </c>
      <c r="R98" s="14">
        <v>0</v>
      </c>
      <c r="S98" s="14">
        <v>0</v>
      </c>
      <c r="T98" s="15">
        <v>-0.03</v>
      </c>
      <c r="U98" s="14">
        <v>0</v>
      </c>
      <c r="V98" s="14">
        <v>0</v>
      </c>
      <c r="W98" s="14">
        <v>140.88999999999999</v>
      </c>
      <c r="X98" s="14">
        <v>0</v>
      </c>
      <c r="Y98" s="14">
        <v>0</v>
      </c>
      <c r="Z98" s="14">
        <v>2646.26</v>
      </c>
      <c r="AA98" s="14">
        <v>3004</v>
      </c>
    </row>
    <row r="99" spans="1:27" x14ac:dyDescent="0.2">
      <c r="A99" s="2" t="s">
        <v>205</v>
      </c>
      <c r="B99" s="1" t="s">
        <v>206</v>
      </c>
      <c r="C99" s="14">
        <v>537.48</v>
      </c>
      <c r="D99" s="14">
        <v>89.58</v>
      </c>
      <c r="E99" s="14">
        <v>0</v>
      </c>
      <c r="F99" s="14">
        <v>2403.7199999999998</v>
      </c>
      <c r="G99" s="14">
        <v>0</v>
      </c>
      <c r="H99" s="14">
        <v>0</v>
      </c>
      <c r="I99" s="14">
        <v>3030.78</v>
      </c>
      <c r="J99" s="14">
        <v>0</v>
      </c>
      <c r="K99" s="14">
        <v>0</v>
      </c>
      <c r="L99" s="14">
        <v>0</v>
      </c>
      <c r="M99" s="14">
        <v>0</v>
      </c>
      <c r="N99" s="14">
        <v>349.54</v>
      </c>
      <c r="O99" s="14">
        <v>0</v>
      </c>
      <c r="P99" s="14">
        <v>65.16</v>
      </c>
      <c r="Q99" s="14">
        <v>30.31</v>
      </c>
      <c r="R99" s="14">
        <v>0</v>
      </c>
      <c r="S99" s="14">
        <v>148.51</v>
      </c>
      <c r="T99" s="15">
        <v>-0.03</v>
      </c>
      <c r="U99" s="14">
        <v>0</v>
      </c>
      <c r="V99" s="14">
        <v>0</v>
      </c>
      <c r="W99" s="14">
        <v>165.09</v>
      </c>
      <c r="X99" s="14">
        <v>0</v>
      </c>
      <c r="Y99" s="14">
        <v>0</v>
      </c>
      <c r="Z99" s="14">
        <v>758.58</v>
      </c>
      <c r="AA99" s="14">
        <v>2272.1999999999998</v>
      </c>
    </row>
    <row r="100" spans="1:27" x14ac:dyDescent="0.2">
      <c r="A100" s="2" t="s">
        <v>207</v>
      </c>
      <c r="B100" s="1" t="s">
        <v>208</v>
      </c>
      <c r="C100" s="14">
        <v>633.6</v>
      </c>
      <c r="D100" s="14">
        <v>105.6</v>
      </c>
      <c r="E100" s="14">
        <v>0</v>
      </c>
      <c r="F100" s="14">
        <v>6511.95</v>
      </c>
      <c r="G100" s="14">
        <v>0</v>
      </c>
      <c r="H100" s="14">
        <v>0</v>
      </c>
      <c r="I100" s="14">
        <v>7251.15</v>
      </c>
      <c r="J100" s="14">
        <v>0</v>
      </c>
      <c r="K100" s="14">
        <v>0</v>
      </c>
      <c r="L100" s="14">
        <v>0</v>
      </c>
      <c r="M100" s="14">
        <v>0</v>
      </c>
      <c r="N100" s="14">
        <v>1287.1600000000001</v>
      </c>
      <c r="O100" s="14">
        <v>0</v>
      </c>
      <c r="P100" s="14">
        <v>207.81</v>
      </c>
      <c r="Q100" s="14">
        <v>0</v>
      </c>
      <c r="R100" s="14">
        <v>0</v>
      </c>
      <c r="S100" s="14">
        <v>0</v>
      </c>
      <c r="T100" s="15">
        <v>-0.11</v>
      </c>
      <c r="U100" s="14">
        <v>0</v>
      </c>
      <c r="V100" s="14">
        <v>0</v>
      </c>
      <c r="W100" s="14">
        <v>140.88999999999999</v>
      </c>
      <c r="X100" s="14">
        <v>0</v>
      </c>
      <c r="Y100" s="14">
        <v>0</v>
      </c>
      <c r="Z100" s="14">
        <v>1635.75</v>
      </c>
      <c r="AA100" s="14">
        <v>5615.4</v>
      </c>
    </row>
    <row r="101" spans="1:27" x14ac:dyDescent="0.2">
      <c r="A101" s="2" t="s">
        <v>209</v>
      </c>
      <c r="B101" s="1" t="s">
        <v>210</v>
      </c>
      <c r="C101" s="14">
        <v>537.54</v>
      </c>
      <c r="D101" s="14">
        <v>89.59</v>
      </c>
      <c r="E101" s="14">
        <v>0</v>
      </c>
      <c r="F101" s="14">
        <v>2575.2800000000002</v>
      </c>
      <c r="G101" s="14">
        <v>0</v>
      </c>
      <c r="H101" s="14">
        <v>0</v>
      </c>
      <c r="I101" s="14">
        <v>3202.41</v>
      </c>
      <c r="J101" s="14">
        <v>0</v>
      </c>
      <c r="K101" s="14">
        <v>0</v>
      </c>
      <c r="L101" s="14">
        <v>1045.0999999999999</v>
      </c>
      <c r="M101" s="14">
        <v>0</v>
      </c>
      <c r="N101" s="14">
        <v>386.2</v>
      </c>
      <c r="O101" s="14">
        <v>0</v>
      </c>
      <c r="P101" s="14">
        <v>165.57</v>
      </c>
      <c r="Q101" s="14">
        <v>32.020000000000003</v>
      </c>
      <c r="R101" s="14">
        <v>0</v>
      </c>
      <c r="S101" s="14">
        <v>156.91999999999999</v>
      </c>
      <c r="T101" s="15">
        <v>-0.09</v>
      </c>
      <c r="U101" s="14">
        <v>0</v>
      </c>
      <c r="V101" s="14">
        <v>200</v>
      </c>
      <c r="W101" s="14">
        <v>165.09</v>
      </c>
      <c r="X101" s="14">
        <v>0</v>
      </c>
      <c r="Y101" s="14">
        <v>0</v>
      </c>
      <c r="Z101" s="14">
        <v>2150.81</v>
      </c>
      <c r="AA101" s="14">
        <v>1051.5999999999999</v>
      </c>
    </row>
    <row r="102" spans="1:27" x14ac:dyDescent="0.2">
      <c r="A102" s="2" t="s">
        <v>211</v>
      </c>
      <c r="B102" s="1" t="s">
        <v>212</v>
      </c>
      <c r="C102" s="14">
        <v>633.41999999999996</v>
      </c>
      <c r="D102" s="14">
        <v>105.57</v>
      </c>
      <c r="E102" s="14">
        <v>0</v>
      </c>
      <c r="F102" s="14">
        <v>2332.5700000000002</v>
      </c>
      <c r="G102" s="14">
        <v>0</v>
      </c>
      <c r="H102" s="14">
        <v>0</v>
      </c>
      <c r="I102" s="14">
        <v>3071.56</v>
      </c>
      <c r="J102" s="14">
        <v>0</v>
      </c>
      <c r="K102" s="14">
        <v>0</v>
      </c>
      <c r="L102" s="14">
        <v>0</v>
      </c>
      <c r="M102" s="14">
        <v>0</v>
      </c>
      <c r="N102" s="14">
        <v>358.25</v>
      </c>
      <c r="O102" s="14">
        <v>0</v>
      </c>
      <c r="P102" s="14">
        <v>71.900000000000006</v>
      </c>
      <c r="Q102" s="14">
        <v>0</v>
      </c>
      <c r="R102" s="14">
        <v>0</v>
      </c>
      <c r="S102" s="14">
        <v>0</v>
      </c>
      <c r="T102" s="14">
        <v>0.12</v>
      </c>
      <c r="U102" s="14">
        <v>0</v>
      </c>
      <c r="V102" s="14">
        <v>0</v>
      </c>
      <c r="W102" s="14">
        <v>140.88999999999999</v>
      </c>
      <c r="X102" s="14">
        <v>0</v>
      </c>
      <c r="Y102" s="14">
        <v>0</v>
      </c>
      <c r="Z102" s="14">
        <v>571.16</v>
      </c>
      <c r="AA102" s="14">
        <v>2500.4</v>
      </c>
    </row>
    <row r="103" spans="1:27" x14ac:dyDescent="0.2">
      <c r="A103" s="2" t="s">
        <v>213</v>
      </c>
      <c r="B103" s="1" t="s">
        <v>214</v>
      </c>
      <c r="C103" s="14">
        <v>530.16</v>
      </c>
      <c r="D103" s="14">
        <v>88.36</v>
      </c>
      <c r="E103" s="14">
        <v>0</v>
      </c>
      <c r="F103" s="14">
        <v>2154.52</v>
      </c>
      <c r="G103" s="14">
        <v>0</v>
      </c>
      <c r="H103" s="14">
        <v>0</v>
      </c>
      <c r="I103" s="14">
        <v>2773.04</v>
      </c>
      <c r="J103" s="14">
        <v>0</v>
      </c>
      <c r="K103" s="14">
        <v>0</v>
      </c>
      <c r="L103" s="14">
        <v>0</v>
      </c>
      <c r="M103" s="14">
        <v>0</v>
      </c>
      <c r="N103" s="14">
        <v>294.49</v>
      </c>
      <c r="O103" s="14">
        <v>0</v>
      </c>
      <c r="P103" s="14">
        <v>76.34</v>
      </c>
      <c r="Q103" s="14">
        <v>27.73</v>
      </c>
      <c r="R103" s="14">
        <v>0</v>
      </c>
      <c r="S103" s="14">
        <v>135.88</v>
      </c>
      <c r="T103" s="15">
        <v>-0.09</v>
      </c>
      <c r="U103" s="14">
        <v>0</v>
      </c>
      <c r="V103" s="14">
        <v>0</v>
      </c>
      <c r="W103" s="14">
        <v>165.09</v>
      </c>
      <c r="X103" s="14">
        <v>0</v>
      </c>
      <c r="Y103" s="14">
        <v>0</v>
      </c>
      <c r="Z103" s="14">
        <v>699.44</v>
      </c>
      <c r="AA103" s="14">
        <v>2073.6</v>
      </c>
    </row>
    <row r="104" spans="1:27" x14ac:dyDescent="0.2">
      <c r="A104" s="2" t="s">
        <v>215</v>
      </c>
      <c r="B104" s="1" t="s">
        <v>216</v>
      </c>
      <c r="C104" s="14">
        <v>534.29999999999995</v>
      </c>
      <c r="D104" s="14">
        <v>89.05</v>
      </c>
      <c r="E104" s="14">
        <v>0</v>
      </c>
      <c r="F104" s="14">
        <v>1424</v>
      </c>
      <c r="G104" s="14">
        <v>0</v>
      </c>
      <c r="H104" s="14">
        <v>0</v>
      </c>
      <c r="I104" s="14">
        <v>2047.35</v>
      </c>
      <c r="J104" s="14">
        <v>0</v>
      </c>
      <c r="K104" s="14">
        <v>0</v>
      </c>
      <c r="L104" s="14">
        <v>0</v>
      </c>
      <c r="M104" s="14">
        <v>0</v>
      </c>
      <c r="N104" s="14">
        <v>169.22</v>
      </c>
      <c r="O104" s="14">
        <v>0</v>
      </c>
      <c r="P104" s="14">
        <v>58.18</v>
      </c>
      <c r="Q104" s="14">
        <v>20.47</v>
      </c>
      <c r="R104" s="14">
        <v>0</v>
      </c>
      <c r="S104" s="14">
        <v>100.32</v>
      </c>
      <c r="T104" s="14">
        <v>7.0000000000000007E-2</v>
      </c>
      <c r="U104" s="14">
        <v>0</v>
      </c>
      <c r="V104" s="14">
        <v>0</v>
      </c>
      <c r="W104" s="14">
        <v>165.09</v>
      </c>
      <c r="X104" s="14">
        <v>0</v>
      </c>
      <c r="Y104" s="14">
        <v>0</v>
      </c>
      <c r="Z104" s="14">
        <v>513.35</v>
      </c>
      <c r="AA104" s="14">
        <v>1534</v>
      </c>
    </row>
    <row r="105" spans="1:27" x14ac:dyDescent="0.2">
      <c r="A105" s="2" t="s">
        <v>217</v>
      </c>
      <c r="B105" s="1" t="s">
        <v>218</v>
      </c>
      <c r="C105" s="14">
        <v>537.54</v>
      </c>
      <c r="D105" s="14">
        <v>89.59</v>
      </c>
      <c r="E105" s="14">
        <v>0</v>
      </c>
      <c r="F105" s="14">
        <v>3526.66</v>
      </c>
      <c r="G105" s="14">
        <v>0</v>
      </c>
      <c r="H105" s="14">
        <v>0</v>
      </c>
      <c r="I105" s="14">
        <v>4153.79</v>
      </c>
      <c r="J105" s="14">
        <v>0</v>
      </c>
      <c r="K105" s="14">
        <v>0</v>
      </c>
      <c r="L105" s="14">
        <v>0</v>
      </c>
      <c r="M105" s="14">
        <v>0</v>
      </c>
      <c r="N105" s="14">
        <v>589.41</v>
      </c>
      <c r="O105" s="14">
        <v>0</v>
      </c>
      <c r="P105" s="14">
        <v>172.67</v>
      </c>
      <c r="Q105" s="14">
        <v>41.54</v>
      </c>
      <c r="R105" s="14">
        <v>0</v>
      </c>
      <c r="S105" s="14">
        <v>203.54</v>
      </c>
      <c r="T105" s="14">
        <v>0.14000000000000001</v>
      </c>
      <c r="U105" s="14">
        <v>0</v>
      </c>
      <c r="V105" s="14">
        <v>200</v>
      </c>
      <c r="W105" s="14">
        <v>165.09</v>
      </c>
      <c r="X105" s="14">
        <v>0</v>
      </c>
      <c r="Y105" s="14">
        <v>0</v>
      </c>
      <c r="Z105" s="14">
        <v>1372.39</v>
      </c>
      <c r="AA105" s="14">
        <v>2781.4</v>
      </c>
    </row>
    <row r="106" spans="1:27" x14ac:dyDescent="0.2">
      <c r="A106" s="2" t="s">
        <v>219</v>
      </c>
      <c r="B106" s="1" t="s">
        <v>220</v>
      </c>
      <c r="C106" s="14">
        <v>633.6</v>
      </c>
      <c r="D106" s="14">
        <v>105.6</v>
      </c>
      <c r="E106" s="14">
        <v>0</v>
      </c>
      <c r="F106" s="14">
        <v>4065.83</v>
      </c>
      <c r="G106" s="14">
        <v>0</v>
      </c>
      <c r="H106" s="14">
        <v>0</v>
      </c>
      <c r="I106" s="14">
        <v>4805.03</v>
      </c>
      <c r="J106" s="14">
        <v>0</v>
      </c>
      <c r="K106" s="14">
        <v>0</v>
      </c>
      <c r="L106" s="14">
        <v>419.6</v>
      </c>
      <c r="M106" s="14">
        <v>0</v>
      </c>
      <c r="N106" s="14">
        <v>728.52</v>
      </c>
      <c r="O106" s="14">
        <v>0</v>
      </c>
      <c r="P106" s="14">
        <v>163.85</v>
      </c>
      <c r="Q106" s="14">
        <v>0</v>
      </c>
      <c r="R106" s="14">
        <v>0</v>
      </c>
      <c r="S106" s="14">
        <v>0</v>
      </c>
      <c r="T106" s="15">
        <v>-0.03</v>
      </c>
      <c r="U106" s="14">
        <v>0</v>
      </c>
      <c r="V106" s="14">
        <v>200</v>
      </c>
      <c r="W106" s="14">
        <v>140.88999999999999</v>
      </c>
      <c r="X106" s="14">
        <v>0</v>
      </c>
      <c r="Y106" s="14">
        <v>0</v>
      </c>
      <c r="Z106" s="14">
        <v>1652.83</v>
      </c>
      <c r="AA106" s="14">
        <v>3152.2</v>
      </c>
    </row>
    <row r="107" spans="1:27" x14ac:dyDescent="0.2">
      <c r="A107" s="2" t="s">
        <v>221</v>
      </c>
      <c r="B107" s="1" t="s">
        <v>222</v>
      </c>
      <c r="C107" s="14">
        <v>530.16</v>
      </c>
      <c r="D107" s="14">
        <v>88.36</v>
      </c>
      <c r="E107" s="14">
        <v>0</v>
      </c>
      <c r="F107" s="14">
        <v>5570.65</v>
      </c>
      <c r="G107" s="14">
        <v>0</v>
      </c>
      <c r="H107" s="14">
        <v>0</v>
      </c>
      <c r="I107" s="14">
        <v>6189.17</v>
      </c>
      <c r="J107" s="14">
        <v>0</v>
      </c>
      <c r="K107" s="14">
        <v>0</v>
      </c>
      <c r="L107" s="14">
        <v>0</v>
      </c>
      <c r="M107" s="14">
        <v>0</v>
      </c>
      <c r="N107" s="14">
        <v>1037.3900000000001</v>
      </c>
      <c r="O107" s="14">
        <v>0</v>
      </c>
      <c r="P107" s="14">
        <v>180.89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140.88999999999999</v>
      </c>
      <c r="X107" s="14">
        <v>0</v>
      </c>
      <c r="Y107" s="14">
        <v>0</v>
      </c>
      <c r="Z107" s="14">
        <v>1359.17</v>
      </c>
      <c r="AA107" s="14">
        <v>4830</v>
      </c>
    </row>
    <row r="108" spans="1:27" x14ac:dyDescent="0.2">
      <c r="A108" s="2" t="s">
        <v>223</v>
      </c>
      <c r="B108" s="1" t="s">
        <v>224</v>
      </c>
      <c r="C108" s="14">
        <v>547.67999999999995</v>
      </c>
      <c r="D108" s="14">
        <v>91.28</v>
      </c>
      <c r="E108" s="14">
        <v>0</v>
      </c>
      <c r="F108" s="14">
        <v>4239.6400000000003</v>
      </c>
      <c r="G108" s="14">
        <v>0</v>
      </c>
      <c r="H108" s="14">
        <v>0</v>
      </c>
      <c r="I108" s="14">
        <v>4878.6000000000004</v>
      </c>
      <c r="J108" s="14">
        <v>0</v>
      </c>
      <c r="K108" s="14">
        <v>0</v>
      </c>
      <c r="L108" s="14">
        <v>0</v>
      </c>
      <c r="M108" s="14">
        <v>0</v>
      </c>
      <c r="N108" s="14">
        <v>744.23</v>
      </c>
      <c r="O108" s="14">
        <v>0</v>
      </c>
      <c r="P108" s="14">
        <v>146.35</v>
      </c>
      <c r="Q108" s="14">
        <v>0</v>
      </c>
      <c r="R108" s="14">
        <v>0</v>
      </c>
      <c r="S108" s="14">
        <v>0</v>
      </c>
      <c r="T108" s="14">
        <v>0.02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890.6</v>
      </c>
      <c r="AA108" s="14">
        <v>3988</v>
      </c>
    </row>
    <row r="109" spans="1:27" x14ac:dyDescent="0.2">
      <c r="A109" s="2" t="s">
        <v>225</v>
      </c>
      <c r="B109" s="1" t="s">
        <v>226</v>
      </c>
      <c r="C109" s="14">
        <v>530.16</v>
      </c>
      <c r="D109" s="14">
        <v>88.36</v>
      </c>
      <c r="E109" s="14">
        <v>0</v>
      </c>
      <c r="F109" s="14">
        <v>0</v>
      </c>
      <c r="G109" s="14">
        <v>0</v>
      </c>
      <c r="H109" s="14">
        <v>0</v>
      </c>
      <c r="I109" s="14">
        <v>618.52</v>
      </c>
      <c r="J109" s="14">
        <v>0</v>
      </c>
      <c r="K109" s="14">
        <v>0</v>
      </c>
      <c r="L109" s="14">
        <v>0</v>
      </c>
      <c r="M109" s="15">
        <v>-60.01</v>
      </c>
      <c r="N109" s="14">
        <v>0</v>
      </c>
      <c r="O109" s="14">
        <v>0</v>
      </c>
      <c r="P109" s="14">
        <v>0</v>
      </c>
      <c r="Q109" s="14">
        <v>6.19</v>
      </c>
      <c r="R109" s="14">
        <v>0</v>
      </c>
      <c r="S109" s="14">
        <v>30.31</v>
      </c>
      <c r="T109" s="14">
        <v>0.03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-23.48</v>
      </c>
      <c r="AA109" s="14">
        <v>642</v>
      </c>
    </row>
    <row r="110" spans="1:27" x14ac:dyDescent="0.2">
      <c r="A110" s="2" t="s">
        <v>227</v>
      </c>
      <c r="B110" s="1" t="s">
        <v>228</v>
      </c>
      <c r="C110" s="14">
        <v>530.16</v>
      </c>
      <c r="D110" s="14">
        <v>88.36</v>
      </c>
      <c r="E110" s="14">
        <v>0</v>
      </c>
      <c r="F110" s="14">
        <v>0</v>
      </c>
      <c r="G110" s="14">
        <v>0</v>
      </c>
      <c r="H110" s="14">
        <v>0</v>
      </c>
      <c r="I110" s="14">
        <v>618.52</v>
      </c>
      <c r="J110" s="14">
        <v>0</v>
      </c>
      <c r="K110" s="14">
        <v>0</v>
      </c>
      <c r="L110" s="14">
        <v>0</v>
      </c>
      <c r="M110" s="15">
        <v>-60.01</v>
      </c>
      <c r="N110" s="14">
        <v>0</v>
      </c>
      <c r="O110" s="14">
        <v>0</v>
      </c>
      <c r="P110" s="14">
        <v>0</v>
      </c>
      <c r="Q110" s="14">
        <v>6.19</v>
      </c>
      <c r="R110" s="14">
        <v>0</v>
      </c>
      <c r="S110" s="14">
        <v>30.31</v>
      </c>
      <c r="T110" s="14">
        <v>0.03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-23.48</v>
      </c>
      <c r="AA110" s="14">
        <v>642</v>
      </c>
    </row>
    <row r="111" spans="1:27" x14ac:dyDescent="0.2">
      <c r="A111" s="2" t="s">
        <v>229</v>
      </c>
      <c r="B111" s="1" t="s">
        <v>230</v>
      </c>
      <c r="C111" s="14">
        <v>530.16</v>
      </c>
      <c r="D111" s="14">
        <v>88.36</v>
      </c>
      <c r="E111" s="14">
        <v>0</v>
      </c>
      <c r="F111" s="14">
        <v>2231.14</v>
      </c>
      <c r="G111" s="14">
        <v>0</v>
      </c>
      <c r="H111" s="14">
        <v>0</v>
      </c>
      <c r="I111" s="14">
        <v>2849.66</v>
      </c>
      <c r="J111" s="14">
        <v>0</v>
      </c>
      <c r="K111" s="14">
        <v>0</v>
      </c>
      <c r="L111" s="14">
        <v>0</v>
      </c>
      <c r="M111" s="14">
        <v>0</v>
      </c>
      <c r="N111" s="14">
        <v>310.85000000000002</v>
      </c>
      <c r="O111" s="14">
        <v>0</v>
      </c>
      <c r="P111" s="14">
        <v>36.479999999999997</v>
      </c>
      <c r="Q111" s="14">
        <v>28.5</v>
      </c>
      <c r="R111" s="14">
        <v>0</v>
      </c>
      <c r="S111" s="14">
        <v>139.63</v>
      </c>
      <c r="T111" s="15">
        <v>-0.09</v>
      </c>
      <c r="U111" s="14">
        <v>0</v>
      </c>
      <c r="V111" s="14">
        <v>0</v>
      </c>
      <c r="W111" s="14">
        <v>165.09</v>
      </c>
      <c r="X111" s="14">
        <v>0</v>
      </c>
      <c r="Y111" s="14">
        <v>0</v>
      </c>
      <c r="Z111" s="14">
        <v>680.46</v>
      </c>
      <c r="AA111" s="14">
        <v>2169.1999999999998</v>
      </c>
    </row>
    <row r="112" spans="1:27" x14ac:dyDescent="0.2">
      <c r="A112" s="2" t="s">
        <v>231</v>
      </c>
      <c r="B112" s="1" t="s">
        <v>232</v>
      </c>
      <c r="C112" s="14">
        <v>530.16</v>
      </c>
      <c r="D112" s="14">
        <v>88.36</v>
      </c>
      <c r="E112" s="14">
        <v>0</v>
      </c>
      <c r="F112" s="14">
        <v>217.6</v>
      </c>
      <c r="G112" s="14">
        <v>0</v>
      </c>
      <c r="H112" s="14">
        <v>0</v>
      </c>
      <c r="I112" s="14">
        <v>836.12</v>
      </c>
      <c r="J112" s="14">
        <v>0</v>
      </c>
      <c r="K112" s="14">
        <v>0</v>
      </c>
      <c r="L112" s="14">
        <v>0</v>
      </c>
      <c r="M112" s="15">
        <v>-40.520000000000003</v>
      </c>
      <c r="N112" s="14">
        <v>0</v>
      </c>
      <c r="O112" s="14">
        <v>0</v>
      </c>
      <c r="P112" s="14">
        <v>32.47</v>
      </c>
      <c r="Q112" s="14">
        <v>8.36</v>
      </c>
      <c r="R112" s="14">
        <v>0</v>
      </c>
      <c r="S112" s="14">
        <v>40.97</v>
      </c>
      <c r="T112" s="15">
        <v>-0.05</v>
      </c>
      <c r="U112" s="14">
        <v>0</v>
      </c>
      <c r="V112" s="14">
        <v>0</v>
      </c>
      <c r="W112" s="14">
        <v>165.09</v>
      </c>
      <c r="X112" s="14">
        <v>0</v>
      </c>
      <c r="Y112" s="14">
        <v>0</v>
      </c>
      <c r="Z112" s="14">
        <v>206.32</v>
      </c>
      <c r="AA112" s="14">
        <v>629.79999999999995</v>
      </c>
    </row>
    <row r="113" spans="1:27" x14ac:dyDescent="0.2">
      <c r="A113" s="2" t="s">
        <v>233</v>
      </c>
      <c r="B113" s="1" t="s">
        <v>234</v>
      </c>
      <c r="C113" s="14">
        <v>537.54</v>
      </c>
      <c r="D113" s="14">
        <v>89.59</v>
      </c>
      <c r="E113" s="14">
        <v>0</v>
      </c>
      <c r="F113" s="14">
        <v>2179.1799999999998</v>
      </c>
      <c r="G113" s="14">
        <v>0</v>
      </c>
      <c r="H113" s="14">
        <v>0</v>
      </c>
      <c r="I113" s="14">
        <v>2806.31</v>
      </c>
      <c r="J113" s="14">
        <v>0</v>
      </c>
      <c r="K113" s="14">
        <v>0</v>
      </c>
      <c r="L113" s="14">
        <v>0</v>
      </c>
      <c r="M113" s="14">
        <v>0</v>
      </c>
      <c r="N113" s="14">
        <v>301.58999999999997</v>
      </c>
      <c r="O113" s="14">
        <v>0</v>
      </c>
      <c r="P113" s="14">
        <v>194.03</v>
      </c>
      <c r="Q113" s="14">
        <v>28.06</v>
      </c>
      <c r="R113" s="14">
        <v>0</v>
      </c>
      <c r="S113" s="14">
        <v>137.51</v>
      </c>
      <c r="T113" s="14">
        <v>0.03</v>
      </c>
      <c r="U113" s="14">
        <v>0</v>
      </c>
      <c r="V113" s="14">
        <v>150</v>
      </c>
      <c r="W113" s="14">
        <v>165.09</v>
      </c>
      <c r="X113" s="14">
        <v>0</v>
      </c>
      <c r="Y113" s="14">
        <v>0</v>
      </c>
      <c r="Z113" s="14">
        <v>976.31</v>
      </c>
      <c r="AA113" s="14">
        <v>1830</v>
      </c>
    </row>
    <row r="114" spans="1:27" x14ac:dyDescent="0.2">
      <c r="A114" s="2" t="s">
        <v>235</v>
      </c>
      <c r="B114" s="1" t="s">
        <v>236</v>
      </c>
      <c r="C114" s="14">
        <v>456.4</v>
      </c>
      <c r="D114" s="14">
        <v>76.069999999999993</v>
      </c>
      <c r="E114" s="14">
        <v>0</v>
      </c>
      <c r="F114" s="14">
        <v>5793.39</v>
      </c>
      <c r="G114" s="14">
        <v>0</v>
      </c>
      <c r="H114" s="14">
        <v>0</v>
      </c>
      <c r="I114" s="14">
        <v>6325.86</v>
      </c>
      <c r="J114" s="14">
        <v>0</v>
      </c>
      <c r="K114" s="14">
        <v>0</v>
      </c>
      <c r="L114" s="14">
        <v>500</v>
      </c>
      <c r="M114" s="14">
        <v>0</v>
      </c>
      <c r="N114" s="14">
        <v>1069.53</v>
      </c>
      <c r="O114" s="14">
        <v>0</v>
      </c>
      <c r="P114" s="14">
        <v>131.09</v>
      </c>
      <c r="Q114" s="14">
        <v>0</v>
      </c>
      <c r="R114" s="14">
        <v>0</v>
      </c>
      <c r="S114" s="14">
        <v>0</v>
      </c>
      <c r="T114" s="15">
        <v>-0.05</v>
      </c>
      <c r="U114" s="14">
        <v>0</v>
      </c>
      <c r="V114" s="14">
        <v>0</v>
      </c>
      <c r="W114" s="14">
        <v>140.88999999999999</v>
      </c>
      <c r="X114" s="14">
        <v>0</v>
      </c>
      <c r="Y114" s="14">
        <v>0</v>
      </c>
      <c r="Z114" s="14">
        <v>1841.46</v>
      </c>
      <c r="AA114" s="14">
        <v>4484.3999999999996</v>
      </c>
    </row>
    <row r="115" spans="1:27" x14ac:dyDescent="0.2">
      <c r="A115" s="2" t="s">
        <v>237</v>
      </c>
      <c r="B115" s="1" t="s">
        <v>238</v>
      </c>
      <c r="C115" s="14">
        <v>528</v>
      </c>
      <c r="D115" s="14">
        <v>88</v>
      </c>
      <c r="E115" s="14">
        <v>0</v>
      </c>
      <c r="F115" s="14">
        <v>6371.75</v>
      </c>
      <c r="G115" s="14">
        <v>0</v>
      </c>
      <c r="H115" s="14">
        <v>0</v>
      </c>
      <c r="I115" s="14">
        <v>6987.75</v>
      </c>
      <c r="J115" s="14">
        <v>0</v>
      </c>
      <c r="K115" s="14">
        <v>0</v>
      </c>
      <c r="L115" s="14">
        <v>0</v>
      </c>
      <c r="M115" s="14">
        <v>0</v>
      </c>
      <c r="N115" s="14">
        <v>1225.21</v>
      </c>
      <c r="O115" s="14">
        <v>0</v>
      </c>
      <c r="P115" s="14">
        <v>203.55</v>
      </c>
      <c r="Q115" s="14">
        <v>0</v>
      </c>
      <c r="R115" s="14">
        <v>0</v>
      </c>
      <c r="S115" s="14">
        <v>0</v>
      </c>
      <c r="T115" s="15">
        <v>-0.1</v>
      </c>
      <c r="U115" s="14">
        <v>0</v>
      </c>
      <c r="V115" s="14">
        <v>500</v>
      </c>
      <c r="W115" s="14">
        <v>140.88999999999999</v>
      </c>
      <c r="X115" s="14">
        <v>0</v>
      </c>
      <c r="Y115" s="14">
        <v>0</v>
      </c>
      <c r="Z115" s="14">
        <v>2069.5500000000002</v>
      </c>
      <c r="AA115" s="14">
        <v>4918.2</v>
      </c>
    </row>
    <row r="116" spans="1:27" x14ac:dyDescent="0.2">
      <c r="A116" s="2" t="s">
        <v>239</v>
      </c>
      <c r="B116" s="1" t="s">
        <v>240</v>
      </c>
      <c r="C116" s="14">
        <v>857.1</v>
      </c>
      <c r="D116" s="14">
        <v>142.85</v>
      </c>
      <c r="E116" s="14">
        <v>0</v>
      </c>
      <c r="F116" s="14">
        <v>0</v>
      </c>
      <c r="G116" s="14">
        <v>0</v>
      </c>
      <c r="H116" s="14">
        <v>0</v>
      </c>
      <c r="I116" s="14">
        <v>999.95</v>
      </c>
      <c r="J116" s="14">
        <v>0</v>
      </c>
      <c r="K116" s="14">
        <v>0</v>
      </c>
      <c r="L116" s="14">
        <v>0</v>
      </c>
      <c r="M116" s="15">
        <v>-30.04</v>
      </c>
      <c r="N116" s="14">
        <v>0</v>
      </c>
      <c r="O116" s="14">
        <v>0</v>
      </c>
      <c r="P116" s="14">
        <v>26.65</v>
      </c>
      <c r="Q116" s="14">
        <v>0</v>
      </c>
      <c r="R116" s="14">
        <v>0</v>
      </c>
      <c r="S116" s="14">
        <v>0</v>
      </c>
      <c r="T116" s="15">
        <v>-0.06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-3.45</v>
      </c>
      <c r="AA116" s="14">
        <v>1003.4</v>
      </c>
    </row>
    <row r="117" spans="1:27" x14ac:dyDescent="0.2">
      <c r="A117" s="2" t="s">
        <v>241</v>
      </c>
      <c r="B117" s="1" t="s">
        <v>242</v>
      </c>
      <c r="C117" s="14">
        <v>625.02</v>
      </c>
      <c r="D117" s="14">
        <v>104.17</v>
      </c>
      <c r="E117" s="14">
        <v>0</v>
      </c>
      <c r="F117" s="14">
        <v>2741.65</v>
      </c>
      <c r="G117" s="14">
        <v>0</v>
      </c>
      <c r="H117" s="14">
        <v>0</v>
      </c>
      <c r="I117" s="14">
        <v>3470.84</v>
      </c>
      <c r="J117" s="14">
        <v>15</v>
      </c>
      <c r="K117" s="14">
        <v>733</v>
      </c>
      <c r="L117" s="14">
        <v>0</v>
      </c>
      <c r="M117" s="14">
        <v>0</v>
      </c>
      <c r="N117" s="14">
        <v>443.54</v>
      </c>
      <c r="O117" s="14">
        <v>0</v>
      </c>
      <c r="P117" s="14">
        <v>18.100000000000001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1209.6400000000001</v>
      </c>
      <c r="AA117" s="14">
        <v>2261.1999999999998</v>
      </c>
    </row>
    <row r="118" spans="1:27" s="7" customFormat="1" x14ac:dyDescent="0.2">
      <c r="A118" s="17" t="s">
        <v>146</v>
      </c>
      <c r="C118" s="7" t="s">
        <v>147</v>
      </c>
      <c r="D118" s="7" t="s">
        <v>147</v>
      </c>
      <c r="E118" s="7" t="s">
        <v>147</v>
      </c>
      <c r="F118" s="7" t="s">
        <v>147</v>
      </c>
      <c r="G118" s="7" t="s">
        <v>147</v>
      </c>
      <c r="H118" s="7" t="s">
        <v>147</v>
      </c>
      <c r="I118" s="7" t="s">
        <v>147</v>
      </c>
      <c r="J118" s="7" t="s">
        <v>147</v>
      </c>
      <c r="K118" s="7" t="s">
        <v>147</v>
      </c>
      <c r="L118" s="7" t="s">
        <v>147</v>
      </c>
      <c r="M118" s="7" t="s">
        <v>147</v>
      </c>
      <c r="N118" s="7" t="s">
        <v>147</v>
      </c>
      <c r="O118" s="7" t="s">
        <v>147</v>
      </c>
      <c r="P118" s="7" t="s">
        <v>147</v>
      </c>
      <c r="Q118" s="7" t="s">
        <v>147</v>
      </c>
      <c r="R118" s="7" t="s">
        <v>147</v>
      </c>
      <c r="S118" s="7" t="s">
        <v>147</v>
      </c>
      <c r="T118" s="7" t="s">
        <v>147</v>
      </c>
      <c r="U118" s="7" t="s">
        <v>147</v>
      </c>
      <c r="V118" s="7" t="s">
        <v>147</v>
      </c>
      <c r="W118" s="7" t="s">
        <v>147</v>
      </c>
      <c r="X118" s="7" t="s">
        <v>147</v>
      </c>
      <c r="Y118" s="7" t="s">
        <v>147</v>
      </c>
      <c r="Z118" s="7" t="s">
        <v>147</v>
      </c>
      <c r="AA118" s="7" t="s">
        <v>147</v>
      </c>
    </row>
    <row r="119" spans="1:27" x14ac:dyDescent="0.2">
      <c r="C119" s="19">
        <v>26418.26</v>
      </c>
      <c r="D119" s="19">
        <v>4403.03</v>
      </c>
      <c r="E119" s="19">
        <v>0</v>
      </c>
      <c r="F119" s="19">
        <v>138041.89000000001</v>
      </c>
      <c r="G119" s="19">
        <v>1107.6500000000001</v>
      </c>
      <c r="H119" s="19">
        <v>220.9</v>
      </c>
      <c r="I119" s="19">
        <v>170191.73</v>
      </c>
      <c r="J119" s="19">
        <v>15</v>
      </c>
      <c r="K119" s="19">
        <v>733</v>
      </c>
      <c r="L119" s="19">
        <v>4233.75</v>
      </c>
      <c r="M119" s="20">
        <v>-237.94</v>
      </c>
      <c r="N119" s="19">
        <v>23325.35</v>
      </c>
      <c r="O119" s="20">
        <v>-1478.34</v>
      </c>
      <c r="P119" s="19">
        <v>5088.7299999999996</v>
      </c>
      <c r="Q119" s="19">
        <v>721.63</v>
      </c>
      <c r="R119" s="19">
        <v>0</v>
      </c>
      <c r="S119" s="19">
        <v>3536.02</v>
      </c>
      <c r="T119" s="19">
        <v>0.35</v>
      </c>
      <c r="U119" s="19">
        <v>0</v>
      </c>
      <c r="V119" s="19">
        <v>4800</v>
      </c>
      <c r="W119" s="19">
        <v>6522.38</v>
      </c>
      <c r="X119" s="19">
        <v>0</v>
      </c>
      <c r="Y119" s="19">
        <v>0</v>
      </c>
      <c r="Z119" s="19">
        <v>47259.93</v>
      </c>
      <c r="AA119" s="19">
        <v>122931.8</v>
      </c>
    </row>
    <row r="121" spans="1:27" s="7" customFormat="1" x14ac:dyDescent="0.2">
      <c r="A121" s="16"/>
      <c r="C121" s="7" t="s">
        <v>243</v>
      </c>
      <c r="D121" s="7" t="s">
        <v>243</v>
      </c>
      <c r="E121" s="7" t="s">
        <v>243</v>
      </c>
      <c r="F121" s="7" t="s">
        <v>243</v>
      </c>
      <c r="G121" s="7" t="s">
        <v>243</v>
      </c>
      <c r="H121" s="7" t="s">
        <v>243</v>
      </c>
      <c r="I121" s="7" t="s">
        <v>243</v>
      </c>
      <c r="J121" s="7" t="s">
        <v>243</v>
      </c>
      <c r="K121" s="7" t="s">
        <v>243</v>
      </c>
      <c r="L121" s="7" t="s">
        <v>243</v>
      </c>
      <c r="M121" s="7" t="s">
        <v>243</v>
      </c>
      <c r="N121" s="7" t="s">
        <v>243</v>
      </c>
      <c r="O121" s="7" t="s">
        <v>243</v>
      </c>
      <c r="P121" s="7" t="s">
        <v>243</v>
      </c>
      <c r="Q121" s="7" t="s">
        <v>243</v>
      </c>
      <c r="R121" s="7" t="s">
        <v>243</v>
      </c>
      <c r="S121" s="7" t="s">
        <v>243</v>
      </c>
      <c r="T121" s="7" t="s">
        <v>243</v>
      </c>
      <c r="U121" s="7" t="s">
        <v>243</v>
      </c>
      <c r="V121" s="7" t="s">
        <v>243</v>
      </c>
      <c r="W121" s="7" t="s">
        <v>243</v>
      </c>
      <c r="X121" s="7" t="s">
        <v>243</v>
      </c>
      <c r="Y121" s="7" t="s">
        <v>243</v>
      </c>
      <c r="Z121" s="7" t="s">
        <v>243</v>
      </c>
      <c r="AA121" s="7" t="s">
        <v>243</v>
      </c>
    </row>
    <row r="122" spans="1:27" x14ac:dyDescent="0.2">
      <c r="A122" s="17" t="s">
        <v>244</v>
      </c>
      <c r="B122" s="1" t="s">
        <v>245</v>
      </c>
      <c r="C122" s="19">
        <v>94825.24</v>
      </c>
      <c r="D122" s="19">
        <v>15804.19</v>
      </c>
      <c r="E122" s="19">
        <v>1602</v>
      </c>
      <c r="F122" s="19">
        <v>297675.8</v>
      </c>
      <c r="G122" s="19">
        <v>1107.6500000000001</v>
      </c>
      <c r="H122" s="19">
        <v>754.9</v>
      </c>
      <c r="I122" s="19">
        <v>411769.78</v>
      </c>
      <c r="J122" s="19">
        <v>15</v>
      </c>
      <c r="K122" s="19">
        <v>6851.33</v>
      </c>
      <c r="L122" s="19">
        <v>5899.73</v>
      </c>
      <c r="M122" s="20">
        <v>-477.64</v>
      </c>
      <c r="N122" s="19">
        <v>64529.38</v>
      </c>
      <c r="O122" s="20">
        <v>-5467.17</v>
      </c>
      <c r="P122" s="19">
        <v>11187.82</v>
      </c>
      <c r="Q122" s="19">
        <v>721.63</v>
      </c>
      <c r="R122" s="19">
        <v>9118.07</v>
      </c>
      <c r="S122" s="19">
        <v>3536.02</v>
      </c>
      <c r="T122" s="19">
        <v>0.44</v>
      </c>
      <c r="U122" s="19">
        <v>3037.8</v>
      </c>
      <c r="V122" s="19">
        <v>6100</v>
      </c>
      <c r="W122" s="19">
        <v>7861.09</v>
      </c>
      <c r="X122" s="19">
        <v>423.88</v>
      </c>
      <c r="Y122" s="19">
        <v>4381</v>
      </c>
      <c r="Z122" s="19">
        <v>117718.38</v>
      </c>
      <c r="AA122" s="19">
        <v>294051.40000000002</v>
      </c>
    </row>
    <row r="124" spans="1:27" x14ac:dyDescent="0.2">
      <c r="C124" s="1" t="s">
        <v>245</v>
      </c>
      <c r="D124" s="1" t="s">
        <v>245</v>
      </c>
      <c r="E124" s="1" t="s">
        <v>245</v>
      </c>
      <c r="F124" s="1" t="s">
        <v>245</v>
      </c>
      <c r="G124" s="1" t="s">
        <v>245</v>
      </c>
      <c r="H124" s="1" t="s">
        <v>245</v>
      </c>
      <c r="I124" s="1" t="s">
        <v>245</v>
      </c>
      <c r="J124" s="1" t="s">
        <v>245</v>
      </c>
      <c r="K124" s="1" t="s">
        <v>245</v>
      </c>
      <c r="L124" s="1" t="s">
        <v>245</v>
      </c>
      <c r="M124" s="1" t="s">
        <v>245</v>
      </c>
      <c r="N124" s="1" t="s">
        <v>245</v>
      </c>
      <c r="O124" s="1" t="s">
        <v>245</v>
      </c>
      <c r="P124" s="1" t="s">
        <v>245</v>
      </c>
      <c r="Q124" s="1" t="s">
        <v>245</v>
      </c>
      <c r="R124" s="1" t="s">
        <v>245</v>
      </c>
      <c r="S124" s="1" t="s">
        <v>245</v>
      </c>
      <c r="T124" s="1" t="s">
        <v>245</v>
      </c>
      <c r="U124" s="1" t="s">
        <v>245</v>
      </c>
      <c r="V124" s="1" t="s">
        <v>245</v>
      </c>
      <c r="W124" s="1" t="s">
        <v>245</v>
      </c>
      <c r="X124" s="1" t="s">
        <v>245</v>
      </c>
      <c r="Y124" s="1" t="s">
        <v>245</v>
      </c>
      <c r="Z124" s="1" t="s">
        <v>245</v>
      </c>
      <c r="AA124" s="1" t="s">
        <v>245</v>
      </c>
    </row>
    <row r="125" spans="1:27" x14ac:dyDescent="0.2">
      <c r="A125" s="2" t="s">
        <v>245</v>
      </c>
      <c r="B125" s="1" t="s">
        <v>245</v>
      </c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opLeftCell="A100" workbookViewId="0">
      <selection activeCell="D120" sqref="D120"/>
    </sheetView>
  </sheetViews>
  <sheetFormatPr baseColWidth="10" defaultRowHeight="15" x14ac:dyDescent="0.25"/>
  <cols>
    <col min="2" max="2" width="13.5703125" customWidth="1"/>
    <col min="3" max="3" width="18.85546875" bestFit="1" customWidth="1"/>
    <col min="4" max="4" width="12.5703125" bestFit="1" customWidth="1"/>
    <col min="5" max="5" width="32.85546875" bestFit="1" customWidth="1"/>
  </cols>
  <sheetData>
    <row r="1" spans="1:10" x14ac:dyDescent="0.2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x14ac:dyDescent="0.3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246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 x14ac:dyDescent="0.25">
      <c r="A8" s="34" t="s">
        <v>247</v>
      </c>
      <c r="B8" s="34" t="s">
        <v>248</v>
      </c>
      <c r="C8" s="34" t="s">
        <v>249</v>
      </c>
      <c r="D8" s="35" t="s">
        <v>250</v>
      </c>
      <c r="E8" s="34" t="s">
        <v>251</v>
      </c>
      <c r="F8" s="33"/>
      <c r="G8" s="33"/>
      <c r="H8" s="33"/>
      <c r="I8" s="33"/>
      <c r="J8" s="33"/>
    </row>
    <row r="9" spans="1:10" x14ac:dyDescent="0.25">
      <c r="A9" s="27" t="s">
        <v>177</v>
      </c>
      <c r="B9" s="27"/>
      <c r="C9" s="27" t="s">
        <v>252</v>
      </c>
      <c r="D9" s="27">
        <v>1460.4</v>
      </c>
      <c r="E9" s="27" t="s">
        <v>178</v>
      </c>
      <c r="F9" s="27"/>
      <c r="G9" s="27"/>
      <c r="H9" s="27"/>
      <c r="I9" s="27"/>
      <c r="J9" s="27"/>
    </row>
    <row r="10" spans="1:10" x14ac:dyDescent="0.25">
      <c r="A10" s="27"/>
      <c r="B10" s="27" t="s">
        <v>253</v>
      </c>
      <c r="C10" s="27"/>
      <c r="D10" s="36">
        <v>1460.4</v>
      </c>
      <c r="E10" s="27" t="s">
        <v>254</v>
      </c>
      <c r="F10" s="27"/>
      <c r="G10" s="27"/>
      <c r="H10" s="27"/>
      <c r="I10" s="27"/>
      <c r="J10" s="27"/>
    </row>
    <row r="12" spans="1:10" x14ac:dyDescent="0.25">
      <c r="A12" s="27" t="s">
        <v>151</v>
      </c>
      <c r="B12" s="27">
        <v>56708845760</v>
      </c>
      <c r="C12" s="27" t="s">
        <v>255</v>
      </c>
      <c r="D12" s="27">
        <v>1447</v>
      </c>
      <c r="E12" s="27" t="s">
        <v>152</v>
      </c>
      <c r="F12" s="27"/>
      <c r="G12" s="27"/>
      <c r="H12" s="27"/>
      <c r="I12" s="27"/>
      <c r="J12" s="27"/>
    </row>
    <row r="13" spans="1:10" x14ac:dyDescent="0.25">
      <c r="A13" s="27" t="s">
        <v>153</v>
      </c>
      <c r="B13" s="27">
        <v>56708845774</v>
      </c>
      <c r="C13" s="27" t="s">
        <v>255</v>
      </c>
      <c r="D13" s="27">
        <v>5263.8</v>
      </c>
      <c r="E13" s="27" t="s">
        <v>154</v>
      </c>
      <c r="F13" s="27"/>
      <c r="G13" s="27"/>
      <c r="H13" s="27"/>
      <c r="I13" s="27"/>
      <c r="J13" s="27"/>
    </row>
    <row r="14" spans="1:10" x14ac:dyDescent="0.25">
      <c r="A14" s="27">
        <v>16</v>
      </c>
      <c r="B14" s="27">
        <v>56708881292</v>
      </c>
      <c r="C14" s="27" t="s">
        <v>255</v>
      </c>
      <c r="D14" s="27">
        <v>3407.4</v>
      </c>
      <c r="E14" s="27" t="s">
        <v>39</v>
      </c>
      <c r="F14" s="27"/>
      <c r="G14" s="27"/>
      <c r="H14" s="27"/>
      <c r="I14" s="27"/>
      <c r="J14" s="27"/>
    </row>
    <row r="15" spans="1:10" x14ac:dyDescent="0.25">
      <c r="A15" s="27" t="s">
        <v>157</v>
      </c>
      <c r="B15" s="27">
        <v>56708845791</v>
      </c>
      <c r="C15" s="27" t="s">
        <v>255</v>
      </c>
      <c r="D15" s="27">
        <v>1868.2</v>
      </c>
      <c r="E15" s="27" t="s">
        <v>158</v>
      </c>
      <c r="F15" s="27"/>
      <c r="G15" s="27"/>
      <c r="H15" s="27"/>
      <c r="I15" s="27"/>
      <c r="J15" s="27"/>
    </row>
    <row r="16" spans="1:10" x14ac:dyDescent="0.25">
      <c r="A16" s="27">
        <v>18</v>
      </c>
      <c r="B16" s="27">
        <v>56708881349</v>
      </c>
      <c r="C16" s="27" t="s">
        <v>255</v>
      </c>
      <c r="D16" s="27">
        <v>6577.8</v>
      </c>
      <c r="E16" s="27" t="s">
        <v>53</v>
      </c>
      <c r="F16" s="27"/>
      <c r="G16" s="27"/>
      <c r="H16" s="27"/>
      <c r="I16" s="27"/>
      <c r="J16" s="27"/>
    </row>
    <row r="17" spans="1:5" x14ac:dyDescent="0.25">
      <c r="A17" s="27" t="s">
        <v>165</v>
      </c>
      <c r="B17" s="27">
        <v>56708845820</v>
      </c>
      <c r="C17" s="27" t="s">
        <v>255</v>
      </c>
      <c r="D17" s="27">
        <v>2612.6000000000004</v>
      </c>
      <c r="E17" s="27" t="s">
        <v>166</v>
      </c>
    </row>
    <row r="18" spans="1:5" x14ac:dyDescent="0.25">
      <c r="A18" s="27" t="s">
        <v>167</v>
      </c>
      <c r="B18" s="27">
        <v>56708845834</v>
      </c>
      <c r="C18" s="27" t="s">
        <v>255</v>
      </c>
      <c r="D18" s="27">
        <v>3116</v>
      </c>
      <c r="E18" s="27" t="s">
        <v>168</v>
      </c>
    </row>
    <row r="19" spans="1:5" x14ac:dyDescent="0.25">
      <c r="A19" s="27" t="s">
        <v>78</v>
      </c>
      <c r="B19" s="27">
        <v>56708881457</v>
      </c>
      <c r="C19" s="27" t="s">
        <v>255</v>
      </c>
      <c r="D19" s="27">
        <v>2942</v>
      </c>
      <c r="E19" s="27" t="s">
        <v>79</v>
      </c>
    </row>
    <row r="20" spans="1:5" x14ac:dyDescent="0.25">
      <c r="A20" s="27" t="s">
        <v>82</v>
      </c>
      <c r="B20" s="27">
        <v>56708845038</v>
      </c>
      <c r="C20" s="27" t="s">
        <v>255</v>
      </c>
      <c r="D20" s="27">
        <v>3557.4</v>
      </c>
      <c r="E20" s="27" t="s">
        <v>83</v>
      </c>
    </row>
    <row r="21" spans="1:5" x14ac:dyDescent="0.25">
      <c r="A21" s="27" t="s">
        <v>183</v>
      </c>
      <c r="B21" s="27">
        <v>56708881915</v>
      </c>
      <c r="C21" s="27" t="s">
        <v>255</v>
      </c>
      <c r="D21" s="27">
        <v>1796.8000000000002</v>
      </c>
      <c r="E21" s="27" t="s">
        <v>184</v>
      </c>
    </row>
    <row r="22" spans="1:5" x14ac:dyDescent="0.25">
      <c r="A22" s="27" t="s">
        <v>187</v>
      </c>
      <c r="B22" s="27">
        <v>56708845865</v>
      </c>
      <c r="C22" s="27" t="s">
        <v>255</v>
      </c>
      <c r="D22" s="27">
        <v>3295.8</v>
      </c>
      <c r="E22" s="27" t="s">
        <v>188</v>
      </c>
    </row>
    <row r="23" spans="1:5" x14ac:dyDescent="0.25">
      <c r="A23" s="27" t="s">
        <v>189</v>
      </c>
      <c r="B23" s="27">
        <v>56708845879</v>
      </c>
      <c r="C23" s="27" t="s">
        <v>255</v>
      </c>
      <c r="D23" s="27">
        <v>3943.8</v>
      </c>
      <c r="E23" s="27" t="s">
        <v>190</v>
      </c>
    </row>
    <row r="24" spans="1:5" x14ac:dyDescent="0.25">
      <c r="A24" s="27">
        <v>30</v>
      </c>
      <c r="B24" s="27">
        <v>56708881503</v>
      </c>
      <c r="C24" s="27" t="s">
        <v>255</v>
      </c>
      <c r="D24" s="27">
        <v>757</v>
      </c>
      <c r="E24" s="27" t="s">
        <v>95</v>
      </c>
    </row>
    <row r="25" spans="1:5" x14ac:dyDescent="0.25">
      <c r="A25" s="27" t="s">
        <v>199</v>
      </c>
      <c r="B25" s="27">
        <v>56708845911</v>
      </c>
      <c r="C25" s="27" t="s">
        <v>255</v>
      </c>
      <c r="D25" s="27">
        <v>1624.6000000000001</v>
      </c>
      <c r="E25" s="27" t="s">
        <v>200</v>
      </c>
    </row>
    <row r="26" spans="1:5" x14ac:dyDescent="0.25">
      <c r="A26" s="27" t="s">
        <v>209</v>
      </c>
      <c r="B26" s="27">
        <v>56708881946</v>
      </c>
      <c r="C26" s="27" t="s">
        <v>255</v>
      </c>
      <c r="D26" s="27">
        <v>1051.6000000000001</v>
      </c>
      <c r="E26" s="27" t="s">
        <v>210</v>
      </c>
    </row>
    <row r="27" spans="1:5" x14ac:dyDescent="0.25">
      <c r="A27" s="27" t="s">
        <v>122</v>
      </c>
      <c r="B27" s="27">
        <v>56708881596</v>
      </c>
      <c r="C27" s="27" t="s">
        <v>255</v>
      </c>
      <c r="D27" s="27">
        <v>675.40000000000009</v>
      </c>
      <c r="E27" s="27" t="s">
        <v>123</v>
      </c>
    </row>
    <row r="28" spans="1:5" x14ac:dyDescent="0.25">
      <c r="A28" s="27" t="s">
        <v>217</v>
      </c>
      <c r="B28" s="27">
        <v>56708881963</v>
      </c>
      <c r="C28" s="27" t="s">
        <v>255</v>
      </c>
      <c r="D28" s="27">
        <v>2781.4</v>
      </c>
      <c r="E28" s="27" t="s">
        <v>218</v>
      </c>
    </row>
    <row r="29" spans="1:5" x14ac:dyDescent="0.25">
      <c r="A29" s="27" t="s">
        <v>233</v>
      </c>
      <c r="B29" s="27">
        <v>60589747903</v>
      </c>
      <c r="C29" s="27" t="s">
        <v>255</v>
      </c>
      <c r="D29" s="27">
        <v>1830</v>
      </c>
      <c r="E29" s="27" t="s">
        <v>234</v>
      </c>
    </row>
    <row r="30" spans="1:5" x14ac:dyDescent="0.25">
      <c r="A30" s="27" t="s">
        <v>237</v>
      </c>
      <c r="B30" s="27">
        <v>56708846050</v>
      </c>
      <c r="C30" s="27" t="s">
        <v>255</v>
      </c>
      <c r="D30" s="27">
        <v>4918.2000000000007</v>
      </c>
      <c r="E30" s="27" t="s">
        <v>238</v>
      </c>
    </row>
    <row r="31" spans="1:5" x14ac:dyDescent="0.25">
      <c r="A31" s="27" t="s">
        <v>219</v>
      </c>
      <c r="B31" s="27">
        <v>56708845990</v>
      </c>
      <c r="C31" s="27" t="s">
        <v>255</v>
      </c>
      <c r="D31" s="27">
        <v>3152.2000000000003</v>
      </c>
      <c r="E31" s="27" t="s">
        <v>220</v>
      </c>
    </row>
    <row r="32" spans="1:5" x14ac:dyDescent="0.25">
      <c r="A32" s="27" t="s">
        <v>215</v>
      </c>
      <c r="B32" s="27">
        <v>56708845973</v>
      </c>
      <c r="C32" s="27" t="s">
        <v>255</v>
      </c>
      <c r="D32" s="27">
        <v>1534</v>
      </c>
      <c r="E32" s="27" t="s">
        <v>216</v>
      </c>
    </row>
    <row r="33" spans="1:5" x14ac:dyDescent="0.25">
      <c r="A33" s="27" t="s">
        <v>155</v>
      </c>
      <c r="B33" s="27">
        <v>56708845788</v>
      </c>
      <c r="C33" s="27" t="s">
        <v>255</v>
      </c>
      <c r="D33" s="27">
        <v>1492.6000000000001</v>
      </c>
      <c r="E33" s="27" t="s">
        <v>156</v>
      </c>
    </row>
    <row r="34" spans="1:5" x14ac:dyDescent="0.25">
      <c r="A34" s="27" t="s">
        <v>48</v>
      </c>
      <c r="B34" s="27">
        <v>56708844916</v>
      </c>
      <c r="C34" s="27" t="s">
        <v>255</v>
      </c>
      <c r="D34" s="27">
        <v>1918.4</v>
      </c>
      <c r="E34" s="27" t="s">
        <v>49</v>
      </c>
    </row>
    <row r="35" spans="1:5" x14ac:dyDescent="0.25">
      <c r="A35" s="27" t="s">
        <v>201</v>
      </c>
      <c r="B35" s="27">
        <v>56708845925</v>
      </c>
      <c r="C35" s="27" t="s">
        <v>255</v>
      </c>
      <c r="D35" s="27">
        <v>3599.4</v>
      </c>
      <c r="E35" s="27" t="s">
        <v>202</v>
      </c>
    </row>
    <row r="36" spans="1:5" x14ac:dyDescent="0.25">
      <c r="A36" s="27" t="s">
        <v>179</v>
      </c>
      <c r="B36" s="27">
        <v>56708845851</v>
      </c>
      <c r="C36" s="27" t="s">
        <v>255</v>
      </c>
      <c r="D36" s="27">
        <v>623.6</v>
      </c>
      <c r="E36" s="27" t="s">
        <v>180</v>
      </c>
    </row>
    <row r="37" spans="1:5" x14ac:dyDescent="0.25">
      <c r="A37" s="27" t="s">
        <v>36</v>
      </c>
      <c r="B37" s="27">
        <v>56708844887</v>
      </c>
      <c r="C37" s="27" t="s">
        <v>255</v>
      </c>
      <c r="D37" s="27">
        <v>2413.8000000000002</v>
      </c>
      <c r="E37" s="27" t="s">
        <v>37</v>
      </c>
    </row>
    <row r="38" spans="1:5" x14ac:dyDescent="0.25">
      <c r="A38" s="27" t="s">
        <v>120</v>
      </c>
      <c r="B38" s="27">
        <v>56708845254</v>
      </c>
      <c r="C38" s="27" t="s">
        <v>255</v>
      </c>
      <c r="D38" s="27">
        <v>3571</v>
      </c>
      <c r="E38" s="27" t="s">
        <v>121</v>
      </c>
    </row>
    <row r="39" spans="1:5" x14ac:dyDescent="0.25">
      <c r="A39" s="27" t="s">
        <v>203</v>
      </c>
      <c r="B39" s="27">
        <v>56708845939</v>
      </c>
      <c r="C39" s="27" t="s">
        <v>255</v>
      </c>
      <c r="D39" s="27">
        <v>3004</v>
      </c>
      <c r="E39" s="27" t="s">
        <v>204</v>
      </c>
    </row>
    <row r="40" spans="1:5" x14ac:dyDescent="0.25">
      <c r="A40" s="27" t="s">
        <v>60</v>
      </c>
      <c r="B40" s="27">
        <v>56708844950</v>
      </c>
      <c r="C40" s="27" t="s">
        <v>255</v>
      </c>
      <c r="D40" s="27">
        <v>896.40000000000009</v>
      </c>
      <c r="E40" s="27" t="s">
        <v>61</v>
      </c>
    </row>
    <row r="41" spans="1:5" x14ac:dyDescent="0.25">
      <c r="A41" s="27" t="s">
        <v>126</v>
      </c>
      <c r="B41" s="27">
        <v>56708845268</v>
      </c>
      <c r="C41" s="27" t="s">
        <v>255</v>
      </c>
      <c r="D41" s="27">
        <v>1452.2</v>
      </c>
      <c r="E41" s="27" t="s">
        <v>127</v>
      </c>
    </row>
    <row r="42" spans="1:5" x14ac:dyDescent="0.25">
      <c r="A42" s="27" t="s">
        <v>84</v>
      </c>
      <c r="B42" s="27">
        <v>56708881460</v>
      </c>
      <c r="C42" s="27" t="s">
        <v>255</v>
      </c>
      <c r="D42" s="27">
        <v>2393.8000000000002</v>
      </c>
      <c r="E42" s="27" t="s">
        <v>85</v>
      </c>
    </row>
    <row r="43" spans="1:5" x14ac:dyDescent="0.25">
      <c r="A43" s="27" t="s">
        <v>171</v>
      </c>
      <c r="B43" s="27">
        <v>56708881901</v>
      </c>
      <c r="C43" s="27" t="s">
        <v>255</v>
      </c>
      <c r="D43" s="27">
        <v>3401.8</v>
      </c>
      <c r="E43" s="27" t="s">
        <v>172</v>
      </c>
    </row>
    <row r="44" spans="1:5" x14ac:dyDescent="0.25">
      <c r="A44" s="27" t="s">
        <v>116</v>
      </c>
      <c r="B44" s="27">
        <v>56708845240</v>
      </c>
      <c r="C44" s="27" t="s">
        <v>255</v>
      </c>
      <c r="D44" s="27">
        <v>1669.2</v>
      </c>
      <c r="E44" s="27" t="s">
        <v>117</v>
      </c>
    </row>
    <row r="45" spans="1:5" x14ac:dyDescent="0.25">
      <c r="A45" s="27" t="s">
        <v>54</v>
      </c>
      <c r="B45" s="27">
        <v>56708844947</v>
      </c>
      <c r="C45" s="27" t="s">
        <v>255</v>
      </c>
      <c r="D45" s="27">
        <v>402.8</v>
      </c>
      <c r="E45" s="27" t="s">
        <v>55</v>
      </c>
    </row>
    <row r="46" spans="1:5" x14ac:dyDescent="0.25">
      <c r="A46" s="27" t="s">
        <v>159</v>
      </c>
      <c r="B46" s="27">
        <v>56708881872</v>
      </c>
      <c r="C46" s="27" t="s">
        <v>255</v>
      </c>
      <c r="D46" s="27">
        <v>2154.6</v>
      </c>
      <c r="E46" s="27" t="s">
        <v>160</v>
      </c>
    </row>
    <row r="47" spans="1:5" x14ac:dyDescent="0.25">
      <c r="A47" s="27" t="s">
        <v>128</v>
      </c>
      <c r="B47" s="27">
        <v>60589939521</v>
      </c>
      <c r="C47" s="27" t="s">
        <v>255</v>
      </c>
      <c r="D47" s="27">
        <v>1984.6000000000001</v>
      </c>
      <c r="E47" s="27" t="s">
        <v>129</v>
      </c>
    </row>
    <row r="48" spans="1:5" x14ac:dyDescent="0.25">
      <c r="A48" s="27" t="s">
        <v>42</v>
      </c>
      <c r="B48" s="27">
        <v>56708881304</v>
      </c>
      <c r="C48" s="27" t="s">
        <v>255</v>
      </c>
      <c r="D48" s="27">
        <v>3905</v>
      </c>
      <c r="E48" s="27" t="s">
        <v>43</v>
      </c>
    </row>
    <row r="49" spans="1:5" x14ac:dyDescent="0.25">
      <c r="A49" s="27" t="s">
        <v>70</v>
      </c>
      <c r="B49" s="27">
        <v>60590329504</v>
      </c>
      <c r="C49" s="27" t="s">
        <v>255</v>
      </c>
      <c r="D49" s="27">
        <v>964</v>
      </c>
      <c r="E49" s="27" t="s">
        <v>71</v>
      </c>
    </row>
    <row r="50" spans="1:5" x14ac:dyDescent="0.25">
      <c r="A50" s="27" t="s">
        <v>207</v>
      </c>
      <c r="B50" s="27">
        <v>56708845942</v>
      </c>
      <c r="C50" s="27" t="s">
        <v>255</v>
      </c>
      <c r="D50" s="27">
        <v>5615.4000000000005</v>
      </c>
      <c r="E50" s="27" t="s">
        <v>208</v>
      </c>
    </row>
    <row r="51" spans="1:5" x14ac:dyDescent="0.25">
      <c r="A51" s="27" t="s">
        <v>130</v>
      </c>
      <c r="B51" s="27">
        <v>60589627948</v>
      </c>
      <c r="C51" s="27" t="s">
        <v>255</v>
      </c>
      <c r="D51" s="27">
        <v>244</v>
      </c>
      <c r="E51" s="27" t="s">
        <v>131</v>
      </c>
    </row>
    <row r="52" spans="1:5" x14ac:dyDescent="0.25">
      <c r="A52" s="27" t="s">
        <v>62</v>
      </c>
      <c r="B52" s="27">
        <v>56708844964</v>
      </c>
      <c r="C52" s="27" t="s">
        <v>255</v>
      </c>
      <c r="D52" s="27">
        <v>3414.4</v>
      </c>
      <c r="E52" s="27" t="s">
        <v>63</v>
      </c>
    </row>
    <row r="53" spans="1:5" x14ac:dyDescent="0.25">
      <c r="A53" s="27" t="s">
        <v>96</v>
      </c>
      <c r="B53" s="27">
        <v>60589552237</v>
      </c>
      <c r="C53" s="27" t="s">
        <v>255</v>
      </c>
      <c r="D53" s="27">
        <v>1794.4</v>
      </c>
      <c r="E53" s="27" t="s">
        <v>97</v>
      </c>
    </row>
    <row r="54" spans="1:5" x14ac:dyDescent="0.25">
      <c r="A54" s="27" t="s">
        <v>191</v>
      </c>
      <c r="B54" s="27">
        <v>56708845882</v>
      </c>
      <c r="C54" s="27" t="s">
        <v>255</v>
      </c>
      <c r="D54" s="27">
        <v>1399.6000000000001</v>
      </c>
      <c r="E54" s="27" t="s">
        <v>192</v>
      </c>
    </row>
    <row r="55" spans="1:5" x14ac:dyDescent="0.25">
      <c r="A55" s="27" t="s">
        <v>72</v>
      </c>
      <c r="B55" s="27">
        <v>56708845010</v>
      </c>
      <c r="C55" s="27" t="s">
        <v>255</v>
      </c>
      <c r="D55" s="27">
        <v>2424.8000000000002</v>
      </c>
      <c r="E55" s="27" t="s">
        <v>73</v>
      </c>
    </row>
    <row r="56" spans="1:5" x14ac:dyDescent="0.25">
      <c r="A56" s="27" t="s">
        <v>110</v>
      </c>
      <c r="B56" s="27">
        <v>56708881551</v>
      </c>
      <c r="C56" s="27" t="s">
        <v>255</v>
      </c>
      <c r="D56" s="27">
        <v>3164.8</v>
      </c>
      <c r="E56" s="27" t="s">
        <v>111</v>
      </c>
    </row>
    <row r="57" spans="1:5" x14ac:dyDescent="0.25">
      <c r="A57" s="27" t="s">
        <v>134</v>
      </c>
      <c r="B57" s="27">
        <v>56708845709</v>
      </c>
      <c r="C57" s="27" t="s">
        <v>255</v>
      </c>
      <c r="D57" s="27">
        <v>2475.8000000000002</v>
      </c>
      <c r="E57" s="27" t="s">
        <v>135</v>
      </c>
    </row>
    <row r="58" spans="1:5" x14ac:dyDescent="0.25">
      <c r="A58" s="27" t="s">
        <v>213</v>
      </c>
      <c r="B58" s="27">
        <v>56708881608</v>
      </c>
      <c r="C58" s="27" t="s">
        <v>255</v>
      </c>
      <c r="D58" s="27">
        <v>2073.6</v>
      </c>
      <c r="E58" s="27" t="s">
        <v>214</v>
      </c>
    </row>
    <row r="59" spans="1:5" x14ac:dyDescent="0.25">
      <c r="A59" s="27" t="s">
        <v>66</v>
      </c>
      <c r="B59" s="27">
        <v>56708881383</v>
      </c>
      <c r="C59" s="27" t="s">
        <v>255</v>
      </c>
      <c r="D59" s="27">
        <v>15982.2</v>
      </c>
      <c r="E59" s="27" t="s">
        <v>67</v>
      </c>
    </row>
    <row r="60" spans="1:5" x14ac:dyDescent="0.25">
      <c r="A60" s="27" t="s">
        <v>118</v>
      </c>
      <c r="B60" s="27">
        <v>56708881582</v>
      </c>
      <c r="C60" s="27" t="s">
        <v>255</v>
      </c>
      <c r="D60" s="27">
        <v>2626.2000000000003</v>
      </c>
      <c r="E60" s="27" t="s">
        <v>119</v>
      </c>
    </row>
    <row r="61" spans="1:5" x14ac:dyDescent="0.25">
      <c r="A61" s="27" t="s">
        <v>163</v>
      </c>
      <c r="B61" s="27">
        <v>56710773131</v>
      </c>
      <c r="C61" s="27" t="s">
        <v>255</v>
      </c>
      <c r="D61" s="27">
        <v>4470.6000000000004</v>
      </c>
      <c r="E61" s="27" t="s">
        <v>164</v>
      </c>
    </row>
    <row r="62" spans="1:5" x14ac:dyDescent="0.25">
      <c r="A62" s="27" t="s">
        <v>100</v>
      </c>
      <c r="B62" s="27">
        <v>56708845530</v>
      </c>
      <c r="C62" s="27" t="s">
        <v>255</v>
      </c>
      <c r="D62" s="27">
        <v>667</v>
      </c>
      <c r="E62" s="27" t="s">
        <v>101</v>
      </c>
    </row>
    <row r="63" spans="1:5" x14ac:dyDescent="0.25">
      <c r="A63" s="27" t="s">
        <v>142</v>
      </c>
      <c r="B63" s="27">
        <v>56710784605</v>
      </c>
      <c r="C63" s="27" t="s">
        <v>255</v>
      </c>
      <c r="D63" s="27">
        <v>4724.8</v>
      </c>
      <c r="E63" s="27" t="s">
        <v>143</v>
      </c>
    </row>
    <row r="64" spans="1:5" x14ac:dyDescent="0.25">
      <c r="A64" s="27" t="s">
        <v>195</v>
      </c>
      <c r="B64" s="27">
        <v>60589845501</v>
      </c>
      <c r="C64" s="27" t="s">
        <v>255</v>
      </c>
      <c r="D64" s="27">
        <v>4361.4000000000005</v>
      </c>
      <c r="E64" s="27" t="s">
        <v>196</v>
      </c>
    </row>
    <row r="65" spans="1:5" x14ac:dyDescent="0.25">
      <c r="A65" s="27" t="s">
        <v>64</v>
      </c>
      <c r="B65" s="27">
        <v>60592609882</v>
      </c>
      <c r="C65" s="27" t="s">
        <v>255</v>
      </c>
      <c r="D65" s="27">
        <v>831.80000000000007</v>
      </c>
      <c r="E65" s="27" t="s">
        <v>65</v>
      </c>
    </row>
    <row r="66" spans="1:5" x14ac:dyDescent="0.25">
      <c r="A66" s="27" t="s">
        <v>104</v>
      </c>
      <c r="B66" s="27">
        <v>60589665774</v>
      </c>
      <c r="C66" s="27" t="s">
        <v>255</v>
      </c>
      <c r="D66" s="27">
        <v>11099.6</v>
      </c>
      <c r="E66" s="27" t="s">
        <v>105</v>
      </c>
    </row>
    <row r="67" spans="1:5" x14ac:dyDescent="0.25">
      <c r="A67" s="27" t="s">
        <v>229</v>
      </c>
      <c r="B67" s="27">
        <v>60589634536</v>
      </c>
      <c r="C67" s="27" t="s">
        <v>255</v>
      </c>
      <c r="D67" s="27">
        <v>2169.2000000000003</v>
      </c>
      <c r="E67" s="27" t="s">
        <v>230</v>
      </c>
    </row>
    <row r="68" spans="1:5" x14ac:dyDescent="0.25">
      <c r="A68" s="27" t="s">
        <v>161</v>
      </c>
      <c r="B68" s="27">
        <v>60589642468</v>
      </c>
      <c r="C68" s="27" t="s">
        <v>255</v>
      </c>
      <c r="D68" s="27">
        <v>836.80000000000007</v>
      </c>
      <c r="E68" s="27" t="s">
        <v>162</v>
      </c>
    </row>
    <row r="69" spans="1:5" x14ac:dyDescent="0.25">
      <c r="A69" s="27" t="s">
        <v>221</v>
      </c>
      <c r="B69" s="27">
        <v>60589597089</v>
      </c>
      <c r="C69" s="27" t="s">
        <v>255</v>
      </c>
      <c r="D69" s="27">
        <v>4830</v>
      </c>
      <c r="E69" s="27" t="s">
        <v>222</v>
      </c>
    </row>
    <row r="70" spans="1:5" x14ac:dyDescent="0.25">
      <c r="A70" s="27" t="s">
        <v>74</v>
      </c>
      <c r="B70" s="27">
        <v>60590035188</v>
      </c>
      <c r="C70" s="27" t="s">
        <v>255</v>
      </c>
      <c r="D70" s="27">
        <v>1525.8000000000002</v>
      </c>
      <c r="E70" s="27" t="s">
        <v>75</v>
      </c>
    </row>
    <row r="71" spans="1:5" x14ac:dyDescent="0.25">
      <c r="A71" s="27" t="s">
        <v>185</v>
      </c>
      <c r="B71" s="27">
        <v>60589704184</v>
      </c>
      <c r="C71" s="27" t="s">
        <v>255</v>
      </c>
      <c r="D71" s="27">
        <v>4780.2</v>
      </c>
      <c r="E71" s="27" t="s">
        <v>186</v>
      </c>
    </row>
    <row r="72" spans="1:5" x14ac:dyDescent="0.25">
      <c r="A72" s="27" t="s">
        <v>136</v>
      </c>
      <c r="B72" s="27">
        <v>60590199370</v>
      </c>
      <c r="C72" s="27" t="s">
        <v>255</v>
      </c>
      <c r="D72" s="27">
        <v>923.2</v>
      </c>
      <c r="E72" s="27" t="s">
        <v>137</v>
      </c>
    </row>
    <row r="73" spans="1:5" x14ac:dyDescent="0.25">
      <c r="A73" s="27" t="s">
        <v>169</v>
      </c>
      <c r="B73" s="27">
        <v>60590100738</v>
      </c>
      <c r="C73" s="27" t="s">
        <v>255</v>
      </c>
      <c r="D73" s="27">
        <v>2899.2000000000003</v>
      </c>
      <c r="E73" s="27" t="s">
        <v>170</v>
      </c>
    </row>
    <row r="74" spans="1:5" x14ac:dyDescent="0.25">
      <c r="A74" s="27" t="s">
        <v>132</v>
      </c>
      <c r="B74" s="27">
        <v>60590412629</v>
      </c>
      <c r="C74" s="27" t="s">
        <v>255</v>
      </c>
      <c r="D74" s="27">
        <v>2613.2000000000003</v>
      </c>
      <c r="E74" s="27" t="s">
        <v>133</v>
      </c>
    </row>
    <row r="75" spans="1:5" x14ac:dyDescent="0.25">
      <c r="A75" s="27" t="s">
        <v>98</v>
      </c>
      <c r="B75" s="27">
        <v>60590678030</v>
      </c>
      <c r="C75" s="27" t="s">
        <v>255</v>
      </c>
      <c r="D75" s="27">
        <v>5662.6</v>
      </c>
      <c r="E75" s="27" t="s">
        <v>99</v>
      </c>
    </row>
    <row r="76" spans="1:5" x14ac:dyDescent="0.25">
      <c r="A76" s="27" t="s">
        <v>175</v>
      </c>
      <c r="B76" s="27">
        <v>60592118015</v>
      </c>
      <c r="C76" s="27" t="s">
        <v>255</v>
      </c>
      <c r="D76" s="27">
        <v>4739.4000000000005</v>
      </c>
      <c r="E76" s="27" t="s">
        <v>176</v>
      </c>
    </row>
    <row r="77" spans="1:5" x14ac:dyDescent="0.25">
      <c r="A77" s="27" t="s">
        <v>108</v>
      </c>
      <c r="B77" s="27">
        <v>60590340221</v>
      </c>
      <c r="C77" s="27" t="s">
        <v>255</v>
      </c>
      <c r="D77" s="27">
        <v>1523.2</v>
      </c>
      <c r="E77" s="27" t="s">
        <v>109</v>
      </c>
    </row>
    <row r="78" spans="1:5" x14ac:dyDescent="0.25">
      <c r="A78" s="27" t="s">
        <v>197</v>
      </c>
      <c r="B78" s="27">
        <v>60592420864</v>
      </c>
      <c r="C78" s="27" t="s">
        <v>255</v>
      </c>
      <c r="D78" s="27">
        <v>3657.6000000000004</v>
      </c>
      <c r="E78" s="27" t="s">
        <v>198</v>
      </c>
    </row>
    <row r="79" spans="1:5" x14ac:dyDescent="0.25">
      <c r="A79" s="27" t="s">
        <v>211</v>
      </c>
      <c r="B79" s="27">
        <v>60592492890</v>
      </c>
      <c r="C79" s="27" t="s">
        <v>255</v>
      </c>
      <c r="D79" s="27">
        <v>2500.4</v>
      </c>
      <c r="E79" s="27" t="s">
        <v>212</v>
      </c>
    </row>
    <row r="80" spans="1:5" x14ac:dyDescent="0.25">
      <c r="A80" s="27" t="s">
        <v>205</v>
      </c>
      <c r="B80" s="27">
        <v>60592585699</v>
      </c>
      <c r="C80" s="27" t="s">
        <v>255</v>
      </c>
      <c r="D80" s="27">
        <v>2272.2000000000003</v>
      </c>
      <c r="E80" s="27" t="s">
        <v>206</v>
      </c>
    </row>
    <row r="81" spans="1:5" x14ac:dyDescent="0.25">
      <c r="A81" s="27" t="s">
        <v>86</v>
      </c>
      <c r="B81" s="27">
        <v>60592636121</v>
      </c>
      <c r="C81" s="27" t="s">
        <v>255</v>
      </c>
      <c r="D81" s="27">
        <v>4830.6000000000004</v>
      </c>
      <c r="E81" s="27" t="s">
        <v>87</v>
      </c>
    </row>
    <row r="82" spans="1:5" x14ac:dyDescent="0.25">
      <c r="A82" s="27" t="s">
        <v>76</v>
      </c>
      <c r="B82" s="27">
        <v>60584074827</v>
      </c>
      <c r="C82" s="27" t="s">
        <v>255</v>
      </c>
      <c r="D82" s="27">
        <v>1183.6000000000001</v>
      </c>
      <c r="E82" s="27" t="s">
        <v>77</v>
      </c>
    </row>
    <row r="83" spans="1:5" x14ac:dyDescent="0.25">
      <c r="A83" s="27" t="s">
        <v>106</v>
      </c>
      <c r="B83" s="27">
        <v>56708881702</v>
      </c>
      <c r="C83" s="27" t="s">
        <v>255</v>
      </c>
      <c r="D83" s="27">
        <v>13126.400000000001</v>
      </c>
      <c r="E83" s="27" t="s">
        <v>107</v>
      </c>
    </row>
    <row r="84" spans="1:5" x14ac:dyDescent="0.25">
      <c r="A84" s="27" t="s">
        <v>90</v>
      </c>
      <c r="B84" s="27">
        <v>60594750506</v>
      </c>
      <c r="C84" s="27" t="s">
        <v>255</v>
      </c>
      <c r="D84" s="27">
        <v>3329.8</v>
      </c>
      <c r="E84" s="27" t="s">
        <v>91</v>
      </c>
    </row>
    <row r="85" spans="1:5" x14ac:dyDescent="0.25">
      <c r="A85" s="27" t="s">
        <v>50</v>
      </c>
      <c r="B85" s="27">
        <v>60594701908</v>
      </c>
      <c r="C85" s="27" t="s">
        <v>255</v>
      </c>
      <c r="D85" s="27">
        <v>2537.4</v>
      </c>
      <c r="E85" s="27" t="s">
        <v>51</v>
      </c>
    </row>
    <row r="86" spans="1:5" x14ac:dyDescent="0.25">
      <c r="A86" s="27" t="s">
        <v>58</v>
      </c>
      <c r="B86" s="27">
        <v>60577925003</v>
      </c>
      <c r="C86" s="27" t="s">
        <v>255</v>
      </c>
      <c r="D86" s="27">
        <v>3772.8</v>
      </c>
      <c r="E86" s="27" t="s">
        <v>59</v>
      </c>
    </row>
    <row r="87" spans="1:5" x14ac:dyDescent="0.25">
      <c r="A87" s="27" t="s">
        <v>112</v>
      </c>
      <c r="B87" s="27">
        <v>60595911850</v>
      </c>
      <c r="C87" s="27" t="s">
        <v>255</v>
      </c>
      <c r="D87" s="27">
        <v>3129.2000000000003</v>
      </c>
      <c r="E87" s="27" t="s">
        <v>113</v>
      </c>
    </row>
    <row r="88" spans="1:5" x14ac:dyDescent="0.25">
      <c r="A88" s="27" t="s">
        <v>235</v>
      </c>
      <c r="B88" s="27">
        <v>60578682154</v>
      </c>
      <c r="C88" s="27" t="s">
        <v>255</v>
      </c>
      <c r="D88" s="27">
        <v>4484.4000000000005</v>
      </c>
      <c r="E88" s="27" t="s">
        <v>236</v>
      </c>
    </row>
    <row r="89" spans="1:5" x14ac:dyDescent="0.25">
      <c r="A89" s="27" t="s">
        <v>88</v>
      </c>
      <c r="B89" s="27">
        <v>60596635649</v>
      </c>
      <c r="C89" s="27" t="s">
        <v>255</v>
      </c>
      <c r="D89" s="27">
        <v>1539.8000000000002</v>
      </c>
      <c r="E89" s="27" t="s">
        <v>89</v>
      </c>
    </row>
    <row r="90" spans="1:5" x14ac:dyDescent="0.25">
      <c r="A90" s="27" t="s">
        <v>231</v>
      </c>
      <c r="B90" s="27">
        <v>60596596065</v>
      </c>
      <c r="C90" s="27" t="s">
        <v>255</v>
      </c>
      <c r="D90" s="27">
        <v>629.80000000000007</v>
      </c>
      <c r="E90" s="27" t="s">
        <v>232</v>
      </c>
    </row>
    <row r="91" spans="1:5" x14ac:dyDescent="0.25">
      <c r="A91" s="27" t="s">
        <v>149</v>
      </c>
      <c r="B91" s="27">
        <v>56697905731</v>
      </c>
      <c r="C91" s="27" t="s">
        <v>255</v>
      </c>
      <c r="D91" s="27">
        <v>1757.6000000000001</v>
      </c>
      <c r="E91" s="27" t="s">
        <v>150</v>
      </c>
    </row>
    <row r="92" spans="1:5" x14ac:dyDescent="0.25">
      <c r="A92" s="27" t="s">
        <v>223</v>
      </c>
      <c r="B92" s="27">
        <v>56714607256</v>
      </c>
      <c r="C92" s="27" t="s">
        <v>255</v>
      </c>
      <c r="D92" s="27">
        <v>3988</v>
      </c>
      <c r="E92" s="27" t="s">
        <v>224</v>
      </c>
    </row>
    <row r="93" spans="1:5" x14ac:dyDescent="0.25">
      <c r="A93" s="27" t="s">
        <v>80</v>
      </c>
      <c r="B93" s="27">
        <v>60597082882</v>
      </c>
      <c r="C93" s="27" t="s">
        <v>255</v>
      </c>
      <c r="D93" s="27">
        <v>11862.800000000001</v>
      </c>
      <c r="E93" s="27" t="s">
        <v>81</v>
      </c>
    </row>
    <row r="94" spans="1:5" x14ac:dyDescent="0.25">
      <c r="A94" s="27" t="s">
        <v>44</v>
      </c>
      <c r="B94" s="27">
        <v>60597130077</v>
      </c>
      <c r="C94" s="27" t="s">
        <v>255</v>
      </c>
      <c r="D94" s="27">
        <v>1337.2</v>
      </c>
      <c r="E94" s="27" t="s">
        <v>45</v>
      </c>
    </row>
    <row r="95" spans="1:5" x14ac:dyDescent="0.25">
      <c r="A95" s="27" t="s">
        <v>56</v>
      </c>
      <c r="B95" s="27">
        <v>60597155367</v>
      </c>
      <c r="C95" s="27" t="s">
        <v>255</v>
      </c>
      <c r="D95" s="27">
        <v>1023</v>
      </c>
      <c r="E95" s="27" t="s">
        <v>57</v>
      </c>
    </row>
    <row r="96" spans="1:5" x14ac:dyDescent="0.25">
      <c r="A96" s="27" t="s">
        <v>92</v>
      </c>
      <c r="B96" s="27">
        <v>56701660014</v>
      </c>
      <c r="C96" s="27" t="s">
        <v>255</v>
      </c>
      <c r="D96" s="27">
        <v>2056.2000000000003</v>
      </c>
      <c r="E96" s="27" t="s">
        <v>93</v>
      </c>
    </row>
    <row r="97" spans="1:5" x14ac:dyDescent="0.25">
      <c r="A97" s="27" t="s">
        <v>144</v>
      </c>
      <c r="B97" s="27">
        <v>60597479727</v>
      </c>
      <c r="C97" s="27" t="s">
        <v>255</v>
      </c>
      <c r="D97" s="27">
        <v>5823.2000000000007</v>
      </c>
      <c r="E97" s="27" t="s">
        <v>145</v>
      </c>
    </row>
    <row r="98" spans="1:5" x14ac:dyDescent="0.25">
      <c r="A98" s="27" t="s">
        <v>239</v>
      </c>
      <c r="B98" s="27">
        <v>60597522863</v>
      </c>
      <c r="C98" s="27" t="s">
        <v>255</v>
      </c>
      <c r="D98" s="27">
        <v>1003.4000000000001</v>
      </c>
      <c r="E98" s="27" t="s">
        <v>240</v>
      </c>
    </row>
    <row r="99" spans="1:5" x14ac:dyDescent="0.25">
      <c r="A99" s="27" t="s">
        <v>181</v>
      </c>
      <c r="B99" s="27">
        <v>60597668810</v>
      </c>
      <c r="C99" s="27" t="s">
        <v>255</v>
      </c>
      <c r="D99" s="27">
        <v>3100</v>
      </c>
      <c r="E99" s="27" t="s">
        <v>182</v>
      </c>
    </row>
    <row r="100" spans="1:5" x14ac:dyDescent="0.25">
      <c r="A100" s="27" t="s">
        <v>114</v>
      </c>
      <c r="B100" s="27">
        <v>60598176025</v>
      </c>
      <c r="C100" s="27" t="s">
        <v>255</v>
      </c>
      <c r="D100" s="27">
        <v>1023.2</v>
      </c>
      <c r="E100" s="27" t="s">
        <v>115</v>
      </c>
    </row>
    <row r="101" spans="1:5" x14ac:dyDescent="0.25">
      <c r="A101" s="27" t="s">
        <v>173</v>
      </c>
      <c r="B101" s="27">
        <v>60598596794</v>
      </c>
      <c r="C101" s="27" t="s">
        <v>255</v>
      </c>
      <c r="D101" s="27">
        <v>1003</v>
      </c>
      <c r="E101" s="27" t="s">
        <v>174</v>
      </c>
    </row>
    <row r="102" spans="1:5" x14ac:dyDescent="0.25">
      <c r="A102" s="27" t="s">
        <v>241</v>
      </c>
      <c r="B102" s="27">
        <v>56716836770</v>
      </c>
      <c r="C102" s="27" t="s">
        <v>255</v>
      </c>
      <c r="D102" s="27">
        <v>2261.2000000000003</v>
      </c>
      <c r="E102" s="27" t="s">
        <v>242</v>
      </c>
    </row>
    <row r="103" spans="1:5" x14ac:dyDescent="0.25">
      <c r="A103" s="27" t="s">
        <v>193</v>
      </c>
      <c r="B103" s="27">
        <v>60598509182</v>
      </c>
      <c r="C103" s="27" t="s">
        <v>255</v>
      </c>
      <c r="D103" s="27">
        <v>842.40000000000009</v>
      </c>
      <c r="E103" s="27" t="s">
        <v>194</v>
      </c>
    </row>
    <row r="104" spans="1:5" x14ac:dyDescent="0.25">
      <c r="A104" s="27" t="s">
        <v>227</v>
      </c>
      <c r="B104" s="27">
        <v>60598704895</v>
      </c>
      <c r="C104" s="27" t="s">
        <v>255</v>
      </c>
      <c r="D104" s="27">
        <v>642</v>
      </c>
      <c r="E104" s="27" t="s">
        <v>228</v>
      </c>
    </row>
    <row r="105" spans="1:5" x14ac:dyDescent="0.25">
      <c r="A105" s="27" t="s">
        <v>225</v>
      </c>
      <c r="B105" s="27">
        <v>60598705779</v>
      </c>
      <c r="C105" s="27" t="s">
        <v>255</v>
      </c>
      <c r="D105" s="27">
        <v>642</v>
      </c>
      <c r="E105" s="27" t="s">
        <v>226</v>
      </c>
    </row>
    <row r="106" spans="1:5" x14ac:dyDescent="0.25">
      <c r="A106" s="27" t="s">
        <v>140</v>
      </c>
      <c r="B106" s="27">
        <v>60594462438</v>
      </c>
      <c r="C106" s="27" t="s">
        <v>255</v>
      </c>
      <c r="D106" s="27">
        <v>1026</v>
      </c>
      <c r="E106" s="27" t="s">
        <v>141</v>
      </c>
    </row>
    <row r="107" spans="1:5" x14ac:dyDescent="0.25">
      <c r="A107" s="27"/>
      <c r="B107" s="27" t="s">
        <v>256</v>
      </c>
      <c r="C107" s="27"/>
      <c r="D107" s="36">
        <v>280258.59999999998</v>
      </c>
      <c r="E107" s="27" t="s">
        <v>257</v>
      </c>
    </row>
    <row r="109" spans="1:5" x14ac:dyDescent="0.25">
      <c r="A109" s="27" t="s">
        <v>138</v>
      </c>
      <c r="B109" s="27">
        <v>1179675078</v>
      </c>
      <c r="C109" s="27" t="s">
        <v>258</v>
      </c>
      <c r="D109" s="27">
        <v>3589.6000000000004</v>
      </c>
      <c r="E109" s="27" t="s">
        <v>139</v>
      </c>
    </row>
    <row r="110" spans="1:5" x14ac:dyDescent="0.25">
      <c r="A110" s="27" t="s">
        <v>102</v>
      </c>
      <c r="B110" s="27">
        <v>1168500843</v>
      </c>
      <c r="C110" s="27" t="s">
        <v>258</v>
      </c>
      <c r="D110" s="27">
        <v>2337.4</v>
      </c>
      <c r="E110" s="27" t="s">
        <v>103</v>
      </c>
    </row>
    <row r="111" spans="1:5" x14ac:dyDescent="0.25">
      <c r="A111" s="27" t="s">
        <v>68</v>
      </c>
      <c r="B111" s="27">
        <v>462465140</v>
      </c>
      <c r="C111" s="27" t="s">
        <v>258</v>
      </c>
      <c r="D111" s="27">
        <v>3092.4</v>
      </c>
      <c r="E111" s="27" t="s">
        <v>69</v>
      </c>
    </row>
    <row r="112" spans="1:5" x14ac:dyDescent="0.25">
      <c r="A112" s="27" t="s">
        <v>40</v>
      </c>
      <c r="B112" s="27">
        <v>1543342964</v>
      </c>
      <c r="C112" s="27" t="s">
        <v>258</v>
      </c>
      <c r="D112" s="27">
        <v>957.80000000000007</v>
      </c>
      <c r="E112" s="27" t="s">
        <v>41</v>
      </c>
    </row>
    <row r="113" spans="1:5" x14ac:dyDescent="0.25">
      <c r="A113" s="27" t="s">
        <v>124</v>
      </c>
      <c r="B113" s="27">
        <v>1539992200</v>
      </c>
      <c r="C113" s="27" t="s">
        <v>258</v>
      </c>
      <c r="D113" s="27">
        <v>1332.4</v>
      </c>
      <c r="E113" s="27" t="s">
        <v>125</v>
      </c>
    </row>
    <row r="114" spans="1:5" x14ac:dyDescent="0.25">
      <c r="A114" s="27" t="s">
        <v>46</v>
      </c>
      <c r="B114" s="27">
        <v>1522786230</v>
      </c>
      <c r="C114" s="27" t="s">
        <v>258</v>
      </c>
      <c r="D114" s="27">
        <v>1022.8000000000001</v>
      </c>
      <c r="E114" s="27" t="s">
        <v>47</v>
      </c>
    </row>
    <row r="115" spans="1:5" x14ac:dyDescent="0.25">
      <c r="A115" s="27"/>
      <c r="B115" s="27" t="s">
        <v>259</v>
      </c>
      <c r="C115" s="27"/>
      <c r="D115" s="36">
        <v>12332.4</v>
      </c>
      <c r="E115" s="27" t="s">
        <v>260</v>
      </c>
    </row>
    <row r="117" spans="1:5" x14ac:dyDescent="0.25">
      <c r="A117" s="27"/>
      <c r="B117" s="37" t="s">
        <v>253</v>
      </c>
      <c r="C117" s="37"/>
      <c r="D117" s="38">
        <v>1460.4</v>
      </c>
      <c r="E117" s="37" t="s">
        <v>254</v>
      </c>
    </row>
    <row r="118" spans="1:5" x14ac:dyDescent="0.25">
      <c r="A118" s="27"/>
      <c r="B118" s="37" t="s">
        <v>256</v>
      </c>
      <c r="C118" s="37"/>
      <c r="D118" s="38">
        <v>280258.59999999998</v>
      </c>
      <c r="E118" s="37" t="s">
        <v>257</v>
      </c>
    </row>
    <row r="119" spans="1:5" x14ac:dyDescent="0.25">
      <c r="A119" s="27"/>
      <c r="B119" s="37" t="s">
        <v>259</v>
      </c>
      <c r="C119" s="37"/>
      <c r="D119" s="38">
        <v>12332.4</v>
      </c>
      <c r="E119" s="37" t="s">
        <v>260</v>
      </c>
    </row>
    <row r="120" spans="1:5" x14ac:dyDescent="0.25">
      <c r="A120" s="27"/>
      <c r="B120" s="37"/>
      <c r="C120" s="37"/>
      <c r="D120" s="38">
        <v>294051.40000000002</v>
      </c>
      <c r="E120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51" t="s">
        <v>268</v>
      </c>
      <c r="B1" s="51"/>
      <c r="C1" s="52"/>
      <c r="D1" s="53"/>
      <c r="E1" s="53"/>
      <c r="F1" s="54"/>
    </row>
    <row r="2" spans="1:6" x14ac:dyDescent="0.25">
      <c r="A2" s="51" t="s">
        <v>280</v>
      </c>
      <c r="B2" s="51"/>
      <c r="C2" s="52"/>
      <c r="D2" s="53"/>
      <c r="E2" s="53"/>
      <c r="F2" s="54"/>
    </row>
    <row r="3" spans="1:6" x14ac:dyDescent="0.25">
      <c r="A3" s="51" t="s">
        <v>269</v>
      </c>
      <c r="B3" s="55" t="s">
        <v>281</v>
      </c>
      <c r="C3" s="52"/>
      <c r="D3" s="53"/>
      <c r="E3" s="53"/>
      <c r="F3" s="54"/>
    </row>
    <row r="4" spans="1:6" x14ac:dyDescent="0.25">
      <c r="A4" s="52"/>
      <c r="B4" s="52"/>
      <c r="C4" s="52"/>
      <c r="D4" s="53"/>
      <c r="E4" s="53"/>
      <c r="F4" s="54"/>
    </row>
    <row r="5" spans="1:6" x14ac:dyDescent="0.25">
      <c r="A5" s="52" t="s">
        <v>270</v>
      </c>
      <c r="B5" s="52" t="s">
        <v>271</v>
      </c>
      <c r="C5" s="52"/>
      <c r="D5" s="53"/>
      <c r="E5" s="53"/>
      <c r="F5" s="54"/>
    </row>
    <row r="6" spans="1:6" x14ac:dyDescent="0.25">
      <c r="A6" s="53" t="s">
        <v>272</v>
      </c>
      <c r="B6" s="56">
        <v>173619.9</v>
      </c>
      <c r="C6" s="53"/>
      <c r="D6" s="53"/>
      <c r="E6" s="53"/>
      <c r="F6" s="54"/>
    </row>
    <row r="7" spans="1:6" x14ac:dyDescent="0.25">
      <c r="A7" s="53" t="s">
        <v>273</v>
      </c>
      <c r="B7" s="56">
        <v>31043.81</v>
      </c>
      <c r="C7" s="53"/>
      <c r="D7" s="53"/>
      <c r="E7" s="53"/>
      <c r="F7" s="54"/>
    </row>
    <row r="8" spans="1:6" x14ac:dyDescent="0.25">
      <c r="A8" s="53" t="s">
        <v>274</v>
      </c>
      <c r="B8" s="56">
        <v>0</v>
      </c>
      <c r="C8" s="53"/>
      <c r="D8" s="53"/>
      <c r="E8" s="53"/>
      <c r="F8" s="54"/>
    </row>
    <row r="9" spans="1:6" x14ac:dyDescent="0.25">
      <c r="A9" s="53" t="s">
        <v>275</v>
      </c>
      <c r="B9" s="56">
        <v>6208.23</v>
      </c>
      <c r="C9" s="53"/>
      <c r="D9" s="53"/>
      <c r="E9" s="53"/>
      <c r="F9" s="54"/>
    </row>
    <row r="10" spans="1:6" x14ac:dyDescent="0.25">
      <c r="A10" s="53" t="s">
        <v>276</v>
      </c>
      <c r="B10" s="56">
        <v>0</v>
      </c>
      <c r="C10" s="53"/>
      <c r="D10" s="53"/>
      <c r="E10" s="53"/>
      <c r="F10" s="54"/>
    </row>
    <row r="11" spans="1:6" x14ac:dyDescent="0.25">
      <c r="A11" s="53" t="s">
        <v>277</v>
      </c>
      <c r="B11" s="56">
        <v>53656.02</v>
      </c>
      <c r="C11" s="53"/>
      <c r="D11" s="53"/>
      <c r="E11" s="53"/>
      <c r="F11" s="54"/>
    </row>
    <row r="12" spans="1:6" x14ac:dyDescent="0.25">
      <c r="A12" s="53" t="s">
        <v>278</v>
      </c>
      <c r="B12" s="57">
        <v>0</v>
      </c>
      <c r="C12" s="53"/>
      <c r="D12" s="53"/>
      <c r="E12" s="53"/>
      <c r="F12" s="54"/>
    </row>
    <row r="13" spans="1:6" ht="15.75" thickBot="1" x14ac:dyDescent="0.3">
      <c r="A13" s="53" t="s">
        <v>279</v>
      </c>
      <c r="B13" s="58">
        <v>189895.96</v>
      </c>
      <c r="C13" s="53"/>
      <c r="D13" s="53"/>
      <c r="E13" s="53"/>
      <c r="F13" s="54"/>
    </row>
    <row r="14" spans="1:6" x14ac:dyDescent="0.25">
      <c r="A14" s="53"/>
      <c r="B14" s="59">
        <f>SUM(B6:B13)</f>
        <v>454423.92000000004</v>
      </c>
      <c r="C14" s="53"/>
      <c r="D14" s="59"/>
      <c r="E14" s="53"/>
      <c r="F14" s="54"/>
    </row>
    <row r="15" spans="1:6" ht="15.75" thickBot="1" x14ac:dyDescent="0.3">
      <c r="A15" s="53"/>
      <c r="B15" s="60">
        <f>B14*0.16</f>
        <v>72707.827200000014</v>
      </c>
      <c r="C15" s="53"/>
      <c r="D15" s="54"/>
      <c r="E15" s="53"/>
      <c r="F15" s="54"/>
    </row>
    <row r="16" spans="1:6" ht="15.75" thickTop="1" x14ac:dyDescent="0.25">
      <c r="A16" s="53"/>
      <c r="B16" s="61">
        <f>+B14+B15</f>
        <v>527131.7472000001</v>
      </c>
      <c r="C16" s="53"/>
      <c r="D16" s="61"/>
      <c r="E16" s="53"/>
      <c r="F16" s="54"/>
    </row>
    <row r="17" spans="1:6" x14ac:dyDescent="0.25">
      <c r="A17" s="53"/>
      <c r="B17" s="56">
        <f>+FACTURACION!K122</f>
        <v>527131.75775599992</v>
      </c>
      <c r="C17" s="53"/>
      <c r="D17" s="56"/>
      <c r="E17" s="53"/>
      <c r="F17" s="54"/>
    </row>
    <row r="18" spans="1:6" x14ac:dyDescent="0.25">
      <c r="A18" s="53"/>
      <c r="B18" s="56">
        <f>+B16-B17</f>
        <v>-1.055599981918931E-2</v>
      </c>
      <c r="C18" s="53"/>
      <c r="D18" s="56"/>
      <c r="E18" s="53"/>
      <c r="F18" s="54"/>
    </row>
    <row r="19" spans="1:6" x14ac:dyDescent="0.25">
      <c r="A19" s="53"/>
      <c r="B19" s="56"/>
      <c r="C19" s="53"/>
      <c r="D19" s="53"/>
      <c r="E19" s="53"/>
      <c r="F19" s="54"/>
    </row>
    <row r="20" spans="1:6" x14ac:dyDescent="0.25">
      <c r="A20" s="53"/>
      <c r="B20" s="53"/>
      <c r="C20" s="53"/>
      <c r="D20" s="53"/>
      <c r="E20" s="53"/>
      <c r="F20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2018-01-26T17:52:36Z</dcterms:created>
  <dcterms:modified xsi:type="dcterms:W3CDTF">2018-01-30T18:39:33Z</dcterms:modified>
</cp:coreProperties>
</file>