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FACTURACION!$A$11:$N$69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F118" i="3" l="1"/>
  <c r="G118" i="3"/>
  <c r="H118" i="3"/>
  <c r="I118" i="3"/>
  <c r="J118" i="3"/>
  <c r="K118" i="3"/>
  <c r="E118" i="3"/>
  <c r="E73" i="3"/>
  <c r="F73" i="3"/>
  <c r="I73" i="3" s="1"/>
  <c r="G73" i="3"/>
  <c r="H73" i="3"/>
  <c r="E74" i="3"/>
  <c r="F74" i="3"/>
  <c r="I74" i="3" s="1"/>
  <c r="G74" i="3"/>
  <c r="H74" i="3"/>
  <c r="E75" i="3"/>
  <c r="G75" i="3" s="1"/>
  <c r="H75" i="3"/>
  <c r="E76" i="3"/>
  <c r="G76" i="3" s="1"/>
  <c r="F76" i="3"/>
  <c r="H76" i="3"/>
  <c r="E77" i="3"/>
  <c r="F77" i="3"/>
  <c r="I77" i="3" s="1"/>
  <c r="G77" i="3"/>
  <c r="H77" i="3"/>
  <c r="E78" i="3"/>
  <c r="F78" i="3"/>
  <c r="I78" i="3" s="1"/>
  <c r="G78" i="3"/>
  <c r="H78" i="3"/>
  <c r="E79" i="3"/>
  <c r="G79" i="3" s="1"/>
  <c r="H79" i="3"/>
  <c r="E80" i="3"/>
  <c r="G80" i="3" s="1"/>
  <c r="F80" i="3"/>
  <c r="H80" i="3"/>
  <c r="E81" i="3"/>
  <c r="F81" i="3"/>
  <c r="I81" i="3" s="1"/>
  <c r="G81" i="3"/>
  <c r="H81" i="3"/>
  <c r="E82" i="3"/>
  <c r="F82" i="3"/>
  <c r="I82" i="3" s="1"/>
  <c r="G82" i="3"/>
  <c r="H82" i="3"/>
  <c r="E83" i="3"/>
  <c r="G83" i="3" s="1"/>
  <c r="H83" i="3"/>
  <c r="E84" i="3"/>
  <c r="G84" i="3" s="1"/>
  <c r="F84" i="3"/>
  <c r="I84" i="3" s="1"/>
  <c r="H84" i="3"/>
  <c r="E85" i="3"/>
  <c r="F85" i="3"/>
  <c r="I85" i="3" s="1"/>
  <c r="G85" i="3"/>
  <c r="H85" i="3"/>
  <c r="E86" i="3"/>
  <c r="F86" i="3"/>
  <c r="I86" i="3" s="1"/>
  <c r="G86" i="3"/>
  <c r="H86" i="3"/>
  <c r="E87" i="3"/>
  <c r="G87" i="3" s="1"/>
  <c r="H87" i="3"/>
  <c r="E88" i="3"/>
  <c r="G88" i="3" s="1"/>
  <c r="F88" i="3"/>
  <c r="I88" i="3" s="1"/>
  <c r="H88" i="3"/>
  <c r="E89" i="3"/>
  <c r="F89" i="3"/>
  <c r="I89" i="3" s="1"/>
  <c r="G89" i="3"/>
  <c r="H89" i="3"/>
  <c r="E90" i="3"/>
  <c r="F90" i="3"/>
  <c r="I90" i="3" s="1"/>
  <c r="G90" i="3"/>
  <c r="H90" i="3"/>
  <c r="E91" i="3"/>
  <c r="G91" i="3" s="1"/>
  <c r="H91" i="3"/>
  <c r="E92" i="3"/>
  <c r="G92" i="3" s="1"/>
  <c r="F92" i="3"/>
  <c r="H92" i="3"/>
  <c r="E93" i="3"/>
  <c r="F93" i="3"/>
  <c r="I93" i="3" s="1"/>
  <c r="G93" i="3"/>
  <c r="H93" i="3"/>
  <c r="E94" i="3"/>
  <c r="F94" i="3"/>
  <c r="I94" i="3" s="1"/>
  <c r="G94" i="3"/>
  <c r="H94" i="3"/>
  <c r="E95" i="3"/>
  <c r="G95" i="3" s="1"/>
  <c r="H95" i="3"/>
  <c r="E96" i="3"/>
  <c r="G96" i="3" s="1"/>
  <c r="F96" i="3"/>
  <c r="I96" i="3" s="1"/>
  <c r="H96" i="3"/>
  <c r="E97" i="3"/>
  <c r="F97" i="3"/>
  <c r="I97" i="3" s="1"/>
  <c r="G97" i="3"/>
  <c r="H97" i="3"/>
  <c r="E98" i="3"/>
  <c r="F98" i="3"/>
  <c r="I98" i="3" s="1"/>
  <c r="G98" i="3"/>
  <c r="H98" i="3"/>
  <c r="E99" i="3"/>
  <c r="G99" i="3" s="1"/>
  <c r="H99" i="3"/>
  <c r="E100" i="3"/>
  <c r="G100" i="3" s="1"/>
  <c r="F100" i="3"/>
  <c r="I100" i="3" s="1"/>
  <c r="H100" i="3"/>
  <c r="E101" i="3"/>
  <c r="F101" i="3"/>
  <c r="I101" i="3" s="1"/>
  <c r="G101" i="3"/>
  <c r="H101" i="3"/>
  <c r="E102" i="3"/>
  <c r="F102" i="3"/>
  <c r="I102" i="3" s="1"/>
  <c r="G102" i="3"/>
  <c r="H102" i="3"/>
  <c r="E103" i="3"/>
  <c r="G103" i="3" s="1"/>
  <c r="H103" i="3"/>
  <c r="E104" i="3"/>
  <c r="G104" i="3" s="1"/>
  <c r="F104" i="3"/>
  <c r="I104" i="3" s="1"/>
  <c r="H104" i="3"/>
  <c r="E105" i="3"/>
  <c r="F105" i="3"/>
  <c r="I105" i="3" s="1"/>
  <c r="J105" i="3" s="1"/>
  <c r="G105" i="3"/>
  <c r="H105" i="3"/>
  <c r="E106" i="3"/>
  <c r="F106" i="3"/>
  <c r="G106" i="3"/>
  <c r="H106" i="3"/>
  <c r="E107" i="3"/>
  <c r="H107" i="3"/>
  <c r="E108" i="3"/>
  <c r="G108" i="3" s="1"/>
  <c r="F108" i="3"/>
  <c r="I108" i="3" s="1"/>
  <c r="H108" i="3"/>
  <c r="E109" i="3"/>
  <c r="F109" i="3"/>
  <c r="I109" i="3" s="1"/>
  <c r="J109" i="3" s="1"/>
  <c r="G109" i="3"/>
  <c r="H109" i="3"/>
  <c r="E110" i="3"/>
  <c r="F110" i="3"/>
  <c r="G110" i="3"/>
  <c r="H110" i="3"/>
  <c r="E111" i="3"/>
  <c r="H111" i="3"/>
  <c r="E112" i="3"/>
  <c r="G112" i="3" s="1"/>
  <c r="F112" i="3"/>
  <c r="I112" i="3" s="1"/>
  <c r="H112" i="3"/>
  <c r="E113" i="3"/>
  <c r="F113" i="3"/>
  <c r="I113" i="3" s="1"/>
  <c r="J113" i="3" s="1"/>
  <c r="G113" i="3"/>
  <c r="H113" i="3"/>
  <c r="E114" i="3"/>
  <c r="F114" i="3"/>
  <c r="G114" i="3"/>
  <c r="H114" i="3"/>
  <c r="E115" i="3"/>
  <c r="H115" i="3"/>
  <c r="E116" i="3"/>
  <c r="G116" i="3" s="1"/>
  <c r="F116" i="3"/>
  <c r="I116" i="3" s="1"/>
  <c r="H116" i="3"/>
  <c r="K72" i="3"/>
  <c r="J72" i="3"/>
  <c r="I72" i="3"/>
  <c r="H72" i="3"/>
  <c r="G72" i="3"/>
  <c r="F72" i="3"/>
  <c r="E72" i="3"/>
  <c r="H69" i="3"/>
  <c r="H121" i="3" s="1"/>
  <c r="E13" i="3"/>
  <c r="F13" i="3" s="1"/>
  <c r="H13" i="3"/>
  <c r="E14" i="3"/>
  <c r="F14" i="3" s="1"/>
  <c r="H14" i="3"/>
  <c r="E15" i="3"/>
  <c r="G15" i="3" s="1"/>
  <c r="H15" i="3"/>
  <c r="E16" i="3"/>
  <c r="G16" i="3" s="1"/>
  <c r="H16" i="3"/>
  <c r="E17" i="3"/>
  <c r="F17" i="3" s="1"/>
  <c r="H17" i="3"/>
  <c r="E18" i="3"/>
  <c r="G18" i="3" s="1"/>
  <c r="F18" i="3"/>
  <c r="H18" i="3"/>
  <c r="E19" i="3"/>
  <c r="G19" i="3" s="1"/>
  <c r="H19" i="3"/>
  <c r="E20" i="3"/>
  <c r="G20" i="3" s="1"/>
  <c r="H20" i="3"/>
  <c r="E21" i="3"/>
  <c r="F21" i="3" s="1"/>
  <c r="H21" i="3"/>
  <c r="E22" i="3"/>
  <c r="G22" i="3" s="1"/>
  <c r="H22" i="3"/>
  <c r="E23" i="3"/>
  <c r="F23" i="3" s="1"/>
  <c r="H23" i="3"/>
  <c r="E24" i="3"/>
  <c r="G24" i="3" s="1"/>
  <c r="H24" i="3"/>
  <c r="E25" i="3"/>
  <c r="F25" i="3" s="1"/>
  <c r="H25" i="3"/>
  <c r="E26" i="3"/>
  <c r="G26" i="3" s="1"/>
  <c r="H26" i="3"/>
  <c r="E27" i="3"/>
  <c r="H27" i="3"/>
  <c r="E28" i="3"/>
  <c r="G28" i="3" s="1"/>
  <c r="H28" i="3"/>
  <c r="E29" i="3"/>
  <c r="F29" i="3" s="1"/>
  <c r="H29" i="3"/>
  <c r="E30" i="3"/>
  <c r="G30" i="3" s="1"/>
  <c r="H30" i="3"/>
  <c r="E31" i="3"/>
  <c r="H31" i="3"/>
  <c r="E32" i="3"/>
  <c r="G32" i="3" s="1"/>
  <c r="H32" i="3"/>
  <c r="E33" i="3"/>
  <c r="F33" i="3" s="1"/>
  <c r="H33" i="3"/>
  <c r="E34" i="3"/>
  <c r="F34" i="3" s="1"/>
  <c r="H34" i="3"/>
  <c r="E35" i="3"/>
  <c r="H35" i="3"/>
  <c r="E36" i="3"/>
  <c r="G36" i="3" s="1"/>
  <c r="H36" i="3"/>
  <c r="E37" i="3"/>
  <c r="F37" i="3" s="1"/>
  <c r="H37" i="3"/>
  <c r="E38" i="3"/>
  <c r="F38" i="3" s="1"/>
  <c r="H38" i="3"/>
  <c r="E39" i="3"/>
  <c r="H39" i="3"/>
  <c r="E40" i="3"/>
  <c r="G40" i="3" s="1"/>
  <c r="H40" i="3"/>
  <c r="E41" i="3"/>
  <c r="F41" i="3" s="1"/>
  <c r="H41" i="3"/>
  <c r="E42" i="3"/>
  <c r="F42" i="3" s="1"/>
  <c r="H42" i="3"/>
  <c r="E43" i="3"/>
  <c r="H43" i="3"/>
  <c r="E44" i="3"/>
  <c r="G44" i="3" s="1"/>
  <c r="H44" i="3"/>
  <c r="E45" i="3"/>
  <c r="G45" i="3" s="1"/>
  <c r="H45" i="3"/>
  <c r="E46" i="3"/>
  <c r="G46" i="3" s="1"/>
  <c r="H46" i="3"/>
  <c r="E47" i="3"/>
  <c r="F47" i="3" s="1"/>
  <c r="H47" i="3"/>
  <c r="E48" i="3"/>
  <c r="G48" i="3" s="1"/>
  <c r="H48" i="3"/>
  <c r="E49" i="3"/>
  <c r="F49" i="3" s="1"/>
  <c r="H49" i="3"/>
  <c r="E50" i="3"/>
  <c r="F50" i="3" s="1"/>
  <c r="H50" i="3"/>
  <c r="E51" i="3"/>
  <c r="F51" i="3" s="1"/>
  <c r="H51" i="3"/>
  <c r="E52" i="3"/>
  <c r="G52" i="3" s="1"/>
  <c r="H52" i="3"/>
  <c r="E53" i="3"/>
  <c r="F53" i="3" s="1"/>
  <c r="G53" i="3"/>
  <c r="H53" i="3"/>
  <c r="E54" i="3"/>
  <c r="F54" i="3" s="1"/>
  <c r="G54" i="3"/>
  <c r="H54" i="3"/>
  <c r="E55" i="3"/>
  <c r="F55" i="3" s="1"/>
  <c r="H55" i="3"/>
  <c r="E56" i="3"/>
  <c r="G56" i="3" s="1"/>
  <c r="H56" i="3"/>
  <c r="E57" i="3"/>
  <c r="F57" i="3" s="1"/>
  <c r="H57" i="3"/>
  <c r="E58" i="3"/>
  <c r="F58" i="3" s="1"/>
  <c r="G58" i="3"/>
  <c r="H58" i="3"/>
  <c r="E59" i="3"/>
  <c r="F59" i="3" s="1"/>
  <c r="H59" i="3"/>
  <c r="E60" i="3"/>
  <c r="G60" i="3" s="1"/>
  <c r="H60" i="3"/>
  <c r="E61" i="3"/>
  <c r="G61" i="3" s="1"/>
  <c r="H61" i="3"/>
  <c r="E62" i="3"/>
  <c r="F62" i="3" s="1"/>
  <c r="H62" i="3"/>
  <c r="E63" i="3"/>
  <c r="F63" i="3" s="1"/>
  <c r="H63" i="3"/>
  <c r="E64" i="3"/>
  <c r="G64" i="3" s="1"/>
  <c r="H64" i="3"/>
  <c r="E65" i="3"/>
  <c r="F65" i="3" s="1"/>
  <c r="H65" i="3"/>
  <c r="E66" i="3"/>
  <c r="F66" i="3" s="1"/>
  <c r="H66" i="3"/>
  <c r="E67" i="3"/>
  <c r="F67" i="3" s="1"/>
  <c r="H67" i="3"/>
  <c r="H12" i="3"/>
  <c r="E12" i="3"/>
  <c r="G12" i="3" s="1"/>
  <c r="G37" i="3" l="1"/>
  <c r="F12" i="3"/>
  <c r="I12" i="3" s="1"/>
  <c r="J12" i="3" s="1"/>
  <c r="F45" i="3"/>
  <c r="I45" i="3" s="1"/>
  <c r="F46" i="3"/>
  <c r="F36" i="3"/>
  <c r="I36" i="3" s="1"/>
  <c r="I58" i="3"/>
  <c r="J58" i="3" s="1"/>
  <c r="K58" i="3" s="1"/>
  <c r="I53" i="3"/>
  <c r="J53" i="3" s="1"/>
  <c r="K53" i="3" s="1"/>
  <c r="G42" i="3"/>
  <c r="G62" i="3"/>
  <c r="G38" i="3"/>
  <c r="I38" i="3" s="1"/>
  <c r="F26" i="3"/>
  <c r="I26" i="3" s="1"/>
  <c r="J26" i="3" s="1"/>
  <c r="K26" i="3" s="1"/>
  <c r="F44" i="3"/>
  <c r="G41" i="3"/>
  <c r="I41" i="3" s="1"/>
  <c r="F22" i="3"/>
  <c r="I22" i="3" s="1"/>
  <c r="J22" i="3" s="1"/>
  <c r="K22" i="3" s="1"/>
  <c r="I42" i="3"/>
  <c r="J42" i="3" s="1"/>
  <c r="F30" i="3"/>
  <c r="G66" i="3"/>
  <c r="I66" i="3" s="1"/>
  <c r="G65" i="3"/>
  <c r="I65" i="3" s="1"/>
  <c r="J65" i="3" s="1"/>
  <c r="K65" i="3" s="1"/>
  <c r="E69" i="3"/>
  <c r="E121" i="3" s="1"/>
  <c r="G67" i="3"/>
  <c r="I67" i="3" s="1"/>
  <c r="F64" i="3"/>
  <c r="I64" i="3" s="1"/>
  <c r="F60" i="3"/>
  <c r="I60" i="3" s="1"/>
  <c r="G59" i="3"/>
  <c r="I59" i="3" s="1"/>
  <c r="J59" i="3" s="1"/>
  <c r="G55" i="3"/>
  <c r="I55" i="3" s="1"/>
  <c r="G50" i="3"/>
  <c r="I50" i="3" s="1"/>
  <c r="G49" i="3"/>
  <c r="I49" i="3" s="1"/>
  <c r="G34" i="3"/>
  <c r="G33" i="3"/>
  <c r="I33" i="3" s="1"/>
  <c r="F32" i="3"/>
  <c r="I32" i="3" s="1"/>
  <c r="F28" i="3"/>
  <c r="I28" i="3" s="1"/>
  <c r="J28" i="3" s="1"/>
  <c r="K28" i="3" s="1"/>
  <c r="F24" i="3"/>
  <c r="F20" i="3"/>
  <c r="I20" i="3" s="1"/>
  <c r="F16" i="3"/>
  <c r="I16" i="3" s="1"/>
  <c r="F61" i="3"/>
  <c r="I61" i="3" s="1"/>
  <c r="F56" i="3"/>
  <c r="G51" i="3"/>
  <c r="I51" i="3" s="1"/>
  <c r="F48" i="3"/>
  <c r="I48" i="3" s="1"/>
  <c r="J48" i="3" s="1"/>
  <c r="G29" i="3"/>
  <c r="I29" i="3" s="1"/>
  <c r="G25" i="3"/>
  <c r="I25" i="3" s="1"/>
  <c r="J25" i="3" s="1"/>
  <c r="K25" i="3" s="1"/>
  <c r="G21" i="3"/>
  <c r="I21" i="3" s="1"/>
  <c r="J21" i="3" s="1"/>
  <c r="K21" i="3" s="1"/>
  <c r="G17" i="3"/>
  <c r="I17" i="3" s="1"/>
  <c r="J17" i="3" s="1"/>
  <c r="K17" i="3" s="1"/>
  <c r="G14" i="3"/>
  <c r="I14" i="3" s="1"/>
  <c r="G13" i="3"/>
  <c r="I13" i="3" s="1"/>
  <c r="J13" i="3" s="1"/>
  <c r="K13" i="3" s="1"/>
  <c r="I18" i="3"/>
  <c r="J18" i="3" s="1"/>
  <c r="K18" i="3" s="1"/>
  <c r="G115" i="3"/>
  <c r="F115" i="3"/>
  <c r="J94" i="3"/>
  <c r="K94" i="3"/>
  <c r="J88" i="3"/>
  <c r="K88" i="3" s="1"/>
  <c r="J89" i="3"/>
  <c r="K89" i="3"/>
  <c r="J84" i="3"/>
  <c r="K84" i="3" s="1"/>
  <c r="J74" i="3"/>
  <c r="K74" i="3"/>
  <c r="I114" i="3"/>
  <c r="I110" i="3"/>
  <c r="I106" i="3"/>
  <c r="J98" i="3"/>
  <c r="K98" i="3"/>
  <c r="J97" i="3"/>
  <c r="K97" i="3"/>
  <c r="I92" i="3"/>
  <c r="J82" i="3"/>
  <c r="K82" i="3" s="1"/>
  <c r="J81" i="3"/>
  <c r="K81" i="3"/>
  <c r="I76" i="3"/>
  <c r="K112" i="3"/>
  <c r="G111" i="3"/>
  <c r="F111" i="3"/>
  <c r="I111" i="3" s="1"/>
  <c r="G107" i="3"/>
  <c r="F107" i="3"/>
  <c r="J78" i="3"/>
  <c r="K78" i="3"/>
  <c r="K113" i="3"/>
  <c r="J73" i="3"/>
  <c r="K73" i="3"/>
  <c r="K104" i="3"/>
  <c r="J93" i="3"/>
  <c r="K93" i="3" s="1"/>
  <c r="J77" i="3"/>
  <c r="K77" i="3"/>
  <c r="K109" i="3"/>
  <c r="K105" i="3"/>
  <c r="J100" i="3"/>
  <c r="K100" i="3"/>
  <c r="J90" i="3"/>
  <c r="K90" i="3"/>
  <c r="J116" i="3"/>
  <c r="K116" i="3" s="1"/>
  <c r="I115" i="3"/>
  <c r="J112" i="3"/>
  <c r="J108" i="3"/>
  <c r="K108" i="3" s="1"/>
  <c r="I107" i="3"/>
  <c r="J104" i="3"/>
  <c r="J102" i="3"/>
  <c r="K102" i="3"/>
  <c r="K101" i="3"/>
  <c r="J101" i="3"/>
  <c r="J96" i="3"/>
  <c r="K96" i="3" s="1"/>
  <c r="J86" i="3"/>
  <c r="K86" i="3" s="1"/>
  <c r="J85" i="3"/>
  <c r="K85" i="3" s="1"/>
  <c r="I80" i="3"/>
  <c r="F103" i="3"/>
  <c r="I103" i="3" s="1"/>
  <c r="F99" i="3"/>
  <c r="I99" i="3" s="1"/>
  <c r="F95" i="3"/>
  <c r="I95" i="3" s="1"/>
  <c r="F91" i="3"/>
  <c r="I91" i="3" s="1"/>
  <c r="F87" i="3"/>
  <c r="I87" i="3" s="1"/>
  <c r="F83" i="3"/>
  <c r="I83" i="3" s="1"/>
  <c r="F79" i="3"/>
  <c r="I79" i="3" s="1"/>
  <c r="F75" i="3"/>
  <c r="I75" i="3" s="1"/>
  <c r="I62" i="3"/>
  <c r="I46" i="3"/>
  <c r="K42" i="3"/>
  <c r="G57" i="3"/>
  <c r="I57" i="3" s="1"/>
  <c r="I56" i="3"/>
  <c r="I44" i="3"/>
  <c r="I34" i="3"/>
  <c r="I30" i="3"/>
  <c r="F27" i="3"/>
  <c r="G27" i="3"/>
  <c r="J64" i="3"/>
  <c r="K64" i="3" s="1"/>
  <c r="G63" i="3"/>
  <c r="I63" i="3" s="1"/>
  <c r="K59" i="3"/>
  <c r="I54" i="3"/>
  <c r="F52" i="3"/>
  <c r="I52" i="3" s="1"/>
  <c r="G47" i="3"/>
  <c r="I47" i="3" s="1"/>
  <c r="F40" i="3"/>
  <c r="I40" i="3" s="1"/>
  <c r="F39" i="3"/>
  <c r="G39" i="3"/>
  <c r="I37" i="3"/>
  <c r="F35" i="3"/>
  <c r="G35" i="3"/>
  <c r="G31" i="3"/>
  <c r="F31" i="3"/>
  <c r="I24" i="3"/>
  <c r="F43" i="3"/>
  <c r="G43" i="3"/>
  <c r="G23" i="3"/>
  <c r="I23" i="3" s="1"/>
  <c r="F19" i="3"/>
  <c r="I19" i="3" s="1"/>
  <c r="F15" i="3"/>
  <c r="I15" i="3" s="1"/>
  <c r="I43" i="3" l="1"/>
  <c r="J43" i="3" s="1"/>
  <c r="K43" i="3" s="1"/>
  <c r="I31" i="3"/>
  <c r="J31" i="3" s="1"/>
  <c r="K31" i="3" s="1"/>
  <c r="G69" i="3"/>
  <c r="G121" i="3" s="1"/>
  <c r="I27" i="3"/>
  <c r="J14" i="3"/>
  <c r="K14" i="3" s="1"/>
  <c r="J49" i="3"/>
  <c r="K49" i="3" s="1"/>
  <c r="F69" i="3"/>
  <c r="F121" i="3" s="1"/>
  <c r="K48" i="3"/>
  <c r="K12" i="3"/>
  <c r="J111" i="3"/>
  <c r="K111" i="3" s="1"/>
  <c r="J80" i="3"/>
  <c r="K80" i="3" s="1"/>
  <c r="J115" i="3"/>
  <c r="K115" i="3" s="1"/>
  <c r="K95" i="3"/>
  <c r="J95" i="3"/>
  <c r="J83" i="3"/>
  <c r="K83" i="3" s="1"/>
  <c r="K99" i="3"/>
  <c r="J99" i="3"/>
  <c r="J106" i="3"/>
  <c r="K106" i="3"/>
  <c r="K87" i="3"/>
  <c r="J87" i="3"/>
  <c r="J103" i="3"/>
  <c r="K103" i="3" s="1"/>
  <c r="J110" i="3"/>
  <c r="K110" i="3" s="1"/>
  <c r="J75" i="3"/>
  <c r="K75" i="3" s="1"/>
  <c r="K107" i="3"/>
  <c r="J107" i="3"/>
  <c r="J76" i="3"/>
  <c r="K76" i="3" s="1"/>
  <c r="J114" i="3"/>
  <c r="K114" i="3" s="1"/>
  <c r="J91" i="3"/>
  <c r="K91" i="3" s="1"/>
  <c r="K79" i="3"/>
  <c r="J79" i="3"/>
  <c r="J92" i="3"/>
  <c r="K92" i="3"/>
  <c r="J63" i="3"/>
  <c r="K63" i="3" s="1"/>
  <c r="J57" i="3"/>
  <c r="K57" i="3" s="1"/>
  <c r="J47" i="3"/>
  <c r="K47" i="3" s="1"/>
  <c r="J23" i="3"/>
  <c r="K23" i="3" s="1"/>
  <c r="J30" i="3"/>
  <c r="K30" i="3" s="1"/>
  <c r="J20" i="3"/>
  <c r="K20" i="3" s="1"/>
  <c r="I35" i="3"/>
  <c r="I39" i="3"/>
  <c r="J60" i="3"/>
  <c r="K60" i="3" s="1"/>
  <c r="J34" i="3"/>
  <c r="K34" i="3" s="1"/>
  <c r="J50" i="3"/>
  <c r="K50" i="3" s="1"/>
  <c r="J66" i="3"/>
  <c r="K66" i="3" s="1"/>
  <c r="J61" i="3"/>
  <c r="K61" i="3" s="1"/>
  <c r="J46" i="3"/>
  <c r="K46" i="3" s="1"/>
  <c r="J19" i="3"/>
  <c r="K19" i="3" s="1"/>
  <c r="J44" i="3"/>
  <c r="K44" i="3" s="1"/>
  <c r="J40" i="3"/>
  <c r="K40" i="3" s="1"/>
  <c r="J24" i="3"/>
  <c r="K24" i="3" s="1"/>
  <c r="J32" i="3"/>
  <c r="K32" i="3" s="1"/>
  <c r="J36" i="3"/>
  <c r="K36" i="3" s="1"/>
  <c r="J54" i="3"/>
  <c r="K54" i="3" s="1"/>
  <c r="J38" i="3"/>
  <c r="K38" i="3" s="1"/>
  <c r="J51" i="3"/>
  <c r="K51" i="3" s="1"/>
  <c r="J67" i="3"/>
  <c r="K67" i="3"/>
  <c r="J16" i="3"/>
  <c r="K16" i="3" s="1"/>
  <c r="J52" i="3"/>
  <c r="K52" i="3" s="1"/>
  <c r="J15" i="3"/>
  <c r="J27" i="3"/>
  <c r="K27" i="3" s="1"/>
  <c r="J29" i="3"/>
  <c r="K29" i="3" s="1"/>
  <c r="J33" i="3"/>
  <c r="K33" i="3" s="1"/>
  <c r="J37" i="3"/>
  <c r="K37" i="3" s="1"/>
  <c r="J45" i="3"/>
  <c r="K45" i="3" s="1"/>
  <c r="J55" i="3"/>
  <c r="K55" i="3" s="1"/>
  <c r="J41" i="3"/>
  <c r="K41" i="3"/>
  <c r="J56" i="3"/>
  <c r="K56" i="3" s="1"/>
  <c r="J62" i="3"/>
  <c r="K62" i="3" s="1"/>
  <c r="I69" i="3" l="1"/>
  <c r="I121" i="3" s="1"/>
  <c r="K15" i="3"/>
  <c r="J39" i="3"/>
  <c r="K39" i="3" s="1"/>
  <c r="J35" i="3"/>
  <c r="J69" i="3" l="1"/>
  <c r="J121" i="3" s="1"/>
  <c r="K35" i="3"/>
  <c r="K69" i="3"/>
  <c r="K121" i="3" s="1"/>
  <c r="B17" i="4" s="1"/>
  <c r="B18" i="4" s="1"/>
</calcChain>
</file>

<file path=xl/sharedStrings.xml><?xml version="1.0" encoding="utf-8"?>
<sst xmlns="http://schemas.openxmlformats.org/spreadsheetml/2006/main" count="1043" uniqueCount="341">
  <si>
    <t>CONTPAQ i</t>
  </si>
  <si>
    <t xml:space="preserve">      NÓMINAS</t>
  </si>
  <si>
    <t>011 INGENIERIA FISCAL LABORAL SC</t>
  </si>
  <si>
    <t>Lista de Raya (forma tabular)</t>
  </si>
  <si>
    <t>Periodo 3 al 3 Semanal del 10/01/2018 al 16/01/2018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</si>
  <si>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</si>
  <si>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</si>
  <si>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</si>
  <si>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</si>
  <si>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</si>
  <si>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</si>
  <si>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Horas extras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</si>
  <si>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</si>
  <si>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</si>
  <si>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</si>
  <si>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</si>
  <si>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</si>
  <si>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</si>
  <si>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</si>
  <si>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</si>
  <si>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</si>
  <si>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</si>
  <si>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</si>
  <si>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</si>
  <si>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</si>
  <si>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</si>
  <si>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</si>
  <si>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</si>
  <si>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</si>
  <si>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Descuento infonavit 17</t>
  </si>
  <si>
    <t>Descuentos fonacot 17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</si>
  <si>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</si>
  <si>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</si>
  <si>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</si>
  <si>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</si>
  <si>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</si>
  <si>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</si>
  <si>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</si>
  <si>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</si>
  <si>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AGL09</t>
  </si>
  <si>
    <t>Arias Gonzalez Luis Ignacio</t>
  </si>
  <si>
    <t>0AZ14</t>
  </si>
  <si>
    <t>Arroyo Zarazua Gilberto</t>
  </si>
  <si>
    <t>ARM15</t>
  </si>
  <si>
    <t>Avalos Rudamas Martha Katherine</t>
  </si>
  <si>
    <t>APA23</t>
  </si>
  <si>
    <t>Aviles Palazuelos Alfredo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</si>
  <si>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</si>
  <si>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</si>
  <si>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</si>
  <si>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</si>
  <si>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</si>
  <si>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</si>
  <si>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0CO24</t>
  </si>
  <si>
    <t>Castillo Ordoñez Jorge</t>
  </si>
  <si>
    <t>CAD16</t>
  </si>
  <si>
    <t>Castruita Aguilar David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</si>
  <si>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</si>
  <si>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</si>
  <si>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</si>
  <si>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</si>
  <si>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</si>
  <si>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</si>
  <si>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</si>
  <si>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</si>
  <si>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FGP06</t>
  </si>
  <si>
    <t>Flores Gomez Patricia</t>
  </si>
  <si>
    <t>GAR10</t>
  </si>
  <si>
    <t>Gallegos Romero Cristian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</si>
  <si>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</si>
  <si>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</si>
  <si>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</si>
  <si>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</si>
  <si>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</si>
  <si>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</si>
  <si>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</si>
  <si>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</si>
  <si>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</si>
  <si>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</si>
  <si>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</si>
  <si>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</si>
  <si>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</si>
  <si>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</si>
  <si>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</si>
  <si>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</si>
  <si>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</si>
  <si>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</si>
  <si>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</si>
  <si>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</si>
  <si>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</si>
  <si>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</si>
  <si>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</si>
  <si>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</si>
  <si>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</si>
  <si>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</si>
  <si>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00030</t>
  </si>
  <si>
    <t>Melendez Padilla Claudia Cristina</t>
  </si>
  <si>
    <t>MSA27</t>
  </si>
  <si>
    <t>Morales Sanchez Angel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</si>
  <si>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</si>
  <si>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</si>
  <si>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</si>
  <si>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</si>
  <si>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</si>
  <si>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</si>
  <si>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</si>
  <si>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</si>
  <si>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</si>
  <si>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</si>
  <si>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</si>
  <si>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</si>
  <si>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</si>
  <si>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</si>
  <si>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</si>
  <si>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</si>
  <si>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RGJ02</t>
  </si>
  <si>
    <t>Ramirez Gonzalez Jose Salvador</t>
  </si>
  <si>
    <t>RGK05</t>
  </si>
  <si>
    <t>Ramos Garduño Kristal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</si>
  <si>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</si>
  <si>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</si>
  <si>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</si>
  <si>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</si>
  <si>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</si>
  <si>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</si>
  <si>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</si>
  <si>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</si>
  <si>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SJJ30</t>
  </si>
  <si>
    <t>Saenz Juarez Josue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</si>
  <si>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</si>
  <si>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</si>
  <si>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</si>
  <si>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</si>
  <si>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</si>
  <si>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</si>
  <si>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</si>
  <si>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</si>
  <si>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</si>
  <si>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</si>
  <si>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</si>
  <si>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</si>
  <si>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</si>
  <si>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</si>
  <si>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VGR22</t>
  </si>
  <si>
    <t>Vargas Gomez Raul Armando</t>
  </si>
  <si>
    <t>VLC29</t>
  </si>
  <si>
    <t>Villarreal Lopez Carlos Alberto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</si>
  <si>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</si>
  <si>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</si>
  <si>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</si>
  <si>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</si>
  <si>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</si>
  <si>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</si>
  <si>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</si>
  <si>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</si>
  <si>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</si>
  <si>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</si>
  <si>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</si>
  <si>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</si>
  <si>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</si>
  <si>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</si>
  <si>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</si>
  <si>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</si>
  <si>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</si>
  <si>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</si>
  <si>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</si>
  <si>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</si>
  <si>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</si>
  <si>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</si>
  <si>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</si>
  <si>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</si>
  <si>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</si>
  <si>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</si>
  <si>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</si>
  <si>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HVJ15</t>
  </si>
  <si>
    <t>Hurtado Vazquez Juan De Dios</t>
  </si>
  <si>
    <t>JML29</t>
  </si>
  <si>
    <t>Juarez Martinez Luis Miguel</t>
  </si>
  <si>
    <t>JUM13</t>
  </si>
  <si>
    <t>Juarez Uribe Michel</t>
  </si>
  <si>
    <t>0MA08</t>
  </si>
  <si>
    <t>Martinez Alvarado Adrian</t>
  </si>
  <si>
    <t>MFF06</t>
  </si>
  <si>
    <t>Martinez Flores Francisco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</si>
  <si>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</si>
  <si>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</si>
  <si>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</si>
  <si>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</si>
  <si>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</si>
  <si>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</si>
  <si>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</si>
  <si>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</si>
  <si>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</si>
  <si>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</si>
  <si>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MBA15</t>
  </si>
  <si>
    <t>Mendoza Briones Asael Alejandro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</si>
  <si>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</si>
  <si>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</si>
  <si>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</si>
  <si>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</si>
  <si>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</si>
  <si>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</si>
  <si>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</si>
  <si>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</si>
  <si>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</si>
  <si>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</si>
  <si>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</si>
  <si>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</si>
  <si>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</si>
  <si>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</si>
  <si>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</si>
  <si>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</si>
  <si>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</si>
  <si>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</si>
  <si>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</si>
  <si>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</si>
  <si>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</si>
  <si>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</si>
  <si>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</si>
  <si>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</si>
  <si>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</si>
  <si>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</si>
  <si>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</si>
  <si>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</si>
  <si>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</si>
  <si>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</si>
  <si>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VBJ17</t>
  </si>
  <si>
    <t>Valdez Bernal Juan Pablo</t>
  </si>
  <si>
    <t>VEJ26</t>
  </si>
  <si>
    <t>Valdez Espino Jose Jacob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</si>
  <si>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</si>
  <si>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</si>
  <si>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</si>
  <si>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</si>
  <si>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</si>
  <si>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</si>
  <si>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</si>
  <si>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</si>
  <si>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>VGJ15</t>
  </si>
  <si>
    <t>Villegas Gonzalez Juan Francisco</t>
  </si>
  <si>
    <t xml:space="preserve">  =============</t>
  </si>
  <si>
    <t>Total Gral.</t>
  </si>
  <si>
    <t xml:space="preserve"> </t>
  </si>
  <si>
    <t>Periodo 3 del 2018-01-10 al 2018-01-16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</si>
  <si>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</si>
  <si>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</si>
  <si>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</si>
  <si>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</si>
  <si>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</si>
  <si>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</si>
  <si>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</si>
  <si>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</si>
  <si>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28 Tarjeta de Débito</t>
  </si>
  <si>
    <t>Total Tarjeta de Débito</t>
  </si>
  <si>
    <t>Total de movimientos 94</t>
  </si>
  <si>
    <t>99 Otros</t>
  </si>
  <si>
    <t>Total Otros</t>
  </si>
  <si>
    <t>Total de movimientos 6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</si>
  <si>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</si>
  <si>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</si>
  <si>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</si>
  <si>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</si>
  <si>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</si>
  <si>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</si>
  <si>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</si>
  <si>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QUERETARO MOTORS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</si>
  <si>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</si>
  <si>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</si>
  <si>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</si>
  <si>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</si>
  <si>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</si>
  <si>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</si>
  <si>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</si>
  <si>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</si>
  <si>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</si>
  <si>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</si>
  <si>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</si>
  <si>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3</t>
  </si>
  <si>
    <t>10/01/2018 AL 16/01/2018</t>
  </si>
  <si>
    <t>SERVICIO</t>
  </si>
  <si>
    <t>AGUILAR BRAVO CRISTIAN SAUL</t>
  </si>
  <si>
    <t>VENTAS</t>
  </si>
  <si>
    <t>ARENAS VARGAS MOISES</t>
  </si>
  <si>
    <t>SEMINUEVOS</t>
  </si>
  <si>
    <t>ARIAS GONZALEZ LUIS IGNACIO</t>
  </si>
  <si>
    <t>ARROYO ZARAZUA GILBERTO</t>
  </si>
  <si>
    <t>AVALOS RUDAMAS MARTHA KATHERINE</t>
  </si>
  <si>
    <t>AVILES PALAZUELOS ALFREDO</t>
  </si>
  <si>
    <t>BERDEJA LEON FRANCISCO GERARDO</t>
  </si>
  <si>
    <t>CARDENAS CASAS MARIA DEL ROCIO</t>
  </si>
  <si>
    <t>CARRASCO TOVAR ARTURO</t>
  </si>
  <si>
    <t>CASTILLO ORDOÑEZ JORGE</t>
  </si>
  <si>
    <t>CASTRUITA AGUILAR DAVID ARTURO</t>
  </si>
  <si>
    <t>CUATZON APARICIO GELASIO</t>
  </si>
  <si>
    <t>ADMON VENTAS</t>
  </si>
  <si>
    <t>DE JESUS CRUZ JUAN CARLOS</t>
  </si>
  <si>
    <t>DOMINGUEZ ALCANTARA MIGUEL ANGEL</t>
  </si>
  <si>
    <t>DURAN GUERRA VICTOR MANUEL</t>
  </si>
  <si>
    <t>FLORES GOMEZ PATRICIA</t>
  </si>
  <si>
    <t>GALLEGOS ROMERO CRISTIAN</t>
  </si>
  <si>
    <t>GARCIA TORRES JUAN MANUEL</t>
  </si>
  <si>
    <t>GRANADOS PEREZ BRENDA LAURA</t>
  </si>
  <si>
    <t>HERNANDEZ ARREOLA RODOLFO MAYOLO</t>
  </si>
  <si>
    <t>ADMINISTRACION</t>
  </si>
  <si>
    <t>HERNANDEZ MATA AURELIANO</t>
  </si>
  <si>
    <t>HERNANDEZ RAMOS LUIS FELIPE</t>
  </si>
  <si>
    <t>HERNANDEZ SOLIS GUMECINDO</t>
  </si>
  <si>
    <t>HURRLE SALZMANN CARLOS ABELARDO</t>
  </si>
  <si>
    <t>ADMON SERVICIO</t>
  </si>
  <si>
    <t>HURTADO PAJARO JOSE EDUARDO</t>
  </si>
  <si>
    <t>JIMENEZ HERNANDEZ JULIO CESAR</t>
  </si>
  <si>
    <t>LANDAVERDE GARCIA JUAN</t>
  </si>
  <si>
    <t>LOPEZ PEDROZA MIROSLAVA</t>
  </si>
  <si>
    <t>LOYOLA SANDOVAL JOSE ANDRES</t>
  </si>
  <si>
    <t>LOZANO PEREZ JOSE ENRIQUE</t>
  </si>
  <si>
    <t>MELENDEZ PADILLA CLAUDIA CRISTINA</t>
  </si>
  <si>
    <t>MORALES SANCHEZ ANGEL</t>
  </si>
  <si>
    <t>MORENO VALERA NORMA</t>
  </si>
  <si>
    <t>NAVARRO ARENAS ANDREA ARELI</t>
  </si>
  <si>
    <t>OCHOA PALACIOS RAUL ALEJANDRO</t>
  </si>
  <si>
    <t>OLIVAS MANCILLA JESUS SADIEL</t>
  </si>
  <si>
    <t>ONTIVEROS PLIEGO LUIS GERARDO</t>
  </si>
  <si>
    <t>PADILLA RUIZ JOSE ANTONIO</t>
  </si>
  <si>
    <t>PATIÑO NAVARRO OSCAR MARTIN</t>
  </si>
  <si>
    <t>PEREZ LOPEZ JIMMY FLORENTINO</t>
  </si>
  <si>
    <t>RAMIREZ GONZALEZ JOSE SALVADOR</t>
  </si>
  <si>
    <t>RAMOS GARDUÑO KRISTAL</t>
  </si>
  <si>
    <t>RIVERA AGUILAR GABRIEL</t>
  </si>
  <si>
    <t>RODRIGUEZ PINACHO CESAR OCTAVIO</t>
  </si>
  <si>
    <t>RODRIGUEZ RODRIGUEZ RODOLFO ANUAR</t>
  </si>
  <si>
    <t>RUIZ RODRIGUEZ OMAR</t>
  </si>
  <si>
    <t>SAENZ JUAREZ JOSUE</t>
  </si>
  <si>
    <t>SALDAÑA SANCHEZ JULIO CESAR</t>
  </si>
  <si>
    <t>SERENO CUELLAR JUVENAL</t>
  </si>
  <si>
    <t>SIFONTES SARDUA DAYAN JESUS</t>
  </si>
  <si>
    <t>SOLANO PEREZ JOSE ANTONIO</t>
  </si>
  <si>
    <t>SOLORZANO LUNA MARIANA</t>
  </si>
  <si>
    <t>TORRES IBARRA LUIS GERARDO</t>
  </si>
  <si>
    <t>TRONCOSO PEÑA GERARDO</t>
  </si>
  <si>
    <t>VARGAS GOMEZ RAUL ARMANDO</t>
  </si>
  <si>
    <t>VILLARREAL LOPEZ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</si>
</sst>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21" fillId="0" borderId="0"/>
    <xf numFmtId="43" fontId="20" fillId="0" borderId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63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164" fontId="23" fillId="0" borderId="1" xfId="0" applyNumberFormat="1" applyFont="1" applyBorder="1"/>
    <xf numFmtId="0" fontId="22" fillId="0" borderId="4" xfId="7" applyFont="1" applyBorder="1" applyAlignment="1">
      <alignment horizontal="center"/>
    </xf>
    <xf numFmtId="0" fontId="22" fillId="0" borderId="5" xfId="7" applyFont="1" applyBorder="1" applyAlignment="1">
      <alignment horizontal="center"/>
    </xf>
    <xf numFmtId="0" fontId="22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5" fillId="0" borderId="8" xfId="0" applyFont="1" applyBorder="1"/>
    <xf numFmtId="0" fontId="24" fillId="0" borderId="8" xfId="0" applyFont="1" applyBorder="1"/>
    <xf numFmtId="0" fontId="0" fillId="0" borderId="8" xfId="0" applyFont="1" applyBorder="1"/>
    <xf numFmtId="0" fontId="0" fillId="0" borderId="8" xfId="0" applyBorder="1"/>
    <xf numFmtId="14" fontId="25" fillId="0" borderId="8" xfId="0" applyNumberFormat="1" applyFont="1" applyBorder="1"/>
    <xf numFmtId="43" fontId="1" fillId="0" borderId="8" xfId="4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24" fillId="0" borderId="11" xfId="4" applyFont="1" applyBorder="1"/>
    <xf numFmtId="0" fontId="26" fillId="4" borderId="13" xfId="0" applyFont="1" applyFill="1" applyBorder="1"/>
    <xf numFmtId="0" fontId="26" fillId="0" borderId="13" xfId="0" applyFont="1" applyFill="1" applyBorder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24"/>
  <sheetViews>
    <sheetView workbookViewId="0">
      <pane xSplit="2" ySplit="11" topLeftCell="D12" activePane="bottomRight" state="frozen"/>
      <selection pane="topRight" activeCell="C1" sqref="C1"/>
      <selection pane="bottomLeft" activeCell="A14" sqref="A14"/>
      <selection pane="bottomRight" activeCell="I12" sqref="I12:I66"/>
    </sheetView>
  </sheetViews>
  <sheetFormatPr baseColWidth="10" defaultRowHeight="11.25" x14ac:dyDescent="0.2"/>
  <cols>
    <col min="1" max="1" width="7.7109375" style="2" customWidth="1"/>
    <col min="2" max="2" width="27.28515625" style="1" customWidth="1"/>
    <col min="3" max="3" width="15" style="1" bestFit="1" customWidth="1"/>
    <col min="4" max="4" width="11.42578125" style="1"/>
    <col min="5" max="5" width="14.42578125" style="1" customWidth="1"/>
    <col min="6" max="16384" width="11.42578125" style="1"/>
  </cols>
  <sheetData>
    <row r="1" spans="1:14" ht="18" customHeight="1" x14ac:dyDescent="0.2">
      <c r="A1" s="3" t="s">
        <v>0</v>
      </c>
      <c r="B1" s="26" t="s">
        <v>242</v>
      </c>
    </row>
    <row r="2" spans="1:14" ht="24.95" customHeight="1" x14ac:dyDescent="0.2">
      <c r="A2" s="4" t="s">
        <v>1</v>
      </c>
      <c r="B2" s="21" t="s">
        <v>2</v>
      </c>
    </row>
    <row r="3" spans="1:14" ht="15" x14ac:dyDescent="0.2">
      <c r="B3" s="23" t="s">
        <v>3</v>
      </c>
    </row>
    <row r="4" spans="1:14" ht="12.75" x14ac:dyDescent="0.2">
      <c r="B4" s="25" t="s">
        <v>4</v>
      </c>
    </row>
    <row r="5" spans="1:14" x14ac:dyDescent="0.2">
      <c r="B5" s="6" t="s">
        <v>5</v>
      </c>
    </row>
    <row r="6" spans="1:14" x14ac:dyDescent="0.2">
      <c r="B6" s="6" t="s">
        <v>6</v>
      </c>
    </row>
    <row r="7" spans="1:14" ht="15" x14ac:dyDescent="0.25">
      <c r="E7" s="45" t="s">
        <v>258</v>
      </c>
      <c r="F7" s="46"/>
      <c r="G7" s="46"/>
      <c r="H7" s="46"/>
      <c r="I7" s="46"/>
      <c r="J7" s="46"/>
      <c r="K7" s="47"/>
    </row>
    <row r="8" spans="1:14" s="5" customFormat="1" ht="23.25" thickBot="1" x14ac:dyDescent="0.25">
      <c r="A8" s="8" t="s">
        <v>7</v>
      </c>
      <c r="B8" s="9" t="s">
        <v>8</v>
      </c>
      <c r="C8" s="10" t="s">
        <v>15</v>
      </c>
      <c r="E8" s="41" t="s">
        <v>15</v>
      </c>
      <c r="F8" s="41" t="s">
        <v>259</v>
      </c>
      <c r="G8" s="41" t="s">
        <v>260</v>
      </c>
      <c r="H8" s="41" t="s">
        <v>261</v>
      </c>
      <c r="I8" s="41" t="s">
        <v>262</v>
      </c>
      <c r="J8" s="41" t="s">
        <v>263</v>
      </c>
      <c r="K8" s="41" t="s">
        <v>264</v>
      </c>
    </row>
    <row r="9" spans="1:14" ht="12" thickTop="1" x14ac:dyDescent="0.2">
      <c r="A9" s="13" t="s">
        <v>33</v>
      </c>
    </row>
    <row r="11" spans="1:14" x14ac:dyDescent="0.2">
      <c r="A11" s="12" t="s">
        <v>34</v>
      </c>
    </row>
    <row r="12" spans="1:14" ht="15" x14ac:dyDescent="0.25">
      <c r="A12" s="2" t="s">
        <v>35</v>
      </c>
      <c r="B12" s="1" t="s">
        <v>36</v>
      </c>
      <c r="C12" s="14">
        <v>3714.31</v>
      </c>
      <c r="E12" s="42">
        <f>+C12</f>
        <v>3714.31</v>
      </c>
      <c r="F12" s="42">
        <f>+E12*2%</f>
        <v>74.286199999999994</v>
      </c>
      <c r="G12" s="42">
        <f>+E12*7.5%</f>
        <v>278.57324999999997</v>
      </c>
      <c r="H12" s="42">
        <f>+INGENIERIA!R12</f>
        <v>0</v>
      </c>
      <c r="I12" s="42">
        <f>SUM(E12:H12)</f>
        <v>4067.1694499999999</v>
      </c>
      <c r="J12" s="42">
        <f>+I12*16%</f>
        <v>650.74711200000002</v>
      </c>
      <c r="K12" s="42">
        <f>+I12+J12</f>
        <v>4717.9165620000003</v>
      </c>
      <c r="M12" s="61" t="s">
        <v>279</v>
      </c>
      <c r="N12" s="62" t="s">
        <v>280</v>
      </c>
    </row>
    <row r="13" spans="1:14" ht="15" hidden="1" x14ac:dyDescent="0.25">
      <c r="A13" s="2" t="s">
        <v>37</v>
      </c>
      <c r="B13" s="1" t="s">
        <v>38</v>
      </c>
      <c r="C13" s="14">
        <v>4666.6899999999996</v>
      </c>
      <c r="E13" s="42">
        <f t="shared" ref="E13:E67" si="0">+C13</f>
        <v>4666.6899999999996</v>
      </c>
      <c r="F13" s="42">
        <f t="shared" ref="F13:F67" si="1">+E13*2%</f>
        <v>93.333799999999997</v>
      </c>
      <c r="G13" s="42">
        <f t="shared" ref="G13:G67" si="2">+E13*7.5%</f>
        <v>350.00174999999996</v>
      </c>
      <c r="H13" s="42">
        <f>+INGENIERIA!R13</f>
        <v>0</v>
      </c>
      <c r="I13" s="42">
        <f t="shared" ref="I13:I67" si="3">SUM(E13:H13)</f>
        <v>5110.0255500000003</v>
      </c>
      <c r="J13" s="42">
        <f t="shared" ref="J13:J67" si="4">+I13*16%</f>
        <v>817.60408800000005</v>
      </c>
      <c r="K13" s="42">
        <f t="shared" ref="K13:K67" si="5">+I13+J13</f>
        <v>5927.6296380000003</v>
      </c>
      <c r="M13" s="61" t="s">
        <v>281</v>
      </c>
      <c r="N13" s="62" t="s">
        <v>282</v>
      </c>
    </row>
    <row r="14" spans="1:14" ht="15" hidden="1" x14ac:dyDescent="0.25">
      <c r="A14" s="2" t="s">
        <v>39</v>
      </c>
      <c r="B14" s="1" t="s">
        <v>40</v>
      </c>
      <c r="C14" s="14">
        <v>1026.69</v>
      </c>
      <c r="E14" s="42">
        <f t="shared" si="0"/>
        <v>1026.69</v>
      </c>
      <c r="F14" s="42">
        <f t="shared" si="1"/>
        <v>20.533800000000003</v>
      </c>
      <c r="G14" s="42">
        <f t="shared" si="2"/>
        <v>77.001750000000001</v>
      </c>
      <c r="H14" s="42">
        <f>+INGENIERIA!R14</f>
        <v>0</v>
      </c>
      <c r="I14" s="42">
        <f t="shared" si="3"/>
        <v>1124.2255499999999</v>
      </c>
      <c r="J14" s="42">
        <f t="shared" si="4"/>
        <v>179.87608799999998</v>
      </c>
      <c r="K14" s="42">
        <f t="shared" si="5"/>
        <v>1304.1016379999999</v>
      </c>
      <c r="M14" s="61" t="s">
        <v>283</v>
      </c>
      <c r="N14" s="62" t="s">
        <v>284</v>
      </c>
    </row>
    <row r="15" spans="1:14" ht="15" hidden="1" x14ac:dyDescent="0.25">
      <c r="A15" s="2" t="s">
        <v>41</v>
      </c>
      <c r="B15" s="1" t="s">
        <v>42</v>
      </c>
      <c r="C15" s="14">
        <v>2847.13</v>
      </c>
      <c r="E15" s="42">
        <f t="shared" si="0"/>
        <v>2847.13</v>
      </c>
      <c r="F15" s="42">
        <f t="shared" si="1"/>
        <v>56.942600000000006</v>
      </c>
      <c r="G15" s="42">
        <f t="shared" si="2"/>
        <v>213.53475</v>
      </c>
      <c r="H15" s="42">
        <f>+INGENIERIA!R15</f>
        <v>0</v>
      </c>
      <c r="I15" s="42">
        <f t="shared" si="3"/>
        <v>3117.6073499999998</v>
      </c>
      <c r="J15" s="42">
        <f t="shared" si="4"/>
        <v>498.81717599999996</v>
      </c>
      <c r="K15" s="42">
        <f t="shared" si="5"/>
        <v>3616.4245259999998</v>
      </c>
      <c r="M15" s="61" t="s">
        <v>281</v>
      </c>
      <c r="N15" s="62" t="s">
        <v>285</v>
      </c>
    </row>
    <row r="16" spans="1:14" ht="15" x14ac:dyDescent="0.25">
      <c r="A16" s="2" t="s">
        <v>43</v>
      </c>
      <c r="B16" s="1" t="s">
        <v>44</v>
      </c>
      <c r="C16" s="14">
        <v>1400</v>
      </c>
      <c r="E16" s="42">
        <f t="shared" si="0"/>
        <v>1400</v>
      </c>
      <c r="F16" s="42">
        <f t="shared" si="1"/>
        <v>28</v>
      </c>
      <c r="G16" s="42">
        <f t="shared" si="2"/>
        <v>105</v>
      </c>
      <c r="H16" s="42">
        <f>+INGENIERIA!R16</f>
        <v>0</v>
      </c>
      <c r="I16" s="42">
        <f t="shared" si="3"/>
        <v>1533</v>
      </c>
      <c r="J16" s="42">
        <f t="shared" si="4"/>
        <v>245.28</v>
      </c>
      <c r="K16" s="42">
        <f t="shared" si="5"/>
        <v>1778.28</v>
      </c>
      <c r="M16" s="61" t="s">
        <v>279</v>
      </c>
      <c r="N16" s="62" t="s">
        <v>286</v>
      </c>
    </row>
    <row r="17" spans="1:14" ht="15" hidden="1" x14ac:dyDescent="0.25">
      <c r="A17" s="2" t="s">
        <v>45</v>
      </c>
      <c r="B17" s="1" t="s">
        <v>46</v>
      </c>
      <c r="C17" s="14">
        <v>1026.69</v>
      </c>
      <c r="E17" s="42">
        <f t="shared" si="0"/>
        <v>1026.69</v>
      </c>
      <c r="F17" s="42">
        <f t="shared" si="1"/>
        <v>20.533800000000003</v>
      </c>
      <c r="G17" s="42">
        <f t="shared" si="2"/>
        <v>77.001750000000001</v>
      </c>
      <c r="H17" s="42">
        <f>+INGENIERIA!R17</f>
        <v>0</v>
      </c>
      <c r="I17" s="42">
        <f t="shared" si="3"/>
        <v>1124.2255499999999</v>
      </c>
      <c r="J17" s="42">
        <f t="shared" si="4"/>
        <v>179.87608799999998</v>
      </c>
      <c r="K17" s="42">
        <f t="shared" si="5"/>
        <v>1304.1016379999999</v>
      </c>
      <c r="M17" s="61" t="s">
        <v>281</v>
      </c>
      <c r="N17" s="62" t="s">
        <v>287</v>
      </c>
    </row>
    <row r="18" spans="1:14" ht="15" hidden="1" x14ac:dyDescent="0.25">
      <c r="A18" s="2" t="s">
        <v>47</v>
      </c>
      <c r="B18" s="1" t="s">
        <v>48</v>
      </c>
      <c r="C18" s="14">
        <v>6004.56</v>
      </c>
      <c r="E18" s="42">
        <f t="shared" si="0"/>
        <v>6004.56</v>
      </c>
      <c r="F18" s="42">
        <f t="shared" si="1"/>
        <v>120.09120000000001</v>
      </c>
      <c r="G18" s="42">
        <f t="shared" si="2"/>
        <v>450.34200000000004</v>
      </c>
      <c r="H18" s="42">
        <f>+INGENIERIA!R18</f>
        <v>0</v>
      </c>
      <c r="I18" s="42">
        <f t="shared" si="3"/>
        <v>6574.9931999999999</v>
      </c>
      <c r="J18" s="42">
        <f t="shared" si="4"/>
        <v>1051.998912</v>
      </c>
      <c r="K18" s="42">
        <f t="shared" si="5"/>
        <v>7626.9921119999999</v>
      </c>
      <c r="M18" s="61" t="s">
        <v>281</v>
      </c>
      <c r="N18" s="62" t="s">
        <v>288</v>
      </c>
    </row>
    <row r="19" spans="1:14" ht="15" x14ac:dyDescent="0.25">
      <c r="A19" s="2" t="s">
        <v>49</v>
      </c>
      <c r="B19" s="1" t="s">
        <v>50</v>
      </c>
      <c r="C19" s="14">
        <v>3213.31</v>
      </c>
      <c r="E19" s="42">
        <f t="shared" si="0"/>
        <v>3213.31</v>
      </c>
      <c r="F19" s="42">
        <f t="shared" si="1"/>
        <v>64.266199999999998</v>
      </c>
      <c r="G19" s="42">
        <f t="shared" si="2"/>
        <v>240.99824999999998</v>
      </c>
      <c r="H19" s="42">
        <f>+INGENIERIA!R19</f>
        <v>0</v>
      </c>
      <c r="I19" s="42">
        <f t="shared" si="3"/>
        <v>3518.5744500000001</v>
      </c>
      <c r="J19" s="42">
        <f t="shared" si="4"/>
        <v>562.97191199999997</v>
      </c>
      <c r="K19" s="42">
        <f t="shared" si="5"/>
        <v>4081.546362</v>
      </c>
      <c r="M19" s="61" t="s">
        <v>279</v>
      </c>
      <c r="N19" s="62" t="s">
        <v>289</v>
      </c>
    </row>
    <row r="20" spans="1:14" ht="15" hidden="1" x14ac:dyDescent="0.25">
      <c r="A20" s="2" t="s">
        <v>51</v>
      </c>
      <c r="B20" s="1" t="s">
        <v>52</v>
      </c>
      <c r="C20" s="14">
        <v>7470.49</v>
      </c>
      <c r="E20" s="42">
        <f t="shared" si="0"/>
        <v>7470.49</v>
      </c>
      <c r="F20" s="42">
        <f t="shared" si="1"/>
        <v>149.40979999999999</v>
      </c>
      <c r="G20" s="42">
        <f t="shared" si="2"/>
        <v>560.28674999999998</v>
      </c>
      <c r="H20" s="42">
        <f>+INGENIERIA!R20</f>
        <v>0</v>
      </c>
      <c r="I20" s="42">
        <f t="shared" si="3"/>
        <v>8180.1865500000004</v>
      </c>
      <c r="J20" s="42">
        <f t="shared" si="4"/>
        <v>1308.8298480000001</v>
      </c>
      <c r="K20" s="42">
        <f t="shared" si="5"/>
        <v>9489.0163979999998</v>
      </c>
      <c r="M20" s="61" t="s">
        <v>281</v>
      </c>
      <c r="N20" s="62" t="s">
        <v>290</v>
      </c>
    </row>
    <row r="21" spans="1:14" ht="15" hidden="1" x14ac:dyDescent="0.25">
      <c r="A21" s="2" t="s">
        <v>53</v>
      </c>
      <c r="B21" s="1" t="s">
        <v>54</v>
      </c>
      <c r="C21" s="14">
        <v>1026.69</v>
      </c>
      <c r="E21" s="42">
        <f t="shared" si="0"/>
        <v>1026.69</v>
      </c>
      <c r="F21" s="42">
        <f t="shared" si="1"/>
        <v>20.533800000000003</v>
      </c>
      <c r="G21" s="42">
        <f t="shared" si="2"/>
        <v>77.001750000000001</v>
      </c>
      <c r="H21" s="42">
        <f>+INGENIERIA!R21</f>
        <v>0</v>
      </c>
      <c r="I21" s="42">
        <f t="shared" si="3"/>
        <v>1124.2255499999999</v>
      </c>
      <c r="J21" s="42">
        <f t="shared" si="4"/>
        <v>179.87608799999998</v>
      </c>
      <c r="K21" s="42">
        <f t="shared" si="5"/>
        <v>1304.1016379999999</v>
      </c>
      <c r="M21" s="61" t="s">
        <v>283</v>
      </c>
      <c r="N21" s="62" t="s">
        <v>291</v>
      </c>
    </row>
    <row r="22" spans="1:14" ht="15" hidden="1" x14ac:dyDescent="0.25">
      <c r="A22" s="2" t="s">
        <v>55</v>
      </c>
      <c r="B22" s="1" t="s">
        <v>56</v>
      </c>
      <c r="C22" s="14">
        <v>7526.69</v>
      </c>
      <c r="E22" s="42">
        <f t="shared" si="0"/>
        <v>7526.69</v>
      </c>
      <c r="F22" s="42">
        <f t="shared" si="1"/>
        <v>150.53379999999999</v>
      </c>
      <c r="G22" s="42">
        <f t="shared" si="2"/>
        <v>564.5017499999999</v>
      </c>
      <c r="H22" s="42">
        <f>+INGENIERIA!R22</f>
        <v>0</v>
      </c>
      <c r="I22" s="42">
        <f t="shared" si="3"/>
        <v>8241.7255499999992</v>
      </c>
      <c r="J22" s="42">
        <f t="shared" si="4"/>
        <v>1318.6760879999999</v>
      </c>
      <c r="K22" s="42">
        <f t="shared" si="5"/>
        <v>9560.4016379999994</v>
      </c>
      <c r="M22" s="61" t="s">
        <v>281</v>
      </c>
      <c r="N22" s="62" t="s">
        <v>292</v>
      </c>
    </row>
    <row r="23" spans="1:14" ht="15" hidden="1" x14ac:dyDescent="0.25">
      <c r="A23" s="2" t="s">
        <v>57</v>
      </c>
      <c r="B23" s="1" t="s">
        <v>58</v>
      </c>
      <c r="C23" s="14">
        <v>5309.86</v>
      </c>
      <c r="E23" s="42">
        <f t="shared" si="0"/>
        <v>5309.86</v>
      </c>
      <c r="F23" s="42">
        <f t="shared" si="1"/>
        <v>106.1972</v>
      </c>
      <c r="G23" s="42">
        <f t="shared" si="2"/>
        <v>398.23949999999996</v>
      </c>
      <c r="H23" s="42">
        <f>+INGENIERIA!R23</f>
        <v>0</v>
      </c>
      <c r="I23" s="42">
        <f t="shared" si="3"/>
        <v>5814.296699999999</v>
      </c>
      <c r="J23" s="42">
        <f t="shared" si="4"/>
        <v>930.28747199999987</v>
      </c>
      <c r="K23" s="42">
        <f t="shared" si="5"/>
        <v>6744.5841719999989</v>
      </c>
      <c r="M23" s="61" t="s">
        <v>283</v>
      </c>
      <c r="N23" s="62" t="s">
        <v>293</v>
      </c>
    </row>
    <row r="24" spans="1:14" ht="15" hidden="1" x14ac:dyDescent="0.25">
      <c r="A24" s="2" t="s">
        <v>59</v>
      </c>
      <c r="B24" s="1" t="s">
        <v>60</v>
      </c>
      <c r="C24" s="14">
        <v>1557.5</v>
      </c>
      <c r="E24" s="42">
        <f t="shared" si="0"/>
        <v>1557.5</v>
      </c>
      <c r="F24" s="42">
        <f t="shared" si="1"/>
        <v>31.150000000000002</v>
      </c>
      <c r="G24" s="42">
        <f t="shared" si="2"/>
        <v>116.8125</v>
      </c>
      <c r="H24" s="42">
        <f>+INGENIERIA!R24</f>
        <v>0</v>
      </c>
      <c r="I24" s="42">
        <f t="shared" si="3"/>
        <v>1705.4625000000001</v>
      </c>
      <c r="J24" s="42">
        <f t="shared" si="4"/>
        <v>272.87400000000002</v>
      </c>
      <c r="K24" s="42">
        <f t="shared" si="5"/>
        <v>1978.3365000000001</v>
      </c>
      <c r="M24" s="61" t="s">
        <v>294</v>
      </c>
      <c r="N24" s="62" t="s">
        <v>295</v>
      </c>
    </row>
    <row r="25" spans="1:14" ht="15" hidden="1" x14ac:dyDescent="0.25">
      <c r="A25" s="2" t="s">
        <v>61</v>
      </c>
      <c r="B25" s="1" t="s">
        <v>62</v>
      </c>
      <c r="C25" s="14">
        <v>1869</v>
      </c>
      <c r="E25" s="42">
        <f t="shared" si="0"/>
        <v>1869</v>
      </c>
      <c r="F25" s="42">
        <f t="shared" si="1"/>
        <v>37.380000000000003</v>
      </c>
      <c r="G25" s="42">
        <f t="shared" si="2"/>
        <v>140.17499999999998</v>
      </c>
      <c r="H25" s="42">
        <f>+INGENIERIA!R25</f>
        <v>0</v>
      </c>
      <c r="I25" s="42">
        <f t="shared" si="3"/>
        <v>2046.5550000000001</v>
      </c>
      <c r="J25" s="42">
        <f t="shared" si="4"/>
        <v>327.44880000000001</v>
      </c>
      <c r="K25" s="42">
        <f t="shared" si="5"/>
        <v>2374.0038</v>
      </c>
      <c r="M25" s="61" t="s">
        <v>294</v>
      </c>
      <c r="N25" s="62" t="s">
        <v>296</v>
      </c>
    </row>
    <row r="26" spans="1:14" ht="15" hidden="1" x14ac:dyDescent="0.25">
      <c r="A26" s="2" t="s">
        <v>63</v>
      </c>
      <c r="B26" s="1" t="s">
        <v>64</v>
      </c>
      <c r="C26" s="14">
        <v>8100.22</v>
      </c>
      <c r="E26" s="42">
        <f t="shared" si="0"/>
        <v>8100.22</v>
      </c>
      <c r="F26" s="42">
        <f t="shared" si="1"/>
        <v>162.0044</v>
      </c>
      <c r="G26" s="42">
        <f t="shared" si="2"/>
        <v>607.51649999999995</v>
      </c>
      <c r="H26" s="42">
        <f>+INGENIERIA!R26</f>
        <v>0</v>
      </c>
      <c r="I26" s="42">
        <f t="shared" si="3"/>
        <v>8869.7409000000007</v>
      </c>
      <c r="J26" s="42">
        <f t="shared" si="4"/>
        <v>1419.1585440000001</v>
      </c>
      <c r="K26" s="42">
        <f t="shared" si="5"/>
        <v>10288.899444000001</v>
      </c>
      <c r="M26" s="61" t="s">
        <v>281</v>
      </c>
      <c r="N26" s="62" t="s">
        <v>297</v>
      </c>
    </row>
    <row r="27" spans="1:14" ht="15" hidden="1" x14ac:dyDescent="0.25">
      <c r="A27" s="2" t="s">
        <v>65</v>
      </c>
      <c r="B27" s="1" t="s">
        <v>66</v>
      </c>
      <c r="C27" s="14">
        <v>1400</v>
      </c>
      <c r="E27" s="42">
        <f t="shared" si="0"/>
        <v>1400</v>
      </c>
      <c r="F27" s="42">
        <f t="shared" si="1"/>
        <v>28</v>
      </c>
      <c r="G27" s="42">
        <f t="shared" si="2"/>
        <v>105</v>
      </c>
      <c r="H27" s="42">
        <f>+INGENIERIA!R27</f>
        <v>0</v>
      </c>
      <c r="I27" s="42">
        <f t="shared" si="3"/>
        <v>1533</v>
      </c>
      <c r="J27" s="42">
        <f t="shared" si="4"/>
        <v>245.28</v>
      </c>
      <c r="K27" s="42">
        <f t="shared" si="5"/>
        <v>1778.28</v>
      </c>
      <c r="M27" s="61" t="s">
        <v>281</v>
      </c>
      <c r="N27" s="62" t="s">
        <v>298</v>
      </c>
    </row>
    <row r="28" spans="1:14" ht="15" hidden="1" x14ac:dyDescent="0.25">
      <c r="A28" s="2" t="s">
        <v>67</v>
      </c>
      <c r="B28" s="1" t="s">
        <v>68</v>
      </c>
      <c r="C28" s="14">
        <v>6271.28</v>
      </c>
      <c r="E28" s="42">
        <f t="shared" si="0"/>
        <v>6271.28</v>
      </c>
      <c r="F28" s="42">
        <f t="shared" si="1"/>
        <v>125.4256</v>
      </c>
      <c r="G28" s="42">
        <f t="shared" si="2"/>
        <v>470.34599999999995</v>
      </c>
      <c r="H28" s="42">
        <f>+INGENIERIA!R28</f>
        <v>0</v>
      </c>
      <c r="I28" s="42">
        <f t="shared" si="3"/>
        <v>6867.0515999999989</v>
      </c>
      <c r="J28" s="42">
        <f t="shared" si="4"/>
        <v>1098.7282559999999</v>
      </c>
      <c r="K28" s="42">
        <f t="shared" si="5"/>
        <v>7965.7798559999992</v>
      </c>
      <c r="M28" s="61" t="s">
        <v>281</v>
      </c>
      <c r="N28" s="62" t="s">
        <v>299</v>
      </c>
    </row>
    <row r="29" spans="1:14" ht="15" hidden="1" x14ac:dyDescent="0.25">
      <c r="A29" s="2" t="s">
        <v>69</v>
      </c>
      <c r="B29" s="1" t="s">
        <v>70</v>
      </c>
      <c r="C29" s="14">
        <v>1793.73</v>
      </c>
      <c r="E29" s="42">
        <f t="shared" si="0"/>
        <v>1793.73</v>
      </c>
      <c r="F29" s="42">
        <f t="shared" si="1"/>
        <v>35.874600000000001</v>
      </c>
      <c r="G29" s="42">
        <f t="shared" si="2"/>
        <v>134.52975000000001</v>
      </c>
      <c r="H29" s="42">
        <f>+INGENIERIA!R29</f>
        <v>0</v>
      </c>
      <c r="I29" s="42">
        <f t="shared" si="3"/>
        <v>1964.13435</v>
      </c>
      <c r="J29" s="42">
        <f t="shared" si="4"/>
        <v>314.26149600000002</v>
      </c>
      <c r="K29" s="42">
        <f t="shared" si="5"/>
        <v>2278.3958459999999</v>
      </c>
      <c r="M29" s="61" t="s">
        <v>281</v>
      </c>
      <c r="N29" s="62" t="s">
        <v>300</v>
      </c>
    </row>
    <row r="30" spans="1:14" ht="15" hidden="1" x14ac:dyDescent="0.25">
      <c r="A30" s="2" t="s">
        <v>71</v>
      </c>
      <c r="B30" s="1" t="s">
        <v>72</v>
      </c>
      <c r="C30" s="14">
        <v>2879.19</v>
      </c>
      <c r="E30" s="42">
        <f t="shared" si="0"/>
        <v>2879.19</v>
      </c>
      <c r="F30" s="42">
        <f t="shared" si="1"/>
        <v>57.583800000000004</v>
      </c>
      <c r="G30" s="42">
        <f t="shared" si="2"/>
        <v>215.93924999999999</v>
      </c>
      <c r="H30" s="42">
        <f>+INGENIERIA!R30</f>
        <v>0</v>
      </c>
      <c r="I30" s="42">
        <f t="shared" si="3"/>
        <v>3152.7130499999998</v>
      </c>
      <c r="J30" s="42">
        <f t="shared" si="4"/>
        <v>504.43408799999997</v>
      </c>
      <c r="K30" s="42">
        <f t="shared" si="5"/>
        <v>3657.1471379999998</v>
      </c>
      <c r="M30" s="61" t="s">
        <v>281</v>
      </c>
      <c r="N30" s="62" t="s">
        <v>301</v>
      </c>
    </row>
    <row r="31" spans="1:14" ht="15" hidden="1" x14ac:dyDescent="0.25">
      <c r="A31" s="2" t="s">
        <v>73</v>
      </c>
      <c r="B31" s="1" t="s">
        <v>74</v>
      </c>
      <c r="C31" s="14">
        <v>2800</v>
      </c>
      <c r="E31" s="42">
        <f t="shared" si="0"/>
        <v>2800</v>
      </c>
      <c r="F31" s="42">
        <f t="shared" si="1"/>
        <v>56</v>
      </c>
      <c r="G31" s="42">
        <f t="shared" si="2"/>
        <v>210</v>
      </c>
      <c r="H31" s="42">
        <f>+INGENIERIA!R31</f>
        <v>0</v>
      </c>
      <c r="I31" s="42">
        <f t="shared" si="3"/>
        <v>3066</v>
      </c>
      <c r="J31" s="42">
        <f t="shared" si="4"/>
        <v>490.56</v>
      </c>
      <c r="K31" s="42">
        <f t="shared" si="5"/>
        <v>3556.56</v>
      </c>
      <c r="M31" s="61" t="s">
        <v>281</v>
      </c>
      <c r="N31" s="62" t="s">
        <v>302</v>
      </c>
    </row>
    <row r="32" spans="1:14" ht="15" hidden="1" x14ac:dyDescent="0.25">
      <c r="A32" s="2" t="s">
        <v>75</v>
      </c>
      <c r="B32" s="1" t="s">
        <v>76</v>
      </c>
      <c r="C32" s="14">
        <v>1633.31</v>
      </c>
      <c r="E32" s="42">
        <f t="shared" si="0"/>
        <v>1633.31</v>
      </c>
      <c r="F32" s="42">
        <f t="shared" si="1"/>
        <v>32.666199999999996</v>
      </c>
      <c r="G32" s="42">
        <f t="shared" si="2"/>
        <v>122.49824999999998</v>
      </c>
      <c r="H32" s="42">
        <f>+INGENIERIA!R32</f>
        <v>0</v>
      </c>
      <c r="I32" s="42">
        <f t="shared" si="3"/>
        <v>1788.4744499999997</v>
      </c>
      <c r="J32" s="42">
        <f t="shared" si="4"/>
        <v>286.15591199999994</v>
      </c>
      <c r="K32" s="42">
        <f t="shared" si="5"/>
        <v>2074.6303619999999</v>
      </c>
      <c r="M32" s="61" t="s">
        <v>303</v>
      </c>
      <c r="N32" s="62" t="s">
        <v>304</v>
      </c>
    </row>
    <row r="33" spans="1:14" ht="15" hidden="1" x14ac:dyDescent="0.25">
      <c r="A33" s="2" t="s">
        <v>77</v>
      </c>
      <c r="B33" s="1" t="s">
        <v>78</v>
      </c>
      <c r="C33" s="14">
        <v>3774.67</v>
      </c>
      <c r="E33" s="42">
        <f t="shared" si="0"/>
        <v>3774.67</v>
      </c>
      <c r="F33" s="42">
        <f t="shared" si="1"/>
        <v>75.493400000000008</v>
      </c>
      <c r="G33" s="42">
        <f t="shared" si="2"/>
        <v>283.10025000000002</v>
      </c>
      <c r="H33" s="42">
        <f>+INGENIERIA!R33</f>
        <v>0</v>
      </c>
      <c r="I33" s="42">
        <f t="shared" si="3"/>
        <v>4133.2636499999999</v>
      </c>
      <c r="J33" s="42">
        <f t="shared" si="4"/>
        <v>661.32218399999999</v>
      </c>
      <c r="K33" s="42">
        <f t="shared" si="5"/>
        <v>4794.5858339999995</v>
      </c>
      <c r="M33" s="61" t="s">
        <v>283</v>
      </c>
      <c r="N33" s="62" t="s">
        <v>305</v>
      </c>
    </row>
    <row r="34" spans="1:14" ht="15" hidden="1" x14ac:dyDescent="0.25">
      <c r="A34" s="2" t="s">
        <v>79</v>
      </c>
      <c r="B34" s="1" t="s">
        <v>80</v>
      </c>
      <c r="C34" s="14">
        <v>3625.36</v>
      </c>
      <c r="E34" s="42">
        <f t="shared" si="0"/>
        <v>3625.36</v>
      </c>
      <c r="F34" s="42">
        <f t="shared" si="1"/>
        <v>72.507199999999997</v>
      </c>
      <c r="G34" s="42">
        <f t="shared" si="2"/>
        <v>271.90199999999999</v>
      </c>
      <c r="H34" s="42">
        <f>+INGENIERIA!R34</f>
        <v>0</v>
      </c>
      <c r="I34" s="42">
        <f t="shared" si="3"/>
        <v>3969.7692000000002</v>
      </c>
      <c r="J34" s="42">
        <f t="shared" si="4"/>
        <v>635.16307200000006</v>
      </c>
      <c r="K34" s="42">
        <f t="shared" si="5"/>
        <v>4604.932272</v>
      </c>
      <c r="M34" s="61" t="s">
        <v>281</v>
      </c>
      <c r="N34" s="62" t="s">
        <v>306</v>
      </c>
    </row>
    <row r="35" spans="1:14" ht="15" hidden="1" x14ac:dyDescent="0.25">
      <c r="A35" s="2" t="s">
        <v>81</v>
      </c>
      <c r="B35" s="1" t="s">
        <v>82</v>
      </c>
      <c r="C35" s="14">
        <v>3897.94</v>
      </c>
      <c r="E35" s="42">
        <f t="shared" si="0"/>
        <v>3897.94</v>
      </c>
      <c r="F35" s="42">
        <f t="shared" si="1"/>
        <v>77.958799999999997</v>
      </c>
      <c r="G35" s="42">
        <f t="shared" si="2"/>
        <v>292.34550000000002</v>
      </c>
      <c r="H35" s="42">
        <f>+INGENIERIA!R35</f>
        <v>0</v>
      </c>
      <c r="I35" s="42">
        <f t="shared" si="3"/>
        <v>4268.2443000000003</v>
      </c>
      <c r="J35" s="42">
        <f t="shared" si="4"/>
        <v>682.9190880000001</v>
      </c>
      <c r="K35" s="42">
        <f t="shared" si="5"/>
        <v>4951.1633880000009</v>
      </c>
      <c r="M35" s="61" t="s">
        <v>281</v>
      </c>
      <c r="N35" s="62" t="s">
        <v>307</v>
      </c>
    </row>
    <row r="36" spans="1:14" ht="15" x14ac:dyDescent="0.25">
      <c r="A36" s="2" t="s">
        <v>83</v>
      </c>
      <c r="B36" s="1" t="s">
        <v>84</v>
      </c>
      <c r="C36" s="14">
        <v>4618.03</v>
      </c>
      <c r="E36" s="42">
        <f t="shared" si="0"/>
        <v>4618.03</v>
      </c>
      <c r="F36" s="42">
        <f t="shared" si="1"/>
        <v>92.360599999999991</v>
      </c>
      <c r="G36" s="42">
        <f t="shared" si="2"/>
        <v>346.35224999999997</v>
      </c>
      <c r="H36" s="42">
        <f>+INGENIERIA!R36</f>
        <v>0</v>
      </c>
      <c r="I36" s="42">
        <f t="shared" si="3"/>
        <v>5056.7428499999996</v>
      </c>
      <c r="J36" s="42">
        <f t="shared" si="4"/>
        <v>809.07885599999997</v>
      </c>
      <c r="K36" s="42">
        <f t="shared" si="5"/>
        <v>5865.8217059999997</v>
      </c>
      <c r="M36" s="61" t="s">
        <v>308</v>
      </c>
      <c r="N36" s="62" t="s">
        <v>309</v>
      </c>
    </row>
    <row r="37" spans="1:14" ht="15" hidden="1" x14ac:dyDescent="0.25">
      <c r="A37" s="2" t="s">
        <v>85</v>
      </c>
      <c r="B37" s="1" t="s">
        <v>86</v>
      </c>
      <c r="C37" s="14">
        <v>3785.52</v>
      </c>
      <c r="E37" s="42">
        <f t="shared" si="0"/>
        <v>3785.52</v>
      </c>
      <c r="F37" s="42">
        <f t="shared" si="1"/>
        <v>75.710400000000007</v>
      </c>
      <c r="G37" s="42">
        <f t="shared" si="2"/>
        <v>283.91399999999999</v>
      </c>
      <c r="H37" s="42">
        <f>+INGENIERIA!R37</f>
        <v>0</v>
      </c>
      <c r="I37" s="42">
        <f t="shared" si="3"/>
        <v>4145.1444000000001</v>
      </c>
      <c r="J37" s="42">
        <f t="shared" si="4"/>
        <v>663.22310400000003</v>
      </c>
      <c r="K37" s="42">
        <f t="shared" si="5"/>
        <v>4808.3675039999998</v>
      </c>
      <c r="M37" s="61" t="s">
        <v>281</v>
      </c>
      <c r="N37" s="62" t="s">
        <v>310</v>
      </c>
    </row>
    <row r="38" spans="1:14" ht="15" hidden="1" x14ac:dyDescent="0.25">
      <c r="A38" s="2" t="s">
        <v>87</v>
      </c>
      <c r="B38" s="1" t="s">
        <v>88</v>
      </c>
      <c r="C38" s="14">
        <v>10113.14</v>
      </c>
      <c r="E38" s="42">
        <f t="shared" si="0"/>
        <v>10113.14</v>
      </c>
      <c r="F38" s="42">
        <f t="shared" si="1"/>
        <v>202.2628</v>
      </c>
      <c r="G38" s="42">
        <f t="shared" si="2"/>
        <v>758.48549999999989</v>
      </c>
      <c r="H38" s="42">
        <f>+INGENIERIA!R38</f>
        <v>0</v>
      </c>
      <c r="I38" s="42">
        <f t="shared" si="3"/>
        <v>11073.888300000001</v>
      </c>
      <c r="J38" s="42">
        <f t="shared" si="4"/>
        <v>1771.822128</v>
      </c>
      <c r="K38" s="42">
        <f t="shared" si="5"/>
        <v>12845.710428</v>
      </c>
      <c r="M38" s="61" t="s">
        <v>283</v>
      </c>
      <c r="N38" s="62" t="s">
        <v>311</v>
      </c>
    </row>
    <row r="39" spans="1:14" ht="15" hidden="1" x14ac:dyDescent="0.25">
      <c r="A39" s="2" t="s">
        <v>89</v>
      </c>
      <c r="B39" s="1" t="s">
        <v>90</v>
      </c>
      <c r="C39" s="14">
        <v>1400</v>
      </c>
      <c r="E39" s="42">
        <f t="shared" si="0"/>
        <v>1400</v>
      </c>
      <c r="F39" s="42">
        <f t="shared" si="1"/>
        <v>28</v>
      </c>
      <c r="G39" s="42">
        <f t="shared" si="2"/>
        <v>105</v>
      </c>
      <c r="H39" s="42">
        <f>+INGENIERIA!R39</f>
        <v>0</v>
      </c>
      <c r="I39" s="42">
        <f t="shared" si="3"/>
        <v>1533</v>
      </c>
      <c r="J39" s="42">
        <f t="shared" si="4"/>
        <v>245.28</v>
      </c>
      <c r="K39" s="42">
        <f t="shared" si="5"/>
        <v>1778.28</v>
      </c>
      <c r="M39" s="61" t="s">
        <v>281</v>
      </c>
      <c r="N39" s="62" t="s">
        <v>312</v>
      </c>
    </row>
    <row r="40" spans="1:14" ht="15" x14ac:dyDescent="0.25">
      <c r="A40" s="2" t="s">
        <v>91</v>
      </c>
      <c r="B40" s="1" t="s">
        <v>92</v>
      </c>
      <c r="C40" s="14">
        <v>2915.83</v>
      </c>
      <c r="E40" s="42">
        <f t="shared" si="0"/>
        <v>2915.83</v>
      </c>
      <c r="F40" s="42">
        <f t="shared" si="1"/>
        <v>58.316600000000001</v>
      </c>
      <c r="G40" s="42">
        <f t="shared" si="2"/>
        <v>218.68724999999998</v>
      </c>
      <c r="H40" s="42">
        <f>+INGENIERIA!R40</f>
        <v>0</v>
      </c>
      <c r="I40" s="42">
        <f t="shared" si="3"/>
        <v>3192.83385</v>
      </c>
      <c r="J40" s="42">
        <f t="shared" si="4"/>
        <v>510.85341599999998</v>
      </c>
      <c r="K40" s="42">
        <f t="shared" si="5"/>
        <v>3703.6872659999999</v>
      </c>
      <c r="M40" s="61" t="s">
        <v>279</v>
      </c>
      <c r="N40" s="62" t="s">
        <v>313</v>
      </c>
    </row>
    <row r="41" spans="1:14" ht="15" hidden="1" x14ac:dyDescent="0.25">
      <c r="A41" s="2" t="s">
        <v>93</v>
      </c>
      <c r="B41" s="1" t="s">
        <v>94</v>
      </c>
      <c r="C41" s="14">
        <v>2333.31</v>
      </c>
      <c r="E41" s="42">
        <f t="shared" si="0"/>
        <v>2333.31</v>
      </c>
      <c r="F41" s="42">
        <f t="shared" si="1"/>
        <v>46.666199999999996</v>
      </c>
      <c r="G41" s="42">
        <f t="shared" si="2"/>
        <v>174.99824999999998</v>
      </c>
      <c r="H41" s="42">
        <f>+INGENIERIA!R41</f>
        <v>0</v>
      </c>
      <c r="I41" s="42">
        <f t="shared" si="3"/>
        <v>2554.9744500000002</v>
      </c>
      <c r="J41" s="42">
        <f t="shared" si="4"/>
        <v>408.79591200000004</v>
      </c>
      <c r="K41" s="42">
        <f t="shared" si="5"/>
        <v>2963.7703620000002</v>
      </c>
      <c r="M41" s="61" t="s">
        <v>281</v>
      </c>
      <c r="N41" s="62" t="s">
        <v>314</v>
      </c>
    </row>
    <row r="42" spans="1:14" ht="15" hidden="1" x14ac:dyDescent="0.25">
      <c r="A42" s="2" t="s">
        <v>95</v>
      </c>
      <c r="B42" s="1" t="s">
        <v>96</v>
      </c>
      <c r="C42" s="14">
        <v>1379.57</v>
      </c>
      <c r="E42" s="42">
        <f t="shared" si="0"/>
        <v>1379.57</v>
      </c>
      <c r="F42" s="42">
        <f t="shared" si="1"/>
        <v>27.5914</v>
      </c>
      <c r="G42" s="42">
        <f t="shared" si="2"/>
        <v>103.46775</v>
      </c>
      <c r="H42" s="42">
        <f>+INGENIERIA!R42</f>
        <v>0</v>
      </c>
      <c r="I42" s="42">
        <f t="shared" si="3"/>
        <v>1510.62915</v>
      </c>
      <c r="J42" s="42">
        <f t="shared" si="4"/>
        <v>241.70066399999999</v>
      </c>
      <c r="K42" s="42">
        <f t="shared" si="5"/>
        <v>1752.3298139999999</v>
      </c>
      <c r="M42" s="61" t="s">
        <v>281</v>
      </c>
      <c r="N42" s="62" t="s">
        <v>315</v>
      </c>
    </row>
    <row r="43" spans="1:14" ht="15" hidden="1" x14ac:dyDescent="0.25">
      <c r="A43" s="2" t="s">
        <v>97</v>
      </c>
      <c r="B43" s="1" t="s">
        <v>98</v>
      </c>
      <c r="C43" s="14">
        <v>2670</v>
      </c>
      <c r="E43" s="42">
        <f t="shared" si="0"/>
        <v>2670</v>
      </c>
      <c r="F43" s="42">
        <f t="shared" si="1"/>
        <v>53.4</v>
      </c>
      <c r="G43" s="42">
        <f t="shared" si="2"/>
        <v>200.25</v>
      </c>
      <c r="H43" s="42">
        <f>+INGENIERIA!R43</f>
        <v>0</v>
      </c>
      <c r="I43" s="42">
        <f t="shared" si="3"/>
        <v>2923.65</v>
      </c>
      <c r="J43" s="42">
        <f t="shared" si="4"/>
        <v>467.78400000000005</v>
      </c>
      <c r="K43" s="42">
        <f t="shared" si="5"/>
        <v>3391.4340000000002</v>
      </c>
      <c r="M43" s="61" t="s">
        <v>281</v>
      </c>
      <c r="N43" s="62" t="s">
        <v>316</v>
      </c>
    </row>
    <row r="44" spans="1:14" ht="15" hidden="1" x14ac:dyDescent="0.25">
      <c r="A44" s="2" t="s">
        <v>99</v>
      </c>
      <c r="B44" s="1" t="s">
        <v>100</v>
      </c>
      <c r="C44" s="14">
        <v>3230.75</v>
      </c>
      <c r="E44" s="42">
        <f t="shared" si="0"/>
        <v>3230.75</v>
      </c>
      <c r="F44" s="42">
        <f t="shared" si="1"/>
        <v>64.614999999999995</v>
      </c>
      <c r="G44" s="42">
        <f t="shared" si="2"/>
        <v>242.30624999999998</v>
      </c>
      <c r="H44" s="42">
        <f>+INGENIERIA!R44</f>
        <v>0</v>
      </c>
      <c r="I44" s="42">
        <f t="shared" si="3"/>
        <v>3537.6712499999999</v>
      </c>
      <c r="J44" s="42">
        <f t="shared" si="4"/>
        <v>566.02739999999994</v>
      </c>
      <c r="K44" s="42">
        <f t="shared" si="5"/>
        <v>4103.6986500000003</v>
      </c>
      <c r="M44" s="61" t="s">
        <v>283</v>
      </c>
      <c r="N44" s="62" t="s">
        <v>317</v>
      </c>
    </row>
    <row r="45" spans="1:14" ht="15" hidden="1" x14ac:dyDescent="0.25">
      <c r="A45" s="2" t="s">
        <v>101</v>
      </c>
      <c r="B45" s="1" t="s">
        <v>102</v>
      </c>
      <c r="C45" s="14">
        <v>1633.38</v>
      </c>
      <c r="E45" s="42">
        <f t="shared" si="0"/>
        <v>1633.38</v>
      </c>
      <c r="F45" s="42">
        <f t="shared" si="1"/>
        <v>32.6676</v>
      </c>
      <c r="G45" s="42">
        <f t="shared" si="2"/>
        <v>122.5035</v>
      </c>
      <c r="H45" s="42">
        <f>+INGENIERIA!R45</f>
        <v>0</v>
      </c>
      <c r="I45" s="42">
        <f t="shared" si="3"/>
        <v>1788.5511000000001</v>
      </c>
      <c r="J45" s="42">
        <f t="shared" si="4"/>
        <v>286.16817600000002</v>
      </c>
      <c r="K45" s="42">
        <f t="shared" si="5"/>
        <v>2074.7192760000003</v>
      </c>
      <c r="M45" s="61" t="s">
        <v>283</v>
      </c>
      <c r="N45" s="62" t="s">
        <v>318</v>
      </c>
    </row>
    <row r="46" spans="1:14" ht="15" x14ac:dyDescent="0.25">
      <c r="A46" s="2" t="s">
        <v>103</v>
      </c>
      <c r="B46" s="1" t="s">
        <v>104</v>
      </c>
      <c r="C46" s="14">
        <v>3643.17</v>
      </c>
      <c r="E46" s="42">
        <f t="shared" si="0"/>
        <v>3643.17</v>
      </c>
      <c r="F46" s="42">
        <f t="shared" si="1"/>
        <v>72.863399999999999</v>
      </c>
      <c r="G46" s="42">
        <f t="shared" si="2"/>
        <v>273.23775000000001</v>
      </c>
      <c r="H46" s="42">
        <f>+INGENIERIA!R46</f>
        <v>0</v>
      </c>
      <c r="I46" s="42">
        <f t="shared" si="3"/>
        <v>3989.2711500000005</v>
      </c>
      <c r="J46" s="42">
        <f t="shared" si="4"/>
        <v>638.28338400000007</v>
      </c>
      <c r="K46" s="42">
        <f t="shared" si="5"/>
        <v>4627.5545340000008</v>
      </c>
      <c r="M46" s="61" t="s">
        <v>308</v>
      </c>
      <c r="N46" s="62" t="s">
        <v>319</v>
      </c>
    </row>
    <row r="47" spans="1:14" ht="15" hidden="1" x14ac:dyDescent="0.25">
      <c r="A47" s="2" t="s">
        <v>105</v>
      </c>
      <c r="B47" s="1" t="s">
        <v>106</v>
      </c>
      <c r="C47" s="14">
        <v>15775.32</v>
      </c>
      <c r="E47" s="42">
        <f t="shared" si="0"/>
        <v>15775.32</v>
      </c>
      <c r="F47" s="42">
        <f t="shared" si="1"/>
        <v>315.50639999999999</v>
      </c>
      <c r="G47" s="42">
        <f t="shared" si="2"/>
        <v>1183.1489999999999</v>
      </c>
      <c r="H47" s="42">
        <f>+INGENIERIA!R47</f>
        <v>0</v>
      </c>
      <c r="I47" s="42">
        <f t="shared" si="3"/>
        <v>17273.975399999999</v>
      </c>
      <c r="J47" s="42">
        <f t="shared" si="4"/>
        <v>2763.8360640000001</v>
      </c>
      <c r="K47" s="42">
        <f t="shared" si="5"/>
        <v>20037.811463999999</v>
      </c>
      <c r="M47" s="61" t="s">
        <v>281</v>
      </c>
      <c r="N47" s="62" t="s">
        <v>320</v>
      </c>
    </row>
    <row r="48" spans="1:14" ht="15" hidden="1" x14ac:dyDescent="0.25">
      <c r="A48" s="2" t="s">
        <v>107</v>
      </c>
      <c r="B48" s="1" t="s">
        <v>108</v>
      </c>
      <c r="C48" s="14">
        <v>11091.51</v>
      </c>
      <c r="E48" s="42">
        <f t="shared" si="0"/>
        <v>11091.51</v>
      </c>
      <c r="F48" s="42">
        <f t="shared" si="1"/>
        <v>221.83020000000002</v>
      </c>
      <c r="G48" s="42">
        <f t="shared" si="2"/>
        <v>831.86324999999999</v>
      </c>
      <c r="H48" s="42">
        <f>+INGENIERIA!R48</f>
        <v>0</v>
      </c>
      <c r="I48" s="42">
        <f t="shared" si="3"/>
        <v>12145.203450000001</v>
      </c>
      <c r="J48" s="42">
        <f t="shared" si="4"/>
        <v>1943.2325520000002</v>
      </c>
      <c r="K48" s="42">
        <f t="shared" si="5"/>
        <v>14088.436002</v>
      </c>
      <c r="M48" s="61" t="s">
        <v>281</v>
      </c>
      <c r="N48" s="62" t="s">
        <v>321</v>
      </c>
    </row>
    <row r="49" spans="1:14" ht="15" hidden="1" x14ac:dyDescent="0.25">
      <c r="A49" s="2" t="s">
        <v>109</v>
      </c>
      <c r="B49" s="1" t="s">
        <v>110</v>
      </c>
      <c r="C49" s="14">
        <v>1633.31</v>
      </c>
      <c r="E49" s="42">
        <f t="shared" si="0"/>
        <v>1633.31</v>
      </c>
      <c r="F49" s="42">
        <f t="shared" si="1"/>
        <v>32.666199999999996</v>
      </c>
      <c r="G49" s="42">
        <f t="shared" si="2"/>
        <v>122.49824999999998</v>
      </c>
      <c r="H49" s="42">
        <f>+INGENIERIA!R49</f>
        <v>0</v>
      </c>
      <c r="I49" s="42">
        <f t="shared" si="3"/>
        <v>1788.4744499999997</v>
      </c>
      <c r="J49" s="42">
        <f t="shared" si="4"/>
        <v>286.15591199999994</v>
      </c>
      <c r="K49" s="42">
        <f t="shared" si="5"/>
        <v>2074.6303619999999</v>
      </c>
      <c r="M49" s="61" t="s">
        <v>303</v>
      </c>
      <c r="N49" s="62" t="s">
        <v>322</v>
      </c>
    </row>
    <row r="50" spans="1:14" ht="15" x14ac:dyDescent="0.25">
      <c r="A50" s="2" t="s">
        <v>111</v>
      </c>
      <c r="B50" s="1" t="s">
        <v>112</v>
      </c>
      <c r="C50" s="14">
        <v>3167.71</v>
      </c>
      <c r="E50" s="42">
        <f t="shared" si="0"/>
        <v>3167.71</v>
      </c>
      <c r="F50" s="42">
        <f t="shared" si="1"/>
        <v>63.354199999999999</v>
      </c>
      <c r="G50" s="42">
        <f t="shared" si="2"/>
        <v>237.57825</v>
      </c>
      <c r="H50" s="42">
        <f>+INGENIERIA!R50</f>
        <v>0</v>
      </c>
      <c r="I50" s="42">
        <f t="shared" si="3"/>
        <v>3468.6424500000003</v>
      </c>
      <c r="J50" s="42">
        <f t="shared" si="4"/>
        <v>554.98279200000002</v>
      </c>
      <c r="K50" s="42">
        <f t="shared" si="5"/>
        <v>4023.6252420000001</v>
      </c>
      <c r="M50" s="61" t="s">
        <v>279</v>
      </c>
      <c r="N50" s="62" t="s">
        <v>323</v>
      </c>
    </row>
    <row r="51" spans="1:14" ht="15" x14ac:dyDescent="0.25">
      <c r="A51" s="2" t="s">
        <v>113</v>
      </c>
      <c r="B51" s="1" t="s">
        <v>114</v>
      </c>
      <c r="C51" s="14">
        <v>4456.0200000000004</v>
      </c>
      <c r="E51" s="42">
        <f t="shared" si="0"/>
        <v>4456.0200000000004</v>
      </c>
      <c r="F51" s="42">
        <f t="shared" si="1"/>
        <v>89.120400000000004</v>
      </c>
      <c r="G51" s="42">
        <f t="shared" si="2"/>
        <v>334.20150000000001</v>
      </c>
      <c r="H51" s="42">
        <f>+INGENIERIA!R51</f>
        <v>0</v>
      </c>
      <c r="I51" s="42">
        <f t="shared" si="3"/>
        <v>4879.3419000000004</v>
      </c>
      <c r="J51" s="42">
        <f t="shared" si="4"/>
        <v>780.69470400000012</v>
      </c>
      <c r="K51" s="42">
        <f t="shared" si="5"/>
        <v>5660.0366040000008</v>
      </c>
      <c r="M51" s="61" t="s">
        <v>279</v>
      </c>
      <c r="N51" s="62" t="s">
        <v>324</v>
      </c>
    </row>
    <row r="52" spans="1:14" ht="15" hidden="1" x14ac:dyDescent="0.25">
      <c r="A52" s="2" t="s">
        <v>115</v>
      </c>
      <c r="B52" s="1" t="s">
        <v>116</v>
      </c>
      <c r="C52" s="14">
        <v>1026.69</v>
      </c>
      <c r="E52" s="42">
        <f t="shared" si="0"/>
        <v>1026.69</v>
      </c>
      <c r="F52" s="42">
        <f t="shared" si="1"/>
        <v>20.533800000000003</v>
      </c>
      <c r="G52" s="42">
        <f t="shared" si="2"/>
        <v>77.001750000000001</v>
      </c>
      <c r="H52" s="42">
        <f>+INGENIERIA!R52</f>
        <v>0</v>
      </c>
      <c r="I52" s="42">
        <f t="shared" si="3"/>
        <v>1124.2255499999999</v>
      </c>
      <c r="J52" s="42">
        <f t="shared" si="4"/>
        <v>179.87608799999998</v>
      </c>
      <c r="K52" s="42">
        <f t="shared" si="5"/>
        <v>1304.1016379999999</v>
      </c>
      <c r="M52" s="61" t="s">
        <v>281</v>
      </c>
      <c r="N52" s="62" t="s">
        <v>325</v>
      </c>
    </row>
    <row r="53" spans="1:14" ht="15" hidden="1" x14ac:dyDescent="0.25">
      <c r="A53" s="2" t="s">
        <v>117</v>
      </c>
      <c r="B53" s="1" t="s">
        <v>118</v>
      </c>
      <c r="C53" s="14">
        <v>4400</v>
      </c>
      <c r="E53" s="42">
        <f t="shared" si="0"/>
        <v>4400</v>
      </c>
      <c r="F53" s="42">
        <f t="shared" si="1"/>
        <v>88</v>
      </c>
      <c r="G53" s="42">
        <f t="shared" si="2"/>
        <v>330</v>
      </c>
      <c r="H53" s="42">
        <f>+INGENIERIA!R53</f>
        <v>0</v>
      </c>
      <c r="I53" s="42">
        <f t="shared" si="3"/>
        <v>4818</v>
      </c>
      <c r="J53" s="42">
        <f t="shared" si="4"/>
        <v>770.88</v>
      </c>
      <c r="K53" s="42">
        <f t="shared" si="5"/>
        <v>5588.88</v>
      </c>
      <c r="M53" s="61" t="s">
        <v>281</v>
      </c>
      <c r="N53" s="62" t="s">
        <v>326</v>
      </c>
    </row>
    <row r="54" spans="1:14" ht="15" x14ac:dyDescent="0.25">
      <c r="A54" s="2" t="s">
        <v>119</v>
      </c>
      <c r="B54" s="1" t="s">
        <v>120</v>
      </c>
      <c r="C54" s="14">
        <v>1869</v>
      </c>
      <c r="E54" s="42">
        <f t="shared" si="0"/>
        <v>1869</v>
      </c>
      <c r="F54" s="42">
        <f t="shared" si="1"/>
        <v>37.380000000000003</v>
      </c>
      <c r="G54" s="42">
        <f t="shared" si="2"/>
        <v>140.17499999999998</v>
      </c>
      <c r="H54" s="42">
        <f>+INGENIERIA!R54</f>
        <v>0</v>
      </c>
      <c r="I54" s="42">
        <f t="shared" si="3"/>
        <v>2046.5550000000001</v>
      </c>
      <c r="J54" s="42">
        <f t="shared" si="4"/>
        <v>327.44880000000001</v>
      </c>
      <c r="K54" s="42">
        <f t="shared" si="5"/>
        <v>2374.0038</v>
      </c>
      <c r="M54" s="61" t="s">
        <v>279</v>
      </c>
      <c r="N54" s="62" t="s">
        <v>327</v>
      </c>
    </row>
    <row r="55" spans="1:14" ht="15" x14ac:dyDescent="0.25">
      <c r="A55" s="2" t="s">
        <v>121</v>
      </c>
      <c r="B55" s="1" t="s">
        <v>122</v>
      </c>
      <c r="C55" s="14">
        <v>3793.15</v>
      </c>
      <c r="E55" s="42">
        <f t="shared" si="0"/>
        <v>3793.15</v>
      </c>
      <c r="F55" s="42">
        <f t="shared" si="1"/>
        <v>75.863</v>
      </c>
      <c r="G55" s="42">
        <f t="shared" si="2"/>
        <v>284.48624999999998</v>
      </c>
      <c r="H55" s="42">
        <f>+INGENIERIA!R55</f>
        <v>0</v>
      </c>
      <c r="I55" s="42">
        <f t="shared" si="3"/>
        <v>4153.4992499999998</v>
      </c>
      <c r="J55" s="42">
        <f t="shared" si="4"/>
        <v>664.55988000000002</v>
      </c>
      <c r="K55" s="42">
        <f t="shared" si="5"/>
        <v>4818.0591299999996</v>
      </c>
      <c r="M55" s="61" t="s">
        <v>279</v>
      </c>
      <c r="N55" s="62" t="s">
        <v>328</v>
      </c>
    </row>
    <row r="56" spans="1:14" ht="15" x14ac:dyDescent="0.25">
      <c r="A56" s="2" t="s">
        <v>123</v>
      </c>
      <c r="B56" s="1" t="s">
        <v>124</v>
      </c>
      <c r="C56" s="14">
        <v>2567.2399999999998</v>
      </c>
      <c r="E56" s="42">
        <f t="shared" si="0"/>
        <v>2567.2399999999998</v>
      </c>
      <c r="F56" s="42">
        <f t="shared" si="1"/>
        <v>51.344799999999999</v>
      </c>
      <c r="G56" s="42">
        <f t="shared" si="2"/>
        <v>192.54299999999998</v>
      </c>
      <c r="H56" s="42">
        <f>+INGENIERIA!R56</f>
        <v>0</v>
      </c>
      <c r="I56" s="42">
        <f t="shared" si="3"/>
        <v>2811.1277999999998</v>
      </c>
      <c r="J56" s="42">
        <f t="shared" si="4"/>
        <v>449.78044799999998</v>
      </c>
      <c r="K56" s="42">
        <f t="shared" si="5"/>
        <v>3260.9082479999997</v>
      </c>
      <c r="M56" s="61" t="s">
        <v>279</v>
      </c>
      <c r="N56" s="62" t="s">
        <v>329</v>
      </c>
    </row>
    <row r="57" spans="1:14" ht="15" hidden="1" x14ac:dyDescent="0.25">
      <c r="A57" s="2" t="s">
        <v>125</v>
      </c>
      <c r="B57" s="1" t="s">
        <v>126</v>
      </c>
      <c r="C57" s="14">
        <v>1026.69</v>
      </c>
      <c r="E57" s="42">
        <f t="shared" si="0"/>
        <v>1026.69</v>
      </c>
      <c r="F57" s="42">
        <f t="shared" si="1"/>
        <v>20.533800000000003</v>
      </c>
      <c r="G57" s="42">
        <f t="shared" si="2"/>
        <v>77.001750000000001</v>
      </c>
      <c r="H57" s="42">
        <f>+INGENIERIA!R57</f>
        <v>0</v>
      </c>
      <c r="I57" s="42">
        <f t="shared" si="3"/>
        <v>1124.2255499999999</v>
      </c>
      <c r="J57" s="42">
        <f t="shared" si="4"/>
        <v>179.87608799999998</v>
      </c>
      <c r="K57" s="42">
        <f t="shared" si="5"/>
        <v>1304.1016379999999</v>
      </c>
      <c r="M57" s="61" t="s">
        <v>281</v>
      </c>
      <c r="N57" s="62" t="s">
        <v>330</v>
      </c>
    </row>
    <row r="58" spans="1:14" ht="15" hidden="1" x14ac:dyDescent="0.25">
      <c r="A58" s="2" t="s">
        <v>127</v>
      </c>
      <c r="B58" s="1" t="s">
        <v>128</v>
      </c>
      <c r="C58" s="14">
        <v>1400</v>
      </c>
      <c r="E58" s="42">
        <f t="shared" si="0"/>
        <v>1400</v>
      </c>
      <c r="F58" s="42">
        <f t="shared" si="1"/>
        <v>28</v>
      </c>
      <c r="G58" s="42">
        <f t="shared" si="2"/>
        <v>105</v>
      </c>
      <c r="H58" s="42">
        <f>+INGENIERIA!R58</f>
        <v>0</v>
      </c>
      <c r="I58" s="42">
        <f t="shared" si="3"/>
        <v>1533</v>
      </c>
      <c r="J58" s="42">
        <f t="shared" si="4"/>
        <v>245.28</v>
      </c>
      <c r="K58" s="42">
        <f t="shared" si="5"/>
        <v>1778.28</v>
      </c>
      <c r="M58" s="61" t="s">
        <v>281</v>
      </c>
      <c r="N58" s="62" t="s">
        <v>331</v>
      </c>
    </row>
    <row r="59" spans="1:14" ht="15" x14ac:dyDescent="0.25">
      <c r="A59" s="2" t="s">
        <v>129</v>
      </c>
      <c r="B59" s="1" t="s">
        <v>130</v>
      </c>
      <c r="C59" s="14">
        <v>2995.27</v>
      </c>
      <c r="E59" s="42">
        <f t="shared" si="0"/>
        <v>2995.27</v>
      </c>
      <c r="F59" s="42">
        <f t="shared" si="1"/>
        <v>59.9054</v>
      </c>
      <c r="G59" s="42">
        <f t="shared" si="2"/>
        <v>224.64525</v>
      </c>
      <c r="H59" s="42">
        <f>+INGENIERIA!R59</f>
        <v>0</v>
      </c>
      <c r="I59" s="42">
        <f t="shared" si="3"/>
        <v>3279.8206500000001</v>
      </c>
      <c r="J59" s="42">
        <f t="shared" si="4"/>
        <v>524.77130399999999</v>
      </c>
      <c r="K59" s="42">
        <f t="shared" si="5"/>
        <v>3804.591954</v>
      </c>
      <c r="M59" s="61" t="s">
        <v>308</v>
      </c>
      <c r="N59" s="62" t="s">
        <v>332</v>
      </c>
    </row>
    <row r="60" spans="1:14" ht="15" hidden="1" x14ac:dyDescent="0.25">
      <c r="A60" s="2" t="s">
        <v>131</v>
      </c>
      <c r="B60" s="1" t="s">
        <v>132</v>
      </c>
      <c r="C60" s="14">
        <v>1869</v>
      </c>
      <c r="E60" s="42">
        <f t="shared" si="0"/>
        <v>1869</v>
      </c>
      <c r="F60" s="42">
        <f t="shared" si="1"/>
        <v>37.380000000000003</v>
      </c>
      <c r="G60" s="42">
        <f t="shared" si="2"/>
        <v>140.17499999999998</v>
      </c>
      <c r="H60" s="42">
        <f>+INGENIERIA!R60</f>
        <v>0</v>
      </c>
      <c r="I60" s="42">
        <f t="shared" si="3"/>
        <v>2046.5550000000001</v>
      </c>
      <c r="J60" s="42">
        <f t="shared" si="4"/>
        <v>327.44880000000001</v>
      </c>
      <c r="K60" s="42">
        <f t="shared" si="5"/>
        <v>2374.0038</v>
      </c>
      <c r="M60" s="61" t="s">
        <v>303</v>
      </c>
      <c r="N60" s="62" t="s">
        <v>333</v>
      </c>
    </row>
    <row r="61" spans="1:14" ht="15" hidden="1" x14ac:dyDescent="0.25">
      <c r="A61" s="2" t="s">
        <v>133</v>
      </c>
      <c r="B61" s="1" t="s">
        <v>134</v>
      </c>
      <c r="C61" s="14">
        <v>7443.76</v>
      </c>
      <c r="E61" s="42">
        <f t="shared" si="0"/>
        <v>7443.76</v>
      </c>
      <c r="F61" s="42">
        <f t="shared" si="1"/>
        <v>148.87520000000001</v>
      </c>
      <c r="G61" s="42">
        <f t="shared" si="2"/>
        <v>558.28200000000004</v>
      </c>
      <c r="H61" s="42">
        <f>+INGENIERIA!R61</f>
        <v>0</v>
      </c>
      <c r="I61" s="42">
        <f t="shared" si="3"/>
        <v>8150.9172000000008</v>
      </c>
      <c r="J61" s="42">
        <f t="shared" si="4"/>
        <v>1304.1467520000001</v>
      </c>
      <c r="K61" s="42">
        <f t="shared" si="5"/>
        <v>9455.0639520000004</v>
      </c>
      <c r="M61" s="61" t="s">
        <v>281</v>
      </c>
      <c r="N61" s="62" t="s">
        <v>334</v>
      </c>
    </row>
    <row r="62" spans="1:14" ht="15" x14ac:dyDescent="0.25">
      <c r="A62" s="2" t="s">
        <v>135</v>
      </c>
      <c r="B62" s="1" t="s">
        <v>136</v>
      </c>
      <c r="C62" s="14">
        <v>1323.69</v>
      </c>
      <c r="E62" s="42">
        <f t="shared" si="0"/>
        <v>1323.69</v>
      </c>
      <c r="F62" s="42">
        <f t="shared" si="1"/>
        <v>26.473800000000001</v>
      </c>
      <c r="G62" s="42">
        <f t="shared" si="2"/>
        <v>99.276750000000007</v>
      </c>
      <c r="H62" s="42">
        <f>+INGENIERIA!R62</f>
        <v>0</v>
      </c>
      <c r="I62" s="42">
        <f t="shared" si="3"/>
        <v>1449.44055</v>
      </c>
      <c r="J62" s="42">
        <f t="shared" si="4"/>
        <v>231.91048800000002</v>
      </c>
      <c r="K62" s="42">
        <f t="shared" si="5"/>
        <v>1681.351038</v>
      </c>
      <c r="M62" s="61" t="s">
        <v>308</v>
      </c>
      <c r="N62" s="62" t="s">
        <v>335</v>
      </c>
    </row>
    <row r="63" spans="1:14" ht="15" x14ac:dyDescent="0.25">
      <c r="A63" s="2" t="s">
        <v>137</v>
      </c>
      <c r="B63" s="1" t="s">
        <v>138</v>
      </c>
      <c r="C63" s="14">
        <v>3183.31</v>
      </c>
      <c r="E63" s="42">
        <f t="shared" si="0"/>
        <v>3183.31</v>
      </c>
      <c r="F63" s="42">
        <f t="shared" si="1"/>
        <v>63.666200000000003</v>
      </c>
      <c r="G63" s="42">
        <f t="shared" si="2"/>
        <v>238.74824999999998</v>
      </c>
      <c r="H63" s="42">
        <f>+INGENIERIA!R63</f>
        <v>0</v>
      </c>
      <c r="I63" s="42">
        <f t="shared" si="3"/>
        <v>3485.7244500000002</v>
      </c>
      <c r="J63" s="42">
        <f t="shared" si="4"/>
        <v>557.715912</v>
      </c>
      <c r="K63" s="42">
        <f t="shared" si="5"/>
        <v>4043.4403620000003</v>
      </c>
      <c r="M63" s="61" t="s">
        <v>308</v>
      </c>
      <c r="N63" s="62" t="s">
        <v>336</v>
      </c>
    </row>
    <row r="64" spans="1:14" ht="15" hidden="1" x14ac:dyDescent="0.25">
      <c r="A64" s="2" t="s">
        <v>139</v>
      </c>
      <c r="B64" s="1" t="s">
        <v>140</v>
      </c>
      <c r="C64" s="14">
        <v>2058.75</v>
      </c>
      <c r="E64" s="42">
        <f t="shared" si="0"/>
        <v>2058.75</v>
      </c>
      <c r="F64" s="42">
        <f t="shared" si="1"/>
        <v>41.175000000000004</v>
      </c>
      <c r="G64" s="42">
        <f t="shared" si="2"/>
        <v>154.40625</v>
      </c>
      <c r="H64" s="42">
        <f>+INGENIERIA!R64</f>
        <v>0</v>
      </c>
      <c r="I64" s="42">
        <f t="shared" si="3"/>
        <v>2254.3312500000002</v>
      </c>
      <c r="J64" s="42">
        <f t="shared" si="4"/>
        <v>360.69300000000004</v>
      </c>
      <c r="K64" s="42">
        <f t="shared" si="5"/>
        <v>2615.0242500000004</v>
      </c>
      <c r="M64" s="61" t="s">
        <v>281</v>
      </c>
      <c r="N64" s="62" t="s">
        <v>337</v>
      </c>
    </row>
    <row r="65" spans="1:14" ht="15" hidden="1" x14ac:dyDescent="0.25">
      <c r="A65" s="2" t="s">
        <v>141</v>
      </c>
      <c r="B65" s="1" t="s">
        <v>142</v>
      </c>
      <c r="C65" s="14">
        <v>2454.98</v>
      </c>
      <c r="E65" s="42">
        <f t="shared" si="0"/>
        <v>2454.98</v>
      </c>
      <c r="F65" s="42">
        <f t="shared" si="1"/>
        <v>49.099600000000002</v>
      </c>
      <c r="G65" s="42">
        <f t="shared" si="2"/>
        <v>184.12350000000001</v>
      </c>
      <c r="H65" s="42">
        <f>+INGENIERIA!R65</f>
        <v>0</v>
      </c>
      <c r="I65" s="42">
        <f t="shared" si="3"/>
        <v>2688.2031000000002</v>
      </c>
      <c r="J65" s="42">
        <f t="shared" si="4"/>
        <v>430.11249600000002</v>
      </c>
      <c r="K65" s="42">
        <f t="shared" si="5"/>
        <v>3118.3155960000004</v>
      </c>
      <c r="M65" s="61" t="s">
        <v>283</v>
      </c>
      <c r="N65" s="62" t="s">
        <v>338</v>
      </c>
    </row>
    <row r="66" spans="1:14" ht="15" x14ac:dyDescent="0.25">
      <c r="A66" s="2" t="s">
        <v>143</v>
      </c>
      <c r="B66" s="1" t="s">
        <v>144</v>
      </c>
      <c r="C66" s="14">
        <v>4792.4799999999996</v>
      </c>
      <c r="E66" s="42">
        <f t="shared" si="0"/>
        <v>4792.4799999999996</v>
      </c>
      <c r="F66" s="42">
        <f t="shared" si="1"/>
        <v>95.849599999999995</v>
      </c>
      <c r="G66" s="42">
        <f t="shared" si="2"/>
        <v>359.43599999999998</v>
      </c>
      <c r="H66" s="42">
        <f>+INGENIERIA!R66</f>
        <v>0</v>
      </c>
      <c r="I66" s="42">
        <f t="shared" si="3"/>
        <v>5247.7655999999988</v>
      </c>
      <c r="J66" s="42">
        <f t="shared" si="4"/>
        <v>839.64249599999982</v>
      </c>
      <c r="K66" s="42">
        <f t="shared" si="5"/>
        <v>6087.4080959999983</v>
      </c>
      <c r="M66" s="61" t="s">
        <v>279</v>
      </c>
      <c r="N66" s="62" t="s">
        <v>339</v>
      </c>
    </row>
    <row r="67" spans="1:14" ht="15" hidden="1" x14ac:dyDescent="0.25">
      <c r="A67" s="2" t="s">
        <v>145</v>
      </c>
      <c r="B67" s="1" t="s">
        <v>146</v>
      </c>
      <c r="C67" s="14">
        <v>3219.75</v>
      </c>
      <c r="E67" s="42">
        <f t="shared" si="0"/>
        <v>3219.75</v>
      </c>
      <c r="F67" s="42">
        <f t="shared" si="1"/>
        <v>64.394999999999996</v>
      </c>
      <c r="G67" s="42">
        <f t="shared" si="2"/>
        <v>241.48124999999999</v>
      </c>
      <c r="H67" s="42">
        <f>+INGENIERIA!R67</f>
        <v>0</v>
      </c>
      <c r="I67" s="42">
        <f t="shared" si="3"/>
        <v>3525.6262499999998</v>
      </c>
      <c r="J67" s="42">
        <f t="shared" si="4"/>
        <v>564.10019999999997</v>
      </c>
      <c r="K67" s="42">
        <f t="shared" si="5"/>
        <v>4089.7264499999997</v>
      </c>
      <c r="M67" s="61" t="s">
        <v>281</v>
      </c>
      <c r="N67" s="62" t="s">
        <v>340</v>
      </c>
    </row>
    <row r="68" spans="1:14" s="7" customFormat="1" hidden="1" x14ac:dyDescent="0.2">
      <c r="A68" s="17" t="s">
        <v>147</v>
      </c>
      <c r="C68" s="7" t="s">
        <v>148</v>
      </c>
      <c r="E68" s="39" t="s">
        <v>148</v>
      </c>
      <c r="F68" s="39" t="s">
        <v>148</v>
      </c>
      <c r="G68" s="39" t="s">
        <v>148</v>
      </c>
      <c r="H68" s="39" t="s">
        <v>148</v>
      </c>
      <c r="I68" s="39" t="s">
        <v>148</v>
      </c>
      <c r="J68" s="39" t="s">
        <v>148</v>
      </c>
      <c r="K68" s="39" t="s">
        <v>148</v>
      </c>
    </row>
    <row r="69" spans="1:14" hidden="1" x14ac:dyDescent="0.2">
      <c r="C69" s="19">
        <v>204105.64</v>
      </c>
      <c r="E69" s="43">
        <f>SUM(E12:E67)</f>
        <v>204105.64</v>
      </c>
      <c r="F69" s="43">
        <f t="shared" ref="F69:K69" si="6">SUM(F12:F67)</f>
        <v>4082.1128000000012</v>
      </c>
      <c r="G69" s="43">
        <f t="shared" si="6"/>
        <v>15307.922999999997</v>
      </c>
      <c r="H69" s="43">
        <f t="shared" si="6"/>
        <v>0</v>
      </c>
      <c r="I69" s="43">
        <f t="shared" si="6"/>
        <v>223495.6758</v>
      </c>
      <c r="J69" s="43">
        <f t="shared" si="6"/>
        <v>35759.308128000004</v>
      </c>
      <c r="K69" s="43">
        <f t="shared" si="6"/>
        <v>259254.98392799994</v>
      </c>
    </row>
    <row r="71" spans="1:14" x14ac:dyDescent="0.2">
      <c r="A71" s="12" t="s">
        <v>149</v>
      </c>
    </row>
    <row r="72" spans="1:14" x14ac:dyDescent="0.2">
      <c r="A72" s="2" t="s">
        <v>150</v>
      </c>
      <c r="B72" s="1" t="s">
        <v>151</v>
      </c>
      <c r="C72" s="14">
        <v>3213.61</v>
      </c>
      <c r="E72" s="42">
        <f>+C72</f>
        <v>3213.61</v>
      </c>
      <c r="F72" s="42">
        <f>+E72*2%</f>
        <v>64.272199999999998</v>
      </c>
      <c r="G72" s="42">
        <f>+E72*7.5%</f>
        <v>241.02074999999999</v>
      </c>
      <c r="H72" s="42">
        <f>+INGENIERIA!R72</f>
        <v>0</v>
      </c>
      <c r="I72" s="42">
        <f>SUM(E72:H72)</f>
        <v>3518.9029500000001</v>
      </c>
      <c r="J72" s="42">
        <f>+I72*16%</f>
        <v>563.02447200000006</v>
      </c>
      <c r="K72" s="42">
        <f>+I72+J72</f>
        <v>4081.9274220000002</v>
      </c>
    </row>
    <row r="73" spans="1:14" x14ac:dyDescent="0.2">
      <c r="A73" s="2" t="s">
        <v>152</v>
      </c>
      <c r="B73" s="1" t="s">
        <v>153</v>
      </c>
      <c r="C73" s="14">
        <v>3147.75</v>
      </c>
      <c r="E73" s="42">
        <f t="shared" ref="E73:E116" si="7">+C73</f>
        <v>3147.75</v>
      </c>
      <c r="F73" s="42">
        <f t="shared" ref="F73:F116" si="8">+E73*2%</f>
        <v>62.954999999999998</v>
      </c>
      <c r="G73" s="42">
        <f t="shared" ref="G73:G116" si="9">+E73*7.5%</f>
        <v>236.08124999999998</v>
      </c>
      <c r="H73" s="42">
        <f>+INGENIERIA!R73</f>
        <v>154.24</v>
      </c>
      <c r="I73" s="42">
        <f t="shared" ref="I73:I116" si="10">SUM(E73:H73)</f>
        <v>3601.0262499999999</v>
      </c>
      <c r="J73" s="42">
        <f t="shared" ref="J73:J116" si="11">+I73*16%</f>
        <v>576.16420000000005</v>
      </c>
      <c r="K73" s="42">
        <f t="shared" ref="K73:K116" si="12">+I73+J73</f>
        <v>4177.1904500000001</v>
      </c>
    </row>
    <row r="74" spans="1:14" x14ac:dyDescent="0.2">
      <c r="A74" s="2" t="s">
        <v>154</v>
      </c>
      <c r="B74" s="1" t="s">
        <v>155</v>
      </c>
      <c r="C74" s="14">
        <v>9511.39</v>
      </c>
      <c r="E74" s="42">
        <f t="shared" si="7"/>
        <v>9511.39</v>
      </c>
      <c r="F74" s="42">
        <f t="shared" si="8"/>
        <v>190.2278</v>
      </c>
      <c r="G74" s="42">
        <f t="shared" si="9"/>
        <v>713.35424999999998</v>
      </c>
      <c r="H74" s="42">
        <f>+INGENIERIA!R74</f>
        <v>466.06</v>
      </c>
      <c r="I74" s="42">
        <f t="shared" si="10"/>
        <v>10881.03205</v>
      </c>
      <c r="J74" s="42">
        <f t="shared" si="11"/>
        <v>1740.965128</v>
      </c>
      <c r="K74" s="42">
        <f t="shared" si="12"/>
        <v>12621.997178</v>
      </c>
    </row>
    <row r="75" spans="1:14" x14ac:dyDescent="0.2">
      <c r="A75" s="2" t="s">
        <v>156</v>
      </c>
      <c r="B75" s="1" t="s">
        <v>157</v>
      </c>
      <c r="C75" s="14">
        <v>3268.53</v>
      </c>
      <c r="E75" s="42">
        <f t="shared" si="7"/>
        <v>3268.53</v>
      </c>
      <c r="F75" s="42">
        <f t="shared" si="8"/>
        <v>65.37060000000001</v>
      </c>
      <c r="G75" s="42">
        <f t="shared" si="9"/>
        <v>245.13974999999999</v>
      </c>
      <c r="H75" s="42">
        <f>+INGENIERIA!R75</f>
        <v>160.16</v>
      </c>
      <c r="I75" s="42">
        <f t="shared" si="10"/>
        <v>3739.2003500000001</v>
      </c>
      <c r="J75" s="42">
        <f t="shared" si="11"/>
        <v>598.27205600000002</v>
      </c>
      <c r="K75" s="42">
        <f t="shared" si="12"/>
        <v>4337.4724059999999</v>
      </c>
    </row>
    <row r="76" spans="1:14" x14ac:dyDescent="0.2">
      <c r="A76" s="2" t="s">
        <v>158</v>
      </c>
      <c r="B76" s="1" t="s">
        <v>159</v>
      </c>
      <c r="C76" s="14">
        <v>6004.73</v>
      </c>
      <c r="E76" s="42">
        <f t="shared" si="7"/>
        <v>6004.73</v>
      </c>
      <c r="F76" s="42">
        <f t="shared" si="8"/>
        <v>120.0946</v>
      </c>
      <c r="G76" s="42">
        <f t="shared" si="9"/>
        <v>450.35474999999997</v>
      </c>
      <c r="H76" s="42">
        <f>+INGENIERIA!R76</f>
        <v>294.23</v>
      </c>
      <c r="I76" s="42">
        <f t="shared" si="10"/>
        <v>6869.4093499999999</v>
      </c>
      <c r="J76" s="42">
        <f t="shared" si="11"/>
        <v>1099.1054959999999</v>
      </c>
      <c r="K76" s="42">
        <f t="shared" si="12"/>
        <v>7968.514846</v>
      </c>
    </row>
    <row r="77" spans="1:14" x14ac:dyDescent="0.2">
      <c r="A77" s="2" t="s">
        <v>160</v>
      </c>
      <c r="B77" s="1" t="s">
        <v>161</v>
      </c>
      <c r="C77" s="14">
        <v>2851.44</v>
      </c>
      <c r="E77" s="42">
        <f t="shared" si="7"/>
        <v>2851.44</v>
      </c>
      <c r="F77" s="42">
        <f t="shared" si="8"/>
        <v>57.028800000000004</v>
      </c>
      <c r="G77" s="42">
        <f t="shared" si="9"/>
        <v>213.858</v>
      </c>
      <c r="H77" s="42">
        <f>+INGENIERIA!R77</f>
        <v>0</v>
      </c>
      <c r="I77" s="42">
        <f t="shared" si="10"/>
        <v>3122.3268000000003</v>
      </c>
      <c r="J77" s="42">
        <f t="shared" si="11"/>
        <v>499.57228800000007</v>
      </c>
      <c r="K77" s="42">
        <f t="shared" si="12"/>
        <v>3621.8990880000001</v>
      </c>
    </row>
    <row r="78" spans="1:14" x14ac:dyDescent="0.2">
      <c r="A78" s="2" t="s">
        <v>162</v>
      </c>
      <c r="B78" s="1" t="s">
        <v>163</v>
      </c>
      <c r="C78" s="14">
        <v>1584.32</v>
      </c>
      <c r="E78" s="42">
        <f t="shared" si="7"/>
        <v>1584.32</v>
      </c>
      <c r="F78" s="42">
        <f t="shared" si="8"/>
        <v>31.686399999999999</v>
      </c>
      <c r="G78" s="42">
        <f t="shared" si="9"/>
        <v>118.82399999999998</v>
      </c>
      <c r="H78" s="42">
        <f>+INGENIERIA!R78</f>
        <v>77.63</v>
      </c>
      <c r="I78" s="42">
        <f t="shared" si="10"/>
        <v>1812.4603999999999</v>
      </c>
      <c r="J78" s="42">
        <f t="shared" si="11"/>
        <v>289.99366400000002</v>
      </c>
      <c r="K78" s="42">
        <f t="shared" si="12"/>
        <v>2102.454064</v>
      </c>
    </row>
    <row r="79" spans="1:14" x14ac:dyDescent="0.2">
      <c r="A79" s="2" t="s">
        <v>164</v>
      </c>
      <c r="B79" s="1" t="s">
        <v>165</v>
      </c>
      <c r="C79" s="14">
        <v>4354.24</v>
      </c>
      <c r="E79" s="42">
        <f t="shared" si="7"/>
        <v>4354.24</v>
      </c>
      <c r="F79" s="42">
        <f t="shared" si="8"/>
        <v>87.084800000000001</v>
      </c>
      <c r="G79" s="42">
        <f t="shared" si="9"/>
        <v>326.56799999999998</v>
      </c>
      <c r="H79" s="42">
        <f>+INGENIERIA!R79</f>
        <v>0</v>
      </c>
      <c r="I79" s="42">
        <f t="shared" si="10"/>
        <v>4767.8927999999996</v>
      </c>
      <c r="J79" s="42">
        <f t="shared" si="11"/>
        <v>762.86284799999999</v>
      </c>
      <c r="K79" s="42">
        <f t="shared" si="12"/>
        <v>5530.7556479999994</v>
      </c>
    </row>
    <row r="80" spans="1:14" x14ac:dyDescent="0.2">
      <c r="A80" s="2" t="s">
        <v>166</v>
      </c>
      <c r="B80" s="1" t="s">
        <v>167</v>
      </c>
      <c r="C80" s="14">
        <v>4814.33</v>
      </c>
      <c r="E80" s="42">
        <f t="shared" si="7"/>
        <v>4814.33</v>
      </c>
      <c r="F80" s="42">
        <f t="shared" si="8"/>
        <v>96.286600000000007</v>
      </c>
      <c r="G80" s="42">
        <f t="shared" si="9"/>
        <v>361.07474999999999</v>
      </c>
      <c r="H80" s="42">
        <f>+INGENIERIA!R80</f>
        <v>235.9</v>
      </c>
      <c r="I80" s="42">
        <f t="shared" si="10"/>
        <v>5507.5913499999997</v>
      </c>
      <c r="J80" s="42">
        <f t="shared" si="11"/>
        <v>881.21461599999998</v>
      </c>
      <c r="K80" s="42">
        <f t="shared" si="12"/>
        <v>6388.8059659999999</v>
      </c>
    </row>
    <row r="81" spans="1:11" x14ac:dyDescent="0.2">
      <c r="A81" s="2" t="s">
        <v>168</v>
      </c>
      <c r="B81" s="1" t="s">
        <v>169</v>
      </c>
      <c r="C81" s="14">
        <v>7369.44</v>
      </c>
      <c r="E81" s="42">
        <f t="shared" si="7"/>
        <v>7369.44</v>
      </c>
      <c r="F81" s="42">
        <f t="shared" si="8"/>
        <v>147.3888</v>
      </c>
      <c r="G81" s="42">
        <f t="shared" si="9"/>
        <v>552.70799999999997</v>
      </c>
      <c r="H81" s="42">
        <f>+INGENIERIA!R81</f>
        <v>361.1</v>
      </c>
      <c r="I81" s="42">
        <f t="shared" si="10"/>
        <v>8430.6367999999984</v>
      </c>
      <c r="J81" s="42">
        <f t="shared" si="11"/>
        <v>1348.9018879999999</v>
      </c>
      <c r="K81" s="42">
        <f t="shared" si="12"/>
        <v>9779.5386879999987</v>
      </c>
    </row>
    <row r="82" spans="1:11" x14ac:dyDescent="0.2">
      <c r="A82" s="2" t="s">
        <v>170</v>
      </c>
      <c r="B82" s="1" t="s">
        <v>171</v>
      </c>
      <c r="C82" s="14">
        <v>5084.75</v>
      </c>
      <c r="E82" s="42">
        <f t="shared" si="7"/>
        <v>5084.75</v>
      </c>
      <c r="F82" s="42">
        <f t="shared" si="8"/>
        <v>101.69500000000001</v>
      </c>
      <c r="G82" s="42">
        <f t="shared" si="9"/>
        <v>381.35624999999999</v>
      </c>
      <c r="H82" s="42">
        <f>+INGENIERIA!R82</f>
        <v>249.15</v>
      </c>
      <c r="I82" s="42">
        <f t="shared" si="10"/>
        <v>5816.9512499999992</v>
      </c>
      <c r="J82" s="42">
        <f t="shared" si="11"/>
        <v>930.71219999999994</v>
      </c>
      <c r="K82" s="42">
        <f t="shared" si="12"/>
        <v>6747.6634499999991</v>
      </c>
    </row>
    <row r="83" spans="1:11" x14ac:dyDescent="0.2">
      <c r="A83" s="2" t="s">
        <v>172</v>
      </c>
      <c r="B83" s="1" t="s">
        <v>173</v>
      </c>
      <c r="C83" s="14">
        <v>5081.74</v>
      </c>
      <c r="E83" s="42">
        <f t="shared" si="7"/>
        <v>5081.74</v>
      </c>
      <c r="F83" s="42">
        <f t="shared" si="8"/>
        <v>101.6348</v>
      </c>
      <c r="G83" s="42">
        <f t="shared" si="9"/>
        <v>381.13049999999998</v>
      </c>
      <c r="H83" s="42">
        <f>+INGENIERIA!R83</f>
        <v>0</v>
      </c>
      <c r="I83" s="42">
        <f t="shared" si="10"/>
        <v>5564.5052999999998</v>
      </c>
      <c r="J83" s="42">
        <f t="shared" si="11"/>
        <v>890.32084799999996</v>
      </c>
      <c r="K83" s="42">
        <f t="shared" si="12"/>
        <v>6454.8261480000001</v>
      </c>
    </row>
    <row r="84" spans="1:11" x14ac:dyDescent="0.2">
      <c r="A84" s="2" t="s">
        <v>174</v>
      </c>
      <c r="B84" s="1" t="s">
        <v>175</v>
      </c>
      <c r="C84" s="14">
        <v>176.72</v>
      </c>
      <c r="E84" s="42">
        <f t="shared" si="7"/>
        <v>176.72</v>
      </c>
      <c r="F84" s="42">
        <f t="shared" si="8"/>
        <v>3.5344000000000002</v>
      </c>
      <c r="G84" s="42">
        <f t="shared" si="9"/>
        <v>13.254</v>
      </c>
      <c r="H84" s="42">
        <f>+INGENIERIA!R84</f>
        <v>0</v>
      </c>
      <c r="I84" s="42">
        <f t="shared" si="10"/>
        <v>193.50839999999999</v>
      </c>
      <c r="J84" s="42">
        <f t="shared" si="11"/>
        <v>30.961344</v>
      </c>
      <c r="K84" s="42">
        <f t="shared" si="12"/>
        <v>224.46974399999999</v>
      </c>
    </row>
    <row r="85" spans="1:11" x14ac:dyDescent="0.2">
      <c r="A85" s="2" t="s">
        <v>176</v>
      </c>
      <c r="B85" s="1" t="s">
        <v>177</v>
      </c>
      <c r="C85" s="14">
        <v>6016.69</v>
      </c>
      <c r="E85" s="42">
        <f t="shared" si="7"/>
        <v>6016.69</v>
      </c>
      <c r="F85" s="42">
        <f t="shared" si="8"/>
        <v>120.3338</v>
      </c>
      <c r="G85" s="42">
        <f t="shared" si="9"/>
        <v>451.25174999999996</v>
      </c>
      <c r="H85" s="42">
        <f>+INGENIERIA!R85</f>
        <v>0</v>
      </c>
      <c r="I85" s="42">
        <f t="shared" si="10"/>
        <v>6588.2755500000003</v>
      </c>
      <c r="J85" s="42">
        <f t="shared" si="11"/>
        <v>1054.124088</v>
      </c>
      <c r="K85" s="42">
        <f t="shared" si="12"/>
        <v>7642.3996380000008</v>
      </c>
    </row>
    <row r="86" spans="1:11" x14ac:dyDescent="0.2">
      <c r="A86" s="2" t="s">
        <v>178</v>
      </c>
      <c r="B86" s="1" t="s">
        <v>179</v>
      </c>
      <c r="C86" s="14">
        <v>2970.17</v>
      </c>
      <c r="E86" s="42">
        <f t="shared" si="7"/>
        <v>2970.17</v>
      </c>
      <c r="F86" s="42">
        <f t="shared" si="8"/>
        <v>59.403400000000005</v>
      </c>
      <c r="G86" s="42">
        <f t="shared" si="9"/>
        <v>222.76275000000001</v>
      </c>
      <c r="H86" s="42">
        <f>+INGENIERIA!R86</f>
        <v>145.54</v>
      </c>
      <c r="I86" s="42">
        <f t="shared" si="10"/>
        <v>3397.8761500000001</v>
      </c>
      <c r="J86" s="42">
        <f t="shared" si="11"/>
        <v>543.66018400000007</v>
      </c>
      <c r="K86" s="42">
        <f t="shared" si="12"/>
        <v>3941.5363340000004</v>
      </c>
    </row>
    <row r="87" spans="1:11" x14ac:dyDescent="0.2">
      <c r="A87" s="2" t="s">
        <v>180</v>
      </c>
      <c r="B87" s="1" t="s">
        <v>181</v>
      </c>
      <c r="C87" s="14">
        <v>2506.94</v>
      </c>
      <c r="E87" s="42">
        <f t="shared" si="7"/>
        <v>2506.94</v>
      </c>
      <c r="F87" s="42">
        <f t="shared" si="8"/>
        <v>50.138800000000003</v>
      </c>
      <c r="G87" s="42">
        <f t="shared" si="9"/>
        <v>188.0205</v>
      </c>
      <c r="H87" s="42">
        <f>+INGENIERIA!R87</f>
        <v>122.84</v>
      </c>
      <c r="I87" s="42">
        <f t="shared" si="10"/>
        <v>2867.9393000000005</v>
      </c>
      <c r="J87" s="42">
        <f t="shared" si="11"/>
        <v>458.87028800000007</v>
      </c>
      <c r="K87" s="42">
        <f t="shared" si="12"/>
        <v>3326.8095880000005</v>
      </c>
    </row>
    <row r="88" spans="1:11" x14ac:dyDescent="0.2">
      <c r="A88" s="2" t="s">
        <v>182</v>
      </c>
      <c r="B88" s="1" t="s">
        <v>183</v>
      </c>
      <c r="C88" s="14">
        <v>2556.89</v>
      </c>
      <c r="E88" s="42">
        <f t="shared" si="7"/>
        <v>2556.89</v>
      </c>
      <c r="F88" s="42">
        <f t="shared" si="8"/>
        <v>51.137799999999999</v>
      </c>
      <c r="G88" s="42">
        <f t="shared" si="9"/>
        <v>191.76674999999997</v>
      </c>
      <c r="H88" s="42">
        <f>+INGENIERIA!R88</f>
        <v>0</v>
      </c>
      <c r="I88" s="42">
        <f t="shared" si="10"/>
        <v>2799.7945499999996</v>
      </c>
      <c r="J88" s="42">
        <f t="shared" si="11"/>
        <v>447.96712799999995</v>
      </c>
      <c r="K88" s="42">
        <f t="shared" si="12"/>
        <v>3247.7616779999994</v>
      </c>
    </row>
    <row r="89" spans="1:11" x14ac:dyDescent="0.2">
      <c r="A89" s="2" t="s">
        <v>184</v>
      </c>
      <c r="B89" s="1" t="s">
        <v>185</v>
      </c>
      <c r="C89" s="14">
        <v>5146.12</v>
      </c>
      <c r="E89" s="42">
        <f t="shared" si="7"/>
        <v>5146.12</v>
      </c>
      <c r="F89" s="42">
        <f t="shared" si="8"/>
        <v>102.9224</v>
      </c>
      <c r="G89" s="42">
        <f t="shared" si="9"/>
        <v>385.959</v>
      </c>
      <c r="H89" s="42">
        <f>+INGENIERIA!R89</f>
        <v>252.16</v>
      </c>
      <c r="I89" s="42">
        <f t="shared" si="10"/>
        <v>5887.1614</v>
      </c>
      <c r="J89" s="42">
        <f t="shared" si="11"/>
        <v>941.94582400000002</v>
      </c>
      <c r="K89" s="42">
        <f t="shared" si="12"/>
        <v>6829.1072240000003</v>
      </c>
    </row>
    <row r="90" spans="1:11" x14ac:dyDescent="0.2">
      <c r="A90" s="2" t="s">
        <v>186</v>
      </c>
      <c r="B90" s="1" t="s">
        <v>187</v>
      </c>
      <c r="C90" s="14">
        <v>6890.36</v>
      </c>
      <c r="E90" s="42">
        <f t="shared" si="7"/>
        <v>6890.36</v>
      </c>
      <c r="F90" s="42">
        <f t="shared" si="8"/>
        <v>137.80719999999999</v>
      </c>
      <c r="G90" s="42">
        <f t="shared" si="9"/>
        <v>516.77699999999993</v>
      </c>
      <c r="H90" s="42">
        <f>+INGENIERIA!R90</f>
        <v>0</v>
      </c>
      <c r="I90" s="42">
        <f t="shared" si="10"/>
        <v>7544.9441999999999</v>
      </c>
      <c r="J90" s="42">
        <f t="shared" si="11"/>
        <v>1207.1910720000001</v>
      </c>
      <c r="K90" s="42">
        <f t="shared" si="12"/>
        <v>8752.1352719999995</v>
      </c>
    </row>
    <row r="91" spans="1:11" x14ac:dyDescent="0.2">
      <c r="A91" s="2" t="s">
        <v>188</v>
      </c>
      <c r="B91" s="1" t="s">
        <v>189</v>
      </c>
      <c r="C91" s="14">
        <v>3355.34</v>
      </c>
      <c r="E91" s="42">
        <f t="shared" si="7"/>
        <v>3355.34</v>
      </c>
      <c r="F91" s="42">
        <f t="shared" si="8"/>
        <v>67.106800000000007</v>
      </c>
      <c r="G91" s="42">
        <f t="shared" si="9"/>
        <v>251.65049999999999</v>
      </c>
      <c r="H91" s="42">
        <f>+INGENIERIA!R91</f>
        <v>164.41</v>
      </c>
      <c r="I91" s="42">
        <f t="shared" si="10"/>
        <v>3838.5073000000002</v>
      </c>
      <c r="J91" s="42">
        <f t="shared" si="11"/>
        <v>614.16116800000009</v>
      </c>
      <c r="K91" s="42">
        <f t="shared" si="12"/>
        <v>4452.6684679999998</v>
      </c>
    </row>
    <row r="92" spans="1:11" x14ac:dyDescent="0.2">
      <c r="A92" s="2" t="s">
        <v>190</v>
      </c>
      <c r="B92" s="1" t="s">
        <v>191</v>
      </c>
      <c r="C92" s="14">
        <v>5632.88</v>
      </c>
      <c r="E92" s="42">
        <f t="shared" si="7"/>
        <v>5632.88</v>
      </c>
      <c r="F92" s="42">
        <f t="shared" si="8"/>
        <v>112.6576</v>
      </c>
      <c r="G92" s="42">
        <f t="shared" si="9"/>
        <v>422.46600000000001</v>
      </c>
      <c r="H92" s="42">
        <f>+INGENIERIA!R92</f>
        <v>0</v>
      </c>
      <c r="I92" s="42">
        <f t="shared" si="10"/>
        <v>6168.0036</v>
      </c>
      <c r="J92" s="42">
        <f t="shared" si="11"/>
        <v>986.88057600000002</v>
      </c>
      <c r="K92" s="42">
        <f t="shared" si="12"/>
        <v>7154.8841759999996</v>
      </c>
    </row>
    <row r="93" spans="1:11" x14ac:dyDescent="0.2">
      <c r="A93" s="2" t="s">
        <v>192</v>
      </c>
      <c r="B93" s="1" t="s">
        <v>193</v>
      </c>
      <c r="C93" s="14">
        <v>1216.47</v>
      </c>
      <c r="E93" s="42">
        <f t="shared" si="7"/>
        <v>1216.47</v>
      </c>
      <c r="F93" s="42">
        <f t="shared" si="8"/>
        <v>24.3294</v>
      </c>
      <c r="G93" s="42">
        <f t="shared" si="9"/>
        <v>91.235249999999994</v>
      </c>
      <c r="H93" s="42">
        <f>+INGENIERIA!R93</f>
        <v>59.61</v>
      </c>
      <c r="I93" s="42">
        <f t="shared" si="10"/>
        <v>1391.64465</v>
      </c>
      <c r="J93" s="42">
        <f t="shared" si="11"/>
        <v>222.66314399999999</v>
      </c>
      <c r="K93" s="42">
        <f t="shared" si="12"/>
        <v>1614.3077939999998</v>
      </c>
    </row>
    <row r="94" spans="1:11" x14ac:dyDescent="0.2">
      <c r="A94" s="2" t="s">
        <v>194</v>
      </c>
      <c r="B94" s="1" t="s">
        <v>195</v>
      </c>
      <c r="C94" s="14">
        <v>176.72</v>
      </c>
      <c r="E94" s="42">
        <f t="shared" si="7"/>
        <v>176.72</v>
      </c>
      <c r="F94" s="42">
        <f t="shared" si="8"/>
        <v>3.5344000000000002</v>
      </c>
      <c r="G94" s="42">
        <f t="shared" si="9"/>
        <v>13.254</v>
      </c>
      <c r="H94" s="42">
        <f>+INGENIERIA!R94</f>
        <v>0</v>
      </c>
      <c r="I94" s="42">
        <f t="shared" si="10"/>
        <v>193.50839999999999</v>
      </c>
      <c r="J94" s="42">
        <f t="shared" si="11"/>
        <v>30.961344</v>
      </c>
      <c r="K94" s="42">
        <f t="shared" si="12"/>
        <v>224.46974399999999</v>
      </c>
    </row>
    <row r="95" spans="1:11" x14ac:dyDescent="0.2">
      <c r="A95" s="2" t="s">
        <v>196</v>
      </c>
      <c r="B95" s="1" t="s">
        <v>197</v>
      </c>
      <c r="C95" s="14">
        <v>6232.12</v>
      </c>
      <c r="E95" s="42">
        <f t="shared" si="7"/>
        <v>6232.12</v>
      </c>
      <c r="F95" s="42">
        <f t="shared" si="8"/>
        <v>124.64239999999999</v>
      </c>
      <c r="G95" s="42">
        <f t="shared" si="9"/>
        <v>467.40899999999999</v>
      </c>
      <c r="H95" s="42">
        <f>+INGENIERIA!R95</f>
        <v>0</v>
      </c>
      <c r="I95" s="42">
        <f t="shared" si="10"/>
        <v>6824.1713999999993</v>
      </c>
      <c r="J95" s="42">
        <f t="shared" si="11"/>
        <v>1091.8674239999998</v>
      </c>
      <c r="K95" s="42">
        <f t="shared" si="12"/>
        <v>7916.0388239999993</v>
      </c>
    </row>
    <row r="96" spans="1:11" x14ac:dyDescent="0.2">
      <c r="A96" s="2" t="s">
        <v>198</v>
      </c>
      <c r="B96" s="1" t="s">
        <v>199</v>
      </c>
      <c r="C96" s="14">
        <v>4902.1499999999996</v>
      </c>
      <c r="E96" s="42">
        <f t="shared" si="7"/>
        <v>4902.1499999999996</v>
      </c>
      <c r="F96" s="42">
        <f t="shared" si="8"/>
        <v>98.042999999999992</v>
      </c>
      <c r="G96" s="42">
        <f t="shared" si="9"/>
        <v>367.66124999999994</v>
      </c>
      <c r="H96" s="42">
        <f>+INGENIERIA!R96</f>
        <v>0</v>
      </c>
      <c r="I96" s="42">
        <f t="shared" si="10"/>
        <v>5367.8542499999994</v>
      </c>
      <c r="J96" s="42">
        <f t="shared" si="11"/>
        <v>858.85667999999987</v>
      </c>
      <c r="K96" s="42">
        <f t="shared" si="12"/>
        <v>6226.7109299999993</v>
      </c>
    </row>
    <row r="97" spans="1:11" x14ac:dyDescent="0.2">
      <c r="A97" s="2" t="s">
        <v>200</v>
      </c>
      <c r="B97" s="1" t="s">
        <v>201</v>
      </c>
      <c r="C97" s="14">
        <v>2989.16</v>
      </c>
      <c r="E97" s="42">
        <f t="shared" si="7"/>
        <v>2989.16</v>
      </c>
      <c r="F97" s="42">
        <f t="shared" si="8"/>
        <v>59.783200000000001</v>
      </c>
      <c r="G97" s="42">
        <f t="shared" si="9"/>
        <v>224.18699999999998</v>
      </c>
      <c r="H97" s="42">
        <f>+INGENIERIA!R97</f>
        <v>146.47</v>
      </c>
      <c r="I97" s="42">
        <f t="shared" si="10"/>
        <v>3419.6001999999994</v>
      </c>
      <c r="J97" s="42">
        <f t="shared" si="11"/>
        <v>547.13603199999989</v>
      </c>
      <c r="K97" s="42">
        <f t="shared" si="12"/>
        <v>3966.7362319999993</v>
      </c>
    </row>
    <row r="98" spans="1:11" x14ac:dyDescent="0.2">
      <c r="A98" s="2" t="s">
        <v>202</v>
      </c>
      <c r="B98" s="1" t="s">
        <v>203</v>
      </c>
      <c r="C98" s="14">
        <v>5639.55</v>
      </c>
      <c r="E98" s="42">
        <f t="shared" si="7"/>
        <v>5639.55</v>
      </c>
      <c r="F98" s="42">
        <f t="shared" si="8"/>
        <v>112.79100000000001</v>
      </c>
      <c r="G98" s="42">
        <f t="shared" si="9"/>
        <v>422.96625</v>
      </c>
      <c r="H98" s="42">
        <f>+INGENIERIA!R98</f>
        <v>276.33999999999997</v>
      </c>
      <c r="I98" s="42">
        <f t="shared" si="10"/>
        <v>6451.6472500000009</v>
      </c>
      <c r="J98" s="42">
        <f t="shared" si="11"/>
        <v>1032.2635600000001</v>
      </c>
      <c r="K98" s="42">
        <f t="shared" si="12"/>
        <v>7483.9108100000012</v>
      </c>
    </row>
    <row r="99" spans="1:11" x14ac:dyDescent="0.2">
      <c r="A99" s="2" t="s">
        <v>204</v>
      </c>
      <c r="B99" s="1" t="s">
        <v>205</v>
      </c>
      <c r="C99" s="14">
        <v>6507.93</v>
      </c>
      <c r="E99" s="42">
        <f t="shared" si="7"/>
        <v>6507.93</v>
      </c>
      <c r="F99" s="42">
        <f t="shared" si="8"/>
        <v>130.15860000000001</v>
      </c>
      <c r="G99" s="42">
        <f t="shared" si="9"/>
        <v>488.09474999999998</v>
      </c>
      <c r="H99" s="42">
        <f>+INGENIERIA!R99</f>
        <v>0</v>
      </c>
      <c r="I99" s="42">
        <f t="shared" si="10"/>
        <v>7126.1833500000002</v>
      </c>
      <c r="J99" s="42">
        <f t="shared" si="11"/>
        <v>1140.1893360000001</v>
      </c>
      <c r="K99" s="42">
        <f t="shared" si="12"/>
        <v>8266.3726860000006</v>
      </c>
    </row>
    <row r="100" spans="1:11" x14ac:dyDescent="0.2">
      <c r="A100" s="2" t="s">
        <v>206</v>
      </c>
      <c r="B100" s="1" t="s">
        <v>207</v>
      </c>
      <c r="C100" s="14">
        <v>2898.76</v>
      </c>
      <c r="E100" s="42">
        <f t="shared" si="7"/>
        <v>2898.76</v>
      </c>
      <c r="F100" s="42">
        <f t="shared" si="8"/>
        <v>57.975200000000008</v>
      </c>
      <c r="G100" s="42">
        <f t="shared" si="9"/>
        <v>217.40700000000001</v>
      </c>
      <c r="H100" s="42">
        <f>+INGENIERIA!R100</f>
        <v>142.04</v>
      </c>
      <c r="I100" s="42">
        <f t="shared" si="10"/>
        <v>3316.1822000000002</v>
      </c>
      <c r="J100" s="42">
        <f t="shared" si="11"/>
        <v>530.58915200000001</v>
      </c>
      <c r="K100" s="42">
        <f t="shared" si="12"/>
        <v>3846.7713520000002</v>
      </c>
    </row>
    <row r="101" spans="1:11" x14ac:dyDescent="0.2">
      <c r="A101" s="2" t="s">
        <v>208</v>
      </c>
      <c r="B101" s="1" t="s">
        <v>209</v>
      </c>
      <c r="C101" s="14">
        <v>6157.48</v>
      </c>
      <c r="E101" s="42">
        <f t="shared" si="7"/>
        <v>6157.48</v>
      </c>
      <c r="F101" s="42">
        <f t="shared" si="8"/>
        <v>123.14959999999999</v>
      </c>
      <c r="G101" s="42">
        <f t="shared" si="9"/>
        <v>461.81099999999992</v>
      </c>
      <c r="H101" s="42">
        <f>+INGENIERIA!R101</f>
        <v>0</v>
      </c>
      <c r="I101" s="42">
        <f t="shared" si="10"/>
        <v>6742.440599999999</v>
      </c>
      <c r="J101" s="42">
        <f t="shared" si="11"/>
        <v>1078.7904959999998</v>
      </c>
      <c r="K101" s="42">
        <f t="shared" si="12"/>
        <v>7821.2310959999986</v>
      </c>
    </row>
    <row r="102" spans="1:11" x14ac:dyDescent="0.2">
      <c r="A102" s="2" t="s">
        <v>210</v>
      </c>
      <c r="B102" s="1" t="s">
        <v>211</v>
      </c>
      <c r="C102" s="14">
        <v>4569.41</v>
      </c>
      <c r="E102" s="42">
        <f t="shared" si="7"/>
        <v>4569.41</v>
      </c>
      <c r="F102" s="42">
        <f t="shared" si="8"/>
        <v>91.388199999999998</v>
      </c>
      <c r="G102" s="42">
        <f t="shared" si="9"/>
        <v>342.70574999999997</v>
      </c>
      <c r="H102" s="42">
        <f>+INGENIERIA!R102</f>
        <v>223.9</v>
      </c>
      <c r="I102" s="42">
        <f t="shared" si="10"/>
        <v>5227.4039499999999</v>
      </c>
      <c r="J102" s="42">
        <f t="shared" si="11"/>
        <v>836.38463200000001</v>
      </c>
      <c r="K102" s="42">
        <f t="shared" si="12"/>
        <v>6063.7885820000001</v>
      </c>
    </row>
    <row r="103" spans="1:11" x14ac:dyDescent="0.2">
      <c r="A103" s="2" t="s">
        <v>212</v>
      </c>
      <c r="B103" s="1" t="s">
        <v>213</v>
      </c>
      <c r="C103" s="14">
        <v>2892.56</v>
      </c>
      <c r="E103" s="42">
        <f t="shared" si="7"/>
        <v>2892.56</v>
      </c>
      <c r="F103" s="42">
        <f t="shared" si="8"/>
        <v>57.851199999999999</v>
      </c>
      <c r="G103" s="42">
        <f t="shared" si="9"/>
        <v>216.94199999999998</v>
      </c>
      <c r="H103" s="42">
        <f>+INGENIERIA!R103</f>
        <v>0</v>
      </c>
      <c r="I103" s="42">
        <f t="shared" si="10"/>
        <v>3167.3532</v>
      </c>
      <c r="J103" s="42">
        <f t="shared" si="11"/>
        <v>506.77651200000003</v>
      </c>
      <c r="K103" s="42">
        <f t="shared" si="12"/>
        <v>3674.1297119999999</v>
      </c>
    </row>
    <row r="104" spans="1:11" x14ac:dyDescent="0.2">
      <c r="A104" s="2" t="s">
        <v>214</v>
      </c>
      <c r="B104" s="1" t="s">
        <v>215</v>
      </c>
      <c r="C104" s="14">
        <v>4411.1499999999996</v>
      </c>
      <c r="E104" s="42">
        <f t="shared" si="7"/>
        <v>4411.1499999999996</v>
      </c>
      <c r="F104" s="42">
        <f t="shared" si="8"/>
        <v>88.222999999999999</v>
      </c>
      <c r="G104" s="42">
        <f t="shared" si="9"/>
        <v>330.83624999999995</v>
      </c>
      <c r="H104" s="42">
        <f>+INGENIERIA!R104</f>
        <v>216.15</v>
      </c>
      <c r="I104" s="42">
        <f t="shared" si="10"/>
        <v>5046.3592499999995</v>
      </c>
      <c r="J104" s="42">
        <f t="shared" si="11"/>
        <v>807.41747999999995</v>
      </c>
      <c r="K104" s="42">
        <f t="shared" si="12"/>
        <v>5853.7767299999996</v>
      </c>
    </row>
    <row r="105" spans="1:11" x14ac:dyDescent="0.2">
      <c r="A105" s="2" t="s">
        <v>216</v>
      </c>
      <c r="B105" s="1" t="s">
        <v>217</v>
      </c>
      <c r="C105" s="14">
        <v>2610.0500000000002</v>
      </c>
      <c r="E105" s="42">
        <f t="shared" si="7"/>
        <v>2610.0500000000002</v>
      </c>
      <c r="F105" s="42">
        <f t="shared" si="8"/>
        <v>52.201000000000008</v>
      </c>
      <c r="G105" s="42">
        <f t="shared" si="9"/>
        <v>195.75375</v>
      </c>
      <c r="H105" s="42">
        <f>+INGENIERIA!R105</f>
        <v>127.89</v>
      </c>
      <c r="I105" s="42">
        <f t="shared" si="10"/>
        <v>2985.8947499999999</v>
      </c>
      <c r="J105" s="42">
        <f t="shared" si="11"/>
        <v>477.74315999999999</v>
      </c>
      <c r="K105" s="42">
        <f t="shared" si="12"/>
        <v>3463.6379099999999</v>
      </c>
    </row>
    <row r="106" spans="1:11" x14ac:dyDescent="0.2">
      <c r="A106" s="2" t="s">
        <v>218</v>
      </c>
      <c r="B106" s="1" t="s">
        <v>219</v>
      </c>
      <c r="C106" s="14">
        <v>5931.16</v>
      </c>
      <c r="E106" s="42">
        <f t="shared" si="7"/>
        <v>5931.16</v>
      </c>
      <c r="F106" s="42">
        <f t="shared" si="8"/>
        <v>118.6232</v>
      </c>
      <c r="G106" s="42">
        <f t="shared" si="9"/>
        <v>444.83699999999999</v>
      </c>
      <c r="H106" s="42">
        <f>+INGENIERIA!R106</f>
        <v>290.63</v>
      </c>
      <c r="I106" s="42">
        <f t="shared" si="10"/>
        <v>6785.2501999999995</v>
      </c>
      <c r="J106" s="42">
        <f t="shared" si="11"/>
        <v>1085.640032</v>
      </c>
      <c r="K106" s="42">
        <f t="shared" si="12"/>
        <v>7870.8902319999997</v>
      </c>
    </row>
    <row r="107" spans="1:11" x14ac:dyDescent="0.2">
      <c r="A107" s="2" t="s">
        <v>220</v>
      </c>
      <c r="B107" s="1" t="s">
        <v>221</v>
      </c>
      <c r="C107" s="14">
        <v>4965.76</v>
      </c>
      <c r="E107" s="42">
        <f t="shared" si="7"/>
        <v>4965.76</v>
      </c>
      <c r="F107" s="42">
        <f t="shared" si="8"/>
        <v>99.315200000000004</v>
      </c>
      <c r="G107" s="42">
        <f t="shared" si="9"/>
        <v>372.43200000000002</v>
      </c>
      <c r="H107" s="42">
        <f>+INGENIERIA!R107</f>
        <v>0</v>
      </c>
      <c r="I107" s="42">
        <f t="shared" si="10"/>
        <v>5437.5072</v>
      </c>
      <c r="J107" s="42">
        <f t="shared" si="11"/>
        <v>870.00115200000005</v>
      </c>
      <c r="K107" s="42">
        <f t="shared" si="12"/>
        <v>6307.5083519999998</v>
      </c>
    </row>
    <row r="108" spans="1:11" x14ac:dyDescent="0.2">
      <c r="A108" s="2" t="s">
        <v>222</v>
      </c>
      <c r="B108" s="1" t="s">
        <v>223</v>
      </c>
      <c r="C108" s="14">
        <v>6631.61</v>
      </c>
      <c r="E108" s="42">
        <f t="shared" si="7"/>
        <v>6631.61</v>
      </c>
      <c r="F108" s="42">
        <f t="shared" si="8"/>
        <v>132.63219999999998</v>
      </c>
      <c r="G108" s="42">
        <f t="shared" si="9"/>
        <v>497.37074999999993</v>
      </c>
      <c r="H108" s="42">
        <f>+INGENIERIA!R108</f>
        <v>0</v>
      </c>
      <c r="I108" s="42">
        <f t="shared" si="10"/>
        <v>7261.6129499999997</v>
      </c>
      <c r="J108" s="42">
        <f t="shared" si="11"/>
        <v>1161.858072</v>
      </c>
      <c r="K108" s="42">
        <f t="shared" si="12"/>
        <v>8423.4710219999997</v>
      </c>
    </row>
    <row r="109" spans="1:11" x14ac:dyDescent="0.2">
      <c r="A109" s="2" t="s">
        <v>224</v>
      </c>
      <c r="B109" s="1" t="s">
        <v>225</v>
      </c>
      <c r="C109" s="14">
        <v>4485.32</v>
      </c>
      <c r="E109" s="42">
        <f t="shared" si="7"/>
        <v>4485.32</v>
      </c>
      <c r="F109" s="42">
        <f t="shared" si="8"/>
        <v>89.706400000000002</v>
      </c>
      <c r="G109" s="42">
        <f t="shared" si="9"/>
        <v>336.39899999999994</v>
      </c>
      <c r="H109" s="42">
        <f>+INGENIERIA!R109</f>
        <v>0</v>
      </c>
      <c r="I109" s="42">
        <f t="shared" si="10"/>
        <v>4911.4254000000001</v>
      </c>
      <c r="J109" s="42">
        <f t="shared" si="11"/>
        <v>785.82806400000004</v>
      </c>
      <c r="K109" s="42">
        <f t="shared" si="12"/>
        <v>5697.2534640000003</v>
      </c>
    </row>
    <row r="110" spans="1:11" x14ac:dyDescent="0.2">
      <c r="A110" s="2" t="s">
        <v>226</v>
      </c>
      <c r="B110" s="1" t="s">
        <v>227</v>
      </c>
      <c r="C110" s="14">
        <v>1853.02</v>
      </c>
      <c r="E110" s="42">
        <f t="shared" si="7"/>
        <v>1853.02</v>
      </c>
      <c r="F110" s="42">
        <f t="shared" si="8"/>
        <v>37.060400000000001</v>
      </c>
      <c r="G110" s="42">
        <f t="shared" si="9"/>
        <v>138.97649999999999</v>
      </c>
      <c r="H110" s="42">
        <f>+INGENIERIA!R110</f>
        <v>90.8</v>
      </c>
      <c r="I110" s="42">
        <f t="shared" si="10"/>
        <v>2119.8569000000002</v>
      </c>
      <c r="J110" s="42">
        <f t="shared" si="11"/>
        <v>339.17710400000004</v>
      </c>
      <c r="K110" s="42">
        <f t="shared" si="12"/>
        <v>2459.0340040000001</v>
      </c>
    </row>
    <row r="111" spans="1:11" x14ac:dyDescent="0.2">
      <c r="A111" s="2" t="s">
        <v>228</v>
      </c>
      <c r="B111" s="1" t="s">
        <v>229</v>
      </c>
      <c r="C111" s="14">
        <v>1590.72</v>
      </c>
      <c r="E111" s="42">
        <f t="shared" si="7"/>
        <v>1590.72</v>
      </c>
      <c r="F111" s="42">
        <f t="shared" si="8"/>
        <v>31.814400000000003</v>
      </c>
      <c r="G111" s="42">
        <f t="shared" si="9"/>
        <v>119.304</v>
      </c>
      <c r="H111" s="42">
        <f>+INGENIERIA!R111</f>
        <v>77.95</v>
      </c>
      <c r="I111" s="42">
        <f t="shared" si="10"/>
        <v>1819.7884000000001</v>
      </c>
      <c r="J111" s="42">
        <f t="shared" si="11"/>
        <v>291.16614400000003</v>
      </c>
      <c r="K111" s="42">
        <f t="shared" si="12"/>
        <v>2110.9545440000002</v>
      </c>
    </row>
    <row r="112" spans="1:11" x14ac:dyDescent="0.2">
      <c r="A112" s="2" t="s">
        <v>230</v>
      </c>
      <c r="B112" s="1" t="s">
        <v>231</v>
      </c>
      <c r="C112" s="14">
        <v>8403.7900000000009</v>
      </c>
      <c r="E112" s="42">
        <f t="shared" si="7"/>
        <v>8403.7900000000009</v>
      </c>
      <c r="F112" s="42">
        <f t="shared" si="8"/>
        <v>168.07580000000002</v>
      </c>
      <c r="G112" s="42">
        <f t="shared" si="9"/>
        <v>630.28425000000004</v>
      </c>
      <c r="H112" s="42">
        <f>+INGENIERIA!R112</f>
        <v>411.79</v>
      </c>
      <c r="I112" s="42">
        <f t="shared" si="10"/>
        <v>9613.9400500000029</v>
      </c>
      <c r="J112" s="42">
        <f t="shared" si="11"/>
        <v>1538.2304080000006</v>
      </c>
      <c r="K112" s="42">
        <f t="shared" si="12"/>
        <v>11152.170458000004</v>
      </c>
    </row>
    <row r="113" spans="1:11" x14ac:dyDescent="0.2">
      <c r="A113" s="2" t="s">
        <v>232</v>
      </c>
      <c r="B113" s="1" t="s">
        <v>233</v>
      </c>
      <c r="C113" s="14">
        <v>6233.81</v>
      </c>
      <c r="E113" s="42">
        <f t="shared" si="7"/>
        <v>6233.81</v>
      </c>
      <c r="F113" s="42">
        <f t="shared" si="8"/>
        <v>124.67620000000001</v>
      </c>
      <c r="G113" s="42">
        <f t="shared" si="9"/>
        <v>467.53575000000001</v>
      </c>
      <c r="H113" s="42">
        <f>+INGENIERIA!R113</f>
        <v>0</v>
      </c>
      <c r="I113" s="42">
        <f t="shared" si="10"/>
        <v>6826.0219500000003</v>
      </c>
      <c r="J113" s="42">
        <f t="shared" si="11"/>
        <v>1092.1635120000001</v>
      </c>
      <c r="K113" s="42">
        <f t="shared" si="12"/>
        <v>7918.1854620000004</v>
      </c>
    </row>
    <row r="114" spans="1:11" x14ac:dyDescent="0.2">
      <c r="A114" s="2" t="s">
        <v>234</v>
      </c>
      <c r="B114" s="1" t="s">
        <v>235</v>
      </c>
      <c r="C114" s="14">
        <v>7573.85</v>
      </c>
      <c r="E114" s="42">
        <f t="shared" si="7"/>
        <v>7573.85</v>
      </c>
      <c r="F114" s="42">
        <f t="shared" si="8"/>
        <v>151.477</v>
      </c>
      <c r="G114" s="42">
        <f t="shared" si="9"/>
        <v>568.03875000000005</v>
      </c>
      <c r="H114" s="42">
        <f>+INGENIERIA!R114</f>
        <v>0</v>
      </c>
      <c r="I114" s="42">
        <f t="shared" si="10"/>
        <v>8293.3657500000008</v>
      </c>
      <c r="J114" s="42">
        <f t="shared" si="11"/>
        <v>1326.9385200000002</v>
      </c>
      <c r="K114" s="42">
        <f t="shared" si="12"/>
        <v>9620.3042700000005</v>
      </c>
    </row>
    <row r="115" spans="1:11" x14ac:dyDescent="0.2">
      <c r="A115" s="2" t="s">
        <v>236</v>
      </c>
      <c r="B115" s="1" t="s">
        <v>237</v>
      </c>
      <c r="C115" s="14">
        <v>1199.94</v>
      </c>
      <c r="E115" s="42">
        <f t="shared" si="7"/>
        <v>1199.94</v>
      </c>
      <c r="F115" s="42">
        <f t="shared" si="8"/>
        <v>23.998800000000003</v>
      </c>
      <c r="G115" s="42">
        <f t="shared" si="9"/>
        <v>89.995500000000007</v>
      </c>
      <c r="H115" s="42">
        <f>+INGENIERIA!R115</f>
        <v>0</v>
      </c>
      <c r="I115" s="42">
        <f t="shared" si="10"/>
        <v>1313.9343000000001</v>
      </c>
      <c r="J115" s="42">
        <f t="shared" si="11"/>
        <v>210.22948800000003</v>
      </c>
      <c r="K115" s="42">
        <f t="shared" si="12"/>
        <v>1524.1637880000001</v>
      </c>
    </row>
    <row r="116" spans="1:11" x14ac:dyDescent="0.2">
      <c r="A116" s="2" t="s">
        <v>238</v>
      </c>
      <c r="B116" s="1" t="s">
        <v>239</v>
      </c>
      <c r="C116" s="14">
        <v>208.34</v>
      </c>
      <c r="E116" s="42">
        <f t="shared" si="7"/>
        <v>208.34</v>
      </c>
      <c r="F116" s="42">
        <f t="shared" si="8"/>
        <v>4.1668000000000003</v>
      </c>
      <c r="G116" s="42">
        <f t="shared" si="9"/>
        <v>15.625499999999999</v>
      </c>
      <c r="H116" s="42">
        <f>+INGENIERIA!R116</f>
        <v>0</v>
      </c>
      <c r="I116" s="42">
        <f t="shared" si="10"/>
        <v>228.13229999999999</v>
      </c>
      <c r="J116" s="42">
        <f t="shared" si="11"/>
        <v>36.501168</v>
      </c>
      <c r="K116" s="42">
        <f t="shared" si="12"/>
        <v>264.63346799999999</v>
      </c>
    </row>
    <row r="117" spans="1:11" s="7" customFormat="1" x14ac:dyDescent="0.2">
      <c r="A117" s="17" t="s">
        <v>147</v>
      </c>
      <c r="C117" s="7" t="s">
        <v>148</v>
      </c>
      <c r="E117" s="39" t="s">
        <v>148</v>
      </c>
      <c r="F117" s="39" t="s">
        <v>148</v>
      </c>
      <c r="G117" s="39" t="s">
        <v>148</v>
      </c>
      <c r="H117" s="39" t="s">
        <v>148</v>
      </c>
      <c r="I117" s="39" t="s">
        <v>148</v>
      </c>
      <c r="J117" s="39" t="s">
        <v>148</v>
      </c>
      <c r="K117" s="39" t="s">
        <v>148</v>
      </c>
    </row>
    <row r="118" spans="1:11" x14ac:dyDescent="0.2">
      <c r="C118" s="19">
        <v>191819.21</v>
      </c>
      <c r="E118" s="40">
        <f>SUM(E72:E116)</f>
        <v>191819.20999999996</v>
      </c>
      <c r="F118" s="40">
        <f t="shared" ref="F118:K118" si="13">SUM(F72:F116)</f>
        <v>3836.3842</v>
      </c>
      <c r="G118" s="40">
        <f t="shared" si="13"/>
        <v>14386.440749999996</v>
      </c>
      <c r="H118" s="40">
        <f t="shared" si="13"/>
        <v>4746.99</v>
      </c>
      <c r="I118" s="40">
        <f t="shared" si="13"/>
        <v>214789.02495000005</v>
      </c>
      <c r="J118" s="40">
        <f t="shared" si="13"/>
        <v>34366.243991999996</v>
      </c>
      <c r="K118" s="40">
        <f t="shared" si="13"/>
        <v>249155.26894200005</v>
      </c>
    </row>
    <row r="119" spans="1:11" x14ac:dyDescent="0.2">
      <c r="E119" s="38"/>
      <c r="F119" s="38"/>
      <c r="G119" s="38"/>
      <c r="H119" s="38"/>
      <c r="I119" s="38"/>
      <c r="J119" s="38"/>
      <c r="K119" s="38"/>
    </row>
    <row r="120" spans="1:11" s="7" customFormat="1" x14ac:dyDescent="0.2">
      <c r="A120" s="16"/>
      <c r="C120" s="7" t="s">
        <v>240</v>
      </c>
      <c r="E120" s="39" t="s">
        <v>240</v>
      </c>
      <c r="F120" s="39" t="s">
        <v>240</v>
      </c>
      <c r="G120" s="39" t="s">
        <v>240</v>
      </c>
      <c r="H120" s="39" t="s">
        <v>240</v>
      </c>
      <c r="I120" s="39" t="s">
        <v>240</v>
      </c>
      <c r="J120" s="39" t="s">
        <v>240</v>
      </c>
      <c r="K120" s="39" t="s">
        <v>240</v>
      </c>
    </row>
    <row r="121" spans="1:11" ht="13.5" thickBot="1" x14ac:dyDescent="0.25">
      <c r="A121" s="17" t="s">
        <v>241</v>
      </c>
      <c r="B121" s="1" t="s">
        <v>242</v>
      </c>
      <c r="C121" s="19">
        <v>395924.85</v>
      </c>
      <c r="E121" s="44">
        <f>+E69+E118</f>
        <v>395924.85</v>
      </c>
      <c r="F121" s="44">
        <f t="shared" ref="F121:K121" si="14">+F69+F118</f>
        <v>7918.4970000000012</v>
      </c>
      <c r="G121" s="44">
        <f t="shared" si="14"/>
        <v>29694.363749999993</v>
      </c>
      <c r="H121" s="44">
        <f t="shared" si="14"/>
        <v>4746.99</v>
      </c>
      <c r="I121" s="44">
        <f t="shared" si="14"/>
        <v>438284.70075000008</v>
      </c>
      <c r="J121" s="44">
        <f t="shared" si="14"/>
        <v>70125.552120000008</v>
      </c>
      <c r="K121" s="44">
        <f t="shared" si="14"/>
        <v>508410.25286999997</v>
      </c>
    </row>
    <row r="122" spans="1:11" ht="12" thickTop="1" x14ac:dyDescent="0.2"/>
    <row r="123" spans="1:11" x14ac:dyDescent="0.2">
      <c r="C123" s="1" t="s">
        <v>242</v>
      </c>
    </row>
    <row r="124" spans="1:11" x14ac:dyDescent="0.2">
      <c r="A124" s="2" t="s">
        <v>242</v>
      </c>
      <c r="B124" s="1" t="s">
        <v>242</v>
      </c>
      <c r="C124" s="18"/>
    </row>
  </sheetData>
  <autoFilter ref="A11:N69">
    <filterColumn colId="12">
      <filters>
        <filter val="ADMON SERVICIO"/>
        <filter val="SERVICIO"/>
      </filters>
    </filterColumn>
  </autoFilter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"/>
  <sheetViews>
    <sheetView workbookViewId="0">
      <pane xSplit="2" ySplit="11" topLeftCell="C103" activePane="bottomRight" state="frozen"/>
      <selection pane="topRight" activeCell="C1" sqref="C1"/>
      <selection pane="bottomLeft" activeCell="A14" sqref="A14"/>
      <selection pane="bottomRight" activeCell="B116" sqref="B116"/>
    </sheetView>
  </sheetViews>
  <sheetFormatPr baseColWidth="10" defaultRowHeight="11.25" x14ac:dyDescent="0.2"/>
  <cols>
    <col min="1" max="1" width="7.7109375" style="2" customWidth="1"/>
    <col min="2" max="2" width="27.28515625" style="1" customWidth="1"/>
    <col min="3" max="3" width="11.140625" style="1" customWidth="1"/>
    <col min="4" max="4" width="9.5703125" style="1" customWidth="1"/>
    <col min="5" max="5" width="7.42578125" style="1" customWidth="1"/>
    <col min="6" max="6" width="12.140625" style="1" customWidth="1"/>
    <col min="7" max="7" width="14" style="1" customWidth="1"/>
    <col min="8" max="8" width="9.85546875" style="1" customWidth="1"/>
    <col min="9" max="9" width="15" style="1" bestFit="1" customWidth="1"/>
    <col min="10" max="10" width="9.28515625" style="1" customWidth="1"/>
    <col min="11" max="11" width="10.28515625" style="1" customWidth="1"/>
    <col min="12" max="12" width="8.42578125" style="1" customWidth="1"/>
    <col min="13" max="13" width="10" style="1" customWidth="1"/>
    <col min="14" max="14" width="11" style="1" customWidth="1"/>
    <col min="15" max="15" width="10.42578125" style="1" customWidth="1"/>
    <col min="16" max="16" width="9.28515625" style="1" customWidth="1"/>
    <col min="17" max="17" width="10.5703125" style="1" customWidth="1"/>
    <col min="18" max="18" width="9.5703125" style="1" customWidth="1"/>
    <col min="19" max="19" width="9.42578125" style="1" customWidth="1"/>
    <col min="20" max="20" width="10.42578125" style="1" customWidth="1"/>
    <col min="21" max="21" width="9.5703125" style="1" customWidth="1"/>
    <col min="22" max="22" width="10.28515625" style="1" customWidth="1"/>
    <col min="23" max="23" width="10.140625" style="1" customWidth="1"/>
    <col min="24" max="24" width="10.85546875" style="1" customWidth="1"/>
    <col min="25" max="25" width="15" style="1" bestFit="1" customWidth="1"/>
    <col min="26" max="26" width="12" style="1" customWidth="1"/>
    <col min="27" max="16384" width="11.42578125" style="1"/>
  </cols>
  <sheetData>
    <row r="1" spans="1:26" ht="18" customHeight="1" x14ac:dyDescent="0.25">
      <c r="A1" s="3" t="s">
        <v>0</v>
      </c>
      <c r="B1" s="48" t="s">
        <v>242</v>
      </c>
      <c r="C1" s="49"/>
      <c r="D1" s="49"/>
      <c r="E1" s="49"/>
    </row>
    <row r="2" spans="1:26" ht="24.95" customHeight="1" x14ac:dyDescent="0.2">
      <c r="A2" s="4" t="s">
        <v>1</v>
      </c>
      <c r="B2" s="21" t="s">
        <v>2</v>
      </c>
      <c r="C2" s="22"/>
      <c r="D2" s="22"/>
      <c r="E2" s="22"/>
    </row>
    <row r="3" spans="1:26" ht="15.75" x14ac:dyDescent="0.25">
      <c r="B3" s="23" t="s">
        <v>3</v>
      </c>
      <c r="C3" s="24"/>
      <c r="D3" s="24"/>
      <c r="E3" s="24"/>
      <c r="F3" s="7"/>
    </row>
    <row r="4" spans="1:26" ht="15" x14ac:dyDescent="0.25">
      <c r="B4" s="25" t="s">
        <v>4</v>
      </c>
      <c r="C4" s="24"/>
      <c r="D4" s="24"/>
      <c r="E4" s="24"/>
      <c r="F4" s="7"/>
    </row>
    <row r="5" spans="1:26" x14ac:dyDescent="0.2">
      <c r="B5" s="6" t="s">
        <v>5</v>
      </c>
    </row>
    <row r="6" spans="1:26" x14ac:dyDescent="0.2">
      <c r="B6" s="6" t="s">
        <v>6</v>
      </c>
    </row>
    <row r="8" spans="1:26" s="5" customFormat="1" ht="45.7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10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9" t="s">
        <v>29</v>
      </c>
      <c r="X8" s="9" t="s">
        <v>30</v>
      </c>
      <c r="Y8" s="10" t="s">
        <v>31</v>
      </c>
      <c r="Z8" s="11" t="s">
        <v>32</v>
      </c>
    </row>
    <row r="9" spans="1:26" ht="12" thickTop="1" x14ac:dyDescent="0.2">
      <c r="A9" s="13" t="s">
        <v>33</v>
      </c>
    </row>
    <row r="11" spans="1:26" x14ac:dyDescent="0.2">
      <c r="A11" s="12" t="s">
        <v>34</v>
      </c>
    </row>
    <row r="12" spans="1:26" x14ac:dyDescent="0.2">
      <c r="A12" s="2" t="s">
        <v>35</v>
      </c>
      <c r="B12" s="1" t="s">
        <v>36</v>
      </c>
      <c r="C12" s="14">
        <v>999.66</v>
      </c>
      <c r="D12" s="14">
        <v>166.61</v>
      </c>
      <c r="E12" s="14">
        <v>0</v>
      </c>
      <c r="F12" s="14">
        <v>2548.04</v>
      </c>
      <c r="G12" s="14">
        <v>0</v>
      </c>
      <c r="H12" s="14">
        <v>0</v>
      </c>
      <c r="I12" s="14">
        <v>3714.31</v>
      </c>
      <c r="J12" s="14">
        <v>0</v>
      </c>
      <c r="K12" s="14">
        <v>0</v>
      </c>
      <c r="L12" s="14">
        <v>0</v>
      </c>
      <c r="M12" s="14">
        <v>495.54</v>
      </c>
      <c r="N12" s="14">
        <v>0</v>
      </c>
      <c r="O12" s="14">
        <v>101.41</v>
      </c>
      <c r="P12" s="14">
        <v>0</v>
      </c>
      <c r="Q12" s="14">
        <v>0</v>
      </c>
      <c r="R12" s="14">
        <v>0</v>
      </c>
      <c r="S12" s="15">
        <v>-0.04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596.91</v>
      </c>
      <c r="Z12" s="14">
        <v>3117.4</v>
      </c>
    </row>
    <row r="13" spans="1:26" x14ac:dyDescent="0.2">
      <c r="A13" s="2" t="s">
        <v>37</v>
      </c>
      <c r="B13" s="1" t="s">
        <v>38</v>
      </c>
      <c r="C13" s="14">
        <v>4000.02</v>
      </c>
      <c r="D13" s="14">
        <v>666.67</v>
      </c>
      <c r="E13" s="14">
        <v>0</v>
      </c>
      <c r="F13" s="14">
        <v>0</v>
      </c>
      <c r="G13" s="14">
        <v>0</v>
      </c>
      <c r="H13" s="14">
        <v>0</v>
      </c>
      <c r="I13" s="14">
        <v>4666.6899999999996</v>
      </c>
      <c r="J13" s="14">
        <v>0</v>
      </c>
      <c r="K13" s="14">
        <v>199.97</v>
      </c>
      <c r="L13" s="14">
        <v>0</v>
      </c>
      <c r="M13" s="14">
        <v>698.97</v>
      </c>
      <c r="N13" s="14">
        <v>0</v>
      </c>
      <c r="O13" s="14">
        <v>360.26</v>
      </c>
      <c r="P13" s="14">
        <v>0</v>
      </c>
      <c r="Q13" s="14">
        <v>0</v>
      </c>
      <c r="R13" s="14">
        <v>0</v>
      </c>
      <c r="S13" s="15">
        <v>-0.03</v>
      </c>
      <c r="T13" s="14">
        <v>0</v>
      </c>
      <c r="U13" s="14">
        <v>0</v>
      </c>
      <c r="V13" s="14">
        <v>0</v>
      </c>
      <c r="W13" s="14">
        <v>138.12</v>
      </c>
      <c r="X13" s="14">
        <v>0</v>
      </c>
      <c r="Y13" s="14">
        <v>1397.29</v>
      </c>
      <c r="Z13" s="14">
        <v>3269.4</v>
      </c>
    </row>
    <row r="14" spans="1:26" x14ac:dyDescent="0.2">
      <c r="A14" s="2" t="s">
        <v>39</v>
      </c>
      <c r="B14" s="1" t="s">
        <v>40</v>
      </c>
      <c r="C14" s="14">
        <v>880.02</v>
      </c>
      <c r="D14" s="14">
        <v>146.66999999999999</v>
      </c>
      <c r="E14" s="14">
        <v>0</v>
      </c>
      <c r="F14" s="14">
        <v>0</v>
      </c>
      <c r="G14" s="14">
        <v>0</v>
      </c>
      <c r="H14" s="14">
        <v>0</v>
      </c>
      <c r="I14" s="14">
        <v>1026.69</v>
      </c>
      <c r="J14" s="14">
        <v>0</v>
      </c>
      <c r="K14" s="14">
        <v>0</v>
      </c>
      <c r="L14" s="15">
        <v>-21.83</v>
      </c>
      <c r="M14" s="14">
        <v>0</v>
      </c>
      <c r="N14" s="14">
        <v>0</v>
      </c>
      <c r="O14" s="14">
        <v>90.61</v>
      </c>
      <c r="P14" s="14">
        <v>0</v>
      </c>
      <c r="Q14" s="14">
        <v>0</v>
      </c>
      <c r="R14" s="14">
        <v>0</v>
      </c>
      <c r="S14" s="15">
        <v>-0.09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68.69</v>
      </c>
      <c r="Z14" s="14">
        <v>958</v>
      </c>
    </row>
    <row r="15" spans="1:26" x14ac:dyDescent="0.2">
      <c r="A15" s="2" t="s">
        <v>41</v>
      </c>
      <c r="B15" s="1" t="s">
        <v>42</v>
      </c>
      <c r="C15" s="14">
        <v>880.02</v>
      </c>
      <c r="D15" s="14">
        <v>146.66999999999999</v>
      </c>
      <c r="E15" s="14">
        <v>0</v>
      </c>
      <c r="F15" s="14">
        <v>1820.44</v>
      </c>
      <c r="G15" s="14">
        <v>0</v>
      </c>
      <c r="H15" s="14">
        <v>0</v>
      </c>
      <c r="I15" s="14">
        <v>2847.13</v>
      </c>
      <c r="J15" s="14">
        <v>0</v>
      </c>
      <c r="K15" s="14">
        <v>319.93</v>
      </c>
      <c r="L15" s="14">
        <v>0</v>
      </c>
      <c r="M15" s="14">
        <v>310.31</v>
      </c>
      <c r="N15" s="15">
        <v>-310.31</v>
      </c>
      <c r="O15" s="14">
        <v>110.56</v>
      </c>
      <c r="P15" s="14">
        <v>0</v>
      </c>
      <c r="Q15" s="14">
        <v>770.97</v>
      </c>
      <c r="R15" s="14">
        <v>0</v>
      </c>
      <c r="S15" s="15">
        <v>-0.13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1201.33</v>
      </c>
      <c r="Z15" s="14">
        <v>1645.8</v>
      </c>
    </row>
    <row r="16" spans="1:26" x14ac:dyDescent="0.2">
      <c r="A16" s="2" t="s">
        <v>43</v>
      </c>
      <c r="B16" s="1" t="s">
        <v>44</v>
      </c>
      <c r="C16" s="14">
        <v>1200</v>
      </c>
      <c r="D16" s="14">
        <v>200</v>
      </c>
      <c r="E16" s="14">
        <v>0</v>
      </c>
      <c r="F16" s="14">
        <v>0</v>
      </c>
      <c r="G16" s="14">
        <v>0</v>
      </c>
      <c r="H16" s="14">
        <v>0</v>
      </c>
      <c r="I16" s="14">
        <v>1400</v>
      </c>
      <c r="J16" s="14">
        <v>0</v>
      </c>
      <c r="K16" s="14">
        <v>0</v>
      </c>
      <c r="L16" s="14">
        <v>0</v>
      </c>
      <c r="M16" s="14">
        <v>27.86</v>
      </c>
      <c r="N16" s="14">
        <v>0</v>
      </c>
      <c r="O16" s="14">
        <v>34.880000000000003</v>
      </c>
      <c r="P16" s="14">
        <v>0</v>
      </c>
      <c r="Q16" s="14">
        <v>0</v>
      </c>
      <c r="R16" s="14">
        <v>0</v>
      </c>
      <c r="S16" s="15">
        <v>-0.14000000000000001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62.6</v>
      </c>
      <c r="Z16" s="14">
        <v>1337.4</v>
      </c>
    </row>
    <row r="17" spans="1:26" x14ac:dyDescent="0.2">
      <c r="A17" s="2" t="s">
        <v>45</v>
      </c>
      <c r="B17" s="1" t="s">
        <v>46</v>
      </c>
      <c r="C17" s="14">
        <v>880.02</v>
      </c>
      <c r="D17" s="14">
        <v>146.66999999999999</v>
      </c>
      <c r="E17" s="14">
        <v>0</v>
      </c>
      <c r="F17" s="14">
        <v>0</v>
      </c>
      <c r="G17" s="14">
        <v>0</v>
      </c>
      <c r="H17" s="14">
        <v>0</v>
      </c>
      <c r="I17" s="14">
        <v>1026.69</v>
      </c>
      <c r="J17" s="14">
        <v>0</v>
      </c>
      <c r="K17" s="14">
        <v>0</v>
      </c>
      <c r="L17" s="15">
        <v>-21.83</v>
      </c>
      <c r="M17" s="14">
        <v>0</v>
      </c>
      <c r="N17" s="14">
        <v>0</v>
      </c>
      <c r="O17" s="14">
        <v>25.6</v>
      </c>
      <c r="P17" s="14">
        <v>0</v>
      </c>
      <c r="Q17" s="14">
        <v>0</v>
      </c>
      <c r="R17" s="14">
        <v>0</v>
      </c>
      <c r="S17" s="15">
        <v>-0.08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3.69</v>
      </c>
      <c r="Z17" s="14">
        <v>1023</v>
      </c>
    </row>
    <row r="18" spans="1:26" x14ac:dyDescent="0.2">
      <c r="A18" s="2" t="s">
        <v>47</v>
      </c>
      <c r="B18" s="1" t="s">
        <v>48</v>
      </c>
      <c r="C18" s="14">
        <v>586.67999999999995</v>
      </c>
      <c r="D18" s="14">
        <v>97.78</v>
      </c>
      <c r="E18" s="14">
        <v>0</v>
      </c>
      <c r="F18" s="14">
        <v>5320.1</v>
      </c>
      <c r="G18" s="14">
        <v>0</v>
      </c>
      <c r="H18" s="14">
        <v>0</v>
      </c>
      <c r="I18" s="14">
        <v>6004.56</v>
      </c>
      <c r="J18" s="14">
        <v>0</v>
      </c>
      <c r="K18" s="14">
        <v>0</v>
      </c>
      <c r="L18" s="14">
        <v>0</v>
      </c>
      <c r="M18" s="14">
        <v>993.97</v>
      </c>
      <c r="N18" s="14">
        <v>0</v>
      </c>
      <c r="O18" s="14">
        <v>128.47999999999999</v>
      </c>
      <c r="P18" s="14">
        <v>0</v>
      </c>
      <c r="Q18" s="14">
        <v>0</v>
      </c>
      <c r="R18" s="14">
        <v>0</v>
      </c>
      <c r="S18" s="15">
        <v>-0.11</v>
      </c>
      <c r="T18" s="14">
        <v>1464.63</v>
      </c>
      <c r="U18" s="14">
        <v>0</v>
      </c>
      <c r="V18" s="14">
        <v>0</v>
      </c>
      <c r="W18" s="14">
        <v>3060.59</v>
      </c>
      <c r="X18" s="14">
        <v>0</v>
      </c>
      <c r="Y18" s="14">
        <v>5647.56</v>
      </c>
      <c r="Z18" s="14">
        <v>357</v>
      </c>
    </row>
    <row r="19" spans="1:26" x14ac:dyDescent="0.2">
      <c r="A19" s="2" t="s">
        <v>49</v>
      </c>
      <c r="B19" s="1" t="s">
        <v>50</v>
      </c>
      <c r="C19" s="14">
        <v>799.98</v>
      </c>
      <c r="D19" s="14">
        <v>133.33000000000001</v>
      </c>
      <c r="E19" s="14">
        <v>0</v>
      </c>
      <c r="F19" s="14">
        <v>2280</v>
      </c>
      <c r="G19" s="14">
        <v>0</v>
      </c>
      <c r="H19" s="14">
        <v>0</v>
      </c>
      <c r="I19" s="14">
        <v>3213.31</v>
      </c>
      <c r="J19" s="14">
        <v>0</v>
      </c>
      <c r="K19" s="14">
        <v>0</v>
      </c>
      <c r="L19" s="14">
        <v>0</v>
      </c>
      <c r="M19" s="14">
        <v>388.53</v>
      </c>
      <c r="N19" s="14">
        <v>0</v>
      </c>
      <c r="O19" s="14">
        <v>74.91</v>
      </c>
      <c r="P19" s="14">
        <v>0</v>
      </c>
      <c r="Q19" s="14">
        <v>0</v>
      </c>
      <c r="R19" s="14">
        <v>0</v>
      </c>
      <c r="S19" s="15">
        <v>-0.13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463.31</v>
      </c>
      <c r="Z19" s="14">
        <v>2750</v>
      </c>
    </row>
    <row r="20" spans="1:26" x14ac:dyDescent="0.2">
      <c r="A20" s="2" t="s">
        <v>51</v>
      </c>
      <c r="B20" s="1" t="s">
        <v>52</v>
      </c>
      <c r="C20" s="14">
        <v>4000.02</v>
      </c>
      <c r="D20" s="14">
        <v>666.67</v>
      </c>
      <c r="E20" s="14">
        <v>0</v>
      </c>
      <c r="F20" s="14">
        <v>2803.8</v>
      </c>
      <c r="G20" s="14">
        <v>0</v>
      </c>
      <c r="H20" s="14">
        <v>0</v>
      </c>
      <c r="I20" s="14">
        <v>7470.49</v>
      </c>
      <c r="J20" s="14">
        <v>0</v>
      </c>
      <c r="K20" s="14">
        <v>0</v>
      </c>
      <c r="L20" s="14">
        <v>0</v>
      </c>
      <c r="M20" s="14">
        <v>1338.75</v>
      </c>
      <c r="N20" s="14">
        <v>0</v>
      </c>
      <c r="O20" s="14">
        <v>360.26</v>
      </c>
      <c r="P20" s="14">
        <v>0</v>
      </c>
      <c r="Q20" s="14">
        <v>2000</v>
      </c>
      <c r="R20" s="14">
        <v>0</v>
      </c>
      <c r="S20" s="14">
        <v>0.08</v>
      </c>
      <c r="T20" s="14">
        <v>0</v>
      </c>
      <c r="U20" s="14">
        <v>1000</v>
      </c>
      <c r="V20" s="14">
        <v>1250</v>
      </c>
      <c r="W20" s="14">
        <v>0</v>
      </c>
      <c r="X20" s="14">
        <v>0</v>
      </c>
      <c r="Y20" s="14">
        <v>5949.09</v>
      </c>
      <c r="Z20" s="14">
        <v>1521.4</v>
      </c>
    </row>
    <row r="21" spans="1:26" x14ac:dyDescent="0.2">
      <c r="A21" s="2" t="s">
        <v>53</v>
      </c>
      <c r="B21" s="1" t="s">
        <v>54</v>
      </c>
      <c r="C21" s="14">
        <v>880.02</v>
      </c>
      <c r="D21" s="14">
        <v>146.66999999999999</v>
      </c>
      <c r="E21" s="14">
        <v>0</v>
      </c>
      <c r="F21" s="14">
        <v>0</v>
      </c>
      <c r="G21" s="14">
        <v>0</v>
      </c>
      <c r="H21" s="14">
        <v>0</v>
      </c>
      <c r="I21" s="14">
        <v>1026.69</v>
      </c>
      <c r="J21" s="14">
        <v>620.32000000000005</v>
      </c>
      <c r="K21" s="14">
        <v>0</v>
      </c>
      <c r="L21" s="15">
        <v>-21.83</v>
      </c>
      <c r="M21" s="14">
        <v>0</v>
      </c>
      <c r="N21" s="14">
        <v>0</v>
      </c>
      <c r="O21" s="14">
        <v>25.48</v>
      </c>
      <c r="P21" s="14">
        <v>0</v>
      </c>
      <c r="Q21" s="14">
        <v>0</v>
      </c>
      <c r="R21" s="14">
        <v>0</v>
      </c>
      <c r="S21" s="14">
        <v>0.12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624.09</v>
      </c>
      <c r="Z21" s="14">
        <v>402.6</v>
      </c>
    </row>
    <row r="22" spans="1:26" x14ac:dyDescent="0.2">
      <c r="A22" s="2" t="s">
        <v>55</v>
      </c>
      <c r="B22" s="1" t="s">
        <v>56</v>
      </c>
      <c r="C22" s="14">
        <v>880.02</v>
      </c>
      <c r="D22" s="14">
        <v>146.66999999999999</v>
      </c>
      <c r="E22" s="14">
        <v>0</v>
      </c>
      <c r="F22" s="14">
        <v>6500</v>
      </c>
      <c r="G22" s="14">
        <v>0</v>
      </c>
      <c r="H22" s="14">
        <v>0</v>
      </c>
      <c r="I22" s="14">
        <v>7526.69</v>
      </c>
      <c r="J22" s="14">
        <v>0</v>
      </c>
      <c r="K22" s="14">
        <v>0</v>
      </c>
      <c r="L22" s="14">
        <v>0</v>
      </c>
      <c r="M22" s="14">
        <v>1351.97</v>
      </c>
      <c r="N22" s="14">
        <v>0</v>
      </c>
      <c r="O22" s="14">
        <v>25.58</v>
      </c>
      <c r="P22" s="14">
        <v>0</v>
      </c>
      <c r="Q22" s="14">
        <v>0</v>
      </c>
      <c r="R22" s="14">
        <v>0</v>
      </c>
      <c r="S22" s="15">
        <v>-0.06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1377.49</v>
      </c>
      <c r="Z22" s="14">
        <v>6149.2</v>
      </c>
    </row>
    <row r="23" spans="1:26" x14ac:dyDescent="0.2">
      <c r="A23" s="2" t="s">
        <v>57</v>
      </c>
      <c r="B23" s="1" t="s">
        <v>58</v>
      </c>
      <c r="C23" s="14">
        <v>880.02</v>
      </c>
      <c r="D23" s="14">
        <v>146.66999999999999</v>
      </c>
      <c r="E23" s="14">
        <v>0</v>
      </c>
      <c r="F23" s="14">
        <v>4283.17</v>
      </c>
      <c r="G23" s="14">
        <v>0</v>
      </c>
      <c r="H23" s="14">
        <v>0</v>
      </c>
      <c r="I23" s="14">
        <v>5309.86</v>
      </c>
      <c r="J23" s="14">
        <v>0</v>
      </c>
      <c r="K23" s="14">
        <v>313.26</v>
      </c>
      <c r="L23" s="14">
        <v>0</v>
      </c>
      <c r="M23" s="14">
        <v>836.35</v>
      </c>
      <c r="N23" s="14">
        <v>0</v>
      </c>
      <c r="O23" s="14">
        <v>127.08</v>
      </c>
      <c r="P23" s="14">
        <v>0</v>
      </c>
      <c r="Q23" s="14">
        <v>318.17</v>
      </c>
      <c r="R23" s="14">
        <v>0</v>
      </c>
      <c r="S23" s="15">
        <v>-0.02</v>
      </c>
      <c r="T23" s="14">
        <v>0</v>
      </c>
      <c r="U23" s="14">
        <v>0</v>
      </c>
      <c r="V23" s="14">
        <v>0</v>
      </c>
      <c r="W23" s="14">
        <v>216.42</v>
      </c>
      <c r="X23" s="14">
        <v>0</v>
      </c>
      <c r="Y23" s="14">
        <v>1811.26</v>
      </c>
      <c r="Z23" s="14">
        <v>3498.6</v>
      </c>
    </row>
    <row r="24" spans="1:26" x14ac:dyDescent="0.2">
      <c r="A24" s="2" t="s">
        <v>59</v>
      </c>
      <c r="B24" s="1" t="s">
        <v>60</v>
      </c>
      <c r="C24" s="14">
        <v>1335</v>
      </c>
      <c r="D24" s="14">
        <v>222.5</v>
      </c>
      <c r="E24" s="14">
        <v>0</v>
      </c>
      <c r="F24" s="14">
        <v>0</v>
      </c>
      <c r="G24" s="14">
        <v>0</v>
      </c>
      <c r="H24" s="14">
        <v>0</v>
      </c>
      <c r="I24" s="14">
        <v>1557.5</v>
      </c>
      <c r="J24" s="14">
        <v>0</v>
      </c>
      <c r="K24" s="14">
        <v>0</v>
      </c>
      <c r="L24" s="14">
        <v>0</v>
      </c>
      <c r="M24" s="14">
        <v>54.45</v>
      </c>
      <c r="N24" s="15">
        <v>-54.45</v>
      </c>
      <c r="O24" s="14">
        <v>45.79</v>
      </c>
      <c r="P24" s="14">
        <v>0</v>
      </c>
      <c r="Q24" s="14">
        <v>0</v>
      </c>
      <c r="R24" s="14">
        <v>0</v>
      </c>
      <c r="S24" s="15">
        <v>-7.0000000000000007E-2</v>
      </c>
      <c r="T24" s="14">
        <v>437.18</v>
      </c>
      <c r="U24" s="14">
        <v>300</v>
      </c>
      <c r="V24" s="14">
        <v>0</v>
      </c>
      <c r="W24" s="14">
        <v>0</v>
      </c>
      <c r="X24" s="14">
        <v>0</v>
      </c>
      <c r="Y24" s="14">
        <v>782.9</v>
      </c>
      <c r="Z24" s="14">
        <v>774.6</v>
      </c>
    </row>
    <row r="25" spans="1:26" x14ac:dyDescent="0.2">
      <c r="A25" s="2" t="s">
        <v>61</v>
      </c>
      <c r="B25" s="1" t="s">
        <v>62</v>
      </c>
      <c r="C25" s="14">
        <v>1602</v>
      </c>
      <c r="D25" s="14">
        <v>267</v>
      </c>
      <c r="E25" s="14">
        <v>0</v>
      </c>
      <c r="F25" s="14">
        <v>0</v>
      </c>
      <c r="G25" s="14">
        <v>0</v>
      </c>
      <c r="H25" s="14">
        <v>0</v>
      </c>
      <c r="I25" s="14">
        <v>1869</v>
      </c>
      <c r="J25" s="14">
        <v>0</v>
      </c>
      <c r="K25" s="14">
        <v>0</v>
      </c>
      <c r="L25" s="14">
        <v>0</v>
      </c>
      <c r="M25" s="14">
        <v>146.72999999999999</v>
      </c>
      <c r="N25" s="15">
        <v>-56.71</v>
      </c>
      <c r="O25" s="14">
        <v>56.71</v>
      </c>
      <c r="P25" s="14">
        <v>0</v>
      </c>
      <c r="Q25" s="14">
        <v>0</v>
      </c>
      <c r="R25" s="14">
        <v>0</v>
      </c>
      <c r="S25" s="14">
        <v>7.0000000000000007E-2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146.80000000000001</v>
      </c>
      <c r="Z25" s="14">
        <v>1722.2</v>
      </c>
    </row>
    <row r="26" spans="1:26" x14ac:dyDescent="0.2">
      <c r="A26" s="2" t="s">
        <v>63</v>
      </c>
      <c r="B26" s="1" t="s">
        <v>64</v>
      </c>
      <c r="C26" s="14">
        <v>880.02</v>
      </c>
      <c r="D26" s="14">
        <v>146.66999999999999</v>
      </c>
      <c r="E26" s="14">
        <v>0</v>
      </c>
      <c r="F26" s="14">
        <v>7073.53</v>
      </c>
      <c r="G26" s="14">
        <v>0</v>
      </c>
      <c r="H26" s="14">
        <v>0</v>
      </c>
      <c r="I26" s="14">
        <v>8100.22</v>
      </c>
      <c r="J26" s="14">
        <v>0</v>
      </c>
      <c r="K26" s="14">
        <v>0</v>
      </c>
      <c r="L26" s="14">
        <v>0</v>
      </c>
      <c r="M26" s="14">
        <v>1486.86</v>
      </c>
      <c r="N26" s="14">
        <v>0</v>
      </c>
      <c r="O26" s="14">
        <v>216.67</v>
      </c>
      <c r="P26" s="14">
        <v>0</v>
      </c>
      <c r="Q26" s="14">
        <v>0</v>
      </c>
      <c r="R26" s="14">
        <v>0</v>
      </c>
      <c r="S26" s="15">
        <v>-0.11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1703.42</v>
      </c>
      <c r="Z26" s="14">
        <v>6396.8</v>
      </c>
    </row>
    <row r="27" spans="1:26" x14ac:dyDescent="0.2">
      <c r="A27" s="2" t="s">
        <v>65</v>
      </c>
      <c r="B27" s="1" t="s">
        <v>66</v>
      </c>
      <c r="C27" s="14">
        <v>1200</v>
      </c>
      <c r="D27" s="14">
        <v>200</v>
      </c>
      <c r="E27" s="14">
        <v>0</v>
      </c>
      <c r="F27" s="14">
        <v>0</v>
      </c>
      <c r="G27" s="14">
        <v>0</v>
      </c>
      <c r="H27" s="14">
        <v>0</v>
      </c>
      <c r="I27" s="14">
        <v>1400</v>
      </c>
      <c r="J27" s="14">
        <v>0</v>
      </c>
      <c r="K27" s="14">
        <v>0</v>
      </c>
      <c r="L27" s="14">
        <v>0</v>
      </c>
      <c r="M27" s="14">
        <v>27.86</v>
      </c>
      <c r="N27" s="14">
        <v>0</v>
      </c>
      <c r="O27" s="14">
        <v>34.76</v>
      </c>
      <c r="P27" s="14">
        <v>0</v>
      </c>
      <c r="Q27" s="14">
        <v>0</v>
      </c>
      <c r="R27" s="14">
        <v>0</v>
      </c>
      <c r="S27" s="15">
        <v>-0.02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62.6</v>
      </c>
      <c r="Z27" s="14">
        <v>1337.4</v>
      </c>
    </row>
    <row r="28" spans="1:26" x14ac:dyDescent="0.2">
      <c r="A28" s="2" t="s">
        <v>67</v>
      </c>
      <c r="B28" s="1" t="s">
        <v>68</v>
      </c>
      <c r="C28" s="14">
        <v>4000.02</v>
      </c>
      <c r="D28" s="14">
        <v>666.67</v>
      </c>
      <c r="E28" s="14">
        <v>0</v>
      </c>
      <c r="F28" s="14">
        <v>1604.59</v>
      </c>
      <c r="G28" s="14">
        <v>0</v>
      </c>
      <c r="H28" s="14">
        <v>0</v>
      </c>
      <c r="I28" s="14">
        <v>6271.28</v>
      </c>
      <c r="J28" s="14">
        <v>0</v>
      </c>
      <c r="K28" s="14">
        <v>0</v>
      </c>
      <c r="L28" s="14">
        <v>0</v>
      </c>
      <c r="M28" s="14">
        <v>1056.7</v>
      </c>
      <c r="N28" s="14">
        <v>0</v>
      </c>
      <c r="O28" s="14">
        <v>360.26</v>
      </c>
      <c r="P28" s="14">
        <v>0</v>
      </c>
      <c r="Q28" s="14">
        <v>0</v>
      </c>
      <c r="R28" s="14">
        <v>0</v>
      </c>
      <c r="S28" s="15">
        <v>-0.08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1416.88</v>
      </c>
      <c r="Z28" s="14">
        <v>4854.3999999999996</v>
      </c>
    </row>
    <row r="29" spans="1:26" x14ac:dyDescent="0.2">
      <c r="A29" s="2" t="s">
        <v>69</v>
      </c>
      <c r="B29" s="1" t="s">
        <v>70</v>
      </c>
      <c r="C29" s="14">
        <v>880.02</v>
      </c>
      <c r="D29" s="14">
        <v>146.66999999999999</v>
      </c>
      <c r="E29" s="14">
        <v>0</v>
      </c>
      <c r="F29" s="14">
        <v>767.04</v>
      </c>
      <c r="G29" s="14">
        <v>0</v>
      </c>
      <c r="H29" s="14">
        <v>0</v>
      </c>
      <c r="I29" s="14">
        <v>1793.73</v>
      </c>
      <c r="J29" s="14">
        <v>0</v>
      </c>
      <c r="K29" s="14">
        <v>0</v>
      </c>
      <c r="L29" s="14">
        <v>0</v>
      </c>
      <c r="M29" s="14">
        <v>138.54</v>
      </c>
      <c r="N29" s="14">
        <v>0</v>
      </c>
      <c r="O29" s="14">
        <v>89.83</v>
      </c>
      <c r="P29" s="14">
        <v>0</v>
      </c>
      <c r="Q29" s="14">
        <v>0</v>
      </c>
      <c r="R29" s="14">
        <v>0</v>
      </c>
      <c r="S29" s="15">
        <v>-0.04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228.33</v>
      </c>
      <c r="Z29" s="14">
        <v>1565.4</v>
      </c>
    </row>
    <row r="30" spans="1:26" x14ac:dyDescent="0.2">
      <c r="A30" s="2" t="s">
        <v>71</v>
      </c>
      <c r="B30" s="1" t="s">
        <v>72</v>
      </c>
      <c r="C30" s="14">
        <v>880.02</v>
      </c>
      <c r="D30" s="14">
        <v>146.66999999999999</v>
      </c>
      <c r="E30" s="14">
        <v>0</v>
      </c>
      <c r="F30" s="14">
        <v>1852.5</v>
      </c>
      <c r="G30" s="14">
        <v>0</v>
      </c>
      <c r="H30" s="14">
        <v>0</v>
      </c>
      <c r="I30" s="14">
        <v>2879.19</v>
      </c>
      <c r="J30" s="14">
        <v>0</v>
      </c>
      <c r="K30" s="14">
        <v>0</v>
      </c>
      <c r="L30" s="14">
        <v>0</v>
      </c>
      <c r="M30" s="14">
        <v>317.16000000000003</v>
      </c>
      <c r="N30" s="15">
        <v>-317.16000000000003</v>
      </c>
      <c r="O30" s="14">
        <v>84.5</v>
      </c>
      <c r="P30" s="14">
        <v>0</v>
      </c>
      <c r="Q30" s="14">
        <v>0</v>
      </c>
      <c r="R30" s="14">
        <v>0</v>
      </c>
      <c r="S30" s="15">
        <v>-0.11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84.39</v>
      </c>
      <c r="Z30" s="14">
        <v>2794.8</v>
      </c>
    </row>
    <row r="31" spans="1:26" x14ac:dyDescent="0.2">
      <c r="A31" s="2" t="s">
        <v>73</v>
      </c>
      <c r="B31" s="1" t="s">
        <v>74</v>
      </c>
      <c r="C31" s="14">
        <v>2400</v>
      </c>
      <c r="D31" s="14">
        <v>400</v>
      </c>
      <c r="E31" s="14">
        <v>0</v>
      </c>
      <c r="F31" s="14">
        <v>0</v>
      </c>
      <c r="G31" s="14">
        <v>0</v>
      </c>
      <c r="H31" s="14">
        <v>0</v>
      </c>
      <c r="I31" s="14">
        <v>2800</v>
      </c>
      <c r="J31" s="14">
        <v>0</v>
      </c>
      <c r="K31" s="14">
        <v>0</v>
      </c>
      <c r="L31" s="14">
        <v>0</v>
      </c>
      <c r="M31" s="14">
        <v>300.24</v>
      </c>
      <c r="N31" s="14">
        <v>0</v>
      </c>
      <c r="O31" s="14">
        <v>74.989999999999995</v>
      </c>
      <c r="P31" s="14">
        <v>0</v>
      </c>
      <c r="Q31" s="14">
        <v>0</v>
      </c>
      <c r="R31" s="14">
        <v>0</v>
      </c>
      <c r="S31" s="15">
        <v>-0.03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375.2</v>
      </c>
      <c r="Z31" s="14">
        <v>2424.8000000000002</v>
      </c>
    </row>
    <row r="32" spans="1:26" x14ac:dyDescent="0.2">
      <c r="A32" s="2" t="s">
        <v>75</v>
      </c>
      <c r="B32" s="1" t="s">
        <v>76</v>
      </c>
      <c r="C32" s="14">
        <v>1399.98</v>
      </c>
      <c r="D32" s="14">
        <v>233.33</v>
      </c>
      <c r="E32" s="14">
        <v>0</v>
      </c>
      <c r="F32" s="14">
        <v>0</v>
      </c>
      <c r="G32" s="14">
        <v>0</v>
      </c>
      <c r="H32" s="14">
        <v>0</v>
      </c>
      <c r="I32" s="14">
        <v>1633.31</v>
      </c>
      <c r="J32" s="14">
        <v>0</v>
      </c>
      <c r="K32" s="14">
        <v>0</v>
      </c>
      <c r="L32" s="14">
        <v>0</v>
      </c>
      <c r="M32" s="14">
        <v>62.7</v>
      </c>
      <c r="N32" s="14">
        <v>0</v>
      </c>
      <c r="O32" s="14">
        <v>44.72</v>
      </c>
      <c r="P32" s="14">
        <v>0</v>
      </c>
      <c r="Q32" s="14">
        <v>0</v>
      </c>
      <c r="R32" s="14">
        <v>0</v>
      </c>
      <c r="S32" s="15">
        <v>-0.11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107.31</v>
      </c>
      <c r="Z32" s="14">
        <v>1526</v>
      </c>
    </row>
    <row r="33" spans="1:26" x14ac:dyDescent="0.2">
      <c r="A33" s="2" t="s">
        <v>77</v>
      </c>
      <c r="B33" s="1" t="s">
        <v>78</v>
      </c>
      <c r="C33" s="14">
        <v>880.02</v>
      </c>
      <c r="D33" s="14">
        <v>146.66999999999999</v>
      </c>
      <c r="E33" s="14">
        <v>0</v>
      </c>
      <c r="F33" s="14">
        <v>2747.98</v>
      </c>
      <c r="G33" s="14">
        <v>0</v>
      </c>
      <c r="H33" s="14">
        <v>0</v>
      </c>
      <c r="I33" s="14">
        <v>3774.67</v>
      </c>
      <c r="J33" s="14">
        <v>0</v>
      </c>
      <c r="K33" s="14">
        <v>0</v>
      </c>
      <c r="L33" s="14">
        <v>0</v>
      </c>
      <c r="M33" s="14">
        <v>508.43</v>
      </c>
      <c r="N33" s="14">
        <v>0</v>
      </c>
      <c r="O33" s="14">
        <v>99.01</v>
      </c>
      <c r="P33" s="14">
        <v>0</v>
      </c>
      <c r="Q33" s="14">
        <v>0</v>
      </c>
      <c r="R33" s="14">
        <v>0</v>
      </c>
      <c r="S33" s="14">
        <v>0.03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607.47</v>
      </c>
      <c r="Z33" s="14">
        <v>3167.2</v>
      </c>
    </row>
    <row r="34" spans="1:26" x14ac:dyDescent="0.2">
      <c r="A34" s="2" t="s">
        <v>79</v>
      </c>
      <c r="B34" s="1" t="s">
        <v>80</v>
      </c>
      <c r="C34" s="14">
        <v>733.35</v>
      </c>
      <c r="D34" s="14">
        <v>122.22</v>
      </c>
      <c r="E34" s="14">
        <v>0</v>
      </c>
      <c r="F34" s="14">
        <v>2769.79</v>
      </c>
      <c r="G34" s="14">
        <v>0</v>
      </c>
      <c r="H34" s="14">
        <v>0</v>
      </c>
      <c r="I34" s="14">
        <v>3625.36</v>
      </c>
      <c r="J34" s="14">
        <v>0</v>
      </c>
      <c r="K34" s="14">
        <v>0</v>
      </c>
      <c r="L34" s="14">
        <v>0</v>
      </c>
      <c r="M34" s="14">
        <v>476.54</v>
      </c>
      <c r="N34" s="15">
        <v>-476.54</v>
      </c>
      <c r="O34" s="14">
        <v>165.12</v>
      </c>
      <c r="P34" s="14">
        <v>0</v>
      </c>
      <c r="Q34" s="14">
        <v>0</v>
      </c>
      <c r="R34" s="14">
        <v>0</v>
      </c>
      <c r="S34" s="14">
        <v>0.04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165.16</v>
      </c>
      <c r="Z34" s="14">
        <v>3460.2</v>
      </c>
    </row>
    <row r="35" spans="1:26" x14ac:dyDescent="0.2">
      <c r="A35" s="2" t="s">
        <v>81</v>
      </c>
      <c r="B35" s="1" t="s">
        <v>82</v>
      </c>
      <c r="C35" s="14">
        <v>880.02</v>
      </c>
      <c r="D35" s="14">
        <v>146.66999999999999</v>
      </c>
      <c r="E35" s="14">
        <v>0</v>
      </c>
      <c r="F35" s="14">
        <v>2871.25</v>
      </c>
      <c r="G35" s="14">
        <v>0</v>
      </c>
      <c r="H35" s="14">
        <v>0</v>
      </c>
      <c r="I35" s="14">
        <v>3897.94</v>
      </c>
      <c r="J35" s="14">
        <v>0</v>
      </c>
      <c r="K35" s="14">
        <v>0</v>
      </c>
      <c r="L35" s="14">
        <v>0</v>
      </c>
      <c r="M35" s="14">
        <v>534.76</v>
      </c>
      <c r="N35" s="14">
        <v>0</v>
      </c>
      <c r="O35" s="14">
        <v>25.57</v>
      </c>
      <c r="P35" s="14">
        <v>0</v>
      </c>
      <c r="Q35" s="14">
        <v>0</v>
      </c>
      <c r="R35" s="14">
        <v>0</v>
      </c>
      <c r="S35" s="14">
        <v>0.01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560.34</v>
      </c>
      <c r="Z35" s="14">
        <v>3337.6</v>
      </c>
    </row>
    <row r="36" spans="1:26" x14ac:dyDescent="0.2">
      <c r="A36" s="2" t="s">
        <v>83</v>
      </c>
      <c r="B36" s="1" t="s">
        <v>84</v>
      </c>
      <c r="C36" s="14">
        <v>1399.98</v>
      </c>
      <c r="D36" s="14">
        <v>233.33</v>
      </c>
      <c r="E36" s="14">
        <v>0</v>
      </c>
      <c r="F36" s="14">
        <v>2984.72</v>
      </c>
      <c r="G36" s="14">
        <v>0</v>
      </c>
      <c r="H36" s="14">
        <v>0</v>
      </c>
      <c r="I36" s="14">
        <v>4618.03</v>
      </c>
      <c r="J36" s="14">
        <v>0</v>
      </c>
      <c r="K36" s="14">
        <v>0</v>
      </c>
      <c r="L36" s="14">
        <v>0</v>
      </c>
      <c r="M36" s="14">
        <v>688.58</v>
      </c>
      <c r="N36" s="14">
        <v>0</v>
      </c>
      <c r="O36" s="14">
        <v>195.38</v>
      </c>
      <c r="P36" s="14">
        <v>0</v>
      </c>
      <c r="Q36" s="14">
        <v>0</v>
      </c>
      <c r="R36" s="14">
        <v>0</v>
      </c>
      <c r="S36" s="14">
        <v>7.0000000000000007E-2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884.03</v>
      </c>
      <c r="Z36" s="14">
        <v>3734</v>
      </c>
    </row>
    <row r="37" spans="1:26" x14ac:dyDescent="0.2">
      <c r="A37" s="2" t="s">
        <v>85</v>
      </c>
      <c r="B37" s="1" t="s">
        <v>86</v>
      </c>
      <c r="C37" s="14">
        <v>880.02</v>
      </c>
      <c r="D37" s="14">
        <v>146.66999999999999</v>
      </c>
      <c r="E37" s="14">
        <v>0</v>
      </c>
      <c r="F37" s="14">
        <v>2758.83</v>
      </c>
      <c r="G37" s="14">
        <v>0</v>
      </c>
      <c r="H37" s="14">
        <v>0</v>
      </c>
      <c r="I37" s="14">
        <v>3785.52</v>
      </c>
      <c r="J37" s="14">
        <v>829.9</v>
      </c>
      <c r="K37" s="14">
        <v>0</v>
      </c>
      <c r="L37" s="14">
        <v>0</v>
      </c>
      <c r="M37" s="14">
        <v>510.75</v>
      </c>
      <c r="N37" s="15">
        <v>-510.75</v>
      </c>
      <c r="O37" s="14">
        <v>192.43</v>
      </c>
      <c r="P37" s="14">
        <v>0</v>
      </c>
      <c r="Q37" s="14">
        <v>0</v>
      </c>
      <c r="R37" s="14">
        <v>0</v>
      </c>
      <c r="S37" s="15">
        <v>-7.0000000000000007E-2</v>
      </c>
      <c r="T37" s="14">
        <v>0</v>
      </c>
      <c r="U37" s="14">
        <v>0</v>
      </c>
      <c r="V37" s="14">
        <v>0</v>
      </c>
      <c r="W37" s="14">
        <v>223.06</v>
      </c>
      <c r="X37" s="14">
        <v>1500</v>
      </c>
      <c r="Y37" s="14">
        <v>2745.32</v>
      </c>
      <c r="Z37" s="14">
        <v>1040.2</v>
      </c>
    </row>
    <row r="38" spans="1:26" x14ac:dyDescent="0.2">
      <c r="A38" s="2" t="s">
        <v>87</v>
      </c>
      <c r="B38" s="1" t="s">
        <v>88</v>
      </c>
      <c r="C38" s="14">
        <v>880.02</v>
      </c>
      <c r="D38" s="14">
        <v>146.66999999999999</v>
      </c>
      <c r="E38" s="14">
        <v>0</v>
      </c>
      <c r="F38" s="14">
        <v>9086.4500000000007</v>
      </c>
      <c r="G38" s="14">
        <v>0</v>
      </c>
      <c r="H38" s="14">
        <v>0</v>
      </c>
      <c r="I38" s="14">
        <v>10113.14</v>
      </c>
      <c r="J38" s="14">
        <v>0</v>
      </c>
      <c r="K38" s="14">
        <v>0</v>
      </c>
      <c r="L38" s="14">
        <v>0</v>
      </c>
      <c r="M38" s="14">
        <v>2045.98</v>
      </c>
      <c r="N38" s="14">
        <v>0</v>
      </c>
      <c r="O38" s="14">
        <v>93.43</v>
      </c>
      <c r="P38" s="14">
        <v>0</v>
      </c>
      <c r="Q38" s="14">
        <v>0</v>
      </c>
      <c r="R38" s="14">
        <v>0</v>
      </c>
      <c r="S38" s="14">
        <v>0.13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2139.54</v>
      </c>
      <c r="Z38" s="14">
        <v>7973.6</v>
      </c>
    </row>
    <row r="39" spans="1:26" x14ac:dyDescent="0.2">
      <c r="A39" s="2" t="s">
        <v>89</v>
      </c>
      <c r="B39" s="1" t="s">
        <v>90</v>
      </c>
      <c r="C39" s="14">
        <v>1200</v>
      </c>
      <c r="D39" s="14">
        <v>200</v>
      </c>
      <c r="E39" s="14">
        <v>0</v>
      </c>
      <c r="F39" s="14">
        <v>0</v>
      </c>
      <c r="G39" s="14">
        <v>0</v>
      </c>
      <c r="H39" s="14">
        <v>0</v>
      </c>
      <c r="I39" s="14">
        <v>1400</v>
      </c>
      <c r="J39" s="14">
        <v>0</v>
      </c>
      <c r="K39" s="14">
        <v>0</v>
      </c>
      <c r="L39" s="14">
        <v>0</v>
      </c>
      <c r="M39" s="14">
        <v>27.86</v>
      </c>
      <c r="N39" s="14">
        <v>0</v>
      </c>
      <c r="O39" s="14">
        <v>34.85</v>
      </c>
      <c r="P39" s="14">
        <v>0</v>
      </c>
      <c r="Q39" s="14">
        <v>0</v>
      </c>
      <c r="R39" s="14">
        <v>0</v>
      </c>
      <c r="S39" s="15">
        <v>-0.11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62.6</v>
      </c>
      <c r="Z39" s="14">
        <v>1337.4</v>
      </c>
    </row>
    <row r="40" spans="1:26" x14ac:dyDescent="0.2">
      <c r="A40" s="2" t="s">
        <v>91</v>
      </c>
      <c r="B40" s="1" t="s">
        <v>92</v>
      </c>
      <c r="C40" s="14">
        <v>999.96</v>
      </c>
      <c r="D40" s="14">
        <v>166.66</v>
      </c>
      <c r="E40" s="14">
        <v>0</v>
      </c>
      <c r="F40" s="14">
        <v>1749.21</v>
      </c>
      <c r="G40" s="14">
        <v>0</v>
      </c>
      <c r="H40" s="14">
        <v>0</v>
      </c>
      <c r="I40" s="14">
        <v>2915.83</v>
      </c>
      <c r="J40" s="14">
        <v>0</v>
      </c>
      <c r="K40" s="14">
        <v>0</v>
      </c>
      <c r="L40" s="14">
        <v>0</v>
      </c>
      <c r="M40" s="14">
        <v>324.99</v>
      </c>
      <c r="N40" s="14">
        <v>0</v>
      </c>
      <c r="O40" s="14">
        <v>72.709999999999994</v>
      </c>
      <c r="P40" s="14">
        <v>0</v>
      </c>
      <c r="Q40" s="14">
        <v>0</v>
      </c>
      <c r="R40" s="14">
        <v>0</v>
      </c>
      <c r="S40" s="14">
        <v>0.13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397.83</v>
      </c>
      <c r="Z40" s="14">
        <v>2518</v>
      </c>
    </row>
    <row r="41" spans="1:26" x14ac:dyDescent="0.2">
      <c r="A41" s="2" t="s">
        <v>93</v>
      </c>
      <c r="B41" s="1" t="s">
        <v>94</v>
      </c>
      <c r="C41" s="14">
        <v>1999.98</v>
      </c>
      <c r="D41" s="14">
        <v>333.33</v>
      </c>
      <c r="E41" s="14">
        <v>0</v>
      </c>
      <c r="F41" s="14">
        <v>0</v>
      </c>
      <c r="G41" s="14">
        <v>0</v>
      </c>
      <c r="H41" s="14">
        <v>0</v>
      </c>
      <c r="I41" s="14">
        <v>2333.31</v>
      </c>
      <c r="J41" s="14">
        <v>0</v>
      </c>
      <c r="K41" s="14">
        <v>0</v>
      </c>
      <c r="L41" s="14">
        <v>0</v>
      </c>
      <c r="M41" s="14">
        <v>215.43</v>
      </c>
      <c r="N41" s="14">
        <v>0</v>
      </c>
      <c r="O41" s="14">
        <v>61.65</v>
      </c>
      <c r="P41" s="14">
        <v>0</v>
      </c>
      <c r="Q41" s="14">
        <v>0</v>
      </c>
      <c r="R41" s="14">
        <v>0</v>
      </c>
      <c r="S41" s="14">
        <v>0.03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277.11</v>
      </c>
      <c r="Z41" s="14">
        <v>2056.1999999999998</v>
      </c>
    </row>
    <row r="42" spans="1:26" x14ac:dyDescent="0.2">
      <c r="A42" s="2" t="s">
        <v>95</v>
      </c>
      <c r="B42" s="1" t="s">
        <v>96</v>
      </c>
      <c r="C42" s="14">
        <v>880.02</v>
      </c>
      <c r="D42" s="14">
        <v>146.66999999999999</v>
      </c>
      <c r="E42" s="14">
        <v>0</v>
      </c>
      <c r="F42" s="14">
        <v>352.88</v>
      </c>
      <c r="G42" s="14">
        <v>0</v>
      </c>
      <c r="H42" s="14">
        <v>0</v>
      </c>
      <c r="I42" s="14">
        <v>1379.57</v>
      </c>
      <c r="J42" s="14">
        <v>0</v>
      </c>
      <c r="K42" s="14">
        <v>0</v>
      </c>
      <c r="L42" s="14">
        <v>0</v>
      </c>
      <c r="M42" s="14">
        <v>25.63</v>
      </c>
      <c r="N42" s="14">
        <v>0</v>
      </c>
      <c r="O42" s="14">
        <v>291.36</v>
      </c>
      <c r="P42" s="14">
        <v>0</v>
      </c>
      <c r="Q42" s="14">
        <v>0</v>
      </c>
      <c r="R42" s="14">
        <v>0</v>
      </c>
      <c r="S42" s="15">
        <v>-0.02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316.97000000000003</v>
      </c>
      <c r="Z42" s="14">
        <v>1062.5999999999999</v>
      </c>
    </row>
    <row r="43" spans="1:26" x14ac:dyDescent="0.2">
      <c r="A43" s="2" t="s">
        <v>97</v>
      </c>
      <c r="B43" s="1" t="s">
        <v>98</v>
      </c>
      <c r="C43" s="14">
        <v>1602</v>
      </c>
      <c r="D43" s="14">
        <v>267</v>
      </c>
      <c r="E43" s="14">
        <v>801</v>
      </c>
      <c r="F43" s="14">
        <v>0</v>
      </c>
      <c r="G43" s="14">
        <v>0</v>
      </c>
      <c r="H43" s="14">
        <v>0</v>
      </c>
      <c r="I43" s="14">
        <v>2670</v>
      </c>
      <c r="J43" s="14">
        <v>0</v>
      </c>
      <c r="K43" s="14">
        <v>0</v>
      </c>
      <c r="L43" s="14">
        <v>0</v>
      </c>
      <c r="M43" s="14">
        <v>257.82</v>
      </c>
      <c r="N43" s="15">
        <v>-257.82</v>
      </c>
      <c r="O43" s="14">
        <v>55.96</v>
      </c>
      <c r="P43" s="14">
        <v>0</v>
      </c>
      <c r="Q43" s="14">
        <v>0</v>
      </c>
      <c r="R43" s="14">
        <v>0</v>
      </c>
      <c r="S43" s="14">
        <v>0.04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56</v>
      </c>
      <c r="Z43" s="14">
        <v>2614</v>
      </c>
    </row>
    <row r="44" spans="1:26" x14ac:dyDescent="0.2">
      <c r="A44" s="2" t="s">
        <v>99</v>
      </c>
      <c r="B44" s="1" t="s">
        <v>100</v>
      </c>
      <c r="C44" s="14">
        <v>733.35</v>
      </c>
      <c r="D44" s="14">
        <v>122.22</v>
      </c>
      <c r="E44" s="14">
        <v>0</v>
      </c>
      <c r="F44" s="14">
        <v>2375.1799999999998</v>
      </c>
      <c r="G44" s="14">
        <v>0</v>
      </c>
      <c r="H44" s="14">
        <v>0</v>
      </c>
      <c r="I44" s="14">
        <v>3230.75</v>
      </c>
      <c r="J44" s="14">
        <v>0</v>
      </c>
      <c r="K44" s="14">
        <v>0</v>
      </c>
      <c r="L44" s="14">
        <v>0</v>
      </c>
      <c r="M44" s="14">
        <v>392.25</v>
      </c>
      <c r="N44" s="14">
        <v>0</v>
      </c>
      <c r="O44" s="14">
        <v>117.48</v>
      </c>
      <c r="P44" s="14">
        <v>0</v>
      </c>
      <c r="Q44" s="14">
        <v>0</v>
      </c>
      <c r="R44" s="14">
        <v>0</v>
      </c>
      <c r="S44" s="14">
        <v>0.02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509.75</v>
      </c>
      <c r="Z44" s="14">
        <v>2721</v>
      </c>
    </row>
    <row r="45" spans="1:26" x14ac:dyDescent="0.2">
      <c r="A45" s="2" t="s">
        <v>101</v>
      </c>
      <c r="B45" s="1" t="s">
        <v>102</v>
      </c>
      <c r="C45" s="14">
        <v>1400.04</v>
      </c>
      <c r="D45" s="14">
        <v>233.34</v>
      </c>
      <c r="E45" s="14">
        <v>0</v>
      </c>
      <c r="F45" s="14">
        <v>0</v>
      </c>
      <c r="G45" s="14">
        <v>0</v>
      </c>
      <c r="H45" s="14">
        <v>0</v>
      </c>
      <c r="I45" s="14">
        <v>1633.38</v>
      </c>
      <c r="J45" s="14">
        <v>0</v>
      </c>
      <c r="K45" s="14">
        <v>0</v>
      </c>
      <c r="L45" s="14">
        <v>0</v>
      </c>
      <c r="M45" s="14">
        <v>62.71</v>
      </c>
      <c r="N45" s="15">
        <v>-62.71</v>
      </c>
      <c r="O45" s="14">
        <v>120.95</v>
      </c>
      <c r="P45" s="14">
        <v>0</v>
      </c>
      <c r="Q45" s="14">
        <v>845.43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966.38</v>
      </c>
      <c r="Z45" s="14">
        <v>667</v>
      </c>
    </row>
    <row r="46" spans="1:26" x14ac:dyDescent="0.2">
      <c r="A46" s="2" t="s">
        <v>103</v>
      </c>
      <c r="B46" s="1" t="s">
        <v>104</v>
      </c>
      <c r="C46" s="14">
        <v>999.96</v>
      </c>
      <c r="D46" s="14">
        <v>166.66</v>
      </c>
      <c r="E46" s="14">
        <v>0</v>
      </c>
      <c r="F46" s="14">
        <v>2476.5500000000002</v>
      </c>
      <c r="G46" s="14">
        <v>0</v>
      </c>
      <c r="H46" s="14">
        <v>0</v>
      </c>
      <c r="I46" s="14">
        <v>3643.17</v>
      </c>
      <c r="J46" s="14">
        <v>0</v>
      </c>
      <c r="K46" s="14">
        <v>0</v>
      </c>
      <c r="L46" s="14">
        <v>0</v>
      </c>
      <c r="M46" s="14">
        <v>480.35</v>
      </c>
      <c r="N46" s="14">
        <v>0</v>
      </c>
      <c r="O46" s="14">
        <v>83.08</v>
      </c>
      <c r="P46" s="14">
        <v>0</v>
      </c>
      <c r="Q46" s="14">
        <v>0</v>
      </c>
      <c r="R46" s="14">
        <v>0</v>
      </c>
      <c r="S46" s="15">
        <v>-0.06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563.37</v>
      </c>
      <c r="Z46" s="14">
        <v>3079.8</v>
      </c>
    </row>
    <row r="47" spans="1:26" x14ac:dyDescent="0.2">
      <c r="A47" s="2" t="s">
        <v>105</v>
      </c>
      <c r="B47" s="1" t="s">
        <v>106</v>
      </c>
      <c r="C47" s="14">
        <v>876.48</v>
      </c>
      <c r="D47" s="14">
        <v>146.08000000000001</v>
      </c>
      <c r="E47" s="14">
        <v>0</v>
      </c>
      <c r="F47" s="14">
        <v>14752.76</v>
      </c>
      <c r="G47" s="14">
        <v>0</v>
      </c>
      <c r="H47" s="14">
        <v>0</v>
      </c>
      <c r="I47" s="14">
        <v>15775.32</v>
      </c>
      <c r="J47" s="14">
        <v>0</v>
      </c>
      <c r="K47" s="14">
        <v>0</v>
      </c>
      <c r="L47" s="14">
        <v>0</v>
      </c>
      <c r="M47" s="14">
        <v>3744.64</v>
      </c>
      <c r="N47" s="14">
        <v>0</v>
      </c>
      <c r="O47" s="14">
        <v>67.930000000000007</v>
      </c>
      <c r="P47" s="14">
        <v>0</v>
      </c>
      <c r="Q47" s="14">
        <v>0</v>
      </c>
      <c r="R47" s="14">
        <v>0</v>
      </c>
      <c r="S47" s="14">
        <v>0.15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3812.72</v>
      </c>
      <c r="Z47" s="14">
        <v>11962.6</v>
      </c>
    </row>
    <row r="48" spans="1:26" x14ac:dyDescent="0.2">
      <c r="A48" s="2" t="s">
        <v>107</v>
      </c>
      <c r="B48" s="1" t="s">
        <v>108</v>
      </c>
      <c r="C48" s="14">
        <v>876.48</v>
      </c>
      <c r="D48" s="14">
        <v>146.08000000000001</v>
      </c>
      <c r="E48" s="14">
        <v>0</v>
      </c>
      <c r="F48" s="14">
        <v>7135.42</v>
      </c>
      <c r="G48" s="14">
        <v>2714.41</v>
      </c>
      <c r="H48" s="14">
        <v>219.12</v>
      </c>
      <c r="I48" s="14">
        <v>11091.51</v>
      </c>
      <c r="J48" s="14">
        <v>0</v>
      </c>
      <c r="K48" s="14">
        <v>0</v>
      </c>
      <c r="L48" s="14">
        <v>0</v>
      </c>
      <c r="M48" s="14">
        <v>2273.7600000000002</v>
      </c>
      <c r="N48" s="14">
        <v>0</v>
      </c>
      <c r="O48" s="14">
        <v>258.55</v>
      </c>
      <c r="P48" s="14">
        <v>0</v>
      </c>
      <c r="Q48" s="14">
        <v>260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2792.31</v>
      </c>
      <c r="Z48" s="14">
        <v>8299.2000000000007</v>
      </c>
    </row>
    <row r="49" spans="1:26" x14ac:dyDescent="0.2">
      <c r="A49" s="2" t="s">
        <v>109</v>
      </c>
      <c r="B49" s="1" t="s">
        <v>110</v>
      </c>
      <c r="C49" s="14">
        <v>1399.98</v>
      </c>
      <c r="D49" s="14">
        <v>233.33</v>
      </c>
      <c r="E49" s="14">
        <v>0</v>
      </c>
      <c r="F49" s="14">
        <v>0</v>
      </c>
      <c r="G49" s="14">
        <v>0</v>
      </c>
      <c r="H49" s="14">
        <v>0</v>
      </c>
      <c r="I49" s="14">
        <v>1633.31</v>
      </c>
      <c r="J49" s="14">
        <v>0</v>
      </c>
      <c r="K49" s="14">
        <v>0</v>
      </c>
      <c r="L49" s="14">
        <v>0</v>
      </c>
      <c r="M49" s="14">
        <v>62.7</v>
      </c>
      <c r="N49" s="14">
        <v>0</v>
      </c>
      <c r="O49" s="14">
        <v>47.48</v>
      </c>
      <c r="P49" s="14">
        <v>0</v>
      </c>
      <c r="Q49" s="14">
        <v>0</v>
      </c>
      <c r="R49" s="14">
        <v>0</v>
      </c>
      <c r="S49" s="15">
        <v>-7.0000000000000007E-2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110.11</v>
      </c>
      <c r="Z49" s="14">
        <v>1523.2</v>
      </c>
    </row>
    <row r="50" spans="1:26" x14ac:dyDescent="0.2">
      <c r="A50" s="2" t="s">
        <v>111</v>
      </c>
      <c r="B50" s="1" t="s">
        <v>112</v>
      </c>
      <c r="C50" s="14">
        <v>999.66</v>
      </c>
      <c r="D50" s="14">
        <v>166.61</v>
      </c>
      <c r="E50" s="14">
        <v>0</v>
      </c>
      <c r="F50" s="14">
        <v>2001.44</v>
      </c>
      <c r="G50" s="14">
        <v>0</v>
      </c>
      <c r="H50" s="14">
        <v>0</v>
      </c>
      <c r="I50" s="14">
        <v>3167.71</v>
      </c>
      <c r="J50" s="14">
        <v>0</v>
      </c>
      <c r="K50" s="14">
        <v>0</v>
      </c>
      <c r="L50" s="14">
        <v>0</v>
      </c>
      <c r="M50" s="14">
        <v>378.79</v>
      </c>
      <c r="N50" s="14">
        <v>0</v>
      </c>
      <c r="O50" s="14">
        <v>96.75</v>
      </c>
      <c r="P50" s="14">
        <v>0</v>
      </c>
      <c r="Q50" s="14">
        <v>0</v>
      </c>
      <c r="R50" s="14">
        <v>0</v>
      </c>
      <c r="S50" s="15">
        <v>-0.03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475.51</v>
      </c>
      <c r="Z50" s="14">
        <v>2692.2</v>
      </c>
    </row>
    <row r="51" spans="1:26" x14ac:dyDescent="0.2">
      <c r="A51" s="2" t="s">
        <v>113</v>
      </c>
      <c r="B51" s="1" t="s">
        <v>114</v>
      </c>
      <c r="C51" s="14">
        <v>999.96</v>
      </c>
      <c r="D51" s="14">
        <v>166.66</v>
      </c>
      <c r="E51" s="14">
        <v>0</v>
      </c>
      <c r="F51" s="14">
        <v>3289.4</v>
      </c>
      <c r="G51" s="14">
        <v>0</v>
      </c>
      <c r="H51" s="14">
        <v>0</v>
      </c>
      <c r="I51" s="14">
        <v>4456.0200000000004</v>
      </c>
      <c r="J51" s="14">
        <v>0</v>
      </c>
      <c r="K51" s="14">
        <v>0</v>
      </c>
      <c r="L51" s="14">
        <v>0</v>
      </c>
      <c r="M51" s="14">
        <v>653.97</v>
      </c>
      <c r="N51" s="14">
        <v>0</v>
      </c>
      <c r="O51" s="14">
        <v>89.8</v>
      </c>
      <c r="P51" s="14">
        <v>0</v>
      </c>
      <c r="Q51" s="14">
        <v>0</v>
      </c>
      <c r="R51" s="14">
        <v>0</v>
      </c>
      <c r="S51" s="15">
        <v>-0.15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743.62</v>
      </c>
      <c r="Z51" s="14">
        <v>3712.4</v>
      </c>
    </row>
    <row r="52" spans="1:26" x14ac:dyDescent="0.2">
      <c r="A52" s="2" t="s">
        <v>115</v>
      </c>
      <c r="B52" s="1" t="s">
        <v>116</v>
      </c>
      <c r="C52" s="14">
        <v>880.02</v>
      </c>
      <c r="D52" s="14">
        <v>146.66999999999999</v>
      </c>
      <c r="E52" s="14">
        <v>0</v>
      </c>
      <c r="F52" s="14">
        <v>0</v>
      </c>
      <c r="G52" s="14">
        <v>0</v>
      </c>
      <c r="H52" s="14">
        <v>0</v>
      </c>
      <c r="I52" s="14">
        <v>1026.69</v>
      </c>
      <c r="J52" s="14">
        <v>0</v>
      </c>
      <c r="K52" s="14">
        <v>0</v>
      </c>
      <c r="L52" s="15">
        <v>-21.83</v>
      </c>
      <c r="M52" s="14">
        <v>0</v>
      </c>
      <c r="N52" s="14">
        <v>0</v>
      </c>
      <c r="O52" s="14">
        <v>25.48</v>
      </c>
      <c r="P52" s="14">
        <v>0</v>
      </c>
      <c r="Q52" s="14">
        <v>0</v>
      </c>
      <c r="R52" s="14">
        <v>0</v>
      </c>
      <c r="S52" s="14">
        <v>0.04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3.69</v>
      </c>
      <c r="Z52" s="14">
        <v>1023</v>
      </c>
    </row>
    <row r="53" spans="1:26" x14ac:dyDescent="0.2">
      <c r="A53" s="2" t="s">
        <v>117</v>
      </c>
      <c r="B53" s="1" t="s">
        <v>118</v>
      </c>
      <c r="C53" s="14">
        <v>1200</v>
      </c>
      <c r="D53" s="14">
        <v>200</v>
      </c>
      <c r="E53" s="14">
        <v>0</v>
      </c>
      <c r="F53" s="14">
        <v>0</v>
      </c>
      <c r="G53" s="14">
        <v>3000</v>
      </c>
      <c r="H53" s="14">
        <v>0</v>
      </c>
      <c r="I53" s="14">
        <v>4400</v>
      </c>
      <c r="J53" s="14">
        <v>0</v>
      </c>
      <c r="K53" s="14">
        <v>0</v>
      </c>
      <c r="L53" s="14">
        <v>0</v>
      </c>
      <c r="M53" s="14">
        <v>642</v>
      </c>
      <c r="N53" s="14">
        <v>0</v>
      </c>
      <c r="O53" s="14">
        <v>34.76</v>
      </c>
      <c r="P53" s="14">
        <v>0</v>
      </c>
      <c r="Q53" s="14">
        <v>0</v>
      </c>
      <c r="R53" s="14">
        <v>0</v>
      </c>
      <c r="S53" s="14">
        <v>0.04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676.8</v>
      </c>
      <c r="Z53" s="14">
        <v>3723.2</v>
      </c>
    </row>
    <row r="54" spans="1:26" x14ac:dyDescent="0.2">
      <c r="A54" s="2" t="s">
        <v>119</v>
      </c>
      <c r="B54" s="1" t="s">
        <v>120</v>
      </c>
      <c r="C54" s="14">
        <v>1602</v>
      </c>
      <c r="D54" s="14">
        <v>267</v>
      </c>
      <c r="E54" s="14">
        <v>0</v>
      </c>
      <c r="F54" s="14">
        <v>0</v>
      </c>
      <c r="G54" s="14">
        <v>0</v>
      </c>
      <c r="H54" s="14">
        <v>0</v>
      </c>
      <c r="I54" s="14">
        <v>1869</v>
      </c>
      <c r="J54" s="14">
        <v>0</v>
      </c>
      <c r="K54" s="14">
        <v>0</v>
      </c>
      <c r="L54" s="14">
        <v>0</v>
      </c>
      <c r="M54" s="14">
        <v>146.72999999999999</v>
      </c>
      <c r="N54" s="15">
        <v>-99.61</v>
      </c>
      <c r="O54" s="14">
        <v>53.11</v>
      </c>
      <c r="P54" s="14">
        <v>0</v>
      </c>
      <c r="Q54" s="14">
        <v>0</v>
      </c>
      <c r="R54" s="14">
        <v>0</v>
      </c>
      <c r="S54" s="15">
        <v>-0.03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100.2</v>
      </c>
      <c r="Z54" s="14">
        <v>1768.8</v>
      </c>
    </row>
    <row r="55" spans="1:26" x14ac:dyDescent="0.2">
      <c r="A55" s="2" t="s">
        <v>121</v>
      </c>
      <c r="B55" s="1" t="s">
        <v>122</v>
      </c>
      <c r="C55" s="14">
        <v>999.66</v>
      </c>
      <c r="D55" s="14">
        <v>166.61</v>
      </c>
      <c r="E55" s="14">
        <v>0</v>
      </c>
      <c r="F55" s="14">
        <v>2626.88</v>
      </c>
      <c r="G55" s="14">
        <v>0</v>
      </c>
      <c r="H55" s="14">
        <v>0</v>
      </c>
      <c r="I55" s="14">
        <v>3793.15</v>
      </c>
      <c r="J55" s="14">
        <v>0</v>
      </c>
      <c r="K55" s="14">
        <v>0</v>
      </c>
      <c r="L55" s="14">
        <v>0</v>
      </c>
      <c r="M55" s="14">
        <v>512.38</v>
      </c>
      <c r="N55" s="14">
        <v>0</v>
      </c>
      <c r="O55" s="14">
        <v>129.88999999999999</v>
      </c>
      <c r="P55" s="14">
        <v>0</v>
      </c>
      <c r="Q55" s="14">
        <v>0</v>
      </c>
      <c r="R55" s="14">
        <v>0</v>
      </c>
      <c r="S55" s="15">
        <v>-0.12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642.15</v>
      </c>
      <c r="Z55" s="14">
        <v>3151</v>
      </c>
    </row>
    <row r="56" spans="1:26" x14ac:dyDescent="0.2">
      <c r="A56" s="2" t="s">
        <v>123</v>
      </c>
      <c r="B56" s="1" t="s">
        <v>124</v>
      </c>
      <c r="C56" s="14">
        <v>999.66</v>
      </c>
      <c r="D56" s="14">
        <v>166.61</v>
      </c>
      <c r="E56" s="14">
        <v>0</v>
      </c>
      <c r="F56" s="14">
        <v>1400.97</v>
      </c>
      <c r="G56" s="14">
        <v>0</v>
      </c>
      <c r="H56" s="14">
        <v>0</v>
      </c>
      <c r="I56" s="14">
        <v>2567.2399999999998</v>
      </c>
      <c r="J56" s="14">
        <v>0</v>
      </c>
      <c r="K56" s="14">
        <v>0</v>
      </c>
      <c r="L56" s="14">
        <v>0</v>
      </c>
      <c r="M56" s="14">
        <v>257.35000000000002</v>
      </c>
      <c r="N56" s="14">
        <v>0</v>
      </c>
      <c r="O56" s="14">
        <v>89.64</v>
      </c>
      <c r="P56" s="14">
        <v>0</v>
      </c>
      <c r="Q56" s="14">
        <v>0</v>
      </c>
      <c r="R56" s="14">
        <v>0</v>
      </c>
      <c r="S56" s="14">
        <v>0.05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347.04</v>
      </c>
      <c r="Z56" s="14">
        <v>2220.1999999999998</v>
      </c>
    </row>
    <row r="57" spans="1:26" x14ac:dyDescent="0.2">
      <c r="A57" s="2" t="s">
        <v>125</v>
      </c>
      <c r="B57" s="1" t="s">
        <v>126</v>
      </c>
      <c r="C57" s="14">
        <v>880.02</v>
      </c>
      <c r="D57" s="14">
        <v>146.66999999999999</v>
      </c>
      <c r="E57" s="14">
        <v>0</v>
      </c>
      <c r="F57" s="14">
        <v>0</v>
      </c>
      <c r="G57" s="14">
        <v>0</v>
      </c>
      <c r="H57" s="14">
        <v>0</v>
      </c>
      <c r="I57" s="14">
        <v>1026.69</v>
      </c>
      <c r="J57" s="14">
        <v>0</v>
      </c>
      <c r="K57" s="14">
        <v>565.88</v>
      </c>
      <c r="L57" s="15">
        <v>-21.83</v>
      </c>
      <c r="M57" s="14">
        <v>0</v>
      </c>
      <c r="N57" s="14">
        <v>0</v>
      </c>
      <c r="O57" s="14">
        <v>186.04</v>
      </c>
      <c r="P57" s="14">
        <v>0</v>
      </c>
      <c r="Q57" s="14">
        <v>250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980.09</v>
      </c>
      <c r="Z57" s="14">
        <v>46.6</v>
      </c>
    </row>
    <row r="58" spans="1:26" x14ac:dyDescent="0.2">
      <c r="A58" s="2" t="s">
        <v>127</v>
      </c>
      <c r="B58" s="1" t="s">
        <v>128</v>
      </c>
      <c r="C58" s="14">
        <v>1200</v>
      </c>
      <c r="D58" s="14">
        <v>200</v>
      </c>
      <c r="E58" s="14">
        <v>0</v>
      </c>
      <c r="F58" s="14">
        <v>0</v>
      </c>
      <c r="G58" s="14">
        <v>0</v>
      </c>
      <c r="H58" s="14">
        <v>0</v>
      </c>
      <c r="I58" s="14">
        <v>1400</v>
      </c>
      <c r="J58" s="14">
        <v>0</v>
      </c>
      <c r="K58" s="14">
        <v>0</v>
      </c>
      <c r="L58" s="14">
        <v>0</v>
      </c>
      <c r="M58" s="14">
        <v>27.86</v>
      </c>
      <c r="N58" s="14">
        <v>0</v>
      </c>
      <c r="O58" s="14">
        <v>39.590000000000003</v>
      </c>
      <c r="P58" s="14">
        <v>0</v>
      </c>
      <c r="Q58" s="14">
        <v>0</v>
      </c>
      <c r="R58" s="14">
        <v>0</v>
      </c>
      <c r="S58" s="15">
        <v>-0.05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67.400000000000006</v>
      </c>
      <c r="Z58" s="14">
        <v>1332.6</v>
      </c>
    </row>
    <row r="59" spans="1:26" x14ac:dyDescent="0.2">
      <c r="A59" s="2" t="s">
        <v>129</v>
      </c>
      <c r="B59" s="1" t="s">
        <v>130</v>
      </c>
      <c r="C59" s="14">
        <v>1285.74</v>
      </c>
      <c r="D59" s="14">
        <v>214.29</v>
      </c>
      <c r="E59" s="14">
        <v>0</v>
      </c>
      <c r="F59" s="14">
        <v>1495.24</v>
      </c>
      <c r="G59" s="14">
        <v>0</v>
      </c>
      <c r="H59" s="14">
        <v>0</v>
      </c>
      <c r="I59" s="14">
        <v>2995.27</v>
      </c>
      <c r="J59" s="14">
        <v>0</v>
      </c>
      <c r="K59" s="14">
        <v>0</v>
      </c>
      <c r="L59" s="14">
        <v>0</v>
      </c>
      <c r="M59" s="14">
        <v>341.95</v>
      </c>
      <c r="N59" s="15">
        <v>-341.95</v>
      </c>
      <c r="O59" s="14">
        <v>47.85</v>
      </c>
      <c r="P59" s="14">
        <v>0</v>
      </c>
      <c r="Q59" s="14">
        <v>0</v>
      </c>
      <c r="R59" s="14">
        <v>0</v>
      </c>
      <c r="S59" s="14">
        <v>0.02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47.87</v>
      </c>
      <c r="Z59" s="14">
        <v>2947.4</v>
      </c>
    </row>
    <row r="60" spans="1:26" x14ac:dyDescent="0.2">
      <c r="A60" s="2" t="s">
        <v>131</v>
      </c>
      <c r="B60" s="1" t="s">
        <v>132</v>
      </c>
      <c r="C60" s="14">
        <v>1602</v>
      </c>
      <c r="D60" s="14">
        <v>267</v>
      </c>
      <c r="E60" s="14">
        <v>0</v>
      </c>
      <c r="F60" s="14">
        <v>0</v>
      </c>
      <c r="G60" s="14">
        <v>0</v>
      </c>
      <c r="H60" s="14">
        <v>0</v>
      </c>
      <c r="I60" s="14">
        <v>1869</v>
      </c>
      <c r="J60" s="14">
        <v>368.11</v>
      </c>
      <c r="K60" s="14">
        <v>0</v>
      </c>
      <c r="L60" s="14">
        <v>0</v>
      </c>
      <c r="M60" s="14">
        <v>146.72999999999999</v>
      </c>
      <c r="N60" s="14">
        <v>0</v>
      </c>
      <c r="O60" s="14">
        <v>50.29</v>
      </c>
      <c r="P60" s="14">
        <v>0</v>
      </c>
      <c r="Q60" s="14">
        <v>0</v>
      </c>
      <c r="R60" s="14">
        <v>0</v>
      </c>
      <c r="S60" s="15">
        <v>-0.09</v>
      </c>
      <c r="T60" s="14">
        <v>0</v>
      </c>
      <c r="U60" s="14">
        <v>0</v>
      </c>
      <c r="V60" s="14">
        <v>0</v>
      </c>
      <c r="W60" s="14">
        <v>5.76</v>
      </c>
      <c r="X60" s="14">
        <v>0</v>
      </c>
      <c r="Y60" s="14">
        <v>570.79999999999995</v>
      </c>
      <c r="Z60" s="14">
        <v>1298.2</v>
      </c>
    </row>
    <row r="61" spans="1:26" x14ac:dyDescent="0.2">
      <c r="A61" s="2" t="s">
        <v>133</v>
      </c>
      <c r="B61" s="1" t="s">
        <v>134</v>
      </c>
      <c r="C61" s="14">
        <v>880.02</v>
      </c>
      <c r="D61" s="14">
        <v>146.66999999999999</v>
      </c>
      <c r="E61" s="14">
        <v>0</v>
      </c>
      <c r="F61" s="14">
        <v>6417.07</v>
      </c>
      <c r="G61" s="14">
        <v>0</v>
      </c>
      <c r="H61" s="14">
        <v>0</v>
      </c>
      <c r="I61" s="14">
        <v>7443.76</v>
      </c>
      <c r="J61" s="14">
        <v>0</v>
      </c>
      <c r="K61" s="14">
        <v>0</v>
      </c>
      <c r="L61" s="14">
        <v>0</v>
      </c>
      <c r="M61" s="14">
        <v>1332.46</v>
      </c>
      <c r="N61" s="15">
        <v>-1332.46</v>
      </c>
      <c r="O61" s="14">
        <v>204.48</v>
      </c>
      <c r="P61" s="14">
        <v>0</v>
      </c>
      <c r="Q61" s="14">
        <v>1228.06</v>
      </c>
      <c r="R61" s="14">
        <v>0</v>
      </c>
      <c r="S61" s="14">
        <v>0.02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1432.56</v>
      </c>
      <c r="Z61" s="14">
        <v>6011.2</v>
      </c>
    </row>
    <row r="62" spans="1:26" x14ac:dyDescent="0.2">
      <c r="A62" s="2" t="s">
        <v>135</v>
      </c>
      <c r="B62" s="1" t="s">
        <v>136</v>
      </c>
      <c r="C62" s="14">
        <v>999.66</v>
      </c>
      <c r="D62" s="14">
        <v>166.61</v>
      </c>
      <c r="E62" s="14">
        <v>0</v>
      </c>
      <c r="F62" s="14">
        <v>157.41999999999999</v>
      </c>
      <c r="G62" s="14">
        <v>0</v>
      </c>
      <c r="H62" s="14">
        <v>0</v>
      </c>
      <c r="I62" s="14">
        <v>1323.69</v>
      </c>
      <c r="J62" s="14">
        <v>0</v>
      </c>
      <c r="K62" s="14">
        <v>0</v>
      </c>
      <c r="L62" s="14">
        <v>0</v>
      </c>
      <c r="M62" s="14">
        <v>19.55</v>
      </c>
      <c r="N62" s="15">
        <v>-19.55</v>
      </c>
      <c r="O62" s="14">
        <v>54.04</v>
      </c>
      <c r="P62" s="14">
        <v>0</v>
      </c>
      <c r="Q62" s="14">
        <v>0</v>
      </c>
      <c r="R62" s="14">
        <v>0</v>
      </c>
      <c r="S62" s="15">
        <v>-0.15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53.89</v>
      </c>
      <c r="Z62" s="14">
        <v>1269.8</v>
      </c>
    </row>
    <row r="63" spans="1:26" x14ac:dyDescent="0.2">
      <c r="A63" s="2" t="s">
        <v>137</v>
      </c>
      <c r="B63" s="1" t="s">
        <v>138</v>
      </c>
      <c r="C63" s="14">
        <v>799.98</v>
      </c>
      <c r="D63" s="14">
        <v>133.33000000000001</v>
      </c>
      <c r="E63" s="14">
        <v>0</v>
      </c>
      <c r="F63" s="14">
        <v>2250</v>
      </c>
      <c r="G63" s="14">
        <v>0</v>
      </c>
      <c r="H63" s="14">
        <v>0</v>
      </c>
      <c r="I63" s="14">
        <v>3183.31</v>
      </c>
      <c r="J63" s="14">
        <v>0</v>
      </c>
      <c r="K63" s="14">
        <v>0</v>
      </c>
      <c r="L63" s="14">
        <v>0</v>
      </c>
      <c r="M63" s="14">
        <v>382.12</v>
      </c>
      <c r="N63" s="15">
        <v>-382.12</v>
      </c>
      <c r="O63" s="14">
        <v>77.58</v>
      </c>
      <c r="P63" s="14">
        <v>0</v>
      </c>
      <c r="Q63" s="14">
        <v>0</v>
      </c>
      <c r="R63" s="14">
        <v>0</v>
      </c>
      <c r="S63" s="14">
        <v>0.13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77.709999999999994</v>
      </c>
      <c r="Z63" s="14">
        <v>3105.6</v>
      </c>
    </row>
    <row r="64" spans="1:26" x14ac:dyDescent="0.2">
      <c r="A64" s="2" t="s">
        <v>139</v>
      </c>
      <c r="B64" s="1" t="s">
        <v>140</v>
      </c>
      <c r="C64" s="14">
        <v>880.02</v>
      </c>
      <c r="D64" s="14">
        <v>146.66999999999999</v>
      </c>
      <c r="E64" s="14">
        <v>0</v>
      </c>
      <c r="F64" s="14">
        <v>1032.06</v>
      </c>
      <c r="G64" s="14">
        <v>0</v>
      </c>
      <c r="H64" s="14">
        <v>0</v>
      </c>
      <c r="I64" s="14">
        <v>2058.75</v>
      </c>
      <c r="J64" s="14">
        <v>0</v>
      </c>
      <c r="K64" s="14">
        <v>0</v>
      </c>
      <c r="L64" s="14">
        <v>0</v>
      </c>
      <c r="M64" s="14">
        <v>171.04</v>
      </c>
      <c r="N64" s="14">
        <v>0</v>
      </c>
      <c r="O64" s="14">
        <v>125.39</v>
      </c>
      <c r="P64" s="14">
        <v>0</v>
      </c>
      <c r="Q64" s="14">
        <v>0</v>
      </c>
      <c r="R64" s="14">
        <v>0</v>
      </c>
      <c r="S64" s="14">
        <v>0.12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296.55</v>
      </c>
      <c r="Z64" s="14">
        <v>1762.2</v>
      </c>
    </row>
    <row r="65" spans="1:26" x14ac:dyDescent="0.2">
      <c r="A65" s="2" t="s">
        <v>141</v>
      </c>
      <c r="B65" s="1" t="s">
        <v>142</v>
      </c>
      <c r="C65" s="14">
        <v>1400.04</v>
      </c>
      <c r="D65" s="14">
        <v>233.34</v>
      </c>
      <c r="E65" s="14">
        <v>0</v>
      </c>
      <c r="F65" s="14">
        <v>821.6</v>
      </c>
      <c r="G65" s="14">
        <v>0</v>
      </c>
      <c r="H65" s="14">
        <v>0</v>
      </c>
      <c r="I65" s="14">
        <v>2454.98</v>
      </c>
      <c r="J65" s="14">
        <v>0</v>
      </c>
      <c r="K65" s="14">
        <v>189.56</v>
      </c>
      <c r="L65" s="14">
        <v>0</v>
      </c>
      <c r="M65" s="14">
        <v>237.23</v>
      </c>
      <c r="N65" s="14">
        <v>0</v>
      </c>
      <c r="O65" s="14">
        <v>148.91999999999999</v>
      </c>
      <c r="P65" s="14">
        <v>0</v>
      </c>
      <c r="Q65" s="14">
        <v>0</v>
      </c>
      <c r="R65" s="14">
        <v>0</v>
      </c>
      <c r="S65" s="14">
        <v>7.0000000000000007E-2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575.78</v>
      </c>
      <c r="Z65" s="14">
        <v>1879.2</v>
      </c>
    </row>
    <row r="66" spans="1:26" x14ac:dyDescent="0.2">
      <c r="A66" s="2" t="s">
        <v>143</v>
      </c>
      <c r="B66" s="1" t="s">
        <v>144</v>
      </c>
      <c r="C66" s="14">
        <v>999.66</v>
      </c>
      <c r="D66" s="14">
        <v>166.61</v>
      </c>
      <c r="E66" s="14">
        <v>0</v>
      </c>
      <c r="F66" s="14">
        <v>3626.21</v>
      </c>
      <c r="G66" s="14">
        <v>0</v>
      </c>
      <c r="H66" s="14">
        <v>0</v>
      </c>
      <c r="I66" s="14">
        <v>4792.4799999999996</v>
      </c>
      <c r="J66" s="14">
        <v>0</v>
      </c>
      <c r="K66" s="14">
        <v>0</v>
      </c>
      <c r="L66" s="14">
        <v>0</v>
      </c>
      <c r="M66" s="14">
        <v>725.84</v>
      </c>
      <c r="N66" s="14">
        <v>0</v>
      </c>
      <c r="O66" s="14">
        <v>147.9</v>
      </c>
      <c r="P66" s="14">
        <v>0</v>
      </c>
      <c r="Q66" s="14">
        <v>0</v>
      </c>
      <c r="R66" s="14">
        <v>0</v>
      </c>
      <c r="S66" s="15">
        <v>-0.06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873.68</v>
      </c>
      <c r="Z66" s="14">
        <v>3918.8</v>
      </c>
    </row>
    <row r="67" spans="1:26" x14ac:dyDescent="0.2">
      <c r="A67" s="2" t="s">
        <v>145</v>
      </c>
      <c r="B67" s="1" t="s">
        <v>146</v>
      </c>
      <c r="C67" s="14">
        <v>880.02</v>
      </c>
      <c r="D67" s="14">
        <v>146.66999999999999</v>
      </c>
      <c r="E67" s="14">
        <v>0</v>
      </c>
      <c r="F67" s="14">
        <v>2193.06</v>
      </c>
      <c r="G67" s="14">
        <v>0</v>
      </c>
      <c r="H67" s="14">
        <v>0</v>
      </c>
      <c r="I67" s="14">
        <v>3219.75</v>
      </c>
      <c r="J67" s="14">
        <v>0</v>
      </c>
      <c r="K67" s="14">
        <v>0</v>
      </c>
      <c r="L67" s="14">
        <v>0</v>
      </c>
      <c r="M67" s="14">
        <v>389.9</v>
      </c>
      <c r="N67" s="14">
        <v>0</v>
      </c>
      <c r="O67" s="14">
        <v>25.48</v>
      </c>
      <c r="P67" s="14">
        <v>0</v>
      </c>
      <c r="Q67" s="14">
        <v>0</v>
      </c>
      <c r="R67" s="14">
        <v>0</v>
      </c>
      <c r="S67" s="15">
        <v>-0.03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415.35</v>
      </c>
      <c r="Z67" s="14">
        <v>2804.4</v>
      </c>
    </row>
    <row r="68" spans="1:26" s="7" customFormat="1" x14ac:dyDescent="0.2">
      <c r="A68" s="17" t="s">
        <v>147</v>
      </c>
      <c r="C68" s="7" t="s">
        <v>148</v>
      </c>
      <c r="D68" s="7" t="s">
        <v>148</v>
      </c>
      <c r="E68" s="7" t="s">
        <v>148</v>
      </c>
      <c r="F68" s="7" t="s">
        <v>148</v>
      </c>
      <c r="G68" s="7" t="s">
        <v>148</v>
      </c>
      <c r="H68" s="7" t="s">
        <v>148</v>
      </c>
      <c r="I68" s="7" t="s">
        <v>148</v>
      </c>
      <c r="J68" s="7" t="s">
        <v>148</v>
      </c>
      <c r="K68" s="7" t="s">
        <v>148</v>
      </c>
      <c r="L68" s="7" t="s">
        <v>148</v>
      </c>
      <c r="M68" s="7" t="s">
        <v>148</v>
      </c>
      <c r="N68" s="7" t="s">
        <v>148</v>
      </c>
      <c r="O68" s="7" t="s">
        <v>148</v>
      </c>
      <c r="P68" s="7" t="s">
        <v>148</v>
      </c>
      <c r="Q68" s="7" t="s">
        <v>148</v>
      </c>
      <c r="R68" s="7" t="s">
        <v>148</v>
      </c>
      <c r="S68" s="7" t="s">
        <v>148</v>
      </c>
      <c r="T68" s="7" t="s">
        <v>148</v>
      </c>
      <c r="U68" s="7" t="s">
        <v>148</v>
      </c>
      <c r="V68" s="7" t="s">
        <v>148</v>
      </c>
      <c r="W68" s="7" t="s">
        <v>148</v>
      </c>
      <c r="X68" s="7" t="s">
        <v>148</v>
      </c>
      <c r="Y68" s="7" t="s">
        <v>148</v>
      </c>
      <c r="Z68" s="7" t="s">
        <v>148</v>
      </c>
    </row>
    <row r="69" spans="1:26" x14ac:dyDescent="0.2">
      <c r="C69" s="19">
        <v>69553.320000000007</v>
      </c>
      <c r="D69" s="19">
        <v>11592.21</v>
      </c>
      <c r="E69" s="19">
        <v>801</v>
      </c>
      <c r="F69" s="19">
        <v>116225.58</v>
      </c>
      <c r="G69" s="19">
        <v>5714.41</v>
      </c>
      <c r="H69" s="19">
        <v>219.12</v>
      </c>
      <c r="I69" s="19">
        <v>204105.64</v>
      </c>
      <c r="J69" s="19">
        <v>1818.33</v>
      </c>
      <c r="K69" s="19">
        <v>1588.6</v>
      </c>
      <c r="L69" s="20">
        <v>-109.15</v>
      </c>
      <c r="M69" s="19">
        <v>29032.57</v>
      </c>
      <c r="N69" s="20">
        <v>-4222.1400000000003</v>
      </c>
      <c r="O69" s="19">
        <v>6083.27</v>
      </c>
      <c r="P69" s="19">
        <v>0</v>
      </c>
      <c r="Q69" s="19">
        <v>5672.63</v>
      </c>
      <c r="R69" s="19">
        <v>0</v>
      </c>
      <c r="S69" s="20">
        <v>-1.03</v>
      </c>
      <c r="T69" s="19">
        <v>1901.81</v>
      </c>
      <c r="U69" s="19">
        <v>1300</v>
      </c>
      <c r="V69" s="19">
        <v>1250</v>
      </c>
      <c r="W69" s="19">
        <v>3643.95</v>
      </c>
      <c r="X69" s="19">
        <v>1500</v>
      </c>
      <c r="Y69" s="19">
        <v>49458.84</v>
      </c>
      <c r="Z69" s="19">
        <v>154646.79999999999</v>
      </c>
    </row>
    <row r="71" spans="1:26" x14ac:dyDescent="0.2">
      <c r="A71" s="12" t="s">
        <v>149</v>
      </c>
    </row>
    <row r="72" spans="1:26" x14ac:dyDescent="0.2">
      <c r="A72" s="2" t="s">
        <v>150</v>
      </c>
      <c r="B72" s="1" t="s">
        <v>151</v>
      </c>
      <c r="C72" s="14">
        <v>547.67999999999995</v>
      </c>
      <c r="D72" s="14">
        <v>91.28</v>
      </c>
      <c r="E72" s="14">
        <v>0</v>
      </c>
      <c r="F72" s="14">
        <v>2574.65</v>
      </c>
      <c r="G72" s="14">
        <v>0</v>
      </c>
      <c r="H72" s="14">
        <v>0</v>
      </c>
      <c r="I72" s="14">
        <v>3213.61</v>
      </c>
      <c r="J72" s="14">
        <v>0</v>
      </c>
      <c r="K72" s="14">
        <v>571.99</v>
      </c>
      <c r="L72" s="14">
        <v>0</v>
      </c>
      <c r="M72" s="14">
        <v>388.59</v>
      </c>
      <c r="N72" s="14">
        <v>0</v>
      </c>
      <c r="O72" s="14">
        <v>80.5</v>
      </c>
      <c r="P72" s="14">
        <v>0</v>
      </c>
      <c r="Q72" s="14">
        <v>0</v>
      </c>
      <c r="R72" s="14">
        <v>0</v>
      </c>
      <c r="S72" s="15">
        <v>-0.05</v>
      </c>
      <c r="T72" s="14">
        <v>0</v>
      </c>
      <c r="U72" s="14">
        <v>0</v>
      </c>
      <c r="V72" s="14">
        <v>0</v>
      </c>
      <c r="W72" s="14">
        <v>395.18</v>
      </c>
      <c r="X72" s="14">
        <v>0</v>
      </c>
      <c r="Y72" s="14">
        <v>1436.21</v>
      </c>
      <c r="Z72" s="14">
        <v>1777.4</v>
      </c>
    </row>
    <row r="73" spans="1:26" x14ac:dyDescent="0.2">
      <c r="A73" s="2" t="s">
        <v>152</v>
      </c>
      <c r="B73" s="1" t="s">
        <v>153</v>
      </c>
      <c r="C73" s="14">
        <v>572.46</v>
      </c>
      <c r="D73" s="14">
        <v>95.41</v>
      </c>
      <c r="E73" s="14">
        <v>0</v>
      </c>
      <c r="F73" s="14">
        <v>1677.88</v>
      </c>
      <c r="G73" s="14">
        <v>802</v>
      </c>
      <c r="H73" s="14">
        <v>0</v>
      </c>
      <c r="I73" s="14">
        <v>3147.75</v>
      </c>
      <c r="J73" s="14">
        <v>0</v>
      </c>
      <c r="K73" s="14">
        <v>0</v>
      </c>
      <c r="L73" s="14">
        <v>0</v>
      </c>
      <c r="M73" s="14">
        <v>374.52</v>
      </c>
      <c r="N73" s="14">
        <v>0</v>
      </c>
      <c r="O73" s="14">
        <v>96.73</v>
      </c>
      <c r="P73" s="14">
        <v>31.48</v>
      </c>
      <c r="Q73" s="14">
        <v>0</v>
      </c>
      <c r="R73" s="14">
        <v>154.24</v>
      </c>
      <c r="S73" s="15">
        <v>-0.02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656.95</v>
      </c>
      <c r="Z73" s="14">
        <v>2490.8000000000002</v>
      </c>
    </row>
    <row r="74" spans="1:26" x14ac:dyDescent="0.2">
      <c r="A74" s="2" t="s">
        <v>154</v>
      </c>
      <c r="B74" s="1" t="s">
        <v>155</v>
      </c>
      <c r="C74" s="14">
        <v>537.54</v>
      </c>
      <c r="D74" s="14">
        <v>89.59</v>
      </c>
      <c r="E74" s="14">
        <v>0</v>
      </c>
      <c r="F74" s="14">
        <v>7080.26</v>
      </c>
      <c r="G74" s="14">
        <v>1804</v>
      </c>
      <c r="H74" s="14">
        <v>0</v>
      </c>
      <c r="I74" s="14">
        <v>9511.39</v>
      </c>
      <c r="J74" s="14">
        <v>0</v>
      </c>
      <c r="K74" s="14">
        <v>0</v>
      </c>
      <c r="L74" s="14">
        <v>0</v>
      </c>
      <c r="M74" s="14">
        <v>1865.46</v>
      </c>
      <c r="N74" s="14">
        <v>0</v>
      </c>
      <c r="O74" s="14">
        <v>256.33</v>
      </c>
      <c r="P74" s="14">
        <v>95.11</v>
      </c>
      <c r="Q74" s="14">
        <v>0</v>
      </c>
      <c r="R74" s="14">
        <v>466.06</v>
      </c>
      <c r="S74" s="14">
        <v>0.03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2682.99</v>
      </c>
      <c r="Z74" s="14">
        <v>6828.4</v>
      </c>
    </row>
    <row r="75" spans="1:26" x14ac:dyDescent="0.2">
      <c r="A75" s="2" t="s">
        <v>156</v>
      </c>
      <c r="B75" s="1" t="s">
        <v>157</v>
      </c>
      <c r="C75" s="14">
        <v>537.54</v>
      </c>
      <c r="D75" s="14">
        <v>89.59</v>
      </c>
      <c r="E75" s="14">
        <v>0</v>
      </c>
      <c r="F75" s="14">
        <v>1835.4</v>
      </c>
      <c r="G75" s="14">
        <v>806</v>
      </c>
      <c r="H75" s="14">
        <v>0</v>
      </c>
      <c r="I75" s="14">
        <v>3268.53</v>
      </c>
      <c r="J75" s="14">
        <v>0</v>
      </c>
      <c r="K75" s="14">
        <v>0</v>
      </c>
      <c r="L75" s="14">
        <v>0</v>
      </c>
      <c r="M75" s="14">
        <v>400.32</v>
      </c>
      <c r="N75" s="15">
        <v>-192.75</v>
      </c>
      <c r="O75" s="14">
        <v>92.35</v>
      </c>
      <c r="P75" s="14">
        <v>32.69</v>
      </c>
      <c r="Q75" s="14">
        <v>0</v>
      </c>
      <c r="R75" s="14">
        <v>160.16</v>
      </c>
      <c r="S75" s="15">
        <v>-0.04</v>
      </c>
      <c r="T75" s="14">
        <v>0</v>
      </c>
      <c r="U75" s="14">
        <v>300</v>
      </c>
      <c r="V75" s="14">
        <v>0</v>
      </c>
      <c r="W75" s="14">
        <v>0</v>
      </c>
      <c r="X75" s="14">
        <v>0</v>
      </c>
      <c r="Y75" s="14">
        <v>792.73</v>
      </c>
      <c r="Z75" s="14">
        <v>2475.8000000000002</v>
      </c>
    </row>
    <row r="76" spans="1:26" x14ac:dyDescent="0.2">
      <c r="A76" s="2" t="s">
        <v>158</v>
      </c>
      <c r="B76" s="1" t="s">
        <v>159</v>
      </c>
      <c r="C76" s="14">
        <v>441.8</v>
      </c>
      <c r="D76" s="14">
        <v>73.63</v>
      </c>
      <c r="E76" s="14">
        <v>0</v>
      </c>
      <c r="F76" s="14">
        <v>4269.3</v>
      </c>
      <c r="G76" s="14">
        <v>1220</v>
      </c>
      <c r="H76" s="14">
        <v>0</v>
      </c>
      <c r="I76" s="14">
        <v>6004.73</v>
      </c>
      <c r="J76" s="14">
        <v>0</v>
      </c>
      <c r="K76" s="14">
        <v>0</v>
      </c>
      <c r="L76" s="14">
        <v>0</v>
      </c>
      <c r="M76" s="14">
        <v>994.01</v>
      </c>
      <c r="N76" s="14">
        <v>0</v>
      </c>
      <c r="O76" s="14">
        <v>137.61000000000001</v>
      </c>
      <c r="P76" s="14">
        <v>60.05</v>
      </c>
      <c r="Q76" s="14">
        <v>0</v>
      </c>
      <c r="R76" s="14">
        <v>294.23</v>
      </c>
      <c r="S76" s="14">
        <v>0.03</v>
      </c>
      <c r="T76" s="14">
        <v>0</v>
      </c>
      <c r="U76" s="14">
        <v>700</v>
      </c>
      <c r="V76" s="14">
        <v>0</v>
      </c>
      <c r="W76" s="14">
        <v>0</v>
      </c>
      <c r="X76" s="14">
        <v>0</v>
      </c>
      <c r="Y76" s="14">
        <v>2185.9299999999998</v>
      </c>
      <c r="Z76" s="14">
        <v>3818.8</v>
      </c>
    </row>
    <row r="77" spans="1:26" x14ac:dyDescent="0.2">
      <c r="A77" s="2" t="s">
        <v>160</v>
      </c>
      <c r="B77" s="1" t="s">
        <v>161</v>
      </c>
      <c r="C77" s="14">
        <v>633.6</v>
      </c>
      <c r="D77" s="14">
        <v>105.6</v>
      </c>
      <c r="E77" s="14">
        <v>0</v>
      </c>
      <c r="F77" s="14">
        <v>2112.2399999999998</v>
      </c>
      <c r="G77" s="14">
        <v>0</v>
      </c>
      <c r="H77" s="14">
        <v>0</v>
      </c>
      <c r="I77" s="14">
        <v>2851.44</v>
      </c>
      <c r="J77" s="14">
        <v>0</v>
      </c>
      <c r="K77" s="14">
        <v>0</v>
      </c>
      <c r="L77" s="14">
        <v>0</v>
      </c>
      <c r="M77" s="14">
        <v>311.23</v>
      </c>
      <c r="N77" s="14">
        <v>0</v>
      </c>
      <c r="O77" s="14">
        <v>97.94</v>
      </c>
      <c r="P77" s="14">
        <v>0</v>
      </c>
      <c r="Q77" s="14">
        <v>0</v>
      </c>
      <c r="R77" s="14">
        <v>0</v>
      </c>
      <c r="S77" s="14">
        <v>7.0000000000000007E-2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409.24</v>
      </c>
      <c r="Z77" s="14">
        <v>2442.1999999999998</v>
      </c>
    </row>
    <row r="78" spans="1:26" x14ac:dyDescent="0.2">
      <c r="A78" s="2" t="s">
        <v>162</v>
      </c>
      <c r="B78" s="1" t="s">
        <v>163</v>
      </c>
      <c r="C78" s="14">
        <v>530.16</v>
      </c>
      <c r="D78" s="14">
        <v>88.36</v>
      </c>
      <c r="E78" s="14">
        <v>0</v>
      </c>
      <c r="F78" s="14">
        <v>661.8</v>
      </c>
      <c r="G78" s="14">
        <v>304</v>
      </c>
      <c r="H78" s="14">
        <v>0</v>
      </c>
      <c r="I78" s="14">
        <v>1584.32</v>
      </c>
      <c r="J78" s="14">
        <v>0</v>
      </c>
      <c r="K78" s="14">
        <v>0</v>
      </c>
      <c r="L78" s="14">
        <v>0</v>
      </c>
      <c r="M78" s="14">
        <v>57.37</v>
      </c>
      <c r="N78" s="14">
        <v>0</v>
      </c>
      <c r="O78" s="14">
        <v>40.03</v>
      </c>
      <c r="P78" s="14">
        <v>15.84</v>
      </c>
      <c r="Q78" s="14">
        <v>0</v>
      </c>
      <c r="R78" s="14">
        <v>77.63</v>
      </c>
      <c r="S78" s="15">
        <v>-0.15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190.72</v>
      </c>
      <c r="Z78" s="14">
        <v>1393.6</v>
      </c>
    </row>
    <row r="79" spans="1:26" x14ac:dyDescent="0.2">
      <c r="A79" s="2" t="s">
        <v>164</v>
      </c>
      <c r="B79" s="1" t="s">
        <v>165</v>
      </c>
      <c r="C79" s="14">
        <v>527.85</v>
      </c>
      <c r="D79" s="14">
        <v>87.97</v>
      </c>
      <c r="E79" s="14">
        <v>0</v>
      </c>
      <c r="F79" s="14">
        <v>3156.14</v>
      </c>
      <c r="G79" s="14">
        <v>423.93</v>
      </c>
      <c r="H79" s="14">
        <v>158.35</v>
      </c>
      <c r="I79" s="14">
        <v>4354.24</v>
      </c>
      <c r="J79" s="14">
        <v>0</v>
      </c>
      <c r="K79" s="14">
        <v>0</v>
      </c>
      <c r="L79" s="14">
        <v>0</v>
      </c>
      <c r="M79" s="14">
        <v>598.41</v>
      </c>
      <c r="N79" s="15">
        <v>-598.41</v>
      </c>
      <c r="O79" s="14">
        <v>104.7</v>
      </c>
      <c r="P79" s="14">
        <v>0</v>
      </c>
      <c r="Q79" s="14">
        <v>0</v>
      </c>
      <c r="R79" s="14">
        <v>0</v>
      </c>
      <c r="S79" s="15">
        <v>-0.06</v>
      </c>
      <c r="T79" s="14">
        <v>0</v>
      </c>
      <c r="U79" s="14">
        <v>150</v>
      </c>
      <c r="V79" s="14">
        <v>0</v>
      </c>
      <c r="W79" s="14">
        <v>0</v>
      </c>
      <c r="X79" s="14">
        <v>0</v>
      </c>
      <c r="Y79" s="14">
        <v>254.64</v>
      </c>
      <c r="Z79" s="14">
        <v>4099.6000000000004</v>
      </c>
    </row>
    <row r="80" spans="1:26" x14ac:dyDescent="0.2">
      <c r="A80" s="2" t="s">
        <v>166</v>
      </c>
      <c r="B80" s="1" t="s">
        <v>167</v>
      </c>
      <c r="C80" s="14">
        <v>537.54</v>
      </c>
      <c r="D80" s="14">
        <v>89.59</v>
      </c>
      <c r="E80" s="14">
        <v>0</v>
      </c>
      <c r="F80" s="14">
        <v>3401.2</v>
      </c>
      <c r="G80" s="14">
        <v>786</v>
      </c>
      <c r="H80" s="14">
        <v>0</v>
      </c>
      <c r="I80" s="14">
        <v>4814.33</v>
      </c>
      <c r="J80" s="14">
        <v>0</v>
      </c>
      <c r="K80" s="14">
        <v>0</v>
      </c>
      <c r="L80" s="14">
        <v>0</v>
      </c>
      <c r="M80" s="14">
        <v>730.51</v>
      </c>
      <c r="N80" s="14">
        <v>0</v>
      </c>
      <c r="O80" s="14">
        <v>130.22999999999999</v>
      </c>
      <c r="P80" s="14">
        <v>48.14</v>
      </c>
      <c r="Q80" s="14">
        <v>0</v>
      </c>
      <c r="R80" s="14">
        <v>235.9</v>
      </c>
      <c r="S80" s="15">
        <v>-0.05</v>
      </c>
      <c r="T80" s="14">
        <v>0</v>
      </c>
      <c r="U80" s="14">
        <v>500</v>
      </c>
      <c r="V80" s="14">
        <v>0</v>
      </c>
      <c r="W80" s="14">
        <v>0</v>
      </c>
      <c r="X80" s="14">
        <v>0</v>
      </c>
      <c r="Y80" s="14">
        <v>1644.73</v>
      </c>
      <c r="Z80" s="14">
        <v>3169.6</v>
      </c>
    </row>
    <row r="81" spans="1:26" x14ac:dyDescent="0.2">
      <c r="A81" s="2" t="s">
        <v>168</v>
      </c>
      <c r="B81" s="1" t="s">
        <v>169</v>
      </c>
      <c r="C81" s="14">
        <v>537.54</v>
      </c>
      <c r="D81" s="14">
        <v>89.59</v>
      </c>
      <c r="E81" s="14">
        <v>0</v>
      </c>
      <c r="F81" s="14">
        <v>5004.3100000000004</v>
      </c>
      <c r="G81" s="14">
        <v>1738</v>
      </c>
      <c r="H81" s="14">
        <v>0</v>
      </c>
      <c r="I81" s="14">
        <v>7369.44</v>
      </c>
      <c r="J81" s="14">
        <v>0</v>
      </c>
      <c r="K81" s="14">
        <v>0</v>
      </c>
      <c r="L81" s="14">
        <v>0</v>
      </c>
      <c r="M81" s="14">
        <v>1314.98</v>
      </c>
      <c r="N81" s="14">
        <v>0</v>
      </c>
      <c r="O81" s="14">
        <v>200.17</v>
      </c>
      <c r="P81" s="14">
        <v>73.69</v>
      </c>
      <c r="Q81" s="14">
        <v>0</v>
      </c>
      <c r="R81" s="14">
        <v>361.1</v>
      </c>
      <c r="S81" s="15">
        <v>-0.1</v>
      </c>
      <c r="T81" s="14">
        <v>0</v>
      </c>
      <c r="U81" s="14">
        <v>1000</v>
      </c>
      <c r="V81" s="14">
        <v>0</v>
      </c>
      <c r="W81" s="14">
        <v>0</v>
      </c>
      <c r="X81" s="14">
        <v>0</v>
      </c>
      <c r="Y81" s="14">
        <v>2949.84</v>
      </c>
      <c r="Z81" s="14">
        <v>4419.6000000000004</v>
      </c>
    </row>
    <row r="82" spans="1:26" x14ac:dyDescent="0.2">
      <c r="A82" s="2" t="s">
        <v>170</v>
      </c>
      <c r="B82" s="1" t="s">
        <v>171</v>
      </c>
      <c r="C82" s="14">
        <v>530.16</v>
      </c>
      <c r="D82" s="14">
        <v>88.36</v>
      </c>
      <c r="E82" s="14">
        <v>0</v>
      </c>
      <c r="F82" s="14">
        <v>3604.23</v>
      </c>
      <c r="G82" s="14">
        <v>862</v>
      </c>
      <c r="H82" s="14">
        <v>0</v>
      </c>
      <c r="I82" s="14">
        <v>5084.75</v>
      </c>
      <c r="J82" s="14">
        <v>0</v>
      </c>
      <c r="K82" s="14">
        <v>0</v>
      </c>
      <c r="L82" s="14">
        <v>0</v>
      </c>
      <c r="M82" s="14">
        <v>788.27</v>
      </c>
      <c r="N82" s="14">
        <v>0</v>
      </c>
      <c r="O82" s="14">
        <v>131.68</v>
      </c>
      <c r="P82" s="14">
        <v>50.85</v>
      </c>
      <c r="Q82" s="14">
        <v>0</v>
      </c>
      <c r="R82" s="14">
        <v>249.15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1219.95</v>
      </c>
      <c r="Z82" s="14">
        <v>3864.8</v>
      </c>
    </row>
    <row r="83" spans="1:26" x14ac:dyDescent="0.2">
      <c r="A83" s="2" t="s">
        <v>172</v>
      </c>
      <c r="B83" s="1" t="s">
        <v>173</v>
      </c>
      <c r="C83" s="14">
        <v>528</v>
      </c>
      <c r="D83" s="14">
        <v>88</v>
      </c>
      <c r="E83" s="14">
        <v>0</v>
      </c>
      <c r="F83" s="14">
        <v>4465.74</v>
      </c>
      <c r="G83" s="14">
        <v>0</v>
      </c>
      <c r="H83" s="14">
        <v>0</v>
      </c>
      <c r="I83" s="14">
        <v>5081.74</v>
      </c>
      <c r="J83" s="14">
        <v>0</v>
      </c>
      <c r="K83" s="14">
        <v>0</v>
      </c>
      <c r="L83" s="14">
        <v>0</v>
      </c>
      <c r="M83" s="14">
        <v>787.62</v>
      </c>
      <c r="N83" s="14">
        <v>0</v>
      </c>
      <c r="O83" s="14">
        <v>115.43</v>
      </c>
      <c r="P83" s="14">
        <v>0</v>
      </c>
      <c r="Q83" s="14">
        <v>0</v>
      </c>
      <c r="R83" s="14">
        <v>0</v>
      </c>
      <c r="S83" s="14">
        <v>0.09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903.14</v>
      </c>
      <c r="Z83" s="14">
        <v>4178.6000000000004</v>
      </c>
    </row>
    <row r="84" spans="1:26" x14ac:dyDescent="0.2">
      <c r="A84" s="2" t="s">
        <v>174</v>
      </c>
      <c r="B84" s="1" t="s">
        <v>175</v>
      </c>
      <c r="C84" s="14">
        <v>88.36</v>
      </c>
      <c r="D84" s="14">
        <v>88.36</v>
      </c>
      <c r="E84" s="14">
        <v>0</v>
      </c>
      <c r="F84" s="14">
        <v>0</v>
      </c>
      <c r="G84" s="14">
        <v>0</v>
      </c>
      <c r="H84" s="14">
        <v>0</v>
      </c>
      <c r="I84" s="14">
        <v>176.72</v>
      </c>
      <c r="J84" s="14">
        <v>0</v>
      </c>
      <c r="K84" s="14">
        <v>0</v>
      </c>
      <c r="L84" s="15">
        <v>-88.38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5">
        <v>-0.1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-88.48</v>
      </c>
      <c r="Z84" s="14">
        <v>265.2</v>
      </c>
    </row>
    <row r="85" spans="1:26" x14ac:dyDescent="0.2">
      <c r="A85" s="2" t="s">
        <v>176</v>
      </c>
      <c r="B85" s="1" t="s">
        <v>177</v>
      </c>
      <c r="C85" s="14">
        <v>633.66</v>
      </c>
      <c r="D85" s="14">
        <v>105.61</v>
      </c>
      <c r="E85" s="14">
        <v>0</v>
      </c>
      <c r="F85" s="14">
        <v>5277.42</v>
      </c>
      <c r="G85" s="14">
        <v>0</v>
      </c>
      <c r="H85" s="14">
        <v>0</v>
      </c>
      <c r="I85" s="14">
        <v>6016.69</v>
      </c>
      <c r="J85" s="14">
        <v>0</v>
      </c>
      <c r="K85" s="14">
        <v>0</v>
      </c>
      <c r="L85" s="14">
        <v>0</v>
      </c>
      <c r="M85" s="14">
        <v>996.82</v>
      </c>
      <c r="N85" s="14">
        <v>0</v>
      </c>
      <c r="O85" s="14">
        <v>139.30000000000001</v>
      </c>
      <c r="P85" s="14">
        <v>0</v>
      </c>
      <c r="Q85" s="14">
        <v>0</v>
      </c>
      <c r="R85" s="14">
        <v>0</v>
      </c>
      <c r="S85" s="14">
        <v>0.17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1136.29</v>
      </c>
      <c r="Z85" s="14">
        <v>4880.3999999999996</v>
      </c>
    </row>
    <row r="86" spans="1:26" x14ac:dyDescent="0.2">
      <c r="A86" s="2" t="s">
        <v>178</v>
      </c>
      <c r="B86" s="1" t="s">
        <v>179</v>
      </c>
      <c r="C86" s="14">
        <v>530.16</v>
      </c>
      <c r="D86" s="14">
        <v>88.36</v>
      </c>
      <c r="E86" s="14">
        <v>0</v>
      </c>
      <c r="F86" s="14">
        <v>1987.65</v>
      </c>
      <c r="G86" s="14">
        <v>364</v>
      </c>
      <c r="H86" s="14">
        <v>0</v>
      </c>
      <c r="I86" s="14">
        <v>2970.17</v>
      </c>
      <c r="J86" s="14">
        <v>0</v>
      </c>
      <c r="K86" s="14">
        <v>0</v>
      </c>
      <c r="L86" s="14">
        <v>0</v>
      </c>
      <c r="M86" s="14">
        <v>336.59</v>
      </c>
      <c r="N86" s="14">
        <v>0</v>
      </c>
      <c r="O86" s="14">
        <v>51.43</v>
      </c>
      <c r="P86" s="14">
        <v>29.7</v>
      </c>
      <c r="Q86" s="14">
        <v>0</v>
      </c>
      <c r="R86" s="14">
        <v>145.54</v>
      </c>
      <c r="S86" s="15">
        <v>-0.09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563.16999999999996</v>
      </c>
      <c r="Z86" s="14">
        <v>2407</v>
      </c>
    </row>
    <row r="87" spans="1:26" x14ac:dyDescent="0.2">
      <c r="A87" s="2" t="s">
        <v>180</v>
      </c>
      <c r="B87" s="1" t="s">
        <v>181</v>
      </c>
      <c r="C87" s="14">
        <v>530.16</v>
      </c>
      <c r="D87" s="14">
        <v>88.36</v>
      </c>
      <c r="E87" s="14">
        <v>0</v>
      </c>
      <c r="F87" s="14">
        <v>1268.42</v>
      </c>
      <c r="G87" s="14">
        <v>620</v>
      </c>
      <c r="H87" s="14">
        <v>0</v>
      </c>
      <c r="I87" s="14">
        <v>2506.94</v>
      </c>
      <c r="J87" s="14">
        <v>0</v>
      </c>
      <c r="K87" s="14">
        <v>0</v>
      </c>
      <c r="L87" s="14">
        <v>0</v>
      </c>
      <c r="M87" s="14">
        <v>246.54</v>
      </c>
      <c r="N87" s="15">
        <v>-246.54</v>
      </c>
      <c r="O87" s="14">
        <v>64.91</v>
      </c>
      <c r="P87" s="14">
        <v>25.07</v>
      </c>
      <c r="Q87" s="14">
        <v>0</v>
      </c>
      <c r="R87" s="14">
        <v>122.84</v>
      </c>
      <c r="S87" s="15">
        <v>-0.08</v>
      </c>
      <c r="T87" s="14">
        <v>0</v>
      </c>
      <c r="U87" s="14">
        <v>300</v>
      </c>
      <c r="V87" s="14">
        <v>0</v>
      </c>
      <c r="W87" s="14">
        <v>0</v>
      </c>
      <c r="X87" s="14">
        <v>0</v>
      </c>
      <c r="Y87" s="14">
        <v>512.74</v>
      </c>
      <c r="Z87" s="14">
        <v>1994.2</v>
      </c>
    </row>
    <row r="88" spans="1:26" x14ac:dyDescent="0.2">
      <c r="A88" s="2" t="s">
        <v>182</v>
      </c>
      <c r="B88" s="1" t="s">
        <v>183</v>
      </c>
      <c r="C88" s="14">
        <v>537.48</v>
      </c>
      <c r="D88" s="14">
        <v>89.58</v>
      </c>
      <c r="E88" s="14">
        <v>0</v>
      </c>
      <c r="F88" s="14">
        <v>1929.83</v>
      </c>
      <c r="G88" s="14">
        <v>0</v>
      </c>
      <c r="H88" s="14">
        <v>0</v>
      </c>
      <c r="I88" s="14">
        <v>2556.89</v>
      </c>
      <c r="J88" s="14">
        <v>0</v>
      </c>
      <c r="K88" s="14">
        <v>0</v>
      </c>
      <c r="L88" s="14">
        <v>0</v>
      </c>
      <c r="M88" s="14">
        <v>255.49</v>
      </c>
      <c r="N88" s="14">
        <v>0</v>
      </c>
      <c r="O88" s="14">
        <v>56.12</v>
      </c>
      <c r="P88" s="14">
        <v>0</v>
      </c>
      <c r="Q88" s="14">
        <v>0</v>
      </c>
      <c r="R88" s="14">
        <v>0</v>
      </c>
      <c r="S88" s="15">
        <v>-0.12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311.49</v>
      </c>
      <c r="Z88" s="14">
        <v>2245.4</v>
      </c>
    </row>
    <row r="89" spans="1:26" x14ac:dyDescent="0.2">
      <c r="A89" s="2" t="s">
        <v>184</v>
      </c>
      <c r="B89" s="1" t="s">
        <v>185</v>
      </c>
      <c r="C89" s="14">
        <v>537.54</v>
      </c>
      <c r="D89" s="14">
        <v>89.59</v>
      </c>
      <c r="E89" s="14">
        <v>0</v>
      </c>
      <c r="F89" s="14">
        <v>3476.99</v>
      </c>
      <c r="G89" s="14">
        <v>1042</v>
      </c>
      <c r="H89" s="14">
        <v>0</v>
      </c>
      <c r="I89" s="14">
        <v>5146.12</v>
      </c>
      <c r="J89" s="14">
        <v>0</v>
      </c>
      <c r="K89" s="14">
        <v>0</v>
      </c>
      <c r="L89" s="14">
        <v>0</v>
      </c>
      <c r="M89" s="14">
        <v>801.38</v>
      </c>
      <c r="N89" s="14">
        <v>0</v>
      </c>
      <c r="O89" s="14">
        <v>144.84</v>
      </c>
      <c r="P89" s="14">
        <v>51.46</v>
      </c>
      <c r="Q89" s="14">
        <v>0</v>
      </c>
      <c r="R89" s="14">
        <v>252.16</v>
      </c>
      <c r="S89" s="14">
        <v>0.08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1249.92</v>
      </c>
      <c r="Z89" s="14">
        <v>3896.2</v>
      </c>
    </row>
    <row r="90" spans="1:26" x14ac:dyDescent="0.2">
      <c r="A90" s="2" t="s">
        <v>186</v>
      </c>
      <c r="B90" s="1" t="s">
        <v>187</v>
      </c>
      <c r="C90" s="14">
        <v>530.16</v>
      </c>
      <c r="D90" s="14">
        <v>88.36</v>
      </c>
      <c r="E90" s="14">
        <v>0</v>
      </c>
      <c r="F90" s="14">
        <v>6271.84</v>
      </c>
      <c r="G90" s="14">
        <v>0</v>
      </c>
      <c r="H90" s="14">
        <v>0</v>
      </c>
      <c r="I90" s="14">
        <v>6890.36</v>
      </c>
      <c r="J90" s="14">
        <v>0</v>
      </c>
      <c r="K90" s="14">
        <v>0</v>
      </c>
      <c r="L90" s="14">
        <v>0</v>
      </c>
      <c r="M90" s="14">
        <v>1202.31</v>
      </c>
      <c r="N90" s="14">
        <v>0</v>
      </c>
      <c r="O90" s="14">
        <v>209.33</v>
      </c>
      <c r="P90" s="14">
        <v>0</v>
      </c>
      <c r="Q90" s="14">
        <v>0</v>
      </c>
      <c r="R90" s="14">
        <v>0</v>
      </c>
      <c r="S90" s="15">
        <v>-0.08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1411.56</v>
      </c>
      <c r="Z90" s="14">
        <v>5478.8</v>
      </c>
    </row>
    <row r="91" spans="1:26" x14ac:dyDescent="0.2">
      <c r="A91" s="2" t="s">
        <v>188</v>
      </c>
      <c r="B91" s="1" t="s">
        <v>189</v>
      </c>
      <c r="C91" s="14">
        <v>537.54</v>
      </c>
      <c r="D91" s="14">
        <v>89.59</v>
      </c>
      <c r="E91" s="14">
        <v>0</v>
      </c>
      <c r="F91" s="14">
        <v>1912.21</v>
      </c>
      <c r="G91" s="14">
        <v>816</v>
      </c>
      <c r="H91" s="14">
        <v>0</v>
      </c>
      <c r="I91" s="14">
        <v>3355.34</v>
      </c>
      <c r="J91" s="14">
        <v>0</v>
      </c>
      <c r="K91" s="14">
        <v>0</v>
      </c>
      <c r="L91" s="14">
        <v>0</v>
      </c>
      <c r="M91" s="14">
        <v>418.87</v>
      </c>
      <c r="N91" s="14">
        <v>0</v>
      </c>
      <c r="O91" s="14">
        <v>93.7</v>
      </c>
      <c r="P91" s="14">
        <v>33.549999999999997</v>
      </c>
      <c r="Q91" s="14">
        <v>0</v>
      </c>
      <c r="R91" s="14">
        <v>164.41</v>
      </c>
      <c r="S91" s="14">
        <v>0.01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710.54</v>
      </c>
      <c r="Z91" s="14">
        <v>2644.8</v>
      </c>
    </row>
    <row r="92" spans="1:26" x14ac:dyDescent="0.2">
      <c r="A92" s="2" t="s">
        <v>190</v>
      </c>
      <c r="B92" s="1" t="s">
        <v>191</v>
      </c>
      <c r="C92" s="14">
        <v>528</v>
      </c>
      <c r="D92" s="14">
        <v>88</v>
      </c>
      <c r="E92" s="14">
        <v>0</v>
      </c>
      <c r="F92" s="14">
        <v>5016.88</v>
      </c>
      <c r="G92" s="14">
        <v>0</v>
      </c>
      <c r="H92" s="14">
        <v>0</v>
      </c>
      <c r="I92" s="14">
        <v>5632.88</v>
      </c>
      <c r="J92" s="14">
        <v>0</v>
      </c>
      <c r="K92" s="14">
        <v>0</v>
      </c>
      <c r="L92" s="14">
        <v>0</v>
      </c>
      <c r="M92" s="14">
        <v>906.55</v>
      </c>
      <c r="N92" s="14">
        <v>0</v>
      </c>
      <c r="O92" s="14">
        <v>157.91</v>
      </c>
      <c r="P92" s="14">
        <v>0</v>
      </c>
      <c r="Q92" s="14">
        <v>0</v>
      </c>
      <c r="R92" s="14">
        <v>0</v>
      </c>
      <c r="S92" s="15">
        <v>-0.18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1064.28</v>
      </c>
      <c r="Z92" s="14">
        <v>4568.6000000000004</v>
      </c>
    </row>
    <row r="93" spans="1:26" x14ac:dyDescent="0.2">
      <c r="A93" s="2" t="s">
        <v>192</v>
      </c>
      <c r="B93" s="1" t="s">
        <v>193</v>
      </c>
      <c r="C93" s="14">
        <v>530.16</v>
      </c>
      <c r="D93" s="14">
        <v>88.36</v>
      </c>
      <c r="E93" s="14">
        <v>0</v>
      </c>
      <c r="F93" s="14">
        <v>135.94999999999999</v>
      </c>
      <c r="G93" s="14">
        <v>462</v>
      </c>
      <c r="H93" s="14">
        <v>0</v>
      </c>
      <c r="I93" s="14">
        <v>1216.47</v>
      </c>
      <c r="J93" s="14">
        <v>0</v>
      </c>
      <c r="K93" s="14">
        <v>0</v>
      </c>
      <c r="L93" s="14">
        <v>0</v>
      </c>
      <c r="M93" s="14">
        <v>0.92</v>
      </c>
      <c r="N93" s="15">
        <v>-0.92</v>
      </c>
      <c r="O93" s="14">
        <v>43.56</v>
      </c>
      <c r="P93" s="14">
        <v>12.16</v>
      </c>
      <c r="Q93" s="14">
        <v>0</v>
      </c>
      <c r="R93" s="14">
        <v>59.61</v>
      </c>
      <c r="S93" s="15">
        <v>-0.06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115.27</v>
      </c>
      <c r="Z93" s="14">
        <v>1101.2</v>
      </c>
    </row>
    <row r="94" spans="1:26" x14ac:dyDescent="0.2">
      <c r="A94" s="2" t="s">
        <v>194</v>
      </c>
      <c r="B94" s="1" t="s">
        <v>195</v>
      </c>
      <c r="C94" s="14">
        <v>88.36</v>
      </c>
      <c r="D94" s="14">
        <v>88.36</v>
      </c>
      <c r="E94" s="14">
        <v>0</v>
      </c>
      <c r="F94" s="14">
        <v>0</v>
      </c>
      <c r="G94" s="14">
        <v>0</v>
      </c>
      <c r="H94" s="14">
        <v>0</v>
      </c>
      <c r="I94" s="14">
        <v>176.72</v>
      </c>
      <c r="J94" s="14">
        <v>0</v>
      </c>
      <c r="K94" s="14">
        <v>0</v>
      </c>
      <c r="L94" s="15">
        <v>-88.38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5">
        <v>-0.1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-88.48</v>
      </c>
      <c r="Z94" s="14">
        <v>265.2</v>
      </c>
    </row>
    <row r="95" spans="1:26" x14ac:dyDescent="0.2">
      <c r="A95" s="2" t="s">
        <v>196</v>
      </c>
      <c r="B95" s="1" t="s">
        <v>197</v>
      </c>
      <c r="C95" s="14">
        <v>857.15</v>
      </c>
      <c r="D95" s="14">
        <v>142.86000000000001</v>
      </c>
      <c r="E95" s="14">
        <v>0</v>
      </c>
      <c r="F95" s="14">
        <v>5232.1099999999997</v>
      </c>
      <c r="G95" s="14">
        <v>0</v>
      </c>
      <c r="H95" s="14">
        <v>0</v>
      </c>
      <c r="I95" s="14">
        <v>6232.12</v>
      </c>
      <c r="J95" s="14">
        <v>0</v>
      </c>
      <c r="K95" s="14">
        <v>199.77</v>
      </c>
      <c r="L95" s="14">
        <v>0</v>
      </c>
      <c r="M95" s="14">
        <v>1047.49</v>
      </c>
      <c r="N95" s="14">
        <v>0</v>
      </c>
      <c r="O95" s="14">
        <v>147.05000000000001</v>
      </c>
      <c r="P95" s="14">
        <v>0</v>
      </c>
      <c r="Q95" s="14">
        <v>0</v>
      </c>
      <c r="R95" s="14">
        <v>0</v>
      </c>
      <c r="S95" s="14">
        <v>0.01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1394.32</v>
      </c>
      <c r="Z95" s="14">
        <v>4837.8</v>
      </c>
    </row>
    <row r="96" spans="1:26" x14ac:dyDescent="0.2">
      <c r="A96" s="2" t="s">
        <v>198</v>
      </c>
      <c r="B96" s="1" t="s">
        <v>199</v>
      </c>
      <c r="C96" s="14">
        <v>633.41999999999996</v>
      </c>
      <c r="D96" s="14">
        <v>105.57</v>
      </c>
      <c r="E96" s="14">
        <v>0</v>
      </c>
      <c r="F96" s="14">
        <v>4163.16</v>
      </c>
      <c r="G96" s="14">
        <v>0</v>
      </c>
      <c r="H96" s="14">
        <v>0</v>
      </c>
      <c r="I96" s="14">
        <v>4902.1499999999996</v>
      </c>
      <c r="J96" s="14">
        <v>0</v>
      </c>
      <c r="K96" s="14">
        <v>0</v>
      </c>
      <c r="L96" s="14">
        <v>0</v>
      </c>
      <c r="M96" s="14">
        <v>749.26</v>
      </c>
      <c r="N96" s="14">
        <v>0</v>
      </c>
      <c r="O96" s="14">
        <v>130.59</v>
      </c>
      <c r="P96" s="14">
        <v>0</v>
      </c>
      <c r="Q96" s="14">
        <v>0</v>
      </c>
      <c r="R96" s="14">
        <v>0</v>
      </c>
      <c r="S96" s="15">
        <v>-0.1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879.75</v>
      </c>
      <c r="Z96" s="14">
        <v>4022.4</v>
      </c>
    </row>
    <row r="97" spans="1:26" x14ac:dyDescent="0.2">
      <c r="A97" s="2" t="s">
        <v>200</v>
      </c>
      <c r="B97" s="1" t="s">
        <v>201</v>
      </c>
      <c r="C97" s="14">
        <v>537.54</v>
      </c>
      <c r="D97" s="14">
        <v>89.59</v>
      </c>
      <c r="E97" s="14">
        <v>0</v>
      </c>
      <c r="F97" s="14">
        <v>1622.03</v>
      </c>
      <c r="G97" s="14">
        <v>740</v>
      </c>
      <c r="H97" s="14">
        <v>0</v>
      </c>
      <c r="I97" s="14">
        <v>2989.16</v>
      </c>
      <c r="J97" s="14">
        <v>0</v>
      </c>
      <c r="K97" s="14">
        <v>0</v>
      </c>
      <c r="L97" s="14">
        <v>0</v>
      </c>
      <c r="M97" s="14">
        <v>340.65</v>
      </c>
      <c r="N97" s="15">
        <v>-340.65</v>
      </c>
      <c r="O97" s="14">
        <v>104.53</v>
      </c>
      <c r="P97" s="14">
        <v>29.89</v>
      </c>
      <c r="Q97" s="14">
        <v>0</v>
      </c>
      <c r="R97" s="14">
        <v>146.47</v>
      </c>
      <c r="S97" s="15">
        <v>-0.13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280.76</v>
      </c>
      <c r="Z97" s="14">
        <v>2708.4</v>
      </c>
    </row>
    <row r="98" spans="1:26" x14ac:dyDescent="0.2">
      <c r="A98" s="2" t="s">
        <v>202</v>
      </c>
      <c r="B98" s="1" t="s">
        <v>203</v>
      </c>
      <c r="C98" s="14">
        <v>530.16</v>
      </c>
      <c r="D98" s="14">
        <v>88.36</v>
      </c>
      <c r="E98" s="14">
        <v>0</v>
      </c>
      <c r="F98" s="14">
        <v>3959.03</v>
      </c>
      <c r="G98" s="14">
        <v>1062</v>
      </c>
      <c r="H98" s="14">
        <v>0</v>
      </c>
      <c r="I98" s="14">
        <v>5639.55</v>
      </c>
      <c r="J98" s="14">
        <v>0</v>
      </c>
      <c r="K98" s="14">
        <v>0</v>
      </c>
      <c r="L98" s="14">
        <v>0</v>
      </c>
      <c r="M98" s="14">
        <v>908.11</v>
      </c>
      <c r="N98" s="14">
        <v>0</v>
      </c>
      <c r="O98" s="14">
        <v>104.68</v>
      </c>
      <c r="P98" s="14">
        <v>56.4</v>
      </c>
      <c r="Q98" s="14">
        <v>0</v>
      </c>
      <c r="R98" s="14">
        <v>276.33999999999997</v>
      </c>
      <c r="S98" s="15">
        <v>-0.18</v>
      </c>
      <c r="T98" s="14">
        <v>0</v>
      </c>
      <c r="U98" s="14">
        <v>500</v>
      </c>
      <c r="V98" s="14">
        <v>0</v>
      </c>
      <c r="W98" s="14">
        <v>0</v>
      </c>
      <c r="X98" s="14">
        <v>0</v>
      </c>
      <c r="Y98" s="14">
        <v>1845.35</v>
      </c>
      <c r="Z98" s="14">
        <v>3794.2</v>
      </c>
    </row>
    <row r="99" spans="1:26" x14ac:dyDescent="0.2">
      <c r="A99" s="2" t="s">
        <v>204</v>
      </c>
      <c r="B99" s="1" t="s">
        <v>205</v>
      </c>
      <c r="C99" s="14">
        <v>633.6</v>
      </c>
      <c r="D99" s="14">
        <v>105.6</v>
      </c>
      <c r="E99" s="14">
        <v>0</v>
      </c>
      <c r="F99" s="14">
        <v>5768.73</v>
      </c>
      <c r="G99" s="14">
        <v>0</v>
      </c>
      <c r="H99" s="14">
        <v>0</v>
      </c>
      <c r="I99" s="14">
        <v>6507.93</v>
      </c>
      <c r="J99" s="14">
        <v>0</v>
      </c>
      <c r="K99" s="14">
        <v>1385.77</v>
      </c>
      <c r="L99" s="14">
        <v>0</v>
      </c>
      <c r="M99" s="14">
        <v>1112.3599999999999</v>
      </c>
      <c r="N99" s="14">
        <v>0</v>
      </c>
      <c r="O99" s="14">
        <v>209</v>
      </c>
      <c r="P99" s="14">
        <v>0</v>
      </c>
      <c r="Q99" s="14">
        <v>0</v>
      </c>
      <c r="R99" s="14">
        <v>0</v>
      </c>
      <c r="S99" s="14">
        <v>0.02</v>
      </c>
      <c r="T99" s="14">
        <v>0</v>
      </c>
      <c r="U99" s="14">
        <v>0</v>
      </c>
      <c r="V99" s="14">
        <v>0</v>
      </c>
      <c r="W99" s="14">
        <v>957.38</v>
      </c>
      <c r="X99" s="14">
        <v>0</v>
      </c>
      <c r="Y99" s="14">
        <v>3664.53</v>
      </c>
      <c r="Z99" s="14">
        <v>2843.4</v>
      </c>
    </row>
    <row r="100" spans="1:26" x14ac:dyDescent="0.2">
      <c r="A100" s="2" t="s">
        <v>206</v>
      </c>
      <c r="B100" s="1" t="s">
        <v>207</v>
      </c>
      <c r="C100" s="14">
        <v>537.48</v>
      </c>
      <c r="D100" s="14">
        <v>89.58</v>
      </c>
      <c r="E100" s="14">
        <v>0</v>
      </c>
      <c r="F100" s="14">
        <v>1683.7</v>
      </c>
      <c r="G100" s="14">
        <v>588</v>
      </c>
      <c r="H100" s="14">
        <v>0</v>
      </c>
      <c r="I100" s="14">
        <v>2898.76</v>
      </c>
      <c r="J100" s="14">
        <v>0</v>
      </c>
      <c r="K100" s="14">
        <v>0</v>
      </c>
      <c r="L100" s="14">
        <v>0</v>
      </c>
      <c r="M100" s="14">
        <v>321.33999999999997</v>
      </c>
      <c r="N100" s="14">
        <v>0</v>
      </c>
      <c r="O100" s="14">
        <v>65.16</v>
      </c>
      <c r="P100" s="14">
        <v>28.99</v>
      </c>
      <c r="Q100" s="14">
        <v>0</v>
      </c>
      <c r="R100" s="14">
        <v>142.04</v>
      </c>
      <c r="S100" s="14">
        <v>0.03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557.55999999999995</v>
      </c>
      <c r="Z100" s="14">
        <v>2341.1999999999998</v>
      </c>
    </row>
    <row r="101" spans="1:26" x14ac:dyDescent="0.2">
      <c r="A101" s="2" t="s">
        <v>208</v>
      </c>
      <c r="B101" s="1" t="s">
        <v>209</v>
      </c>
      <c r="C101" s="14">
        <v>633.6</v>
      </c>
      <c r="D101" s="14">
        <v>105.6</v>
      </c>
      <c r="E101" s="14">
        <v>0</v>
      </c>
      <c r="F101" s="14">
        <v>5418.28</v>
      </c>
      <c r="G101" s="14">
        <v>0</v>
      </c>
      <c r="H101" s="14">
        <v>0</v>
      </c>
      <c r="I101" s="14">
        <v>6157.48</v>
      </c>
      <c r="J101" s="14">
        <v>0</v>
      </c>
      <c r="K101" s="14">
        <v>0</v>
      </c>
      <c r="L101" s="14">
        <v>0</v>
      </c>
      <c r="M101" s="14">
        <v>1029.93</v>
      </c>
      <c r="N101" s="14">
        <v>0</v>
      </c>
      <c r="O101" s="14">
        <v>207.81</v>
      </c>
      <c r="P101" s="14">
        <v>0</v>
      </c>
      <c r="Q101" s="14">
        <v>0</v>
      </c>
      <c r="R101" s="14">
        <v>0</v>
      </c>
      <c r="S101" s="14">
        <v>0.14000000000000001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1237.8800000000001</v>
      </c>
      <c r="Z101" s="14">
        <v>4919.6000000000004</v>
      </c>
    </row>
    <row r="102" spans="1:26" x14ac:dyDescent="0.2">
      <c r="A102" s="2" t="s">
        <v>210</v>
      </c>
      <c r="B102" s="1" t="s">
        <v>211</v>
      </c>
      <c r="C102" s="14">
        <v>537.54</v>
      </c>
      <c r="D102" s="14">
        <v>89.59</v>
      </c>
      <c r="E102" s="14">
        <v>0</v>
      </c>
      <c r="F102" s="14">
        <v>2680.28</v>
      </c>
      <c r="G102" s="14">
        <v>1262</v>
      </c>
      <c r="H102" s="14">
        <v>0</v>
      </c>
      <c r="I102" s="14">
        <v>4569.41</v>
      </c>
      <c r="J102" s="14">
        <v>0</v>
      </c>
      <c r="K102" s="14">
        <v>1045.0999999999999</v>
      </c>
      <c r="L102" s="14">
        <v>0</v>
      </c>
      <c r="M102" s="14">
        <v>678.19</v>
      </c>
      <c r="N102" s="14">
        <v>0</v>
      </c>
      <c r="O102" s="14">
        <v>165.57</v>
      </c>
      <c r="P102" s="14">
        <v>45.69</v>
      </c>
      <c r="Q102" s="14">
        <v>0</v>
      </c>
      <c r="R102" s="14">
        <v>223.9</v>
      </c>
      <c r="S102" s="15">
        <v>-0.1</v>
      </c>
      <c r="T102" s="14">
        <v>0</v>
      </c>
      <c r="U102" s="14">
        <v>200</v>
      </c>
      <c r="V102" s="14">
        <v>0</v>
      </c>
      <c r="W102" s="14">
        <v>722.06</v>
      </c>
      <c r="X102" s="14">
        <v>0</v>
      </c>
      <c r="Y102" s="14">
        <v>3080.41</v>
      </c>
      <c r="Z102" s="14">
        <v>1489</v>
      </c>
    </row>
    <row r="103" spans="1:26" x14ac:dyDescent="0.2">
      <c r="A103" s="2" t="s">
        <v>212</v>
      </c>
      <c r="B103" s="1" t="s">
        <v>213</v>
      </c>
      <c r="C103" s="14">
        <v>633.41999999999996</v>
      </c>
      <c r="D103" s="14">
        <v>105.57</v>
      </c>
      <c r="E103" s="14">
        <v>0</v>
      </c>
      <c r="F103" s="14">
        <v>2153.5700000000002</v>
      </c>
      <c r="G103" s="14">
        <v>0</v>
      </c>
      <c r="H103" s="14">
        <v>0</v>
      </c>
      <c r="I103" s="14">
        <v>2892.56</v>
      </c>
      <c r="J103" s="14">
        <v>0</v>
      </c>
      <c r="K103" s="14">
        <v>0</v>
      </c>
      <c r="L103" s="14">
        <v>0</v>
      </c>
      <c r="M103" s="14">
        <v>320.02</v>
      </c>
      <c r="N103" s="14">
        <v>0</v>
      </c>
      <c r="O103" s="14">
        <v>71.900000000000006</v>
      </c>
      <c r="P103" s="14">
        <v>0</v>
      </c>
      <c r="Q103" s="14">
        <v>0</v>
      </c>
      <c r="R103" s="14">
        <v>0</v>
      </c>
      <c r="S103" s="14">
        <v>0.04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391.96</v>
      </c>
      <c r="Z103" s="14">
        <v>2500.6</v>
      </c>
    </row>
    <row r="104" spans="1:26" x14ac:dyDescent="0.2">
      <c r="A104" s="2" t="s">
        <v>214</v>
      </c>
      <c r="B104" s="1" t="s">
        <v>215</v>
      </c>
      <c r="C104" s="14">
        <v>530.16</v>
      </c>
      <c r="D104" s="14">
        <v>88.36</v>
      </c>
      <c r="E104" s="14">
        <v>0</v>
      </c>
      <c r="F104" s="14">
        <v>1958.63</v>
      </c>
      <c r="G104" s="14">
        <v>1834</v>
      </c>
      <c r="H104" s="14">
        <v>0</v>
      </c>
      <c r="I104" s="14">
        <v>4411.1499999999996</v>
      </c>
      <c r="J104" s="14">
        <v>0</v>
      </c>
      <c r="K104" s="14">
        <v>0</v>
      </c>
      <c r="L104" s="14">
        <v>0</v>
      </c>
      <c r="M104" s="14">
        <v>644.39</v>
      </c>
      <c r="N104" s="14">
        <v>0</v>
      </c>
      <c r="O104" s="14">
        <v>76.34</v>
      </c>
      <c r="P104" s="14">
        <v>44.11</v>
      </c>
      <c r="Q104" s="14">
        <v>0</v>
      </c>
      <c r="R104" s="14">
        <v>216.15</v>
      </c>
      <c r="S104" s="15">
        <v>-0.04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980.95</v>
      </c>
      <c r="Z104" s="14">
        <v>3430.2</v>
      </c>
    </row>
    <row r="105" spans="1:26" x14ac:dyDescent="0.2">
      <c r="A105" s="2" t="s">
        <v>216</v>
      </c>
      <c r="B105" s="1" t="s">
        <v>217</v>
      </c>
      <c r="C105" s="14">
        <v>534.29999999999995</v>
      </c>
      <c r="D105" s="14">
        <v>89.05</v>
      </c>
      <c r="E105" s="14">
        <v>0</v>
      </c>
      <c r="F105" s="14">
        <v>1470.7</v>
      </c>
      <c r="G105" s="14">
        <v>516</v>
      </c>
      <c r="H105" s="14">
        <v>0</v>
      </c>
      <c r="I105" s="14">
        <v>2610.0500000000002</v>
      </c>
      <c r="J105" s="14">
        <v>0</v>
      </c>
      <c r="K105" s="14">
        <v>0</v>
      </c>
      <c r="L105" s="14">
        <v>0</v>
      </c>
      <c r="M105" s="14">
        <v>265.02</v>
      </c>
      <c r="N105" s="15">
        <v>-60.16</v>
      </c>
      <c r="O105" s="14">
        <v>58.18</v>
      </c>
      <c r="P105" s="14">
        <v>26.1</v>
      </c>
      <c r="Q105" s="14">
        <v>0</v>
      </c>
      <c r="R105" s="14">
        <v>127.89</v>
      </c>
      <c r="S105" s="14">
        <v>0.02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417.05</v>
      </c>
      <c r="Z105" s="14">
        <v>2193</v>
      </c>
    </row>
    <row r="106" spans="1:26" x14ac:dyDescent="0.2">
      <c r="A106" s="2" t="s">
        <v>218</v>
      </c>
      <c r="B106" s="1" t="s">
        <v>219</v>
      </c>
      <c r="C106" s="14">
        <v>537.54</v>
      </c>
      <c r="D106" s="14">
        <v>89.59</v>
      </c>
      <c r="E106" s="14">
        <v>0</v>
      </c>
      <c r="F106" s="14">
        <v>4050.03</v>
      </c>
      <c r="G106" s="14">
        <v>1254</v>
      </c>
      <c r="H106" s="14">
        <v>0</v>
      </c>
      <c r="I106" s="14">
        <v>5931.16</v>
      </c>
      <c r="J106" s="14">
        <v>0</v>
      </c>
      <c r="K106" s="14">
        <v>0</v>
      </c>
      <c r="L106" s="14">
        <v>0</v>
      </c>
      <c r="M106" s="14">
        <v>976.7</v>
      </c>
      <c r="N106" s="14">
        <v>0</v>
      </c>
      <c r="O106" s="14">
        <v>172.67</v>
      </c>
      <c r="P106" s="14">
        <v>59.31</v>
      </c>
      <c r="Q106" s="14">
        <v>0</v>
      </c>
      <c r="R106" s="14">
        <v>290.63</v>
      </c>
      <c r="S106" s="15">
        <v>-0.15</v>
      </c>
      <c r="T106" s="14">
        <v>0</v>
      </c>
      <c r="U106" s="14">
        <v>200</v>
      </c>
      <c r="V106" s="14">
        <v>0</v>
      </c>
      <c r="W106" s="14">
        <v>0</v>
      </c>
      <c r="X106" s="14">
        <v>0</v>
      </c>
      <c r="Y106" s="14">
        <v>1699.16</v>
      </c>
      <c r="Z106" s="14">
        <v>4232</v>
      </c>
    </row>
    <row r="107" spans="1:26" x14ac:dyDescent="0.2">
      <c r="A107" s="2" t="s">
        <v>220</v>
      </c>
      <c r="B107" s="1" t="s">
        <v>221</v>
      </c>
      <c r="C107" s="14">
        <v>633.6</v>
      </c>
      <c r="D107" s="14">
        <v>105.6</v>
      </c>
      <c r="E107" s="14">
        <v>0</v>
      </c>
      <c r="F107" s="14">
        <v>4226.5600000000004</v>
      </c>
      <c r="G107" s="14">
        <v>0</v>
      </c>
      <c r="H107" s="14">
        <v>0</v>
      </c>
      <c r="I107" s="14">
        <v>4965.76</v>
      </c>
      <c r="J107" s="14">
        <v>0</v>
      </c>
      <c r="K107" s="14">
        <v>0</v>
      </c>
      <c r="L107" s="14">
        <v>0</v>
      </c>
      <c r="M107" s="14">
        <v>762.85</v>
      </c>
      <c r="N107" s="14">
        <v>0</v>
      </c>
      <c r="O107" s="14">
        <v>163.85</v>
      </c>
      <c r="P107" s="14">
        <v>0</v>
      </c>
      <c r="Q107" s="14">
        <v>0</v>
      </c>
      <c r="R107" s="14">
        <v>0</v>
      </c>
      <c r="S107" s="14">
        <v>0.06</v>
      </c>
      <c r="T107" s="14">
        <v>0</v>
      </c>
      <c r="U107" s="14">
        <v>200</v>
      </c>
      <c r="V107" s="14">
        <v>0</v>
      </c>
      <c r="W107" s="14">
        <v>0</v>
      </c>
      <c r="X107" s="14">
        <v>0</v>
      </c>
      <c r="Y107" s="14">
        <v>1126.76</v>
      </c>
      <c r="Z107" s="14">
        <v>3839</v>
      </c>
    </row>
    <row r="108" spans="1:26" x14ac:dyDescent="0.2">
      <c r="A108" s="2" t="s">
        <v>222</v>
      </c>
      <c r="B108" s="1" t="s">
        <v>223</v>
      </c>
      <c r="C108" s="14">
        <v>530.16</v>
      </c>
      <c r="D108" s="14">
        <v>88.36</v>
      </c>
      <c r="E108" s="14">
        <v>0</v>
      </c>
      <c r="F108" s="14">
        <v>6013.09</v>
      </c>
      <c r="G108" s="14">
        <v>0</v>
      </c>
      <c r="H108" s="14">
        <v>0</v>
      </c>
      <c r="I108" s="14">
        <v>6631.61</v>
      </c>
      <c r="J108" s="14">
        <v>0</v>
      </c>
      <c r="K108" s="14">
        <v>0</v>
      </c>
      <c r="L108" s="14">
        <v>0</v>
      </c>
      <c r="M108" s="14">
        <v>1141.45</v>
      </c>
      <c r="N108" s="15">
        <v>-928.23</v>
      </c>
      <c r="O108" s="14">
        <v>180.89</v>
      </c>
      <c r="P108" s="14">
        <v>0</v>
      </c>
      <c r="Q108" s="14">
        <v>0</v>
      </c>
      <c r="R108" s="14">
        <v>0</v>
      </c>
      <c r="S108" s="14">
        <v>0.1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394.21</v>
      </c>
      <c r="Z108" s="14">
        <v>6237.4</v>
      </c>
    </row>
    <row r="109" spans="1:26" x14ac:dyDescent="0.2">
      <c r="A109" s="2" t="s">
        <v>224</v>
      </c>
      <c r="B109" s="1" t="s">
        <v>225</v>
      </c>
      <c r="C109" s="14">
        <v>547.67999999999995</v>
      </c>
      <c r="D109" s="14">
        <v>91.28</v>
      </c>
      <c r="E109" s="14">
        <v>0</v>
      </c>
      <c r="F109" s="14">
        <v>3846.36</v>
      </c>
      <c r="G109" s="14">
        <v>0</v>
      </c>
      <c r="H109" s="14">
        <v>0</v>
      </c>
      <c r="I109" s="14">
        <v>4485.32</v>
      </c>
      <c r="J109" s="14">
        <v>0</v>
      </c>
      <c r="K109" s="14">
        <v>0</v>
      </c>
      <c r="L109" s="14">
        <v>0</v>
      </c>
      <c r="M109" s="14">
        <v>660.23</v>
      </c>
      <c r="N109" s="14">
        <v>0</v>
      </c>
      <c r="O109" s="14">
        <v>146.35</v>
      </c>
      <c r="P109" s="14">
        <v>0</v>
      </c>
      <c r="Q109" s="14">
        <v>0</v>
      </c>
      <c r="R109" s="14">
        <v>0</v>
      </c>
      <c r="S109" s="14">
        <v>0.14000000000000001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806.72</v>
      </c>
      <c r="Z109" s="14">
        <v>3678.6</v>
      </c>
    </row>
    <row r="110" spans="1:26" x14ac:dyDescent="0.2">
      <c r="A110" s="2" t="s">
        <v>226</v>
      </c>
      <c r="B110" s="1" t="s">
        <v>227</v>
      </c>
      <c r="C110" s="14">
        <v>530.16</v>
      </c>
      <c r="D110" s="14">
        <v>88.36</v>
      </c>
      <c r="E110" s="14">
        <v>0</v>
      </c>
      <c r="F110" s="14">
        <v>920.5</v>
      </c>
      <c r="G110" s="14">
        <v>314</v>
      </c>
      <c r="H110" s="14">
        <v>0</v>
      </c>
      <c r="I110" s="14">
        <v>1853.02</v>
      </c>
      <c r="J110" s="14">
        <v>0</v>
      </c>
      <c r="K110" s="14">
        <v>0</v>
      </c>
      <c r="L110" s="14">
        <v>0</v>
      </c>
      <c r="M110" s="14">
        <v>144.99</v>
      </c>
      <c r="N110" s="14">
        <v>0</v>
      </c>
      <c r="O110" s="14">
        <v>36.479999999999997</v>
      </c>
      <c r="P110" s="14">
        <v>18.53</v>
      </c>
      <c r="Q110" s="14">
        <v>0</v>
      </c>
      <c r="R110" s="14">
        <v>90.8</v>
      </c>
      <c r="S110" s="14">
        <v>0.02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290.82</v>
      </c>
      <c r="Z110" s="14">
        <v>1562.2</v>
      </c>
    </row>
    <row r="111" spans="1:26" x14ac:dyDescent="0.2">
      <c r="A111" s="2" t="s">
        <v>228</v>
      </c>
      <c r="B111" s="1" t="s">
        <v>229</v>
      </c>
      <c r="C111" s="14">
        <v>530.16</v>
      </c>
      <c r="D111" s="14">
        <v>88.36</v>
      </c>
      <c r="E111" s="14">
        <v>0</v>
      </c>
      <c r="F111" s="14">
        <v>620.20000000000005</v>
      </c>
      <c r="G111" s="14">
        <v>352</v>
      </c>
      <c r="H111" s="14">
        <v>0</v>
      </c>
      <c r="I111" s="14">
        <v>1590.72</v>
      </c>
      <c r="J111" s="14">
        <v>0</v>
      </c>
      <c r="K111" s="14">
        <v>0</v>
      </c>
      <c r="L111" s="14">
        <v>0</v>
      </c>
      <c r="M111" s="14">
        <v>58.07</v>
      </c>
      <c r="N111" s="14">
        <v>0</v>
      </c>
      <c r="O111" s="14">
        <v>32.47</v>
      </c>
      <c r="P111" s="14">
        <v>15.91</v>
      </c>
      <c r="Q111" s="14">
        <v>0</v>
      </c>
      <c r="R111" s="14">
        <v>77.95</v>
      </c>
      <c r="S111" s="15">
        <v>-0.08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184.32</v>
      </c>
      <c r="Z111" s="14">
        <v>1406.4</v>
      </c>
    </row>
    <row r="112" spans="1:26" x14ac:dyDescent="0.2">
      <c r="A112" s="2" t="s">
        <v>230</v>
      </c>
      <c r="B112" s="1" t="s">
        <v>231</v>
      </c>
      <c r="C112" s="14">
        <v>537.54</v>
      </c>
      <c r="D112" s="14">
        <v>89.59</v>
      </c>
      <c r="E112" s="14">
        <v>0</v>
      </c>
      <c r="F112" s="14">
        <v>6462.66</v>
      </c>
      <c r="G112" s="14">
        <v>1314</v>
      </c>
      <c r="H112" s="14">
        <v>0</v>
      </c>
      <c r="I112" s="14">
        <v>8403.7900000000009</v>
      </c>
      <c r="J112" s="14">
        <v>0</v>
      </c>
      <c r="K112" s="14">
        <v>0</v>
      </c>
      <c r="L112" s="14">
        <v>0</v>
      </c>
      <c r="M112" s="14">
        <v>1558.26</v>
      </c>
      <c r="N112" s="14">
        <v>0</v>
      </c>
      <c r="O112" s="14">
        <v>194.03</v>
      </c>
      <c r="P112" s="14">
        <v>84.04</v>
      </c>
      <c r="Q112" s="14">
        <v>0</v>
      </c>
      <c r="R112" s="14">
        <v>411.79</v>
      </c>
      <c r="S112" s="14">
        <v>7.0000000000000007E-2</v>
      </c>
      <c r="T112" s="14">
        <v>0</v>
      </c>
      <c r="U112" s="14">
        <v>150</v>
      </c>
      <c r="V112" s="14">
        <v>0</v>
      </c>
      <c r="W112" s="14">
        <v>0</v>
      </c>
      <c r="X112" s="14">
        <v>0</v>
      </c>
      <c r="Y112" s="14">
        <v>2398.19</v>
      </c>
      <c r="Z112" s="14">
        <v>6005.6</v>
      </c>
    </row>
    <row r="113" spans="1:26" x14ac:dyDescent="0.2">
      <c r="A113" s="2" t="s">
        <v>232</v>
      </c>
      <c r="B113" s="1" t="s">
        <v>233</v>
      </c>
      <c r="C113" s="14">
        <v>547.67999999999995</v>
      </c>
      <c r="D113" s="14">
        <v>91.28</v>
      </c>
      <c r="E113" s="14">
        <v>0</v>
      </c>
      <c r="F113" s="14">
        <v>5594.85</v>
      </c>
      <c r="G113" s="14">
        <v>0</v>
      </c>
      <c r="H113" s="14">
        <v>0</v>
      </c>
      <c r="I113" s="14">
        <v>6233.81</v>
      </c>
      <c r="J113" s="14">
        <v>0</v>
      </c>
      <c r="K113" s="14">
        <v>563.5</v>
      </c>
      <c r="L113" s="14">
        <v>0</v>
      </c>
      <c r="M113" s="14">
        <v>1047.8800000000001</v>
      </c>
      <c r="N113" s="14">
        <v>0</v>
      </c>
      <c r="O113" s="14">
        <v>144.69999999999999</v>
      </c>
      <c r="P113" s="14">
        <v>0</v>
      </c>
      <c r="Q113" s="14">
        <v>0</v>
      </c>
      <c r="R113" s="14">
        <v>0</v>
      </c>
      <c r="S113" s="15">
        <v>-0.02</v>
      </c>
      <c r="T113" s="14">
        <v>0</v>
      </c>
      <c r="U113" s="14">
        <v>0</v>
      </c>
      <c r="V113" s="14">
        <v>0</v>
      </c>
      <c r="W113" s="14">
        <v>417.15</v>
      </c>
      <c r="X113" s="14">
        <v>0</v>
      </c>
      <c r="Y113" s="14">
        <v>2173.21</v>
      </c>
      <c r="Z113" s="14">
        <v>4060.6</v>
      </c>
    </row>
    <row r="114" spans="1:26" x14ac:dyDescent="0.2">
      <c r="A114" s="2" t="s">
        <v>234</v>
      </c>
      <c r="B114" s="1" t="s">
        <v>235</v>
      </c>
      <c r="C114" s="14">
        <v>633.6</v>
      </c>
      <c r="D114" s="14">
        <v>105.6</v>
      </c>
      <c r="E114" s="14">
        <v>0</v>
      </c>
      <c r="F114" s="14">
        <v>6834.65</v>
      </c>
      <c r="G114" s="14">
        <v>0</v>
      </c>
      <c r="H114" s="14">
        <v>0</v>
      </c>
      <c r="I114" s="14">
        <v>7573.85</v>
      </c>
      <c r="J114" s="14">
        <v>0</v>
      </c>
      <c r="K114" s="14">
        <v>0</v>
      </c>
      <c r="L114" s="14">
        <v>0</v>
      </c>
      <c r="M114" s="14">
        <v>1363.06</v>
      </c>
      <c r="N114" s="14">
        <v>0</v>
      </c>
      <c r="O114" s="14">
        <v>224.33</v>
      </c>
      <c r="P114" s="14">
        <v>0</v>
      </c>
      <c r="Q114" s="14">
        <v>0</v>
      </c>
      <c r="R114" s="14">
        <v>0</v>
      </c>
      <c r="S114" s="14">
        <v>0.06</v>
      </c>
      <c r="T114" s="14">
        <v>0</v>
      </c>
      <c r="U114" s="14">
        <v>500</v>
      </c>
      <c r="V114" s="14">
        <v>0</v>
      </c>
      <c r="W114" s="14">
        <v>0</v>
      </c>
      <c r="X114" s="14">
        <v>0</v>
      </c>
      <c r="Y114" s="14">
        <v>2087.4499999999998</v>
      </c>
      <c r="Z114" s="14">
        <v>5486.4</v>
      </c>
    </row>
    <row r="115" spans="1:26" x14ac:dyDescent="0.2">
      <c r="A115" s="2" t="s">
        <v>236</v>
      </c>
      <c r="B115" s="1" t="s">
        <v>237</v>
      </c>
      <c r="C115" s="14">
        <v>1028.52</v>
      </c>
      <c r="D115" s="14">
        <v>171.42</v>
      </c>
      <c r="E115" s="14">
        <v>0</v>
      </c>
      <c r="F115" s="14">
        <v>0</v>
      </c>
      <c r="G115" s="14">
        <v>0</v>
      </c>
      <c r="H115" s="14">
        <v>0</v>
      </c>
      <c r="I115" s="14">
        <v>1199.94</v>
      </c>
      <c r="J115" s="14">
        <v>0</v>
      </c>
      <c r="K115" s="14">
        <v>0</v>
      </c>
      <c r="L115" s="15">
        <v>-0.87</v>
      </c>
      <c r="M115" s="14">
        <v>0</v>
      </c>
      <c r="N115" s="14">
        <v>0</v>
      </c>
      <c r="O115" s="14">
        <v>29.79</v>
      </c>
      <c r="P115" s="14">
        <v>0</v>
      </c>
      <c r="Q115" s="14">
        <v>0</v>
      </c>
      <c r="R115" s="14">
        <v>0</v>
      </c>
      <c r="S115" s="14">
        <v>0.02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28.94</v>
      </c>
      <c r="Z115" s="14">
        <v>1171</v>
      </c>
    </row>
    <row r="116" spans="1:26" x14ac:dyDescent="0.2">
      <c r="A116" s="2" t="s">
        <v>238</v>
      </c>
      <c r="B116" s="1" t="s">
        <v>239</v>
      </c>
      <c r="C116" s="14">
        <v>104.17</v>
      </c>
      <c r="D116" s="14">
        <v>104.17</v>
      </c>
      <c r="E116" s="14">
        <v>0</v>
      </c>
      <c r="F116" s="14">
        <v>0</v>
      </c>
      <c r="G116" s="14">
        <v>0</v>
      </c>
      <c r="H116" s="14">
        <v>0</v>
      </c>
      <c r="I116" s="14">
        <v>208.34</v>
      </c>
      <c r="J116" s="14">
        <v>0</v>
      </c>
      <c r="K116" s="14">
        <v>0</v>
      </c>
      <c r="L116" s="15">
        <v>-86.36</v>
      </c>
      <c r="M116" s="14">
        <v>0</v>
      </c>
      <c r="N116" s="14">
        <v>0</v>
      </c>
      <c r="O116" s="14">
        <v>5.17</v>
      </c>
      <c r="P116" s="14">
        <v>0</v>
      </c>
      <c r="Q116" s="14">
        <v>0</v>
      </c>
      <c r="R116" s="14">
        <v>0</v>
      </c>
      <c r="S116" s="15">
        <v>-7.0000000000000007E-2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-81.260000000000005</v>
      </c>
      <c r="Z116" s="14">
        <v>289.60000000000002</v>
      </c>
    </row>
    <row r="117" spans="1:26" s="7" customFormat="1" x14ac:dyDescent="0.2">
      <c r="A117" s="17" t="s">
        <v>147</v>
      </c>
      <c r="C117" s="7" t="s">
        <v>148</v>
      </c>
      <c r="D117" s="7" t="s">
        <v>148</v>
      </c>
      <c r="E117" s="7" t="s">
        <v>148</v>
      </c>
      <c r="F117" s="7" t="s">
        <v>148</v>
      </c>
      <c r="G117" s="7" t="s">
        <v>148</v>
      </c>
      <c r="H117" s="7" t="s">
        <v>148</v>
      </c>
      <c r="I117" s="7" t="s">
        <v>148</v>
      </c>
      <c r="J117" s="7" t="s">
        <v>148</v>
      </c>
      <c r="K117" s="7" t="s">
        <v>148</v>
      </c>
      <c r="L117" s="7" t="s">
        <v>148</v>
      </c>
      <c r="M117" s="7" t="s">
        <v>148</v>
      </c>
      <c r="N117" s="7" t="s">
        <v>148</v>
      </c>
      <c r="O117" s="7" t="s">
        <v>148</v>
      </c>
      <c r="P117" s="7" t="s">
        <v>148</v>
      </c>
      <c r="Q117" s="7" t="s">
        <v>148</v>
      </c>
      <c r="R117" s="7" t="s">
        <v>148</v>
      </c>
      <c r="S117" s="7" t="s">
        <v>148</v>
      </c>
      <c r="T117" s="7" t="s">
        <v>148</v>
      </c>
      <c r="U117" s="7" t="s">
        <v>148</v>
      </c>
      <c r="V117" s="7" t="s">
        <v>148</v>
      </c>
      <c r="W117" s="7" t="s">
        <v>148</v>
      </c>
      <c r="X117" s="7" t="s">
        <v>148</v>
      </c>
      <c r="Y117" s="7" t="s">
        <v>148</v>
      </c>
      <c r="Z117" s="7" t="s">
        <v>148</v>
      </c>
    </row>
    <row r="118" spans="1:26" x14ac:dyDescent="0.2">
      <c r="C118" s="19">
        <v>24292.63</v>
      </c>
      <c r="D118" s="19">
        <v>4282.84</v>
      </c>
      <c r="E118" s="19">
        <v>0</v>
      </c>
      <c r="F118" s="19">
        <v>141799.46</v>
      </c>
      <c r="G118" s="19">
        <v>21285.93</v>
      </c>
      <c r="H118" s="19">
        <v>158.35</v>
      </c>
      <c r="I118" s="19">
        <v>191819.21</v>
      </c>
      <c r="J118" s="19">
        <v>0</v>
      </c>
      <c r="K118" s="19">
        <v>3766.13</v>
      </c>
      <c r="L118" s="20">
        <v>-263.99</v>
      </c>
      <c r="M118" s="19">
        <v>28907.01</v>
      </c>
      <c r="N118" s="20">
        <v>-2367.66</v>
      </c>
      <c r="O118" s="19">
        <v>5116.34</v>
      </c>
      <c r="P118" s="19">
        <v>968.76</v>
      </c>
      <c r="Q118" s="19">
        <v>0</v>
      </c>
      <c r="R118" s="19">
        <v>4746.99</v>
      </c>
      <c r="S118" s="20">
        <v>-0.94</v>
      </c>
      <c r="T118" s="19">
        <v>0</v>
      </c>
      <c r="U118" s="19">
        <v>4700</v>
      </c>
      <c r="V118" s="19">
        <v>0</v>
      </c>
      <c r="W118" s="19">
        <v>2491.77</v>
      </c>
      <c r="X118" s="19">
        <v>0</v>
      </c>
      <c r="Y118" s="19">
        <v>48064.41</v>
      </c>
      <c r="Z118" s="19">
        <v>143754.79999999999</v>
      </c>
    </row>
    <row r="120" spans="1:26" s="7" customFormat="1" x14ac:dyDescent="0.2">
      <c r="A120" s="16"/>
      <c r="C120" s="7" t="s">
        <v>240</v>
      </c>
      <c r="D120" s="7" t="s">
        <v>240</v>
      </c>
      <c r="E120" s="7" t="s">
        <v>240</v>
      </c>
      <c r="F120" s="7" t="s">
        <v>240</v>
      </c>
      <c r="G120" s="7" t="s">
        <v>240</v>
      </c>
      <c r="H120" s="7" t="s">
        <v>240</v>
      </c>
      <c r="I120" s="7" t="s">
        <v>240</v>
      </c>
      <c r="J120" s="7" t="s">
        <v>240</v>
      </c>
      <c r="K120" s="7" t="s">
        <v>240</v>
      </c>
      <c r="L120" s="7" t="s">
        <v>240</v>
      </c>
      <c r="M120" s="7" t="s">
        <v>240</v>
      </c>
      <c r="N120" s="7" t="s">
        <v>240</v>
      </c>
      <c r="O120" s="7" t="s">
        <v>240</v>
      </c>
      <c r="P120" s="7" t="s">
        <v>240</v>
      </c>
      <c r="Q120" s="7" t="s">
        <v>240</v>
      </c>
      <c r="R120" s="7" t="s">
        <v>240</v>
      </c>
      <c r="S120" s="7" t="s">
        <v>240</v>
      </c>
      <c r="T120" s="7" t="s">
        <v>240</v>
      </c>
      <c r="U120" s="7" t="s">
        <v>240</v>
      </c>
      <c r="V120" s="7" t="s">
        <v>240</v>
      </c>
      <c r="W120" s="7" t="s">
        <v>240</v>
      </c>
      <c r="X120" s="7" t="s">
        <v>240</v>
      </c>
      <c r="Y120" s="7" t="s">
        <v>240</v>
      </c>
      <c r="Z120" s="7" t="s">
        <v>240</v>
      </c>
    </row>
    <row r="121" spans="1:26" x14ac:dyDescent="0.2">
      <c r="A121" s="17" t="s">
        <v>241</v>
      </c>
      <c r="B121" s="1" t="s">
        <v>242</v>
      </c>
      <c r="C121" s="19">
        <v>93845.95</v>
      </c>
      <c r="D121" s="19">
        <v>15875.05</v>
      </c>
      <c r="E121" s="19">
        <v>801</v>
      </c>
      <c r="F121" s="19">
        <v>258025.04</v>
      </c>
      <c r="G121" s="19">
        <v>27000.34</v>
      </c>
      <c r="H121" s="19">
        <v>377.47</v>
      </c>
      <c r="I121" s="19">
        <v>395924.85</v>
      </c>
      <c r="J121" s="19">
        <v>1818.33</v>
      </c>
      <c r="K121" s="19">
        <v>5354.73</v>
      </c>
      <c r="L121" s="20">
        <v>-373.14</v>
      </c>
      <c r="M121" s="19">
        <v>57939.58</v>
      </c>
      <c r="N121" s="20">
        <v>-6589.8</v>
      </c>
      <c r="O121" s="19">
        <v>11199.61</v>
      </c>
      <c r="P121" s="19">
        <v>968.76</v>
      </c>
      <c r="Q121" s="19">
        <v>5672.63</v>
      </c>
      <c r="R121" s="19">
        <v>4746.99</v>
      </c>
      <c r="S121" s="20">
        <v>-1.97</v>
      </c>
      <c r="T121" s="19">
        <v>1901.81</v>
      </c>
      <c r="U121" s="19">
        <v>6000</v>
      </c>
      <c r="V121" s="19">
        <v>1250</v>
      </c>
      <c r="W121" s="19">
        <v>6135.72</v>
      </c>
      <c r="X121" s="19">
        <v>1500</v>
      </c>
      <c r="Y121" s="19">
        <v>97523.25</v>
      </c>
      <c r="Z121" s="19">
        <v>298401.59999999998</v>
      </c>
    </row>
    <row r="123" spans="1:26" x14ac:dyDescent="0.2">
      <c r="C123" s="1" t="s">
        <v>242</v>
      </c>
      <c r="D123" s="1" t="s">
        <v>242</v>
      </c>
      <c r="E123" s="1" t="s">
        <v>242</v>
      </c>
      <c r="F123" s="1" t="s">
        <v>242</v>
      </c>
      <c r="G123" s="1" t="s">
        <v>242</v>
      </c>
      <c r="H123" s="1" t="s">
        <v>242</v>
      </c>
      <c r="I123" s="1" t="s">
        <v>242</v>
      </c>
      <c r="J123" s="1" t="s">
        <v>242</v>
      </c>
      <c r="K123" s="1" t="s">
        <v>242</v>
      </c>
      <c r="L123" s="1" t="s">
        <v>242</v>
      </c>
      <c r="M123" s="1" t="s">
        <v>242</v>
      </c>
      <c r="N123" s="1" t="s">
        <v>242</v>
      </c>
      <c r="O123" s="1" t="s">
        <v>242</v>
      </c>
      <c r="P123" s="1" t="s">
        <v>242</v>
      </c>
      <c r="Q123" s="1" t="s">
        <v>242</v>
      </c>
      <c r="R123" s="1" t="s">
        <v>242</v>
      </c>
      <c r="S123" s="1" t="s">
        <v>242</v>
      </c>
      <c r="T123" s="1" t="s">
        <v>242</v>
      </c>
      <c r="U123" s="1" t="s">
        <v>242</v>
      </c>
      <c r="V123" s="1" t="s">
        <v>242</v>
      </c>
      <c r="W123" s="1" t="s">
        <v>242</v>
      </c>
      <c r="X123" s="1" t="s">
        <v>242</v>
      </c>
      <c r="Y123" s="1" t="s">
        <v>242</v>
      </c>
      <c r="Z123" s="1" t="s">
        <v>242</v>
      </c>
    </row>
    <row r="124" spans="1:26" x14ac:dyDescent="0.2">
      <c r="A124" s="2" t="s">
        <v>242</v>
      </c>
      <c r="B124" s="1" t="s">
        <v>242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opLeftCell="A100" workbookViewId="0">
      <selection activeCell="D119" sqref="D119"/>
    </sheetView>
  </sheetViews>
  <sheetFormatPr baseColWidth="10" defaultRowHeight="15" x14ac:dyDescent="0.25"/>
  <cols>
    <col min="2" max="2" width="13.7109375" customWidth="1"/>
    <col min="3" max="3" width="18.85546875" bestFit="1" customWidth="1"/>
    <col min="4" max="4" width="12.5703125" bestFit="1" customWidth="1"/>
    <col min="5" max="5" width="32.85546875" bestFit="1" customWidth="1"/>
  </cols>
  <sheetData>
    <row r="1" spans="1:5" x14ac:dyDescent="0.25">
      <c r="A1" s="28" t="s">
        <v>0</v>
      </c>
      <c r="B1" s="27"/>
      <c r="C1" s="27"/>
      <c r="D1" s="27"/>
      <c r="E1" s="27"/>
    </row>
    <row r="2" spans="1:5" x14ac:dyDescent="0.25">
      <c r="A2" s="29" t="s">
        <v>1</v>
      </c>
      <c r="B2" s="27"/>
      <c r="C2" s="27"/>
      <c r="D2" s="27"/>
      <c r="E2" s="27"/>
    </row>
    <row r="3" spans="1:5" ht="19.5" x14ac:dyDescent="0.3">
      <c r="A3" s="27" t="s">
        <v>2</v>
      </c>
      <c r="B3" s="27"/>
      <c r="C3" s="30"/>
      <c r="D3" s="27"/>
      <c r="E3" s="27"/>
    </row>
    <row r="4" spans="1:5" x14ac:dyDescent="0.25">
      <c r="A4" s="27" t="s">
        <v>243</v>
      </c>
      <c r="B4" s="27"/>
      <c r="C4" s="27"/>
      <c r="D4" s="27"/>
      <c r="E4" s="27"/>
    </row>
    <row r="6" spans="1:5" x14ac:dyDescent="0.25">
      <c r="A6" s="31"/>
      <c r="B6" s="31"/>
      <c r="C6" s="31"/>
      <c r="D6" s="31"/>
      <c r="E6" s="31"/>
    </row>
    <row r="7" spans="1:5" x14ac:dyDescent="0.25">
      <c r="A7" s="32"/>
      <c r="B7" s="32"/>
      <c r="C7" s="32"/>
      <c r="D7" s="32"/>
      <c r="E7" s="32"/>
    </row>
    <row r="8" spans="1:5" x14ac:dyDescent="0.25">
      <c r="A8" s="33" t="s">
        <v>244</v>
      </c>
      <c r="B8" s="33" t="s">
        <v>245</v>
      </c>
      <c r="C8" s="33" t="s">
        <v>246</v>
      </c>
      <c r="D8" s="34" t="s">
        <v>247</v>
      </c>
      <c r="E8" s="33" t="s">
        <v>248</v>
      </c>
    </row>
    <row r="9" spans="1:5" x14ac:dyDescent="0.25">
      <c r="A9" s="27" t="s">
        <v>178</v>
      </c>
      <c r="B9" s="27"/>
      <c r="C9" s="27" t="s">
        <v>249</v>
      </c>
      <c r="D9" s="27">
        <v>2407</v>
      </c>
      <c r="E9" s="27" t="s">
        <v>179</v>
      </c>
    </row>
    <row r="10" spans="1:5" x14ac:dyDescent="0.25">
      <c r="A10" s="27"/>
      <c r="B10" s="27" t="s">
        <v>250</v>
      </c>
      <c r="C10" s="27"/>
      <c r="D10" s="35">
        <v>2407</v>
      </c>
      <c r="E10" s="27" t="s">
        <v>251</v>
      </c>
    </row>
    <row r="12" spans="1:5" x14ac:dyDescent="0.25">
      <c r="A12" s="27" t="s">
        <v>152</v>
      </c>
      <c r="B12" s="27">
        <v>56708845760</v>
      </c>
      <c r="C12" s="27" t="s">
        <v>252</v>
      </c>
      <c r="D12" s="27">
        <v>2490.8000000000002</v>
      </c>
      <c r="E12" s="27" t="s">
        <v>153</v>
      </c>
    </row>
    <row r="13" spans="1:5" x14ac:dyDescent="0.25">
      <c r="A13" s="27" t="s">
        <v>154</v>
      </c>
      <c r="B13" s="27">
        <v>56708845774</v>
      </c>
      <c r="C13" s="27" t="s">
        <v>252</v>
      </c>
      <c r="D13" s="27">
        <v>6828.4000000000005</v>
      </c>
      <c r="E13" s="27" t="s">
        <v>155</v>
      </c>
    </row>
    <row r="14" spans="1:5" x14ac:dyDescent="0.25">
      <c r="A14" s="27">
        <v>16</v>
      </c>
      <c r="B14" s="27">
        <v>56708881292</v>
      </c>
      <c r="C14" s="27" t="s">
        <v>252</v>
      </c>
      <c r="D14" s="27">
        <v>3269.4</v>
      </c>
      <c r="E14" s="27" t="s">
        <v>38</v>
      </c>
    </row>
    <row r="15" spans="1:5" x14ac:dyDescent="0.25">
      <c r="A15" s="27" t="s">
        <v>158</v>
      </c>
      <c r="B15" s="27">
        <v>56708845791</v>
      </c>
      <c r="C15" s="27" t="s">
        <v>252</v>
      </c>
      <c r="D15" s="27">
        <v>3818.8</v>
      </c>
      <c r="E15" s="27" t="s">
        <v>159</v>
      </c>
    </row>
    <row r="16" spans="1:5" x14ac:dyDescent="0.25">
      <c r="A16" s="27">
        <v>18</v>
      </c>
      <c r="B16" s="27">
        <v>56708881349</v>
      </c>
      <c r="C16" s="27" t="s">
        <v>252</v>
      </c>
      <c r="D16" s="27">
        <v>1521.4</v>
      </c>
      <c r="E16" s="27" t="s">
        <v>52</v>
      </c>
    </row>
    <row r="17" spans="1:5" x14ac:dyDescent="0.25">
      <c r="A17" s="27" t="s">
        <v>166</v>
      </c>
      <c r="B17" s="27">
        <v>56708845820</v>
      </c>
      <c r="C17" s="27" t="s">
        <v>252</v>
      </c>
      <c r="D17" s="27">
        <v>3169.6000000000004</v>
      </c>
      <c r="E17" s="27" t="s">
        <v>167</v>
      </c>
    </row>
    <row r="18" spans="1:5" x14ac:dyDescent="0.25">
      <c r="A18" s="27" t="s">
        <v>168</v>
      </c>
      <c r="B18" s="27">
        <v>56708845834</v>
      </c>
      <c r="C18" s="27" t="s">
        <v>252</v>
      </c>
      <c r="D18" s="27">
        <v>4419.6000000000004</v>
      </c>
      <c r="E18" s="27" t="s">
        <v>169</v>
      </c>
    </row>
    <row r="19" spans="1:5" x14ac:dyDescent="0.25">
      <c r="A19" s="27" t="s">
        <v>79</v>
      </c>
      <c r="B19" s="27">
        <v>56708881457</v>
      </c>
      <c r="C19" s="27" t="s">
        <v>252</v>
      </c>
      <c r="D19" s="27">
        <v>3460.2000000000003</v>
      </c>
      <c r="E19" s="27" t="s">
        <v>80</v>
      </c>
    </row>
    <row r="20" spans="1:5" x14ac:dyDescent="0.25">
      <c r="A20" s="27" t="s">
        <v>83</v>
      </c>
      <c r="B20" s="27">
        <v>56708845038</v>
      </c>
      <c r="C20" s="27" t="s">
        <v>252</v>
      </c>
      <c r="D20" s="27">
        <v>3734</v>
      </c>
      <c r="E20" s="27" t="s">
        <v>84</v>
      </c>
    </row>
    <row r="21" spans="1:5" x14ac:dyDescent="0.25">
      <c r="A21" s="27" t="s">
        <v>184</v>
      </c>
      <c r="B21" s="27">
        <v>56708881915</v>
      </c>
      <c r="C21" s="27" t="s">
        <v>252</v>
      </c>
      <c r="D21" s="27">
        <v>3896.2000000000003</v>
      </c>
      <c r="E21" s="27" t="s">
        <v>185</v>
      </c>
    </row>
    <row r="22" spans="1:5" x14ac:dyDescent="0.25">
      <c r="A22" s="27" t="s">
        <v>188</v>
      </c>
      <c r="B22" s="27">
        <v>56708845865</v>
      </c>
      <c r="C22" s="27" t="s">
        <v>252</v>
      </c>
      <c r="D22" s="27">
        <v>2644.8</v>
      </c>
      <c r="E22" s="27" t="s">
        <v>189</v>
      </c>
    </row>
    <row r="23" spans="1:5" x14ac:dyDescent="0.25">
      <c r="A23" s="27" t="s">
        <v>190</v>
      </c>
      <c r="B23" s="27">
        <v>56708845879</v>
      </c>
      <c r="C23" s="27" t="s">
        <v>252</v>
      </c>
      <c r="D23" s="27">
        <v>4568.6000000000004</v>
      </c>
      <c r="E23" s="27" t="s">
        <v>191</v>
      </c>
    </row>
    <row r="24" spans="1:5" x14ac:dyDescent="0.25">
      <c r="A24" s="27">
        <v>30</v>
      </c>
      <c r="B24" s="27">
        <v>56708881503</v>
      </c>
      <c r="C24" s="27" t="s">
        <v>252</v>
      </c>
      <c r="D24" s="27">
        <v>1062.6000000000001</v>
      </c>
      <c r="E24" s="27" t="s">
        <v>96</v>
      </c>
    </row>
    <row r="25" spans="1:5" x14ac:dyDescent="0.25">
      <c r="A25" s="27" t="s">
        <v>200</v>
      </c>
      <c r="B25" s="27">
        <v>56708845911</v>
      </c>
      <c r="C25" s="27" t="s">
        <v>252</v>
      </c>
      <c r="D25" s="27">
        <v>2708.4</v>
      </c>
      <c r="E25" s="27" t="s">
        <v>201</v>
      </c>
    </row>
    <row r="26" spans="1:5" x14ac:dyDescent="0.25">
      <c r="A26" s="27" t="s">
        <v>210</v>
      </c>
      <c r="B26" s="27">
        <v>56708881946</v>
      </c>
      <c r="C26" s="27" t="s">
        <v>252</v>
      </c>
      <c r="D26" s="27">
        <v>1489</v>
      </c>
      <c r="E26" s="27" t="s">
        <v>211</v>
      </c>
    </row>
    <row r="27" spans="1:5" x14ac:dyDescent="0.25">
      <c r="A27" s="27" t="s">
        <v>125</v>
      </c>
      <c r="B27" s="27">
        <v>56708881596</v>
      </c>
      <c r="C27" s="27" t="s">
        <v>252</v>
      </c>
      <c r="D27" s="27">
        <v>46.6</v>
      </c>
      <c r="E27" s="27" t="s">
        <v>126</v>
      </c>
    </row>
    <row r="28" spans="1:5" x14ac:dyDescent="0.25">
      <c r="A28" s="27" t="s">
        <v>218</v>
      </c>
      <c r="B28" s="27">
        <v>56708881963</v>
      </c>
      <c r="C28" s="27" t="s">
        <v>252</v>
      </c>
      <c r="D28" s="27">
        <v>4232</v>
      </c>
      <c r="E28" s="27" t="s">
        <v>219</v>
      </c>
    </row>
    <row r="29" spans="1:5" x14ac:dyDescent="0.25">
      <c r="A29" s="27" t="s">
        <v>230</v>
      </c>
      <c r="B29" s="27">
        <v>60589747903</v>
      </c>
      <c r="C29" s="27" t="s">
        <v>252</v>
      </c>
      <c r="D29" s="27">
        <v>6005.6</v>
      </c>
      <c r="E29" s="27" t="s">
        <v>231</v>
      </c>
    </row>
    <row r="30" spans="1:5" x14ac:dyDescent="0.25">
      <c r="A30" s="27" t="s">
        <v>234</v>
      </c>
      <c r="B30" s="27">
        <v>56708846050</v>
      </c>
      <c r="C30" s="27" t="s">
        <v>252</v>
      </c>
      <c r="D30" s="27">
        <v>5486.4000000000005</v>
      </c>
      <c r="E30" s="27" t="s">
        <v>235</v>
      </c>
    </row>
    <row r="31" spans="1:5" x14ac:dyDescent="0.25">
      <c r="A31" s="27" t="s">
        <v>220</v>
      </c>
      <c r="B31" s="27">
        <v>56708845990</v>
      </c>
      <c r="C31" s="27" t="s">
        <v>252</v>
      </c>
      <c r="D31" s="27">
        <v>3839</v>
      </c>
      <c r="E31" s="27" t="s">
        <v>221</v>
      </c>
    </row>
    <row r="32" spans="1:5" x14ac:dyDescent="0.25">
      <c r="A32" s="27" t="s">
        <v>216</v>
      </c>
      <c r="B32" s="27">
        <v>56708845973</v>
      </c>
      <c r="C32" s="27" t="s">
        <v>252</v>
      </c>
      <c r="D32" s="27">
        <v>2193</v>
      </c>
      <c r="E32" s="27" t="s">
        <v>217</v>
      </c>
    </row>
    <row r="33" spans="1:5" x14ac:dyDescent="0.25">
      <c r="A33" s="27" t="s">
        <v>156</v>
      </c>
      <c r="B33" s="27">
        <v>56708845788</v>
      </c>
      <c r="C33" s="27" t="s">
        <v>252</v>
      </c>
      <c r="D33" s="27">
        <v>2475.8000000000002</v>
      </c>
      <c r="E33" s="27" t="s">
        <v>157</v>
      </c>
    </row>
    <row r="34" spans="1:5" x14ac:dyDescent="0.25">
      <c r="A34" s="27" t="s">
        <v>47</v>
      </c>
      <c r="B34" s="27">
        <v>56708844916</v>
      </c>
      <c r="C34" s="27" t="s">
        <v>252</v>
      </c>
      <c r="D34" s="27">
        <v>357</v>
      </c>
      <c r="E34" s="27" t="s">
        <v>48</v>
      </c>
    </row>
    <row r="35" spans="1:5" x14ac:dyDescent="0.25">
      <c r="A35" s="27" t="s">
        <v>202</v>
      </c>
      <c r="B35" s="27">
        <v>56708845925</v>
      </c>
      <c r="C35" s="27" t="s">
        <v>252</v>
      </c>
      <c r="D35" s="27">
        <v>3794.2000000000003</v>
      </c>
      <c r="E35" s="27" t="s">
        <v>203</v>
      </c>
    </row>
    <row r="36" spans="1:5" x14ac:dyDescent="0.25">
      <c r="A36" s="27" t="s">
        <v>180</v>
      </c>
      <c r="B36" s="27">
        <v>56708845851</v>
      </c>
      <c r="C36" s="27" t="s">
        <v>252</v>
      </c>
      <c r="D36" s="27">
        <v>1994.2</v>
      </c>
      <c r="E36" s="27" t="s">
        <v>181</v>
      </c>
    </row>
    <row r="37" spans="1:5" x14ac:dyDescent="0.25">
      <c r="A37" s="27" t="s">
        <v>35</v>
      </c>
      <c r="B37" s="27">
        <v>56708844887</v>
      </c>
      <c r="C37" s="27" t="s">
        <v>252</v>
      </c>
      <c r="D37" s="27">
        <v>3117.4</v>
      </c>
      <c r="E37" s="27" t="s">
        <v>36</v>
      </c>
    </row>
    <row r="38" spans="1:5" x14ac:dyDescent="0.25">
      <c r="A38" s="27" t="s">
        <v>123</v>
      </c>
      <c r="B38" s="27">
        <v>56708845254</v>
      </c>
      <c r="C38" s="27" t="s">
        <v>252</v>
      </c>
      <c r="D38" s="27">
        <v>2220.2000000000003</v>
      </c>
      <c r="E38" s="27" t="s">
        <v>124</v>
      </c>
    </row>
    <row r="39" spans="1:5" x14ac:dyDescent="0.25">
      <c r="A39" s="27" t="s">
        <v>204</v>
      </c>
      <c r="B39" s="27">
        <v>56708845939</v>
      </c>
      <c r="C39" s="27" t="s">
        <v>252</v>
      </c>
      <c r="D39" s="27">
        <v>2843.4</v>
      </c>
      <c r="E39" s="27" t="s">
        <v>205</v>
      </c>
    </row>
    <row r="40" spans="1:5" x14ac:dyDescent="0.25">
      <c r="A40" s="27" t="s">
        <v>59</v>
      </c>
      <c r="B40" s="27">
        <v>56708844950</v>
      </c>
      <c r="C40" s="27" t="s">
        <v>252</v>
      </c>
      <c r="D40" s="27">
        <v>774.6</v>
      </c>
      <c r="E40" s="27" t="s">
        <v>60</v>
      </c>
    </row>
    <row r="41" spans="1:5" x14ac:dyDescent="0.25">
      <c r="A41" s="27" t="s">
        <v>129</v>
      </c>
      <c r="B41" s="27">
        <v>56708845268</v>
      </c>
      <c r="C41" s="27" t="s">
        <v>252</v>
      </c>
      <c r="D41" s="27">
        <v>2947.4</v>
      </c>
      <c r="E41" s="27" t="s">
        <v>130</v>
      </c>
    </row>
    <row r="42" spans="1:5" x14ac:dyDescent="0.25">
      <c r="A42" s="27" t="s">
        <v>85</v>
      </c>
      <c r="B42" s="27">
        <v>56708881460</v>
      </c>
      <c r="C42" s="27" t="s">
        <v>252</v>
      </c>
      <c r="D42" s="27">
        <v>1040.2</v>
      </c>
      <c r="E42" s="27" t="s">
        <v>86</v>
      </c>
    </row>
    <row r="43" spans="1:5" x14ac:dyDescent="0.25">
      <c r="A43" s="27" t="s">
        <v>172</v>
      </c>
      <c r="B43" s="27">
        <v>56708881901</v>
      </c>
      <c r="C43" s="27" t="s">
        <v>252</v>
      </c>
      <c r="D43" s="27">
        <v>4178.6000000000004</v>
      </c>
      <c r="E43" s="27" t="s">
        <v>173</v>
      </c>
    </row>
    <row r="44" spans="1:5" x14ac:dyDescent="0.25">
      <c r="A44" s="27" t="s">
        <v>119</v>
      </c>
      <c r="B44" s="27">
        <v>56708845240</v>
      </c>
      <c r="C44" s="27" t="s">
        <v>252</v>
      </c>
      <c r="D44" s="27">
        <v>1768.8000000000002</v>
      </c>
      <c r="E44" s="27" t="s">
        <v>120</v>
      </c>
    </row>
    <row r="45" spans="1:5" x14ac:dyDescent="0.25">
      <c r="A45" s="27" t="s">
        <v>53</v>
      </c>
      <c r="B45" s="27">
        <v>56708844947</v>
      </c>
      <c r="C45" s="27" t="s">
        <v>252</v>
      </c>
      <c r="D45" s="27">
        <v>402.6</v>
      </c>
      <c r="E45" s="27" t="s">
        <v>54</v>
      </c>
    </row>
    <row r="46" spans="1:5" x14ac:dyDescent="0.25">
      <c r="A46" s="27" t="s">
        <v>160</v>
      </c>
      <c r="B46" s="27">
        <v>56708881872</v>
      </c>
      <c r="C46" s="27" t="s">
        <v>252</v>
      </c>
      <c r="D46" s="27">
        <v>2442.2000000000003</v>
      </c>
      <c r="E46" s="27" t="s">
        <v>161</v>
      </c>
    </row>
    <row r="47" spans="1:5" x14ac:dyDescent="0.25">
      <c r="A47" s="27" t="s">
        <v>131</v>
      </c>
      <c r="B47" s="27">
        <v>60589939521</v>
      </c>
      <c r="C47" s="27" t="s">
        <v>252</v>
      </c>
      <c r="D47" s="27">
        <v>1298.2</v>
      </c>
      <c r="E47" s="27" t="s">
        <v>132</v>
      </c>
    </row>
    <row r="48" spans="1:5" x14ac:dyDescent="0.25">
      <c r="A48" s="27" t="s">
        <v>41</v>
      </c>
      <c r="B48" s="27">
        <v>56708881304</v>
      </c>
      <c r="C48" s="27" t="s">
        <v>252</v>
      </c>
      <c r="D48" s="27">
        <v>1645.8000000000002</v>
      </c>
      <c r="E48" s="27" t="s">
        <v>42</v>
      </c>
    </row>
    <row r="49" spans="1:5" x14ac:dyDescent="0.25">
      <c r="A49" s="27" t="s">
        <v>71</v>
      </c>
      <c r="B49" s="27">
        <v>60590329504</v>
      </c>
      <c r="C49" s="27" t="s">
        <v>252</v>
      </c>
      <c r="D49" s="27">
        <v>2794.8</v>
      </c>
      <c r="E49" s="27" t="s">
        <v>72</v>
      </c>
    </row>
    <row r="50" spans="1:5" x14ac:dyDescent="0.25">
      <c r="A50" s="27" t="s">
        <v>208</v>
      </c>
      <c r="B50" s="27">
        <v>56708845942</v>
      </c>
      <c r="C50" s="27" t="s">
        <v>252</v>
      </c>
      <c r="D50" s="27">
        <v>4919.6000000000004</v>
      </c>
      <c r="E50" s="27" t="s">
        <v>209</v>
      </c>
    </row>
    <row r="51" spans="1:5" x14ac:dyDescent="0.25">
      <c r="A51" s="27" t="s">
        <v>133</v>
      </c>
      <c r="B51" s="27">
        <v>60589627948</v>
      </c>
      <c r="C51" s="27" t="s">
        <v>252</v>
      </c>
      <c r="D51" s="27">
        <v>6011.2000000000007</v>
      </c>
      <c r="E51" s="27" t="s">
        <v>134</v>
      </c>
    </row>
    <row r="52" spans="1:5" x14ac:dyDescent="0.25">
      <c r="A52" s="27" t="s">
        <v>61</v>
      </c>
      <c r="B52" s="27">
        <v>56708844964</v>
      </c>
      <c r="C52" s="27" t="s">
        <v>252</v>
      </c>
      <c r="D52" s="27">
        <v>1722.2</v>
      </c>
      <c r="E52" s="27" t="s">
        <v>62</v>
      </c>
    </row>
    <row r="53" spans="1:5" x14ac:dyDescent="0.25">
      <c r="A53" s="27" t="s">
        <v>97</v>
      </c>
      <c r="B53" s="27">
        <v>60589552237</v>
      </c>
      <c r="C53" s="27" t="s">
        <v>252</v>
      </c>
      <c r="D53" s="27">
        <v>2614</v>
      </c>
      <c r="E53" s="27" t="s">
        <v>98</v>
      </c>
    </row>
    <row r="54" spans="1:5" x14ac:dyDescent="0.25">
      <c r="A54" s="27" t="s">
        <v>192</v>
      </c>
      <c r="B54" s="27">
        <v>56708845882</v>
      </c>
      <c r="C54" s="27" t="s">
        <v>252</v>
      </c>
      <c r="D54" s="27">
        <v>1101.2</v>
      </c>
      <c r="E54" s="27" t="s">
        <v>193</v>
      </c>
    </row>
    <row r="55" spans="1:5" x14ac:dyDescent="0.25">
      <c r="A55" s="27" t="s">
        <v>73</v>
      </c>
      <c r="B55" s="27">
        <v>56708845010</v>
      </c>
      <c r="C55" s="27" t="s">
        <v>252</v>
      </c>
      <c r="D55" s="27">
        <v>2424.8000000000002</v>
      </c>
      <c r="E55" s="27" t="s">
        <v>74</v>
      </c>
    </row>
    <row r="56" spans="1:5" x14ac:dyDescent="0.25">
      <c r="A56" s="27" t="s">
        <v>111</v>
      </c>
      <c r="B56" s="27">
        <v>56708881551</v>
      </c>
      <c r="C56" s="27" t="s">
        <v>252</v>
      </c>
      <c r="D56" s="27">
        <v>2692.2000000000003</v>
      </c>
      <c r="E56" s="27" t="s">
        <v>112</v>
      </c>
    </row>
    <row r="57" spans="1:5" x14ac:dyDescent="0.25">
      <c r="A57" s="27" t="s">
        <v>137</v>
      </c>
      <c r="B57" s="27">
        <v>56708845709</v>
      </c>
      <c r="C57" s="27" t="s">
        <v>252</v>
      </c>
      <c r="D57" s="27">
        <v>3105.6000000000004</v>
      </c>
      <c r="E57" s="27" t="s">
        <v>138</v>
      </c>
    </row>
    <row r="58" spans="1:5" x14ac:dyDescent="0.25">
      <c r="A58" s="27" t="s">
        <v>214</v>
      </c>
      <c r="B58" s="27">
        <v>56708881608</v>
      </c>
      <c r="C58" s="27" t="s">
        <v>252</v>
      </c>
      <c r="D58" s="27">
        <v>3430.2000000000003</v>
      </c>
      <c r="E58" s="27" t="s">
        <v>215</v>
      </c>
    </row>
    <row r="59" spans="1:5" x14ac:dyDescent="0.25">
      <c r="A59" s="27" t="s">
        <v>67</v>
      </c>
      <c r="B59" s="27">
        <v>56708881383</v>
      </c>
      <c r="C59" s="27" t="s">
        <v>252</v>
      </c>
      <c r="D59" s="27">
        <v>4854.4000000000005</v>
      </c>
      <c r="E59" s="27" t="s">
        <v>68</v>
      </c>
    </row>
    <row r="60" spans="1:5" x14ac:dyDescent="0.25">
      <c r="A60" s="27" t="s">
        <v>121</v>
      </c>
      <c r="B60" s="27">
        <v>56708881582</v>
      </c>
      <c r="C60" s="27" t="s">
        <v>252</v>
      </c>
      <c r="D60" s="27">
        <v>3151</v>
      </c>
      <c r="E60" s="27" t="s">
        <v>122</v>
      </c>
    </row>
    <row r="61" spans="1:5" x14ac:dyDescent="0.25">
      <c r="A61" s="27" t="s">
        <v>164</v>
      </c>
      <c r="B61" s="27">
        <v>56710773131</v>
      </c>
      <c r="C61" s="27" t="s">
        <v>252</v>
      </c>
      <c r="D61" s="27">
        <v>4099.6000000000004</v>
      </c>
      <c r="E61" s="27" t="s">
        <v>165</v>
      </c>
    </row>
    <row r="62" spans="1:5" x14ac:dyDescent="0.25">
      <c r="A62" s="27" t="s">
        <v>101</v>
      </c>
      <c r="B62" s="27">
        <v>56708845530</v>
      </c>
      <c r="C62" s="27" t="s">
        <v>252</v>
      </c>
      <c r="D62" s="27">
        <v>667</v>
      </c>
      <c r="E62" s="27" t="s">
        <v>102</v>
      </c>
    </row>
    <row r="63" spans="1:5" x14ac:dyDescent="0.25">
      <c r="A63" s="27" t="s">
        <v>143</v>
      </c>
      <c r="B63" s="27">
        <v>56710784605</v>
      </c>
      <c r="C63" s="27" t="s">
        <v>252</v>
      </c>
      <c r="D63" s="27">
        <v>3918.8</v>
      </c>
      <c r="E63" s="27" t="s">
        <v>144</v>
      </c>
    </row>
    <row r="64" spans="1:5" x14ac:dyDescent="0.25">
      <c r="A64" s="27" t="s">
        <v>196</v>
      </c>
      <c r="B64" s="27">
        <v>60589845501</v>
      </c>
      <c r="C64" s="27" t="s">
        <v>252</v>
      </c>
      <c r="D64" s="27">
        <v>4837.8</v>
      </c>
      <c r="E64" s="27" t="s">
        <v>197</v>
      </c>
    </row>
    <row r="65" spans="1:5" x14ac:dyDescent="0.25">
      <c r="A65" s="27" t="s">
        <v>63</v>
      </c>
      <c r="B65" s="27">
        <v>60592609882</v>
      </c>
      <c r="C65" s="27" t="s">
        <v>252</v>
      </c>
      <c r="D65" s="27">
        <v>6396.8</v>
      </c>
      <c r="E65" s="27" t="s">
        <v>64</v>
      </c>
    </row>
    <row r="66" spans="1:5" x14ac:dyDescent="0.25">
      <c r="A66" s="27" t="s">
        <v>105</v>
      </c>
      <c r="B66" s="27">
        <v>60589665774</v>
      </c>
      <c r="C66" s="27" t="s">
        <v>252</v>
      </c>
      <c r="D66" s="27">
        <v>11962.6</v>
      </c>
      <c r="E66" s="27" t="s">
        <v>106</v>
      </c>
    </row>
    <row r="67" spans="1:5" x14ac:dyDescent="0.25">
      <c r="A67" s="27" t="s">
        <v>226</v>
      </c>
      <c r="B67" s="27">
        <v>60589634536</v>
      </c>
      <c r="C67" s="27" t="s">
        <v>252</v>
      </c>
      <c r="D67" s="27">
        <v>1562.2</v>
      </c>
      <c r="E67" s="27" t="s">
        <v>227</v>
      </c>
    </row>
    <row r="68" spans="1:5" x14ac:dyDescent="0.25">
      <c r="A68" s="27" t="s">
        <v>162</v>
      </c>
      <c r="B68" s="27">
        <v>60589642468</v>
      </c>
      <c r="C68" s="27" t="s">
        <v>252</v>
      </c>
      <c r="D68" s="27">
        <v>1393.6000000000001</v>
      </c>
      <c r="E68" s="27" t="s">
        <v>163</v>
      </c>
    </row>
    <row r="69" spans="1:5" x14ac:dyDescent="0.25">
      <c r="A69" s="27" t="s">
        <v>222</v>
      </c>
      <c r="B69" s="27">
        <v>60589597089</v>
      </c>
      <c r="C69" s="27" t="s">
        <v>252</v>
      </c>
      <c r="D69" s="27">
        <v>6237.4000000000005</v>
      </c>
      <c r="E69" s="27" t="s">
        <v>223</v>
      </c>
    </row>
    <row r="70" spans="1:5" x14ac:dyDescent="0.25">
      <c r="A70" s="27" t="s">
        <v>75</v>
      </c>
      <c r="B70" s="27">
        <v>60590035188</v>
      </c>
      <c r="C70" s="27" t="s">
        <v>252</v>
      </c>
      <c r="D70" s="27">
        <v>1526</v>
      </c>
      <c r="E70" s="27" t="s">
        <v>76</v>
      </c>
    </row>
    <row r="71" spans="1:5" x14ac:dyDescent="0.25">
      <c r="A71" s="27" t="s">
        <v>186</v>
      </c>
      <c r="B71" s="27">
        <v>60589704184</v>
      </c>
      <c r="C71" s="27" t="s">
        <v>252</v>
      </c>
      <c r="D71" s="27">
        <v>5478.8</v>
      </c>
      <c r="E71" s="27" t="s">
        <v>187</v>
      </c>
    </row>
    <row r="72" spans="1:5" x14ac:dyDescent="0.25">
      <c r="A72" s="27" t="s">
        <v>139</v>
      </c>
      <c r="B72" s="27">
        <v>60590199370</v>
      </c>
      <c r="C72" s="27" t="s">
        <v>252</v>
      </c>
      <c r="D72" s="27">
        <v>1762.2</v>
      </c>
      <c r="E72" s="27" t="s">
        <v>140</v>
      </c>
    </row>
    <row r="73" spans="1:5" x14ac:dyDescent="0.25">
      <c r="A73" s="27" t="s">
        <v>170</v>
      </c>
      <c r="B73" s="27">
        <v>60590100738</v>
      </c>
      <c r="C73" s="27" t="s">
        <v>252</v>
      </c>
      <c r="D73" s="27">
        <v>3864.8</v>
      </c>
      <c r="E73" s="27" t="s">
        <v>171</v>
      </c>
    </row>
    <row r="74" spans="1:5" x14ac:dyDescent="0.25">
      <c r="A74" s="27" t="s">
        <v>135</v>
      </c>
      <c r="B74" s="27">
        <v>60590412629</v>
      </c>
      <c r="C74" s="27" t="s">
        <v>252</v>
      </c>
      <c r="D74" s="27">
        <v>1269.8000000000002</v>
      </c>
      <c r="E74" s="27" t="s">
        <v>136</v>
      </c>
    </row>
    <row r="75" spans="1:5" x14ac:dyDescent="0.25">
      <c r="A75" s="27" t="s">
        <v>99</v>
      </c>
      <c r="B75" s="27">
        <v>60590678030</v>
      </c>
      <c r="C75" s="27" t="s">
        <v>252</v>
      </c>
      <c r="D75" s="27">
        <v>2721</v>
      </c>
      <c r="E75" s="27" t="s">
        <v>100</v>
      </c>
    </row>
    <row r="76" spans="1:5" x14ac:dyDescent="0.25">
      <c r="A76" s="27" t="s">
        <v>176</v>
      </c>
      <c r="B76" s="27">
        <v>60592118015</v>
      </c>
      <c r="C76" s="27" t="s">
        <v>252</v>
      </c>
      <c r="D76" s="27">
        <v>4880.4000000000005</v>
      </c>
      <c r="E76" s="27" t="s">
        <v>177</v>
      </c>
    </row>
    <row r="77" spans="1:5" x14ac:dyDescent="0.25">
      <c r="A77" s="27" t="s">
        <v>109</v>
      </c>
      <c r="B77" s="27">
        <v>60590340221</v>
      </c>
      <c r="C77" s="27" t="s">
        <v>252</v>
      </c>
      <c r="D77" s="27">
        <v>1523.2</v>
      </c>
      <c r="E77" s="27" t="s">
        <v>110</v>
      </c>
    </row>
    <row r="78" spans="1:5" x14ac:dyDescent="0.25">
      <c r="A78" s="27" t="s">
        <v>198</v>
      </c>
      <c r="B78" s="27">
        <v>60592420864</v>
      </c>
      <c r="C78" s="27" t="s">
        <v>252</v>
      </c>
      <c r="D78" s="27">
        <v>4022.4</v>
      </c>
      <c r="E78" s="27" t="s">
        <v>199</v>
      </c>
    </row>
    <row r="79" spans="1:5" x14ac:dyDescent="0.25">
      <c r="A79" s="27" t="s">
        <v>212</v>
      </c>
      <c r="B79" s="27">
        <v>60592492890</v>
      </c>
      <c r="C79" s="27" t="s">
        <v>252</v>
      </c>
      <c r="D79" s="27">
        <v>2500.6000000000004</v>
      </c>
      <c r="E79" s="27" t="s">
        <v>213</v>
      </c>
    </row>
    <row r="80" spans="1:5" x14ac:dyDescent="0.25">
      <c r="A80" s="27" t="s">
        <v>206</v>
      </c>
      <c r="B80" s="27">
        <v>60592585699</v>
      </c>
      <c r="C80" s="27" t="s">
        <v>252</v>
      </c>
      <c r="D80" s="27">
        <v>2341.2000000000003</v>
      </c>
      <c r="E80" s="27" t="s">
        <v>207</v>
      </c>
    </row>
    <row r="81" spans="1:5" x14ac:dyDescent="0.25">
      <c r="A81" s="27" t="s">
        <v>87</v>
      </c>
      <c r="B81" s="27">
        <v>60592636121</v>
      </c>
      <c r="C81" s="27" t="s">
        <v>252</v>
      </c>
      <c r="D81" s="27">
        <v>7973.6</v>
      </c>
      <c r="E81" s="27" t="s">
        <v>88</v>
      </c>
    </row>
    <row r="82" spans="1:5" x14ac:dyDescent="0.25">
      <c r="A82" s="27" t="s">
        <v>77</v>
      </c>
      <c r="B82" s="27">
        <v>60584074827</v>
      </c>
      <c r="C82" s="27" t="s">
        <v>252</v>
      </c>
      <c r="D82" s="27">
        <v>3167.2000000000003</v>
      </c>
      <c r="E82" s="27" t="s">
        <v>78</v>
      </c>
    </row>
    <row r="83" spans="1:5" x14ac:dyDescent="0.25">
      <c r="A83" s="27" t="s">
        <v>107</v>
      </c>
      <c r="B83" s="27">
        <v>56708881702</v>
      </c>
      <c r="C83" s="27" t="s">
        <v>252</v>
      </c>
      <c r="D83" s="27">
        <v>8299.2000000000007</v>
      </c>
      <c r="E83" s="27" t="s">
        <v>108</v>
      </c>
    </row>
    <row r="84" spans="1:5" x14ac:dyDescent="0.25">
      <c r="A84" s="27" t="s">
        <v>91</v>
      </c>
      <c r="B84" s="27">
        <v>60594750506</v>
      </c>
      <c r="C84" s="27" t="s">
        <v>252</v>
      </c>
      <c r="D84" s="27">
        <v>2518</v>
      </c>
      <c r="E84" s="27" t="s">
        <v>92</v>
      </c>
    </row>
    <row r="85" spans="1:5" x14ac:dyDescent="0.25">
      <c r="A85" s="27" t="s">
        <v>49</v>
      </c>
      <c r="B85" s="27">
        <v>60594701908</v>
      </c>
      <c r="C85" s="27" t="s">
        <v>252</v>
      </c>
      <c r="D85" s="27">
        <v>2750</v>
      </c>
      <c r="E85" s="27" t="s">
        <v>50</v>
      </c>
    </row>
    <row r="86" spans="1:5" x14ac:dyDescent="0.25">
      <c r="A86" s="27" t="s">
        <v>57</v>
      </c>
      <c r="B86" s="27">
        <v>60577925003</v>
      </c>
      <c r="C86" s="27" t="s">
        <v>252</v>
      </c>
      <c r="D86" s="27">
        <v>3498.6000000000004</v>
      </c>
      <c r="E86" s="27" t="s">
        <v>58</v>
      </c>
    </row>
    <row r="87" spans="1:5" x14ac:dyDescent="0.25">
      <c r="A87" s="27" t="s">
        <v>113</v>
      </c>
      <c r="B87" s="27">
        <v>60595911850</v>
      </c>
      <c r="C87" s="27" t="s">
        <v>252</v>
      </c>
      <c r="D87" s="27">
        <v>3712.4</v>
      </c>
      <c r="E87" s="27" t="s">
        <v>114</v>
      </c>
    </row>
    <row r="88" spans="1:5" x14ac:dyDescent="0.25">
      <c r="A88" s="27" t="s">
        <v>232</v>
      </c>
      <c r="B88" s="27">
        <v>60578682154</v>
      </c>
      <c r="C88" s="27" t="s">
        <v>252</v>
      </c>
      <c r="D88" s="27">
        <v>4060.6000000000004</v>
      </c>
      <c r="E88" s="27" t="s">
        <v>233</v>
      </c>
    </row>
    <row r="89" spans="1:5" x14ac:dyDescent="0.25">
      <c r="A89" s="27" t="s">
        <v>89</v>
      </c>
      <c r="B89" s="27">
        <v>60596635649</v>
      </c>
      <c r="C89" s="27" t="s">
        <v>252</v>
      </c>
      <c r="D89" s="27">
        <v>1337.4</v>
      </c>
      <c r="E89" s="27" t="s">
        <v>90</v>
      </c>
    </row>
    <row r="90" spans="1:5" x14ac:dyDescent="0.25">
      <c r="A90" s="27" t="s">
        <v>228</v>
      </c>
      <c r="B90" s="27">
        <v>60596596065</v>
      </c>
      <c r="C90" s="27" t="s">
        <v>252</v>
      </c>
      <c r="D90" s="27">
        <v>1406.4</v>
      </c>
      <c r="E90" s="27" t="s">
        <v>229</v>
      </c>
    </row>
    <row r="91" spans="1:5" x14ac:dyDescent="0.25">
      <c r="A91" s="27" t="s">
        <v>150</v>
      </c>
      <c r="B91" s="27">
        <v>56697905731</v>
      </c>
      <c r="C91" s="27" t="s">
        <v>252</v>
      </c>
      <c r="D91" s="27">
        <v>1777.4</v>
      </c>
      <c r="E91" s="27" t="s">
        <v>151</v>
      </c>
    </row>
    <row r="92" spans="1:5" x14ac:dyDescent="0.25">
      <c r="A92" s="27" t="s">
        <v>224</v>
      </c>
      <c r="B92" s="27">
        <v>56714607256</v>
      </c>
      <c r="C92" s="27" t="s">
        <v>252</v>
      </c>
      <c r="D92" s="27">
        <v>3678.6000000000004</v>
      </c>
      <c r="E92" s="27" t="s">
        <v>225</v>
      </c>
    </row>
    <row r="93" spans="1:5" x14ac:dyDescent="0.25">
      <c r="A93" s="27" t="s">
        <v>81</v>
      </c>
      <c r="B93" s="27">
        <v>60597082882</v>
      </c>
      <c r="C93" s="27" t="s">
        <v>252</v>
      </c>
      <c r="D93" s="27">
        <v>3337.6000000000004</v>
      </c>
      <c r="E93" s="27" t="s">
        <v>82</v>
      </c>
    </row>
    <row r="94" spans="1:5" x14ac:dyDescent="0.25">
      <c r="A94" s="27" t="s">
        <v>43</v>
      </c>
      <c r="B94" s="27">
        <v>60597130077</v>
      </c>
      <c r="C94" s="27" t="s">
        <v>252</v>
      </c>
      <c r="D94" s="27">
        <v>1337.4</v>
      </c>
      <c r="E94" s="27" t="s">
        <v>44</v>
      </c>
    </row>
    <row r="95" spans="1:5" x14ac:dyDescent="0.25">
      <c r="A95" s="27" t="s">
        <v>55</v>
      </c>
      <c r="B95" s="27">
        <v>60597155367</v>
      </c>
      <c r="C95" s="27" t="s">
        <v>252</v>
      </c>
      <c r="D95" s="27">
        <v>6149.2000000000007</v>
      </c>
      <c r="E95" s="27" t="s">
        <v>56</v>
      </c>
    </row>
    <row r="96" spans="1:5" x14ac:dyDescent="0.25">
      <c r="A96" s="27" t="s">
        <v>93</v>
      </c>
      <c r="B96" s="27">
        <v>56701660014</v>
      </c>
      <c r="C96" s="27" t="s">
        <v>252</v>
      </c>
      <c r="D96" s="27">
        <v>2056.2000000000003</v>
      </c>
      <c r="E96" s="27" t="s">
        <v>94</v>
      </c>
    </row>
    <row r="97" spans="1:5" x14ac:dyDescent="0.25">
      <c r="A97" s="27" t="s">
        <v>117</v>
      </c>
      <c r="B97" s="27">
        <v>60568120718</v>
      </c>
      <c r="C97" s="27" t="s">
        <v>252</v>
      </c>
      <c r="D97" s="27">
        <v>3723.2000000000003</v>
      </c>
      <c r="E97" s="27" t="s">
        <v>118</v>
      </c>
    </row>
    <row r="98" spans="1:5" x14ac:dyDescent="0.25">
      <c r="A98" s="27" t="s">
        <v>145</v>
      </c>
      <c r="B98" s="27">
        <v>60597479727</v>
      </c>
      <c r="C98" s="27" t="s">
        <v>252</v>
      </c>
      <c r="D98" s="27">
        <v>2804.4</v>
      </c>
      <c r="E98" s="27" t="s">
        <v>146</v>
      </c>
    </row>
    <row r="99" spans="1:5" x14ac:dyDescent="0.25">
      <c r="A99" s="27" t="s">
        <v>236</v>
      </c>
      <c r="B99" s="27">
        <v>60597522863</v>
      </c>
      <c r="C99" s="27" t="s">
        <v>252</v>
      </c>
      <c r="D99" s="27">
        <v>1171</v>
      </c>
      <c r="E99" s="27" t="s">
        <v>237</v>
      </c>
    </row>
    <row r="100" spans="1:5" x14ac:dyDescent="0.25">
      <c r="A100" s="27" t="s">
        <v>182</v>
      </c>
      <c r="B100" s="27">
        <v>60597668810</v>
      </c>
      <c r="C100" s="27" t="s">
        <v>252</v>
      </c>
      <c r="D100" s="27">
        <v>2245.4</v>
      </c>
      <c r="E100" s="27" t="s">
        <v>183</v>
      </c>
    </row>
    <row r="101" spans="1:5" x14ac:dyDescent="0.25">
      <c r="A101" s="27" t="s">
        <v>115</v>
      </c>
      <c r="B101" s="27">
        <v>60598176025</v>
      </c>
      <c r="C101" s="27" t="s">
        <v>252</v>
      </c>
      <c r="D101" s="27">
        <v>1023</v>
      </c>
      <c r="E101" s="27" t="s">
        <v>116</v>
      </c>
    </row>
    <row r="102" spans="1:5" x14ac:dyDescent="0.25">
      <c r="A102" s="27" t="s">
        <v>65</v>
      </c>
      <c r="B102" s="27">
        <v>60597731747</v>
      </c>
      <c r="C102" s="27" t="s">
        <v>252</v>
      </c>
      <c r="D102" s="27">
        <v>1337.4</v>
      </c>
      <c r="E102" s="27" t="s">
        <v>66</v>
      </c>
    </row>
    <row r="103" spans="1:5" x14ac:dyDescent="0.25">
      <c r="A103" s="27" t="s">
        <v>174</v>
      </c>
      <c r="B103" s="27">
        <v>60598596794</v>
      </c>
      <c r="C103" s="27" t="s">
        <v>252</v>
      </c>
      <c r="D103" s="27">
        <v>265.2</v>
      </c>
      <c r="E103" s="27" t="s">
        <v>175</v>
      </c>
    </row>
    <row r="104" spans="1:5" x14ac:dyDescent="0.25">
      <c r="A104" s="27" t="s">
        <v>238</v>
      </c>
      <c r="B104" s="27">
        <v>56716836770</v>
      </c>
      <c r="C104" s="27" t="s">
        <v>252</v>
      </c>
      <c r="D104" s="27">
        <v>289.60000000000002</v>
      </c>
      <c r="E104" s="27" t="s">
        <v>239</v>
      </c>
    </row>
    <row r="105" spans="1:5" x14ac:dyDescent="0.25">
      <c r="A105" s="27" t="s">
        <v>194</v>
      </c>
      <c r="B105" s="27">
        <v>60598509182</v>
      </c>
      <c r="C105" s="27" t="s">
        <v>252</v>
      </c>
      <c r="D105" s="27">
        <v>265.2</v>
      </c>
      <c r="E105" s="27" t="s">
        <v>195</v>
      </c>
    </row>
    <row r="106" spans="1:5" x14ac:dyDescent="0.25">
      <c r="A106" s="27"/>
      <c r="B106" s="27" t="s">
        <v>253</v>
      </c>
      <c r="C106" s="27"/>
      <c r="D106" s="35">
        <v>286156.59999999998</v>
      </c>
      <c r="E106" s="27" t="s">
        <v>254</v>
      </c>
    </row>
    <row r="108" spans="1:5" x14ac:dyDescent="0.25">
      <c r="A108" s="27" t="s">
        <v>141</v>
      </c>
      <c r="B108" s="27">
        <v>1179675078</v>
      </c>
      <c r="C108" s="27" t="s">
        <v>255</v>
      </c>
      <c r="D108" s="27">
        <v>1879.2</v>
      </c>
      <c r="E108" s="27" t="s">
        <v>142</v>
      </c>
    </row>
    <row r="109" spans="1:5" x14ac:dyDescent="0.25">
      <c r="A109" s="27" t="s">
        <v>103</v>
      </c>
      <c r="B109" s="27">
        <v>1168500843</v>
      </c>
      <c r="C109" s="27" t="s">
        <v>255</v>
      </c>
      <c r="D109" s="27">
        <v>3079.8</v>
      </c>
      <c r="E109" s="27" t="s">
        <v>104</v>
      </c>
    </row>
    <row r="110" spans="1:5" x14ac:dyDescent="0.25">
      <c r="A110" s="27" t="s">
        <v>69</v>
      </c>
      <c r="B110" s="27">
        <v>462465140</v>
      </c>
      <c r="C110" s="27" t="s">
        <v>255</v>
      </c>
      <c r="D110" s="27">
        <v>1565.4</v>
      </c>
      <c r="E110" s="27" t="s">
        <v>70</v>
      </c>
    </row>
    <row r="111" spans="1:5" x14ac:dyDescent="0.25">
      <c r="A111" s="27" t="s">
        <v>39</v>
      </c>
      <c r="B111" s="27">
        <v>1543342964</v>
      </c>
      <c r="C111" s="27" t="s">
        <v>255</v>
      </c>
      <c r="D111" s="27">
        <v>958</v>
      </c>
      <c r="E111" s="27" t="s">
        <v>40</v>
      </c>
    </row>
    <row r="112" spans="1:5" x14ac:dyDescent="0.25">
      <c r="A112" s="27" t="s">
        <v>127</v>
      </c>
      <c r="B112" s="27">
        <v>1539992200</v>
      </c>
      <c r="C112" s="27" t="s">
        <v>255</v>
      </c>
      <c r="D112" s="27">
        <v>1332.6000000000001</v>
      </c>
      <c r="E112" s="27" t="s">
        <v>128</v>
      </c>
    </row>
    <row r="113" spans="1:5" x14ac:dyDescent="0.25">
      <c r="A113" s="27" t="s">
        <v>45</v>
      </c>
      <c r="B113" s="27">
        <v>1522786230</v>
      </c>
      <c r="C113" s="27" t="s">
        <v>255</v>
      </c>
      <c r="D113" s="27">
        <v>1023</v>
      </c>
      <c r="E113" s="27" t="s">
        <v>46</v>
      </c>
    </row>
    <row r="114" spans="1:5" x14ac:dyDescent="0.25">
      <c r="A114" s="27"/>
      <c r="B114" s="27" t="s">
        <v>256</v>
      </c>
      <c r="C114" s="27"/>
      <c r="D114" s="35">
        <v>9838</v>
      </c>
      <c r="E114" s="27" t="s">
        <v>257</v>
      </c>
    </row>
    <row r="116" spans="1:5" x14ac:dyDescent="0.25">
      <c r="A116" s="27"/>
      <c r="B116" s="36" t="s">
        <v>250</v>
      </c>
      <c r="C116" s="36"/>
      <c r="D116" s="37">
        <v>2407</v>
      </c>
      <c r="E116" s="36" t="s">
        <v>251</v>
      </c>
    </row>
    <row r="117" spans="1:5" x14ac:dyDescent="0.25">
      <c r="A117" s="27"/>
      <c r="B117" s="36" t="s">
        <v>253</v>
      </c>
      <c r="C117" s="36"/>
      <c r="D117" s="37">
        <v>286156.59999999998</v>
      </c>
      <c r="E117" s="36" t="s">
        <v>254</v>
      </c>
    </row>
    <row r="118" spans="1:5" x14ac:dyDescent="0.25">
      <c r="A118" s="27"/>
      <c r="B118" s="36" t="s">
        <v>256</v>
      </c>
      <c r="C118" s="36"/>
      <c r="D118" s="37">
        <v>9838</v>
      </c>
      <c r="E118" s="36" t="s">
        <v>257</v>
      </c>
    </row>
    <row r="119" spans="1:5" x14ac:dyDescent="0.25">
      <c r="A119" s="27"/>
      <c r="B119" s="36"/>
      <c r="C119" s="36"/>
      <c r="D119" s="37">
        <v>298401.59999999998</v>
      </c>
      <c r="E119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50" t="s">
        <v>265</v>
      </c>
      <c r="B1" s="50"/>
      <c r="C1" s="51"/>
      <c r="D1" s="52"/>
      <c r="E1" s="52"/>
      <c r="F1" s="53"/>
    </row>
    <row r="2" spans="1:6" x14ac:dyDescent="0.25">
      <c r="A2" s="50" t="s">
        <v>277</v>
      </c>
      <c r="B2" s="50"/>
      <c r="C2" s="51"/>
      <c r="D2" s="52"/>
      <c r="E2" s="52"/>
      <c r="F2" s="53"/>
    </row>
    <row r="3" spans="1:6" x14ac:dyDescent="0.25">
      <c r="A3" s="50" t="s">
        <v>266</v>
      </c>
      <c r="B3" s="54" t="s">
        <v>278</v>
      </c>
      <c r="C3" s="51"/>
      <c r="D3" s="52"/>
      <c r="E3" s="52"/>
      <c r="F3" s="53"/>
    </row>
    <row r="4" spans="1:6" x14ac:dyDescent="0.25">
      <c r="A4" s="51"/>
      <c r="B4" s="51"/>
      <c r="C4" s="51"/>
      <c r="D4" s="52"/>
      <c r="E4" s="52"/>
      <c r="F4" s="53"/>
    </row>
    <row r="5" spans="1:6" x14ac:dyDescent="0.25">
      <c r="A5" s="51" t="s">
        <v>267</v>
      </c>
      <c r="B5" s="51" t="s">
        <v>268</v>
      </c>
      <c r="C5" s="51"/>
      <c r="D5" s="52"/>
      <c r="E5" s="52"/>
      <c r="F5" s="53"/>
    </row>
    <row r="6" spans="1:6" x14ac:dyDescent="0.25">
      <c r="A6" s="52" t="s">
        <v>269</v>
      </c>
      <c r="B6" s="55">
        <v>134408.34</v>
      </c>
      <c r="C6" s="52"/>
      <c r="D6" s="52"/>
      <c r="E6" s="52"/>
      <c r="F6" s="53"/>
    </row>
    <row r="7" spans="1:6" x14ac:dyDescent="0.25">
      <c r="A7" s="52" t="s">
        <v>270</v>
      </c>
      <c r="B7" s="55">
        <v>31284.33</v>
      </c>
      <c r="C7" s="52"/>
      <c r="D7" s="52"/>
      <c r="E7" s="52"/>
      <c r="F7" s="53"/>
    </row>
    <row r="8" spans="1:6" x14ac:dyDescent="0.25">
      <c r="A8" s="52" t="s">
        <v>271</v>
      </c>
      <c r="B8" s="55">
        <v>0</v>
      </c>
      <c r="C8" s="52"/>
      <c r="D8" s="52"/>
      <c r="E8" s="52"/>
      <c r="F8" s="53"/>
    </row>
    <row r="9" spans="1:6" x14ac:dyDescent="0.25">
      <c r="A9" s="52" t="s">
        <v>272</v>
      </c>
      <c r="B9" s="55">
        <v>5623.5</v>
      </c>
      <c r="C9" s="52"/>
      <c r="D9" s="52"/>
      <c r="E9" s="52"/>
      <c r="F9" s="53"/>
    </row>
    <row r="10" spans="1:6" x14ac:dyDescent="0.25">
      <c r="A10" s="52" t="s">
        <v>273</v>
      </c>
      <c r="B10" s="55">
        <v>0</v>
      </c>
      <c r="C10" s="52"/>
      <c r="D10" s="52"/>
      <c r="E10" s="52"/>
      <c r="F10" s="53"/>
    </row>
    <row r="11" spans="1:6" x14ac:dyDescent="0.25">
      <c r="A11" s="52" t="s">
        <v>274</v>
      </c>
      <c r="B11" s="55">
        <v>52179.51</v>
      </c>
      <c r="C11" s="52"/>
      <c r="D11" s="52"/>
      <c r="E11" s="52"/>
      <c r="F11" s="53"/>
    </row>
    <row r="12" spans="1:6" x14ac:dyDescent="0.25">
      <c r="A12" s="52" t="s">
        <v>275</v>
      </c>
      <c r="B12" s="56">
        <v>0</v>
      </c>
      <c r="C12" s="52"/>
      <c r="D12" s="52"/>
      <c r="E12" s="52"/>
      <c r="F12" s="53"/>
    </row>
    <row r="13" spans="1:6" ht="15.75" thickBot="1" x14ac:dyDescent="0.3">
      <c r="A13" s="52" t="s">
        <v>276</v>
      </c>
      <c r="B13" s="57">
        <v>214789.02</v>
      </c>
      <c r="C13" s="52"/>
      <c r="D13" s="52"/>
      <c r="E13" s="52"/>
      <c r="F13" s="53"/>
    </row>
    <row r="14" spans="1:6" x14ac:dyDescent="0.25">
      <c r="A14" s="52"/>
      <c r="B14" s="58">
        <f>SUM(B6:B13)</f>
        <v>438284.69999999995</v>
      </c>
      <c r="C14" s="52"/>
      <c r="D14" s="58"/>
      <c r="E14" s="52"/>
      <c r="F14" s="53"/>
    </row>
    <row r="15" spans="1:6" ht="15.75" thickBot="1" x14ac:dyDescent="0.3">
      <c r="A15" s="52"/>
      <c r="B15" s="59">
        <f>B14*0.16</f>
        <v>70125.551999999996</v>
      </c>
      <c r="C15" s="52"/>
      <c r="D15" s="53"/>
      <c r="E15" s="52"/>
      <c r="F15" s="53"/>
    </row>
    <row r="16" spans="1:6" ht="15.75" thickTop="1" x14ac:dyDescent="0.25">
      <c r="A16" s="52"/>
      <c r="B16" s="60">
        <f>+B14+B15</f>
        <v>508410.25199999998</v>
      </c>
      <c r="C16" s="52"/>
      <c r="D16" s="60"/>
      <c r="E16" s="52"/>
      <c r="F16" s="53"/>
    </row>
    <row r="17" spans="1:6" x14ac:dyDescent="0.25">
      <c r="A17" s="52"/>
      <c r="B17" s="55">
        <f>+FACTURACION!K121</f>
        <v>508410.25286999997</v>
      </c>
      <c r="C17" s="52"/>
      <c r="D17" s="55"/>
      <c r="E17" s="52"/>
      <c r="F17" s="53"/>
    </row>
    <row r="18" spans="1:6" x14ac:dyDescent="0.25">
      <c r="A18" s="52"/>
      <c r="B18" s="55">
        <f>+B16-B17</f>
        <v>-8.6999998893588781E-4</v>
      </c>
      <c r="C18" s="52"/>
      <c r="D18" s="55"/>
      <c r="E18" s="52"/>
      <c r="F18" s="53"/>
    </row>
    <row r="19" spans="1:6" x14ac:dyDescent="0.25">
      <c r="A19" s="52"/>
      <c r="B19" s="55"/>
      <c r="C19" s="52"/>
      <c r="D19" s="52"/>
      <c r="E19" s="52"/>
      <c r="F19" s="53"/>
    </row>
    <row r="20" spans="1:6" x14ac:dyDescent="0.25">
      <c r="A20" s="52"/>
      <c r="B20" s="52"/>
      <c r="C20" s="52"/>
      <c r="D20" s="52"/>
      <c r="E20" s="52"/>
      <c r="F20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2018-01-19T18:55:22Z</dcterms:created>
  <dcterms:modified xsi:type="dcterms:W3CDTF">2018-01-22T19:46:09Z</dcterms:modified>
</cp:coreProperties>
</file>