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5595" windowHeight="76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FACTURACION!$A$11:$N$71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F120" i="3" l="1"/>
  <c r="G120" i="3"/>
  <c r="H120" i="3"/>
  <c r="I120" i="3"/>
  <c r="J120" i="3"/>
  <c r="K120" i="3"/>
  <c r="E120" i="3"/>
  <c r="E75" i="3"/>
  <c r="F75" i="3"/>
  <c r="I75" i="3" s="1"/>
  <c r="G75" i="3"/>
  <c r="H75" i="3"/>
  <c r="E76" i="3"/>
  <c r="F76" i="3"/>
  <c r="I76" i="3" s="1"/>
  <c r="G76" i="3"/>
  <c r="H76" i="3"/>
  <c r="E77" i="3"/>
  <c r="G77" i="3" s="1"/>
  <c r="H77" i="3"/>
  <c r="E78" i="3"/>
  <c r="G78" i="3" s="1"/>
  <c r="F78" i="3"/>
  <c r="H78" i="3"/>
  <c r="E79" i="3"/>
  <c r="F79" i="3"/>
  <c r="I79" i="3" s="1"/>
  <c r="G79" i="3"/>
  <c r="H79" i="3"/>
  <c r="E80" i="3"/>
  <c r="F80" i="3"/>
  <c r="I80" i="3" s="1"/>
  <c r="G80" i="3"/>
  <c r="H80" i="3"/>
  <c r="E81" i="3"/>
  <c r="G81" i="3" s="1"/>
  <c r="H81" i="3"/>
  <c r="E82" i="3"/>
  <c r="G82" i="3" s="1"/>
  <c r="F82" i="3"/>
  <c r="I82" i="3" s="1"/>
  <c r="H82" i="3"/>
  <c r="E83" i="3"/>
  <c r="F83" i="3"/>
  <c r="I83" i="3" s="1"/>
  <c r="G83" i="3"/>
  <c r="H83" i="3"/>
  <c r="E84" i="3"/>
  <c r="F84" i="3"/>
  <c r="I84" i="3" s="1"/>
  <c r="G84" i="3"/>
  <c r="H84" i="3"/>
  <c r="E85" i="3"/>
  <c r="G85" i="3" s="1"/>
  <c r="H85" i="3"/>
  <c r="E86" i="3"/>
  <c r="G86" i="3" s="1"/>
  <c r="F86" i="3"/>
  <c r="I86" i="3" s="1"/>
  <c r="H86" i="3"/>
  <c r="E87" i="3"/>
  <c r="F87" i="3"/>
  <c r="I87" i="3" s="1"/>
  <c r="G87" i="3"/>
  <c r="H87" i="3"/>
  <c r="E88" i="3"/>
  <c r="F88" i="3"/>
  <c r="I88" i="3" s="1"/>
  <c r="G88" i="3"/>
  <c r="H88" i="3"/>
  <c r="E89" i="3"/>
  <c r="G89" i="3" s="1"/>
  <c r="H89" i="3"/>
  <c r="E90" i="3"/>
  <c r="G90" i="3" s="1"/>
  <c r="F90" i="3"/>
  <c r="I90" i="3" s="1"/>
  <c r="H90" i="3"/>
  <c r="E91" i="3"/>
  <c r="F91" i="3"/>
  <c r="I91" i="3" s="1"/>
  <c r="G91" i="3"/>
  <c r="H91" i="3"/>
  <c r="E92" i="3"/>
  <c r="F92" i="3"/>
  <c r="I92" i="3" s="1"/>
  <c r="G92" i="3"/>
  <c r="H92" i="3"/>
  <c r="E93" i="3"/>
  <c r="G93" i="3" s="1"/>
  <c r="H93" i="3"/>
  <c r="E94" i="3"/>
  <c r="G94" i="3" s="1"/>
  <c r="F94" i="3"/>
  <c r="H94" i="3"/>
  <c r="E95" i="3"/>
  <c r="F95" i="3"/>
  <c r="I95" i="3" s="1"/>
  <c r="G95" i="3"/>
  <c r="H95" i="3"/>
  <c r="E96" i="3"/>
  <c r="F96" i="3"/>
  <c r="I96" i="3" s="1"/>
  <c r="G96" i="3"/>
  <c r="H96" i="3"/>
  <c r="E97" i="3"/>
  <c r="G97" i="3" s="1"/>
  <c r="H97" i="3"/>
  <c r="E98" i="3"/>
  <c r="G98" i="3" s="1"/>
  <c r="F98" i="3"/>
  <c r="I98" i="3" s="1"/>
  <c r="H98" i="3"/>
  <c r="E99" i="3"/>
  <c r="I99" i="3" s="1"/>
  <c r="F99" i="3"/>
  <c r="G99" i="3"/>
  <c r="H99" i="3"/>
  <c r="E100" i="3"/>
  <c r="F100" i="3"/>
  <c r="I100" i="3" s="1"/>
  <c r="G100" i="3"/>
  <c r="H100" i="3"/>
  <c r="E101" i="3"/>
  <c r="F101" i="3" s="1"/>
  <c r="H101" i="3"/>
  <c r="E102" i="3"/>
  <c r="G102" i="3" s="1"/>
  <c r="F102" i="3"/>
  <c r="I102" i="3" s="1"/>
  <c r="H102" i="3"/>
  <c r="E103" i="3"/>
  <c r="F103" i="3"/>
  <c r="I103" i="3" s="1"/>
  <c r="G103" i="3"/>
  <c r="H103" i="3"/>
  <c r="E104" i="3"/>
  <c r="F104" i="3"/>
  <c r="I104" i="3" s="1"/>
  <c r="G104" i="3"/>
  <c r="H104" i="3"/>
  <c r="E105" i="3"/>
  <c r="F105" i="3" s="1"/>
  <c r="H105" i="3"/>
  <c r="E106" i="3"/>
  <c r="G106" i="3" s="1"/>
  <c r="F106" i="3"/>
  <c r="I106" i="3" s="1"/>
  <c r="H106" i="3"/>
  <c r="E107" i="3"/>
  <c r="F107" i="3"/>
  <c r="I107" i="3" s="1"/>
  <c r="G107" i="3"/>
  <c r="H107" i="3"/>
  <c r="E108" i="3"/>
  <c r="F108" i="3"/>
  <c r="I108" i="3" s="1"/>
  <c r="G108" i="3"/>
  <c r="H108" i="3"/>
  <c r="E109" i="3"/>
  <c r="F109" i="3" s="1"/>
  <c r="H109" i="3"/>
  <c r="E110" i="3"/>
  <c r="G110" i="3" s="1"/>
  <c r="F110" i="3"/>
  <c r="H110" i="3"/>
  <c r="E111" i="3"/>
  <c r="F111" i="3"/>
  <c r="I111" i="3" s="1"/>
  <c r="G111" i="3"/>
  <c r="H111" i="3"/>
  <c r="E112" i="3"/>
  <c r="F112" i="3"/>
  <c r="I112" i="3" s="1"/>
  <c r="G112" i="3"/>
  <c r="H112" i="3"/>
  <c r="E113" i="3"/>
  <c r="G113" i="3" s="1"/>
  <c r="H113" i="3"/>
  <c r="E114" i="3"/>
  <c r="G114" i="3" s="1"/>
  <c r="F114" i="3"/>
  <c r="I114" i="3" s="1"/>
  <c r="H114" i="3"/>
  <c r="E115" i="3"/>
  <c r="I115" i="3" s="1"/>
  <c r="F115" i="3"/>
  <c r="G115" i="3"/>
  <c r="H115" i="3"/>
  <c r="E116" i="3"/>
  <c r="F116" i="3"/>
  <c r="I116" i="3" s="1"/>
  <c r="G116" i="3"/>
  <c r="H116" i="3"/>
  <c r="E117" i="3"/>
  <c r="F117" i="3" s="1"/>
  <c r="H117" i="3"/>
  <c r="E118" i="3"/>
  <c r="G118" i="3" s="1"/>
  <c r="F118" i="3"/>
  <c r="I118" i="3" s="1"/>
  <c r="H118" i="3"/>
  <c r="K74" i="3"/>
  <c r="J74" i="3"/>
  <c r="I74" i="3"/>
  <c r="H74" i="3"/>
  <c r="G74" i="3"/>
  <c r="F74" i="3"/>
  <c r="E74" i="3"/>
  <c r="H71" i="3"/>
  <c r="H123" i="3" s="1"/>
  <c r="E13" i="3"/>
  <c r="F13" i="3" s="1"/>
  <c r="H13" i="3"/>
  <c r="E14" i="3"/>
  <c r="G14" i="3" s="1"/>
  <c r="F14" i="3"/>
  <c r="H14" i="3"/>
  <c r="E15" i="3"/>
  <c r="F15" i="3" s="1"/>
  <c r="H15" i="3"/>
  <c r="E16" i="3"/>
  <c r="G16" i="3" s="1"/>
  <c r="H16" i="3"/>
  <c r="E17" i="3"/>
  <c r="F17" i="3" s="1"/>
  <c r="H17" i="3"/>
  <c r="E18" i="3"/>
  <c r="F18" i="3" s="1"/>
  <c r="H18" i="3"/>
  <c r="E19" i="3"/>
  <c r="F19" i="3" s="1"/>
  <c r="H19" i="3"/>
  <c r="E20" i="3"/>
  <c r="G20" i="3" s="1"/>
  <c r="H20" i="3"/>
  <c r="E21" i="3"/>
  <c r="F21" i="3" s="1"/>
  <c r="H21" i="3"/>
  <c r="E22" i="3"/>
  <c r="F22" i="3" s="1"/>
  <c r="H22" i="3"/>
  <c r="E23" i="3"/>
  <c r="F23" i="3" s="1"/>
  <c r="H23" i="3"/>
  <c r="E24" i="3"/>
  <c r="G24" i="3" s="1"/>
  <c r="H24" i="3"/>
  <c r="E25" i="3"/>
  <c r="F25" i="3" s="1"/>
  <c r="H25" i="3"/>
  <c r="E26" i="3"/>
  <c r="G26" i="3" s="1"/>
  <c r="H26" i="3"/>
  <c r="E27" i="3"/>
  <c r="G27" i="3" s="1"/>
  <c r="H27" i="3"/>
  <c r="E28" i="3"/>
  <c r="G28" i="3" s="1"/>
  <c r="H28" i="3"/>
  <c r="E29" i="3"/>
  <c r="F29" i="3" s="1"/>
  <c r="H29" i="3"/>
  <c r="E30" i="3"/>
  <c r="G30" i="3" s="1"/>
  <c r="F30" i="3"/>
  <c r="H30" i="3"/>
  <c r="E31" i="3"/>
  <c r="H31" i="3"/>
  <c r="E32" i="3"/>
  <c r="G32" i="3" s="1"/>
  <c r="H32" i="3"/>
  <c r="E33" i="3"/>
  <c r="F33" i="3" s="1"/>
  <c r="H33" i="3"/>
  <c r="E34" i="3"/>
  <c r="G34" i="3" s="1"/>
  <c r="H34" i="3"/>
  <c r="E35" i="3"/>
  <c r="H35" i="3"/>
  <c r="E36" i="3"/>
  <c r="G36" i="3" s="1"/>
  <c r="H36" i="3"/>
  <c r="E37" i="3"/>
  <c r="F37" i="3" s="1"/>
  <c r="H37" i="3"/>
  <c r="E38" i="3"/>
  <c r="G38" i="3" s="1"/>
  <c r="H38" i="3"/>
  <c r="E39" i="3"/>
  <c r="F39" i="3" s="1"/>
  <c r="G39" i="3"/>
  <c r="H39" i="3"/>
  <c r="E40" i="3"/>
  <c r="G40" i="3" s="1"/>
  <c r="H40" i="3"/>
  <c r="E41" i="3"/>
  <c r="F41" i="3" s="1"/>
  <c r="H41" i="3"/>
  <c r="E42" i="3"/>
  <c r="G42" i="3" s="1"/>
  <c r="H42" i="3"/>
  <c r="E43" i="3"/>
  <c r="F43" i="3" s="1"/>
  <c r="H43" i="3"/>
  <c r="E44" i="3"/>
  <c r="G44" i="3" s="1"/>
  <c r="H44" i="3"/>
  <c r="E45" i="3"/>
  <c r="G45" i="3" s="1"/>
  <c r="F45" i="3"/>
  <c r="H45" i="3"/>
  <c r="E46" i="3"/>
  <c r="F46" i="3" s="1"/>
  <c r="H46" i="3"/>
  <c r="E47" i="3"/>
  <c r="F47" i="3" s="1"/>
  <c r="H47" i="3"/>
  <c r="E48" i="3"/>
  <c r="G48" i="3" s="1"/>
  <c r="H48" i="3"/>
  <c r="E49" i="3"/>
  <c r="G49" i="3" s="1"/>
  <c r="H49" i="3"/>
  <c r="E50" i="3"/>
  <c r="G50" i="3" s="1"/>
  <c r="H50" i="3"/>
  <c r="E51" i="3"/>
  <c r="F51" i="3" s="1"/>
  <c r="H51" i="3"/>
  <c r="E52" i="3"/>
  <c r="G52" i="3" s="1"/>
  <c r="H52" i="3"/>
  <c r="E53" i="3"/>
  <c r="F53" i="3" s="1"/>
  <c r="H53" i="3"/>
  <c r="E54" i="3"/>
  <c r="F54" i="3" s="1"/>
  <c r="H54" i="3"/>
  <c r="E55" i="3"/>
  <c r="F55" i="3" s="1"/>
  <c r="H55" i="3"/>
  <c r="E56" i="3"/>
  <c r="G56" i="3" s="1"/>
  <c r="H56" i="3"/>
  <c r="E57" i="3"/>
  <c r="F57" i="3" s="1"/>
  <c r="H57" i="3"/>
  <c r="E58" i="3"/>
  <c r="F58" i="3" s="1"/>
  <c r="H58" i="3"/>
  <c r="E59" i="3"/>
  <c r="F59" i="3" s="1"/>
  <c r="H59" i="3"/>
  <c r="E60" i="3"/>
  <c r="G60" i="3" s="1"/>
  <c r="H60" i="3"/>
  <c r="E61" i="3"/>
  <c r="G61" i="3" s="1"/>
  <c r="H61" i="3"/>
  <c r="E62" i="3"/>
  <c r="G62" i="3" s="1"/>
  <c r="H62" i="3"/>
  <c r="E63" i="3"/>
  <c r="F63" i="3" s="1"/>
  <c r="H63" i="3"/>
  <c r="E64" i="3"/>
  <c r="G64" i="3" s="1"/>
  <c r="H64" i="3"/>
  <c r="E65" i="3"/>
  <c r="F65" i="3" s="1"/>
  <c r="H65" i="3"/>
  <c r="E66" i="3"/>
  <c r="F66" i="3" s="1"/>
  <c r="H66" i="3"/>
  <c r="E67" i="3"/>
  <c r="F67" i="3" s="1"/>
  <c r="H67" i="3"/>
  <c r="E68" i="3"/>
  <c r="G68" i="3" s="1"/>
  <c r="H68" i="3"/>
  <c r="E69" i="3"/>
  <c r="G69" i="3" s="1"/>
  <c r="H69" i="3"/>
  <c r="H12" i="3"/>
  <c r="E12" i="3"/>
  <c r="G12" i="3" s="1"/>
  <c r="F40" i="3" l="1"/>
  <c r="I40" i="3" s="1"/>
  <c r="F56" i="3"/>
  <c r="F50" i="3"/>
  <c r="F34" i="3"/>
  <c r="G15" i="3"/>
  <c r="F69" i="3"/>
  <c r="F62" i="3"/>
  <c r="I62" i="3" s="1"/>
  <c r="F38" i="3"/>
  <c r="F16" i="3"/>
  <c r="I16" i="3" s="1"/>
  <c r="F48" i="3"/>
  <c r="G43" i="3"/>
  <c r="I43" i="3" s="1"/>
  <c r="F20" i="3"/>
  <c r="I20" i="3" s="1"/>
  <c r="G51" i="3"/>
  <c r="F44" i="3"/>
  <c r="F26" i="3"/>
  <c r="I26" i="3" s="1"/>
  <c r="J26" i="3" s="1"/>
  <c r="K26" i="3" s="1"/>
  <c r="I14" i="3"/>
  <c r="F61" i="3"/>
  <c r="I61" i="3" s="1"/>
  <c r="F49" i="3"/>
  <c r="G46" i="3"/>
  <c r="F42" i="3"/>
  <c r="E71" i="3"/>
  <c r="E123" i="3" s="1"/>
  <c r="G54" i="3"/>
  <c r="G53" i="3"/>
  <c r="I53" i="3" s="1"/>
  <c r="I48" i="3"/>
  <c r="J48" i="3" s="1"/>
  <c r="F36" i="3"/>
  <c r="I36" i="3" s="1"/>
  <c r="F32" i="3"/>
  <c r="I32" i="3" s="1"/>
  <c r="J32" i="3" s="1"/>
  <c r="F28" i="3"/>
  <c r="I28" i="3" s="1"/>
  <c r="F24" i="3"/>
  <c r="I24" i="3" s="1"/>
  <c r="I15" i="3"/>
  <c r="F12" i="3"/>
  <c r="I12" i="3" s="1"/>
  <c r="I69" i="3"/>
  <c r="G66" i="3"/>
  <c r="I66" i="3" s="1"/>
  <c r="G65" i="3"/>
  <c r="I65" i="3" s="1"/>
  <c r="J65" i="3" s="1"/>
  <c r="K65" i="3" s="1"/>
  <c r="G58" i="3"/>
  <c r="I58" i="3" s="1"/>
  <c r="G67" i="3"/>
  <c r="F64" i="3"/>
  <c r="I64" i="3" s="1"/>
  <c r="J64" i="3" s="1"/>
  <c r="K64" i="3" s="1"/>
  <c r="F60" i="3"/>
  <c r="G59" i="3"/>
  <c r="I59" i="3" s="1"/>
  <c r="G55" i="3"/>
  <c r="G37" i="3"/>
  <c r="I37" i="3" s="1"/>
  <c r="G33" i="3"/>
  <c r="G29" i="3"/>
  <c r="I29" i="3" s="1"/>
  <c r="G25" i="3"/>
  <c r="G22" i="3"/>
  <c r="I22" i="3" s="1"/>
  <c r="G21" i="3"/>
  <c r="G18" i="3"/>
  <c r="I18" i="3" s="1"/>
  <c r="J18" i="3" s="1"/>
  <c r="K18" i="3" s="1"/>
  <c r="G17" i="3"/>
  <c r="I17" i="3" s="1"/>
  <c r="J17" i="3" s="1"/>
  <c r="K17" i="3" s="1"/>
  <c r="I49" i="3"/>
  <c r="J49" i="3" s="1"/>
  <c r="K49" i="3" s="1"/>
  <c r="I42" i="3"/>
  <c r="J42" i="3" s="1"/>
  <c r="I38" i="3"/>
  <c r="J38" i="3" s="1"/>
  <c r="K38" i="3" s="1"/>
  <c r="I34" i="3"/>
  <c r="J115" i="3"/>
  <c r="K115" i="3" s="1"/>
  <c r="J114" i="3"/>
  <c r="K114" i="3" s="1"/>
  <c r="J104" i="3"/>
  <c r="K104" i="3" s="1"/>
  <c r="J103" i="3"/>
  <c r="K103" i="3" s="1"/>
  <c r="J98" i="3"/>
  <c r="K98" i="3" s="1"/>
  <c r="J88" i="3"/>
  <c r="K88" i="3" s="1"/>
  <c r="J87" i="3"/>
  <c r="K87" i="3"/>
  <c r="J82" i="3"/>
  <c r="K82" i="3" s="1"/>
  <c r="J116" i="3"/>
  <c r="K116" i="3" s="1"/>
  <c r="I110" i="3"/>
  <c r="J100" i="3"/>
  <c r="K100" i="3"/>
  <c r="I94" i="3"/>
  <c r="J84" i="3"/>
  <c r="K84" i="3" s="1"/>
  <c r="J83" i="3"/>
  <c r="K83" i="3"/>
  <c r="I78" i="3"/>
  <c r="J112" i="3"/>
  <c r="K112" i="3"/>
  <c r="J106" i="3"/>
  <c r="K106" i="3" s="1"/>
  <c r="J99" i="3"/>
  <c r="K99" i="3"/>
  <c r="J96" i="3"/>
  <c r="K96" i="3" s="1"/>
  <c r="J95" i="3"/>
  <c r="K95" i="3"/>
  <c r="J90" i="3"/>
  <c r="K90" i="3" s="1"/>
  <c r="J80" i="3"/>
  <c r="K80" i="3"/>
  <c r="J79" i="3"/>
  <c r="K79" i="3" s="1"/>
  <c r="J111" i="3"/>
  <c r="K111" i="3" s="1"/>
  <c r="J118" i="3"/>
  <c r="K118" i="3"/>
  <c r="K108" i="3"/>
  <c r="J108" i="3"/>
  <c r="J107" i="3"/>
  <c r="K107" i="3"/>
  <c r="J102" i="3"/>
  <c r="K102" i="3" s="1"/>
  <c r="J92" i="3"/>
  <c r="K92" i="3"/>
  <c r="J91" i="3"/>
  <c r="K91" i="3" s="1"/>
  <c r="J86" i="3"/>
  <c r="K86" i="3"/>
  <c r="J76" i="3"/>
  <c r="K76" i="3" s="1"/>
  <c r="J75" i="3"/>
  <c r="K75" i="3"/>
  <c r="G117" i="3"/>
  <c r="I117" i="3" s="1"/>
  <c r="G109" i="3"/>
  <c r="I109" i="3" s="1"/>
  <c r="G105" i="3"/>
  <c r="I105" i="3" s="1"/>
  <c r="G101" i="3"/>
  <c r="I101" i="3" s="1"/>
  <c r="F113" i="3"/>
  <c r="I113" i="3" s="1"/>
  <c r="F97" i="3"/>
  <c r="I97" i="3" s="1"/>
  <c r="F93" i="3"/>
  <c r="I93" i="3" s="1"/>
  <c r="F89" i="3"/>
  <c r="I89" i="3" s="1"/>
  <c r="F85" i="3"/>
  <c r="I85" i="3" s="1"/>
  <c r="F81" i="3"/>
  <c r="I81" i="3" s="1"/>
  <c r="F77" i="3"/>
  <c r="I77" i="3" s="1"/>
  <c r="J69" i="3"/>
  <c r="K69" i="3" s="1"/>
  <c r="J61" i="3"/>
  <c r="K61" i="3" s="1"/>
  <c r="J40" i="3"/>
  <c r="K40" i="3" s="1"/>
  <c r="J15" i="3"/>
  <c r="K15" i="3" s="1"/>
  <c r="I46" i="3"/>
  <c r="I45" i="3"/>
  <c r="F35" i="3"/>
  <c r="G35" i="3"/>
  <c r="I67" i="3"/>
  <c r="G57" i="3"/>
  <c r="I57" i="3" s="1"/>
  <c r="I56" i="3"/>
  <c r="I51" i="3"/>
  <c r="I50" i="3"/>
  <c r="G41" i="3"/>
  <c r="I41" i="3" s="1"/>
  <c r="F68" i="3"/>
  <c r="I68" i="3" s="1"/>
  <c r="G63" i="3"/>
  <c r="I63" i="3" s="1"/>
  <c r="I60" i="3"/>
  <c r="I55" i="3"/>
  <c r="I54" i="3"/>
  <c r="F52" i="3"/>
  <c r="I52" i="3" s="1"/>
  <c r="G47" i="3"/>
  <c r="I47" i="3" s="1"/>
  <c r="I44" i="3"/>
  <c r="I39" i="3"/>
  <c r="J36" i="3"/>
  <c r="K36" i="3" s="1"/>
  <c r="I35" i="3"/>
  <c r="I30" i="3"/>
  <c r="J14" i="3"/>
  <c r="K14" i="3" s="1"/>
  <c r="K48" i="3"/>
  <c r="J34" i="3"/>
  <c r="K34" i="3" s="1"/>
  <c r="F31" i="3"/>
  <c r="G31" i="3"/>
  <c r="J24" i="3"/>
  <c r="K24" i="3" s="1"/>
  <c r="J16" i="3"/>
  <c r="K16" i="3" s="1"/>
  <c r="J20" i="3"/>
  <c r="K20" i="3" s="1"/>
  <c r="I33" i="3"/>
  <c r="I25" i="3"/>
  <c r="G23" i="3"/>
  <c r="I23" i="3" s="1"/>
  <c r="I21" i="3"/>
  <c r="G19" i="3"/>
  <c r="I19" i="3" s="1"/>
  <c r="F27" i="3"/>
  <c r="I27" i="3" s="1"/>
  <c r="G13" i="3"/>
  <c r="I13" i="3" s="1"/>
  <c r="J43" i="3" l="1"/>
  <c r="K43" i="3"/>
  <c r="K32" i="3"/>
  <c r="J59" i="3"/>
  <c r="K59" i="3" s="1"/>
  <c r="J29" i="3"/>
  <c r="K29" i="3" s="1"/>
  <c r="K42" i="3"/>
  <c r="J58" i="3"/>
  <c r="K58" i="3" s="1"/>
  <c r="J22" i="3"/>
  <c r="K22" i="3" s="1"/>
  <c r="J53" i="3"/>
  <c r="K53" i="3" s="1"/>
  <c r="I31" i="3"/>
  <c r="I71" i="3" s="1"/>
  <c r="I123" i="3" s="1"/>
  <c r="F71" i="3"/>
  <c r="F123" i="3" s="1"/>
  <c r="J12" i="3"/>
  <c r="G71" i="3"/>
  <c r="G123" i="3" s="1"/>
  <c r="J109" i="3"/>
  <c r="K109" i="3" s="1"/>
  <c r="K117" i="3"/>
  <c r="J117" i="3"/>
  <c r="J105" i="3"/>
  <c r="K105" i="3" s="1"/>
  <c r="K101" i="3"/>
  <c r="J101" i="3"/>
  <c r="J85" i="3"/>
  <c r="K85" i="3" s="1"/>
  <c r="J113" i="3"/>
  <c r="K113" i="3" s="1"/>
  <c r="J94" i="3"/>
  <c r="K94" i="3"/>
  <c r="J110" i="3"/>
  <c r="K110" i="3" s="1"/>
  <c r="J89" i="3"/>
  <c r="K89" i="3" s="1"/>
  <c r="K77" i="3"/>
  <c r="J77" i="3"/>
  <c r="J93" i="3"/>
  <c r="K93" i="3" s="1"/>
  <c r="K81" i="3"/>
  <c r="J81" i="3"/>
  <c r="J97" i="3"/>
  <c r="K97" i="3" s="1"/>
  <c r="J78" i="3"/>
  <c r="K78" i="3" s="1"/>
  <c r="J41" i="3"/>
  <c r="K41" i="3" s="1"/>
  <c r="J57" i="3"/>
  <c r="K57" i="3" s="1"/>
  <c r="J13" i="3"/>
  <c r="K13" i="3" s="1"/>
  <c r="J23" i="3"/>
  <c r="K23" i="3" s="1"/>
  <c r="J63" i="3"/>
  <c r="K63" i="3" s="1"/>
  <c r="J62" i="3"/>
  <c r="K62" i="3" s="1"/>
  <c r="J27" i="3"/>
  <c r="K27" i="3" s="1"/>
  <c r="J25" i="3"/>
  <c r="K25" i="3" s="1"/>
  <c r="J28" i="3"/>
  <c r="K28" i="3" s="1"/>
  <c r="J39" i="3"/>
  <c r="K39" i="3" s="1"/>
  <c r="J60" i="3"/>
  <c r="K60" i="3" s="1"/>
  <c r="J56" i="3"/>
  <c r="K56" i="3" s="1"/>
  <c r="J45" i="3"/>
  <c r="K45" i="3" s="1"/>
  <c r="J37" i="3"/>
  <c r="K37" i="3" s="1"/>
  <c r="J35" i="3"/>
  <c r="K35" i="3" s="1"/>
  <c r="J33" i="3"/>
  <c r="K33" i="3" s="1"/>
  <c r="J47" i="3"/>
  <c r="K47" i="3" s="1"/>
  <c r="J30" i="3"/>
  <c r="K30" i="3" s="1"/>
  <c r="J54" i="3"/>
  <c r="K54" i="3" s="1"/>
  <c r="J46" i="3"/>
  <c r="K46" i="3" s="1"/>
  <c r="J21" i="3"/>
  <c r="K21" i="3" s="1"/>
  <c r="J44" i="3"/>
  <c r="K44" i="3" s="1"/>
  <c r="J55" i="3"/>
  <c r="K55" i="3" s="1"/>
  <c r="J50" i="3"/>
  <c r="K50" i="3" s="1"/>
  <c r="J66" i="3"/>
  <c r="K66" i="3" s="1"/>
  <c r="J52" i="3"/>
  <c r="K52" i="3" s="1"/>
  <c r="J68" i="3"/>
  <c r="K68" i="3" s="1"/>
  <c r="J19" i="3"/>
  <c r="K19" i="3" s="1"/>
  <c r="J51" i="3"/>
  <c r="K51" i="3" s="1"/>
  <c r="J67" i="3"/>
  <c r="K67" i="3" s="1"/>
  <c r="J31" i="3" l="1"/>
  <c r="K31" i="3" s="1"/>
  <c r="J71" i="3"/>
  <c r="J123" i="3" s="1"/>
  <c r="K12" i="3"/>
  <c r="K71" i="3" s="1"/>
  <c r="K123" i="3" s="1"/>
  <c r="B17" i="4" s="1"/>
  <c r="B18" i="4" s="1"/>
</calcChain>
</file>

<file path=xl/sharedStrings.xml><?xml version="1.0" encoding="utf-8"?>
<sst xmlns="http://schemas.openxmlformats.org/spreadsheetml/2006/main" count="1061" uniqueCount="347">
  <si>
    <t>CONTPAQ i</t>
  </si>
  <si>
    <t xml:space="preserve">      NÓMINAS</t>
  </si>
  <si>
    <t>011 INGENIERIA FISCAL LABORAL SC</t>
  </si>
  <si>
    <t>Lista de Raya (forma tabular)</t>
  </si>
  <si>
    <t>Periodo 1 al 1 Semanal del 27/12/2017 al 02/01/2018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</si>
  <si>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</si>
  <si>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</si>
  <si>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</si>
  <si>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</si>
  <si>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</si>
  <si>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</si>
  <si>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</si>
  <si>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</si>
  <si>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</si>
  <si>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</si>
  <si>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</si>
  <si>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</si>
  <si>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</si>
  <si>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</si>
  <si>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I.S.R. a retener (cálc. anual)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</si>
  <si>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</si>
  <si>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</si>
  <si>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</si>
  <si>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</si>
  <si>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</si>
  <si>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</si>
  <si>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</si>
  <si>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</si>
  <si>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</si>
  <si>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</si>
  <si>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</si>
  <si>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</si>
  <si>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</si>
  <si>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</si>
  <si>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</si>
  <si>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</si>
  <si>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</si>
  <si>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AOL13</t>
  </si>
  <si>
    <t>Anaya Ochoa Leon Felipe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</si>
  <si>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</si>
  <si>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</si>
  <si>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</si>
  <si>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</si>
  <si>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</si>
  <si>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</si>
  <si>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</si>
  <si>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</si>
  <si>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</si>
  <si>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</si>
  <si>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</si>
  <si>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</si>
  <si>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</si>
  <si>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</si>
  <si>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</si>
  <si>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</si>
  <si>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</si>
  <si>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</si>
  <si>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</si>
  <si>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</si>
  <si>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</si>
  <si>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</si>
  <si>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</si>
  <si>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</si>
  <si>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</si>
  <si>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</si>
  <si>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</si>
  <si>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</si>
  <si>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</si>
  <si>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</si>
  <si>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</si>
  <si>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</si>
  <si>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</si>
  <si>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</si>
  <si>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</si>
  <si>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</si>
  <si>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</si>
  <si>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</si>
  <si>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</si>
  <si>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</si>
  <si>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</si>
  <si>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</si>
  <si>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</si>
  <si>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</si>
  <si>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</si>
  <si>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</si>
  <si>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</si>
  <si>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</si>
  <si>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</si>
  <si>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</si>
  <si>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</si>
  <si>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</si>
  <si>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</si>
  <si>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</si>
  <si>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</si>
  <si>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</si>
  <si>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</si>
  <si>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</si>
  <si>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</si>
  <si>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</si>
  <si>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</si>
  <si>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</si>
  <si>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</si>
  <si>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</si>
  <si>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</si>
  <si>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</si>
  <si>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</si>
  <si>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</si>
  <si>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</si>
  <si>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</si>
  <si>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</si>
  <si>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</si>
  <si>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</si>
  <si>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</si>
  <si>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</si>
  <si>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</si>
  <si>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</si>
  <si>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</si>
  <si>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</si>
  <si>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</si>
  <si>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</si>
  <si>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</si>
  <si>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RGK05</t>
  </si>
  <si>
    <t>Ramos Garduño Kristal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</si>
  <si>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</si>
  <si>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</si>
  <si>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</si>
  <si>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</si>
  <si>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</si>
  <si>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</si>
  <si>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</si>
  <si>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</si>
  <si>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</si>
  <si>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</si>
  <si>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</si>
  <si>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</si>
  <si>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</si>
  <si>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</si>
  <si>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</si>
  <si>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</si>
  <si>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</si>
  <si>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</si>
  <si>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</si>
  <si>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</si>
  <si>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</si>
  <si>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</si>
  <si>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</si>
  <si>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</si>
  <si>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</si>
  <si>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</si>
  <si>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</si>
  <si>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</si>
  <si>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</si>
  <si>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</si>
  <si>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</si>
  <si>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</si>
  <si>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</si>
  <si>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</si>
  <si>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</si>
  <si>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</si>
  <si>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</si>
  <si>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</si>
  <si>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</si>
  <si>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</si>
  <si>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</si>
  <si>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</si>
  <si>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</si>
  <si>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</si>
  <si>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</si>
  <si>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</si>
  <si>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</si>
  <si>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</si>
  <si>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</si>
  <si>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</si>
  <si>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</si>
  <si>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</si>
  <si>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</si>
  <si>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</si>
  <si>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</si>
  <si>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</si>
  <si>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</si>
  <si>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</si>
  <si>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</si>
  <si>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</si>
  <si>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</si>
  <si>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LLA01</t>
  </si>
  <si>
    <t>Leon Luna Arturo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</si>
  <si>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</si>
  <si>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</si>
  <si>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</si>
  <si>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</si>
  <si>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</si>
  <si>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</si>
  <si>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</si>
  <si>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</si>
  <si>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</si>
  <si>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</si>
  <si>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</si>
  <si>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</si>
  <si>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</si>
  <si>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</si>
  <si>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</si>
  <si>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</si>
  <si>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</si>
  <si>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</si>
  <si>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</si>
  <si>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</si>
  <si>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</si>
  <si>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</si>
  <si>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</si>
  <si>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</si>
  <si>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</si>
  <si>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</si>
  <si>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</si>
  <si>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</si>
  <si>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</si>
  <si>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</si>
  <si>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</si>
  <si>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</si>
  <si>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</si>
  <si>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</si>
  <si>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</si>
  <si>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</si>
  <si>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</si>
  <si>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</si>
  <si>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</si>
  <si>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</si>
  <si>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</si>
  <si>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</si>
  <si>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</si>
  <si>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</si>
  <si>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</si>
  <si>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</si>
  <si>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</si>
  <si>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</si>
  <si>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</si>
  <si>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</si>
  <si>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</si>
  <si>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</si>
  <si>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</si>
  <si>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</si>
  <si>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</si>
  <si>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</si>
  <si>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</si>
  <si>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</si>
  <si>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 xml:space="preserve">  =============</t>
  </si>
  <si>
    <t>Total Gral.</t>
  </si>
  <si>
    <t xml:space="preserve"> </t>
  </si>
  <si>
    <t>Periodo 1 del 2017-12-27 al 2018-01-02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</si>
  <si>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</si>
  <si>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</si>
  <si>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</si>
  <si>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</si>
  <si>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</si>
  <si>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</si>
  <si>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</si>
  <si>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</si>
  <si>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</si>
  <si>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</si>
  <si>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96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</si>
  <si>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</si>
  <si>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</si>
  <si>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</si>
  <si>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</si>
  <si>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</si>
  <si>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</si>
  <si>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</si>
  <si>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</si>
  <si>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</si>
  <si>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</si>
  <si>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</si>
  <si>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</si>
  <si>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</si>
  <si>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</si>
  <si>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</si>
  <si>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</si>
  <si>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</si>
  <si>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</si>
  <si>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</si>
  <si>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</si>
  <si>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</si>
  <si>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</si>
  <si>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1</t>
  </si>
  <si>
    <t>26/12/2017 AL 02/01/2018</t>
  </si>
  <si>
    <t>SERVICIO</t>
  </si>
  <si>
    <t>AGUILAR BRAVO CRISTIAN SAUL</t>
  </si>
  <si>
    <t>VENTAS</t>
  </si>
  <si>
    <t>ANAYA OCHOA LEON FELIPE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</si>
  <si>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</si>
  <si>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</si>
  <si>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</si>
  <si>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</si>
  <si>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</si>
  <si>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</si>
  <si>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</si>
  <si>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BOCANEGRA PEGUERO MARIA GUADALUPE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</si>
  <si>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</si>
  <si>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</si>
  <si>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</si>
  <si>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</si>
  <si>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</si>
  <si>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</si>
  <si>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</si>
  <si>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</si>
  <si>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</si>
  <si>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</si>
  <si>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</si>
  <si>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</si>
  <si>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</si>
  <si>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</si>
  <si>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</si>
  <si>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</si>
  <si>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SANCHEZ RODRIGO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</si>
  <si>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</si>
  <si>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</si>
  <si>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</si>
  <si>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</si>
  <si>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</si>
  <si>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</si>
  <si>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</si>
  <si>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</si>
  <si>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</si>
  <si>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LUPERCIO ESPINO ALAN JAIRO</t>
  </si>
  <si>
    <t>MELENDEZ PADILLA CLAUDIA CRISTINA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</si>
  <si>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</si>
  <si>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</si>
  <si>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</si>
  <si>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</si>
  <si>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</si>
  <si>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</si>
  <si>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</si>
  <si>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</si>
  <si>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</si>
  <si>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RAMOS GARDUÑO KRISTAL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</si>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</sst>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4" fillId="0" borderId="1" xfId="0" applyNumberFormat="1" applyFont="1" applyBorder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6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I12" sqref="I12:I68"/>
    </sheetView>
  </sheetViews>
  <sheetFormatPr baseColWidth="10" defaultRowHeight="11.25" x14ac:dyDescent="0.2"/>
  <cols>
    <col min="1" max="1" width="8.28515625" style="2" customWidth="1"/>
    <col min="2" max="2" width="27" style="1" customWidth="1"/>
    <col min="3" max="3" width="14.7109375" style="1" customWidth="1"/>
    <col min="4" max="4" width="11.42578125" style="1"/>
    <col min="5" max="5" width="14.7109375" style="1" customWidth="1"/>
    <col min="6" max="8" width="11.7109375" style="1" bestFit="1" customWidth="1"/>
    <col min="9" max="9" width="12.28515625" style="1" bestFit="1" customWidth="1"/>
    <col min="10" max="10" width="11.7109375" style="1" bestFit="1" customWidth="1"/>
    <col min="11" max="11" width="12.28515625" style="1" bestFit="1" customWidth="1"/>
    <col min="12" max="16384" width="11.42578125" style="1"/>
  </cols>
  <sheetData>
    <row r="1" spans="1:14" ht="18" customHeight="1" x14ac:dyDescent="0.2">
      <c r="A1" s="3" t="s">
        <v>0</v>
      </c>
      <c r="B1" s="26" t="s">
        <v>246</v>
      </c>
    </row>
    <row r="2" spans="1:14" ht="24.95" customHeight="1" x14ac:dyDescent="0.2">
      <c r="A2" s="4" t="s">
        <v>1</v>
      </c>
      <c r="B2" s="16" t="s">
        <v>2</v>
      </c>
    </row>
    <row r="3" spans="1:14" ht="15" x14ac:dyDescent="0.2">
      <c r="B3" s="18" t="s">
        <v>3</v>
      </c>
    </row>
    <row r="4" spans="1:14" ht="12.75" x14ac:dyDescent="0.2">
      <c r="B4" s="20" t="s">
        <v>4</v>
      </c>
    </row>
    <row r="5" spans="1:14" x14ac:dyDescent="0.2">
      <c r="B5" s="5" t="s">
        <v>5</v>
      </c>
    </row>
    <row r="6" spans="1:14" x14ac:dyDescent="0.2">
      <c r="B6" s="5" t="s">
        <v>6</v>
      </c>
    </row>
    <row r="7" spans="1:14" ht="15" x14ac:dyDescent="0.25">
      <c r="E7" s="44" t="s">
        <v>262</v>
      </c>
      <c r="F7" s="45"/>
      <c r="G7" s="45"/>
      <c r="H7" s="45"/>
      <c r="I7" s="45"/>
      <c r="J7" s="45"/>
      <c r="K7" s="46"/>
    </row>
    <row r="8" spans="1:14" s="25" customFormat="1" ht="23.25" thickBot="1" x14ac:dyDescent="0.3">
      <c r="A8" s="21" t="s">
        <v>7</v>
      </c>
      <c r="B8" s="22" t="s">
        <v>8</v>
      </c>
      <c r="C8" s="23" t="s">
        <v>15</v>
      </c>
      <c r="E8" s="40" t="s">
        <v>15</v>
      </c>
      <c r="F8" s="40" t="s">
        <v>263</v>
      </c>
      <c r="G8" s="40" t="s">
        <v>264</v>
      </c>
      <c r="H8" s="40" t="s">
        <v>265</v>
      </c>
      <c r="I8" s="40" t="s">
        <v>266</v>
      </c>
      <c r="J8" s="40" t="s">
        <v>267</v>
      </c>
      <c r="K8" s="40" t="s">
        <v>268</v>
      </c>
    </row>
    <row r="9" spans="1:14" ht="12" thickTop="1" x14ac:dyDescent="0.2">
      <c r="A9" s="8" t="s">
        <v>33</v>
      </c>
    </row>
    <row r="11" spans="1:14" x14ac:dyDescent="0.2">
      <c r="A11" s="7" t="s">
        <v>34</v>
      </c>
    </row>
    <row r="12" spans="1:14" ht="15" x14ac:dyDescent="0.25">
      <c r="A12" s="2" t="s">
        <v>35</v>
      </c>
      <c r="B12" s="1" t="s">
        <v>36</v>
      </c>
      <c r="C12" s="9">
        <v>2730.5</v>
      </c>
      <c r="E12" s="41">
        <f>+C12</f>
        <v>2730.5</v>
      </c>
      <c r="F12" s="41">
        <f>+E12*2%</f>
        <v>54.61</v>
      </c>
      <c r="G12" s="41">
        <f>+E12*7.5%</f>
        <v>204.78749999999999</v>
      </c>
      <c r="H12" s="41">
        <f>+INGENIERIA!T12</f>
        <v>0</v>
      </c>
      <c r="I12" s="41">
        <f>SUM(E12:H12)</f>
        <v>2989.8975</v>
      </c>
      <c r="J12" s="41">
        <f>+I12*16%</f>
        <v>478.3836</v>
      </c>
      <c r="K12" s="41">
        <f>+I12+J12</f>
        <v>3468.2811000000002</v>
      </c>
      <c r="M12" s="60" t="s">
        <v>283</v>
      </c>
      <c r="N12" s="61" t="s">
        <v>284</v>
      </c>
    </row>
    <row r="13" spans="1:14" ht="15" hidden="1" x14ac:dyDescent="0.25">
      <c r="A13" s="2" t="s">
        <v>37</v>
      </c>
      <c r="B13" s="1" t="s">
        <v>38</v>
      </c>
      <c r="C13" s="9">
        <v>1521.44</v>
      </c>
      <c r="E13" s="41">
        <f t="shared" ref="E13:E69" si="0">+C13</f>
        <v>1521.44</v>
      </c>
      <c r="F13" s="41">
        <f t="shared" ref="F13:F69" si="1">+E13*2%</f>
        <v>30.428800000000003</v>
      </c>
      <c r="G13" s="41">
        <f t="shared" ref="G13:G69" si="2">+E13*7.5%</f>
        <v>114.108</v>
      </c>
      <c r="H13" s="41">
        <f>+INGENIERIA!T13</f>
        <v>0</v>
      </c>
      <c r="I13" s="41">
        <f t="shared" ref="I13:I69" si="3">SUM(E13:H13)</f>
        <v>1665.9767999999999</v>
      </c>
      <c r="J13" s="41">
        <f t="shared" ref="J13:J69" si="4">+I13*16%</f>
        <v>266.556288</v>
      </c>
      <c r="K13" s="41">
        <f t="shared" ref="K13:K69" si="5">+I13+J13</f>
        <v>1932.5330879999999</v>
      </c>
      <c r="M13" s="60" t="s">
        <v>285</v>
      </c>
      <c r="N13" s="61" t="s">
        <v>286</v>
      </c>
    </row>
    <row r="14" spans="1:14" ht="15" hidden="1" x14ac:dyDescent="0.25">
      <c r="A14" s="2" t="s">
        <v>39</v>
      </c>
      <c r="B14" s="1" t="s">
        <v>40</v>
      </c>
      <c r="C14" s="9">
        <v>4666.6899999999996</v>
      </c>
      <c r="E14" s="41">
        <f t="shared" si="0"/>
        <v>4666.6899999999996</v>
      </c>
      <c r="F14" s="41">
        <f t="shared" si="1"/>
        <v>93.333799999999997</v>
      </c>
      <c r="G14" s="41">
        <f t="shared" si="2"/>
        <v>350.00174999999996</v>
      </c>
      <c r="H14" s="41">
        <f>+INGENIERIA!T14</f>
        <v>0</v>
      </c>
      <c r="I14" s="41">
        <f t="shared" si="3"/>
        <v>5110.0255500000003</v>
      </c>
      <c r="J14" s="41">
        <f t="shared" si="4"/>
        <v>817.60408800000005</v>
      </c>
      <c r="K14" s="41">
        <f t="shared" si="5"/>
        <v>5927.6296380000003</v>
      </c>
      <c r="M14" s="60" t="s">
        <v>285</v>
      </c>
      <c r="N14" s="61" t="s">
        <v>287</v>
      </c>
    </row>
    <row r="15" spans="1:14" ht="15" hidden="1" x14ac:dyDescent="0.25">
      <c r="A15" s="2" t="s">
        <v>41</v>
      </c>
      <c r="B15" s="1" t="s">
        <v>42</v>
      </c>
      <c r="C15" s="9">
        <v>2292.21</v>
      </c>
      <c r="E15" s="41">
        <f t="shared" si="0"/>
        <v>2292.21</v>
      </c>
      <c r="F15" s="41">
        <f t="shared" si="1"/>
        <v>45.844200000000001</v>
      </c>
      <c r="G15" s="41">
        <f t="shared" si="2"/>
        <v>171.91575</v>
      </c>
      <c r="H15" s="41">
        <f>+INGENIERIA!T15</f>
        <v>0</v>
      </c>
      <c r="I15" s="41">
        <f t="shared" si="3"/>
        <v>2509.9699500000002</v>
      </c>
      <c r="J15" s="41">
        <f t="shared" si="4"/>
        <v>401.59519200000005</v>
      </c>
      <c r="K15" s="41">
        <f t="shared" si="5"/>
        <v>2911.5651420000004</v>
      </c>
      <c r="M15" s="60" t="s">
        <v>288</v>
      </c>
      <c r="N15" s="61" t="s">
        <v>289</v>
      </c>
    </row>
    <row r="16" spans="1:14" ht="15" hidden="1" x14ac:dyDescent="0.25">
      <c r="A16" s="2" t="s">
        <v>43</v>
      </c>
      <c r="B16" s="1" t="s">
        <v>44</v>
      </c>
      <c r="C16" s="9">
        <v>5579.81</v>
      </c>
      <c r="E16" s="41">
        <f t="shared" si="0"/>
        <v>5579.81</v>
      </c>
      <c r="F16" s="41">
        <f t="shared" si="1"/>
        <v>111.59620000000001</v>
      </c>
      <c r="G16" s="41">
        <f t="shared" si="2"/>
        <v>418.48575</v>
      </c>
      <c r="H16" s="41">
        <f>+INGENIERIA!T16</f>
        <v>0</v>
      </c>
      <c r="I16" s="41">
        <f t="shared" si="3"/>
        <v>6109.8919500000002</v>
      </c>
      <c r="J16" s="41">
        <f t="shared" si="4"/>
        <v>977.58271200000001</v>
      </c>
      <c r="K16" s="41">
        <f t="shared" si="5"/>
        <v>7087.4746620000005</v>
      </c>
      <c r="M16" s="60" t="s">
        <v>285</v>
      </c>
      <c r="N16" s="61" t="s">
        <v>290</v>
      </c>
    </row>
    <row r="17" spans="1:14" ht="15" x14ac:dyDescent="0.25">
      <c r="A17" s="2" t="s">
        <v>45</v>
      </c>
      <c r="B17" s="1" t="s">
        <v>46</v>
      </c>
      <c r="C17" s="9">
        <v>1400</v>
      </c>
      <c r="E17" s="41">
        <f t="shared" si="0"/>
        <v>1400</v>
      </c>
      <c r="F17" s="41">
        <f t="shared" si="1"/>
        <v>28</v>
      </c>
      <c r="G17" s="41">
        <f t="shared" si="2"/>
        <v>105</v>
      </c>
      <c r="H17" s="41">
        <f>+INGENIERIA!T17</f>
        <v>0</v>
      </c>
      <c r="I17" s="41">
        <f t="shared" si="3"/>
        <v>1533</v>
      </c>
      <c r="J17" s="41">
        <f t="shared" si="4"/>
        <v>245.28</v>
      </c>
      <c r="K17" s="41">
        <f t="shared" si="5"/>
        <v>1778.28</v>
      </c>
      <c r="M17" s="60" t="s">
        <v>283</v>
      </c>
      <c r="N17" s="61" t="s">
        <v>291</v>
      </c>
    </row>
    <row r="18" spans="1:14" ht="15" hidden="1" x14ac:dyDescent="0.25">
      <c r="A18" s="2" t="s">
        <v>47</v>
      </c>
      <c r="B18" s="1" t="s">
        <v>48</v>
      </c>
      <c r="C18" s="9">
        <v>1026.69</v>
      </c>
      <c r="E18" s="41">
        <f t="shared" si="0"/>
        <v>1026.69</v>
      </c>
      <c r="F18" s="41">
        <f t="shared" si="1"/>
        <v>20.533800000000003</v>
      </c>
      <c r="G18" s="41">
        <f t="shared" si="2"/>
        <v>77.001750000000001</v>
      </c>
      <c r="H18" s="41">
        <f>+INGENIERIA!T18</f>
        <v>0</v>
      </c>
      <c r="I18" s="41">
        <f t="shared" si="3"/>
        <v>1124.2255499999999</v>
      </c>
      <c r="J18" s="41">
        <f t="shared" si="4"/>
        <v>179.87608799999998</v>
      </c>
      <c r="K18" s="41">
        <f t="shared" si="5"/>
        <v>1304.1016379999999</v>
      </c>
      <c r="M18" s="60" t="s">
        <v>285</v>
      </c>
      <c r="N18" s="61" t="s">
        <v>292</v>
      </c>
    </row>
    <row r="19" spans="1:14" ht="15" hidden="1" x14ac:dyDescent="0.25">
      <c r="A19" s="2" t="s">
        <v>49</v>
      </c>
      <c r="B19" s="1" t="s">
        <v>50</v>
      </c>
      <c r="C19" s="9">
        <v>1026.69</v>
      </c>
      <c r="E19" s="41">
        <f t="shared" si="0"/>
        <v>1026.69</v>
      </c>
      <c r="F19" s="41">
        <f t="shared" si="1"/>
        <v>20.533800000000003</v>
      </c>
      <c r="G19" s="41">
        <f t="shared" si="2"/>
        <v>77.001750000000001</v>
      </c>
      <c r="H19" s="41">
        <f>+INGENIERIA!T19</f>
        <v>0</v>
      </c>
      <c r="I19" s="41">
        <f t="shared" si="3"/>
        <v>1124.2255499999999</v>
      </c>
      <c r="J19" s="41">
        <f t="shared" si="4"/>
        <v>179.87608799999998</v>
      </c>
      <c r="K19" s="41">
        <f t="shared" si="5"/>
        <v>1304.1016379999999</v>
      </c>
      <c r="M19" s="60" t="s">
        <v>285</v>
      </c>
      <c r="N19" s="61" t="s">
        <v>293</v>
      </c>
    </row>
    <row r="20" spans="1:14" ht="15" hidden="1" x14ac:dyDescent="0.25">
      <c r="A20" s="2" t="s">
        <v>51</v>
      </c>
      <c r="B20" s="1" t="s">
        <v>52</v>
      </c>
      <c r="C20" s="9">
        <v>4507.78</v>
      </c>
      <c r="E20" s="41">
        <f t="shared" si="0"/>
        <v>4507.78</v>
      </c>
      <c r="F20" s="41">
        <f t="shared" si="1"/>
        <v>90.155599999999993</v>
      </c>
      <c r="G20" s="41">
        <f t="shared" si="2"/>
        <v>338.08349999999996</v>
      </c>
      <c r="H20" s="41">
        <f>+INGENIERIA!T20</f>
        <v>0</v>
      </c>
      <c r="I20" s="41">
        <f t="shared" si="3"/>
        <v>4936.0190999999995</v>
      </c>
      <c r="J20" s="41">
        <f t="shared" si="4"/>
        <v>789.76305599999989</v>
      </c>
      <c r="K20" s="41">
        <f t="shared" si="5"/>
        <v>5725.7821559999993</v>
      </c>
      <c r="M20" s="60" t="s">
        <v>288</v>
      </c>
      <c r="N20" s="61" t="s">
        <v>294</v>
      </c>
    </row>
    <row r="21" spans="1:14" ht="15" x14ac:dyDescent="0.25">
      <c r="A21" s="2" t="s">
        <v>53</v>
      </c>
      <c r="B21" s="1" t="s">
        <v>54</v>
      </c>
      <c r="C21" s="9">
        <v>3093.31</v>
      </c>
      <c r="E21" s="41">
        <f t="shared" si="0"/>
        <v>3093.31</v>
      </c>
      <c r="F21" s="41">
        <f t="shared" si="1"/>
        <v>61.866199999999999</v>
      </c>
      <c r="G21" s="41">
        <f t="shared" si="2"/>
        <v>231.99824999999998</v>
      </c>
      <c r="H21" s="41">
        <f>+INGENIERIA!T21</f>
        <v>0</v>
      </c>
      <c r="I21" s="41">
        <f t="shared" si="3"/>
        <v>3387.17445</v>
      </c>
      <c r="J21" s="41">
        <f t="shared" si="4"/>
        <v>541.94791199999997</v>
      </c>
      <c r="K21" s="41">
        <f t="shared" si="5"/>
        <v>3929.1223620000001</v>
      </c>
      <c r="M21" s="60" t="s">
        <v>283</v>
      </c>
      <c r="N21" s="61" t="s">
        <v>295</v>
      </c>
    </row>
    <row r="22" spans="1:14" ht="15" hidden="1" x14ac:dyDescent="0.25">
      <c r="A22" s="2" t="s">
        <v>55</v>
      </c>
      <c r="B22" s="1" t="s">
        <v>56</v>
      </c>
      <c r="C22" s="9">
        <v>4666.6899999999996</v>
      </c>
      <c r="E22" s="41">
        <f t="shared" si="0"/>
        <v>4666.6899999999996</v>
      </c>
      <c r="F22" s="41">
        <f t="shared" si="1"/>
        <v>93.333799999999997</v>
      </c>
      <c r="G22" s="41">
        <f t="shared" si="2"/>
        <v>350.00174999999996</v>
      </c>
      <c r="H22" s="41">
        <f>+INGENIERIA!T22</f>
        <v>0</v>
      </c>
      <c r="I22" s="41">
        <f t="shared" si="3"/>
        <v>5110.0255500000003</v>
      </c>
      <c r="J22" s="41">
        <f t="shared" si="4"/>
        <v>817.60408800000005</v>
      </c>
      <c r="K22" s="41">
        <f t="shared" si="5"/>
        <v>5927.6296380000003</v>
      </c>
      <c r="M22" s="60" t="s">
        <v>285</v>
      </c>
      <c r="N22" s="61" t="s">
        <v>296</v>
      </c>
    </row>
    <row r="23" spans="1:14" ht="15" hidden="1" x14ac:dyDescent="0.25">
      <c r="A23" s="2" t="s">
        <v>57</v>
      </c>
      <c r="B23" s="1" t="s">
        <v>58</v>
      </c>
      <c r="C23" s="9">
        <v>1026.69</v>
      </c>
      <c r="E23" s="41">
        <f t="shared" si="0"/>
        <v>1026.69</v>
      </c>
      <c r="F23" s="41">
        <f t="shared" si="1"/>
        <v>20.533800000000003</v>
      </c>
      <c r="G23" s="41">
        <f t="shared" si="2"/>
        <v>77.001750000000001</v>
      </c>
      <c r="H23" s="41">
        <f>+INGENIERIA!T23</f>
        <v>0</v>
      </c>
      <c r="I23" s="41">
        <f t="shared" si="3"/>
        <v>1124.2255499999999</v>
      </c>
      <c r="J23" s="41">
        <f t="shared" si="4"/>
        <v>179.87608799999998</v>
      </c>
      <c r="K23" s="41">
        <f t="shared" si="5"/>
        <v>1304.1016379999999</v>
      </c>
      <c r="M23" s="60" t="s">
        <v>288</v>
      </c>
      <c r="N23" s="61" t="s">
        <v>297</v>
      </c>
    </row>
    <row r="24" spans="1:14" ht="15" hidden="1" x14ac:dyDescent="0.25">
      <c r="A24" s="2" t="s">
        <v>59</v>
      </c>
      <c r="B24" s="1" t="s">
        <v>60</v>
      </c>
      <c r="C24" s="9">
        <v>1026.69</v>
      </c>
      <c r="E24" s="41">
        <f t="shared" si="0"/>
        <v>1026.69</v>
      </c>
      <c r="F24" s="41">
        <f t="shared" si="1"/>
        <v>20.533800000000003</v>
      </c>
      <c r="G24" s="41">
        <f t="shared" si="2"/>
        <v>77.001750000000001</v>
      </c>
      <c r="H24" s="41">
        <f>+INGENIERIA!T24</f>
        <v>0</v>
      </c>
      <c r="I24" s="41">
        <f t="shared" si="3"/>
        <v>1124.2255499999999</v>
      </c>
      <c r="J24" s="41">
        <f t="shared" si="4"/>
        <v>179.87608799999998</v>
      </c>
      <c r="K24" s="41">
        <f t="shared" si="5"/>
        <v>1304.1016379999999</v>
      </c>
      <c r="M24" s="60" t="s">
        <v>285</v>
      </c>
      <c r="N24" s="61" t="s">
        <v>298</v>
      </c>
    </row>
    <row r="25" spans="1:14" ht="15" hidden="1" x14ac:dyDescent="0.25">
      <c r="A25" s="2" t="s">
        <v>61</v>
      </c>
      <c r="B25" s="1" t="s">
        <v>62</v>
      </c>
      <c r="C25" s="9">
        <v>7551.05</v>
      </c>
      <c r="E25" s="41">
        <f t="shared" si="0"/>
        <v>7551.05</v>
      </c>
      <c r="F25" s="41">
        <f t="shared" si="1"/>
        <v>151.02100000000002</v>
      </c>
      <c r="G25" s="41">
        <f t="shared" si="2"/>
        <v>566.32875000000001</v>
      </c>
      <c r="H25" s="41">
        <f>+INGENIERIA!T25</f>
        <v>0</v>
      </c>
      <c r="I25" s="41">
        <f t="shared" si="3"/>
        <v>8268.3997500000005</v>
      </c>
      <c r="J25" s="41">
        <f t="shared" si="4"/>
        <v>1322.9439600000001</v>
      </c>
      <c r="K25" s="41">
        <f t="shared" si="5"/>
        <v>9591.343710000001</v>
      </c>
      <c r="M25" s="60" t="s">
        <v>288</v>
      </c>
      <c r="N25" s="61" t="s">
        <v>299</v>
      </c>
    </row>
    <row r="26" spans="1:14" ht="15" hidden="1" x14ac:dyDescent="0.25">
      <c r="A26" s="2" t="s">
        <v>63</v>
      </c>
      <c r="B26" s="1" t="s">
        <v>64</v>
      </c>
      <c r="C26" s="9">
        <v>1869</v>
      </c>
      <c r="E26" s="41">
        <f t="shared" si="0"/>
        <v>1869</v>
      </c>
      <c r="F26" s="41">
        <f t="shared" si="1"/>
        <v>37.380000000000003</v>
      </c>
      <c r="G26" s="41">
        <f t="shared" si="2"/>
        <v>140.17499999999998</v>
      </c>
      <c r="H26" s="41">
        <f>+INGENIERIA!T26</f>
        <v>0</v>
      </c>
      <c r="I26" s="41">
        <f t="shared" si="3"/>
        <v>2046.5550000000001</v>
      </c>
      <c r="J26" s="41">
        <f t="shared" si="4"/>
        <v>327.44880000000001</v>
      </c>
      <c r="K26" s="41">
        <f t="shared" si="5"/>
        <v>2374.0038</v>
      </c>
      <c r="M26" s="60" t="s">
        <v>300</v>
      </c>
      <c r="N26" s="61" t="s">
        <v>301</v>
      </c>
    </row>
    <row r="27" spans="1:14" ht="15" hidden="1" x14ac:dyDescent="0.25">
      <c r="A27" s="2" t="s">
        <v>65</v>
      </c>
      <c r="B27" s="1" t="s">
        <v>66</v>
      </c>
      <c r="C27" s="9">
        <v>2670</v>
      </c>
      <c r="E27" s="41">
        <f t="shared" si="0"/>
        <v>2670</v>
      </c>
      <c r="F27" s="41">
        <f t="shared" si="1"/>
        <v>53.4</v>
      </c>
      <c r="G27" s="41">
        <f t="shared" si="2"/>
        <v>200.25</v>
      </c>
      <c r="H27" s="41">
        <f>+INGENIERIA!T27</f>
        <v>0</v>
      </c>
      <c r="I27" s="41">
        <f t="shared" si="3"/>
        <v>2923.65</v>
      </c>
      <c r="J27" s="41">
        <f t="shared" si="4"/>
        <v>467.78400000000005</v>
      </c>
      <c r="K27" s="41">
        <f t="shared" si="5"/>
        <v>3391.4340000000002</v>
      </c>
      <c r="M27" s="60" t="s">
        <v>300</v>
      </c>
      <c r="N27" s="61" t="s">
        <v>302</v>
      </c>
    </row>
    <row r="28" spans="1:14" ht="15" hidden="1" x14ac:dyDescent="0.25">
      <c r="A28" s="2" t="s">
        <v>67</v>
      </c>
      <c r="B28" s="1" t="s">
        <v>68</v>
      </c>
      <c r="C28" s="9">
        <v>4236.47</v>
      </c>
      <c r="E28" s="41">
        <f t="shared" si="0"/>
        <v>4236.47</v>
      </c>
      <c r="F28" s="41">
        <f t="shared" si="1"/>
        <v>84.729400000000012</v>
      </c>
      <c r="G28" s="41">
        <f t="shared" si="2"/>
        <v>317.73525000000001</v>
      </c>
      <c r="H28" s="41">
        <f>+INGENIERIA!T28</f>
        <v>0</v>
      </c>
      <c r="I28" s="41">
        <f t="shared" si="3"/>
        <v>4638.9346500000001</v>
      </c>
      <c r="J28" s="41">
        <f t="shared" si="4"/>
        <v>742.22954400000003</v>
      </c>
      <c r="K28" s="41">
        <f t="shared" si="5"/>
        <v>5381.164194</v>
      </c>
      <c r="M28" s="60" t="s">
        <v>285</v>
      </c>
      <c r="N28" s="61" t="s">
        <v>303</v>
      </c>
    </row>
    <row r="29" spans="1:14" ht="15" hidden="1" x14ac:dyDescent="0.25">
      <c r="A29" s="2" t="s">
        <v>69</v>
      </c>
      <c r="B29" s="1" t="s">
        <v>70</v>
      </c>
      <c r="C29" s="9">
        <v>4666.6899999999996</v>
      </c>
      <c r="E29" s="41">
        <f t="shared" si="0"/>
        <v>4666.6899999999996</v>
      </c>
      <c r="F29" s="41">
        <f t="shared" si="1"/>
        <v>93.333799999999997</v>
      </c>
      <c r="G29" s="41">
        <f t="shared" si="2"/>
        <v>350.00174999999996</v>
      </c>
      <c r="H29" s="41">
        <f>+INGENIERIA!T29</f>
        <v>0</v>
      </c>
      <c r="I29" s="41">
        <f t="shared" si="3"/>
        <v>5110.0255500000003</v>
      </c>
      <c r="J29" s="41">
        <f t="shared" si="4"/>
        <v>817.60408800000005</v>
      </c>
      <c r="K29" s="41">
        <f t="shared" si="5"/>
        <v>5927.6296380000003</v>
      </c>
      <c r="M29" s="60" t="s">
        <v>285</v>
      </c>
      <c r="N29" s="61" t="s">
        <v>304</v>
      </c>
    </row>
    <row r="30" spans="1:14" ht="15" hidden="1" x14ac:dyDescent="0.25">
      <c r="A30" s="2" t="s">
        <v>71</v>
      </c>
      <c r="B30" s="1" t="s">
        <v>72</v>
      </c>
      <c r="C30" s="9">
        <v>1026.69</v>
      </c>
      <c r="E30" s="41">
        <f t="shared" si="0"/>
        <v>1026.69</v>
      </c>
      <c r="F30" s="41">
        <f t="shared" si="1"/>
        <v>20.533800000000003</v>
      </c>
      <c r="G30" s="41">
        <f t="shared" si="2"/>
        <v>77.001750000000001</v>
      </c>
      <c r="H30" s="41">
        <f>+INGENIERIA!T30</f>
        <v>0</v>
      </c>
      <c r="I30" s="41">
        <f t="shared" si="3"/>
        <v>1124.2255499999999</v>
      </c>
      <c r="J30" s="41">
        <f t="shared" si="4"/>
        <v>179.87608799999998</v>
      </c>
      <c r="K30" s="41">
        <f t="shared" si="5"/>
        <v>1304.1016379999999</v>
      </c>
      <c r="M30" s="60" t="s">
        <v>285</v>
      </c>
      <c r="N30" s="61" t="s">
        <v>305</v>
      </c>
    </row>
    <row r="31" spans="1:14" ht="15" hidden="1" x14ac:dyDescent="0.25">
      <c r="A31" s="2" t="s">
        <v>73</v>
      </c>
      <c r="B31" s="1" t="s">
        <v>74</v>
      </c>
      <c r="C31" s="9">
        <v>3494.27</v>
      </c>
      <c r="E31" s="41">
        <f t="shared" si="0"/>
        <v>3494.27</v>
      </c>
      <c r="F31" s="41">
        <f t="shared" si="1"/>
        <v>69.885400000000004</v>
      </c>
      <c r="G31" s="41">
        <f t="shared" si="2"/>
        <v>262.07024999999999</v>
      </c>
      <c r="H31" s="41">
        <f>+INGENIERIA!T31</f>
        <v>0</v>
      </c>
      <c r="I31" s="41">
        <f t="shared" si="3"/>
        <v>3826.2256500000003</v>
      </c>
      <c r="J31" s="41">
        <f t="shared" si="4"/>
        <v>612.1961040000001</v>
      </c>
      <c r="K31" s="41">
        <f t="shared" si="5"/>
        <v>4438.4217540000009</v>
      </c>
      <c r="M31" s="60" t="s">
        <v>285</v>
      </c>
      <c r="N31" s="61" t="s">
        <v>306</v>
      </c>
    </row>
    <row r="32" spans="1:14" ht="15" hidden="1" x14ac:dyDescent="0.25">
      <c r="A32" s="2" t="s">
        <v>75</v>
      </c>
      <c r="B32" s="1" t="s">
        <v>76</v>
      </c>
      <c r="C32" s="9">
        <v>2800</v>
      </c>
      <c r="E32" s="41">
        <f t="shared" si="0"/>
        <v>2800</v>
      </c>
      <c r="F32" s="41">
        <f t="shared" si="1"/>
        <v>56</v>
      </c>
      <c r="G32" s="41">
        <f t="shared" si="2"/>
        <v>210</v>
      </c>
      <c r="H32" s="41">
        <f>+INGENIERIA!T32</f>
        <v>0</v>
      </c>
      <c r="I32" s="41">
        <f t="shared" si="3"/>
        <v>3066</v>
      </c>
      <c r="J32" s="41">
        <f t="shared" si="4"/>
        <v>490.56</v>
      </c>
      <c r="K32" s="41">
        <f t="shared" si="5"/>
        <v>3556.56</v>
      </c>
      <c r="M32" s="60" t="s">
        <v>285</v>
      </c>
      <c r="N32" s="61" t="s">
        <v>307</v>
      </c>
    </row>
    <row r="33" spans="1:14" ht="15" hidden="1" x14ac:dyDescent="0.25">
      <c r="A33" s="2" t="s">
        <v>77</v>
      </c>
      <c r="B33" s="1" t="s">
        <v>78</v>
      </c>
      <c r="C33" s="9">
        <v>2041.64</v>
      </c>
      <c r="E33" s="41">
        <f t="shared" si="0"/>
        <v>2041.64</v>
      </c>
      <c r="F33" s="41">
        <f t="shared" si="1"/>
        <v>40.832800000000006</v>
      </c>
      <c r="G33" s="41">
        <f t="shared" si="2"/>
        <v>153.12299999999999</v>
      </c>
      <c r="H33" s="41">
        <f>+INGENIERIA!T33</f>
        <v>0</v>
      </c>
      <c r="I33" s="41">
        <f t="shared" si="3"/>
        <v>2235.5958000000001</v>
      </c>
      <c r="J33" s="41">
        <f t="shared" si="4"/>
        <v>357.69532800000002</v>
      </c>
      <c r="K33" s="41">
        <f t="shared" si="5"/>
        <v>2593.2911279999998</v>
      </c>
      <c r="M33" s="60" t="s">
        <v>308</v>
      </c>
      <c r="N33" s="61" t="s">
        <v>309</v>
      </c>
    </row>
    <row r="34" spans="1:14" ht="15" hidden="1" x14ac:dyDescent="0.25">
      <c r="A34" s="2" t="s">
        <v>79</v>
      </c>
      <c r="B34" s="1" t="s">
        <v>80</v>
      </c>
      <c r="C34" s="9">
        <v>4812.29</v>
      </c>
      <c r="E34" s="41">
        <f t="shared" si="0"/>
        <v>4812.29</v>
      </c>
      <c r="F34" s="41">
        <f t="shared" si="1"/>
        <v>96.245800000000003</v>
      </c>
      <c r="G34" s="41">
        <f t="shared" si="2"/>
        <v>360.92174999999997</v>
      </c>
      <c r="H34" s="41">
        <f>+INGENIERIA!T34</f>
        <v>0</v>
      </c>
      <c r="I34" s="41">
        <f t="shared" si="3"/>
        <v>5269.4575499999992</v>
      </c>
      <c r="J34" s="41">
        <f t="shared" si="4"/>
        <v>843.11320799999987</v>
      </c>
      <c r="K34" s="41">
        <f t="shared" si="5"/>
        <v>6112.5707579999989</v>
      </c>
      <c r="M34" s="60" t="s">
        <v>288</v>
      </c>
      <c r="N34" s="61" t="s">
        <v>310</v>
      </c>
    </row>
    <row r="35" spans="1:14" ht="15" hidden="1" x14ac:dyDescent="0.25">
      <c r="A35" s="2" t="s">
        <v>81</v>
      </c>
      <c r="B35" s="1" t="s">
        <v>82</v>
      </c>
      <c r="C35" s="9">
        <v>1026.69</v>
      </c>
      <c r="E35" s="41">
        <f t="shared" si="0"/>
        <v>1026.69</v>
      </c>
      <c r="F35" s="41">
        <f t="shared" si="1"/>
        <v>20.533800000000003</v>
      </c>
      <c r="G35" s="41">
        <f t="shared" si="2"/>
        <v>77.001750000000001</v>
      </c>
      <c r="H35" s="41">
        <f>+INGENIERIA!T35</f>
        <v>0</v>
      </c>
      <c r="I35" s="41">
        <f t="shared" si="3"/>
        <v>1124.2255499999999</v>
      </c>
      <c r="J35" s="41">
        <f t="shared" si="4"/>
        <v>179.87608799999998</v>
      </c>
      <c r="K35" s="41">
        <f t="shared" si="5"/>
        <v>1304.1016379999999</v>
      </c>
      <c r="M35" s="60" t="s">
        <v>285</v>
      </c>
      <c r="N35" s="61" t="s">
        <v>311</v>
      </c>
    </row>
    <row r="36" spans="1:14" ht="15" hidden="1" x14ac:dyDescent="0.25">
      <c r="A36" s="2" t="s">
        <v>83</v>
      </c>
      <c r="B36" s="1" t="s">
        <v>84</v>
      </c>
      <c r="C36" s="9">
        <v>1026.69</v>
      </c>
      <c r="E36" s="41">
        <f t="shared" si="0"/>
        <v>1026.69</v>
      </c>
      <c r="F36" s="41">
        <f t="shared" si="1"/>
        <v>20.533800000000003</v>
      </c>
      <c r="G36" s="41">
        <f t="shared" si="2"/>
        <v>77.001750000000001</v>
      </c>
      <c r="H36" s="41">
        <f>+INGENIERIA!T36</f>
        <v>0</v>
      </c>
      <c r="I36" s="41">
        <f t="shared" si="3"/>
        <v>1124.2255499999999</v>
      </c>
      <c r="J36" s="41">
        <f t="shared" si="4"/>
        <v>179.87608799999998</v>
      </c>
      <c r="K36" s="41">
        <f t="shared" si="5"/>
        <v>1304.1016379999999</v>
      </c>
      <c r="M36" s="60" t="s">
        <v>285</v>
      </c>
      <c r="N36" s="61" t="s">
        <v>312</v>
      </c>
    </row>
    <row r="37" spans="1:14" ht="15" hidden="1" x14ac:dyDescent="0.25">
      <c r="A37" s="2" t="s">
        <v>85</v>
      </c>
      <c r="B37" s="1" t="s">
        <v>86</v>
      </c>
      <c r="C37" s="9">
        <v>1026.69</v>
      </c>
      <c r="E37" s="41">
        <f t="shared" si="0"/>
        <v>1026.69</v>
      </c>
      <c r="F37" s="41">
        <f t="shared" si="1"/>
        <v>20.533800000000003</v>
      </c>
      <c r="G37" s="41">
        <f t="shared" si="2"/>
        <v>77.001750000000001</v>
      </c>
      <c r="H37" s="41">
        <f>+INGENIERIA!T37</f>
        <v>0</v>
      </c>
      <c r="I37" s="41">
        <f t="shared" si="3"/>
        <v>1124.2255499999999</v>
      </c>
      <c r="J37" s="41">
        <f t="shared" si="4"/>
        <v>179.87608799999998</v>
      </c>
      <c r="K37" s="41">
        <f t="shared" si="5"/>
        <v>1304.1016379999999</v>
      </c>
      <c r="M37" s="60" t="s">
        <v>285</v>
      </c>
      <c r="N37" s="61" t="s">
        <v>313</v>
      </c>
    </row>
    <row r="38" spans="1:14" ht="15" x14ac:dyDescent="0.25">
      <c r="A38" s="2" t="s">
        <v>87</v>
      </c>
      <c r="B38" s="1" t="s">
        <v>88</v>
      </c>
      <c r="C38" s="9">
        <v>4047.07</v>
      </c>
      <c r="E38" s="41">
        <f t="shared" si="0"/>
        <v>4047.07</v>
      </c>
      <c r="F38" s="41">
        <f t="shared" si="1"/>
        <v>80.941400000000002</v>
      </c>
      <c r="G38" s="41">
        <f t="shared" si="2"/>
        <v>303.53025000000002</v>
      </c>
      <c r="H38" s="41">
        <f>+INGENIERIA!T38</f>
        <v>0</v>
      </c>
      <c r="I38" s="41">
        <f t="shared" si="3"/>
        <v>4431.5416500000001</v>
      </c>
      <c r="J38" s="41">
        <f t="shared" si="4"/>
        <v>709.04666400000008</v>
      </c>
      <c r="K38" s="41">
        <f t="shared" si="5"/>
        <v>5140.5883140000005</v>
      </c>
      <c r="M38" s="60" t="s">
        <v>314</v>
      </c>
      <c r="N38" s="61" t="s">
        <v>315</v>
      </c>
    </row>
    <row r="39" spans="1:14" ht="15" hidden="1" x14ac:dyDescent="0.25">
      <c r="A39" s="2" t="s">
        <v>89</v>
      </c>
      <c r="B39" s="1" t="s">
        <v>90</v>
      </c>
      <c r="C39" s="9">
        <v>2956.52</v>
      </c>
      <c r="E39" s="41">
        <f t="shared" si="0"/>
        <v>2956.52</v>
      </c>
      <c r="F39" s="41">
        <f t="shared" si="1"/>
        <v>59.130400000000002</v>
      </c>
      <c r="G39" s="41">
        <f t="shared" si="2"/>
        <v>221.739</v>
      </c>
      <c r="H39" s="41">
        <f>+INGENIERIA!T39</f>
        <v>0</v>
      </c>
      <c r="I39" s="41">
        <f t="shared" si="3"/>
        <v>3237.3894</v>
      </c>
      <c r="J39" s="41">
        <f t="shared" si="4"/>
        <v>517.982304</v>
      </c>
      <c r="K39" s="41">
        <f t="shared" si="5"/>
        <v>3755.3717040000001</v>
      </c>
      <c r="M39" s="60" t="s">
        <v>285</v>
      </c>
      <c r="N39" s="61" t="s">
        <v>316</v>
      </c>
    </row>
    <row r="40" spans="1:14" ht="15" hidden="1" x14ac:dyDescent="0.25">
      <c r="A40" s="2" t="s">
        <v>91</v>
      </c>
      <c r="B40" s="1" t="s">
        <v>92</v>
      </c>
      <c r="C40" s="9">
        <v>1026.69</v>
      </c>
      <c r="E40" s="41">
        <f t="shared" si="0"/>
        <v>1026.69</v>
      </c>
      <c r="F40" s="41">
        <f t="shared" si="1"/>
        <v>20.533800000000003</v>
      </c>
      <c r="G40" s="41">
        <f t="shared" si="2"/>
        <v>77.001750000000001</v>
      </c>
      <c r="H40" s="41">
        <f>+INGENIERIA!T40</f>
        <v>0</v>
      </c>
      <c r="I40" s="41">
        <f t="shared" si="3"/>
        <v>1124.2255499999999</v>
      </c>
      <c r="J40" s="41">
        <f t="shared" si="4"/>
        <v>179.87608799999998</v>
      </c>
      <c r="K40" s="41">
        <f t="shared" si="5"/>
        <v>1304.1016379999999</v>
      </c>
      <c r="M40" s="60" t="s">
        <v>288</v>
      </c>
      <c r="N40" s="61" t="s">
        <v>317</v>
      </c>
    </row>
    <row r="41" spans="1:14" ht="15" hidden="1" x14ac:dyDescent="0.25">
      <c r="A41" s="2" t="s">
        <v>93</v>
      </c>
      <c r="B41" s="1" t="s">
        <v>94</v>
      </c>
      <c r="C41" s="9">
        <v>1400</v>
      </c>
      <c r="E41" s="41">
        <f t="shared" si="0"/>
        <v>1400</v>
      </c>
      <c r="F41" s="41">
        <f t="shared" si="1"/>
        <v>28</v>
      </c>
      <c r="G41" s="41">
        <f t="shared" si="2"/>
        <v>105</v>
      </c>
      <c r="H41" s="41">
        <f>+INGENIERIA!T41</f>
        <v>0</v>
      </c>
      <c r="I41" s="41">
        <f t="shared" si="3"/>
        <v>1533</v>
      </c>
      <c r="J41" s="41">
        <f t="shared" si="4"/>
        <v>245.28</v>
      </c>
      <c r="K41" s="41">
        <f t="shared" si="5"/>
        <v>1778.28</v>
      </c>
      <c r="M41" s="60" t="s">
        <v>285</v>
      </c>
      <c r="N41" s="61" t="s">
        <v>318</v>
      </c>
    </row>
    <row r="42" spans="1:14" ht="15" x14ac:dyDescent="0.25">
      <c r="A42" s="2" t="s">
        <v>95</v>
      </c>
      <c r="B42" s="1" t="s">
        <v>96</v>
      </c>
      <c r="C42" s="9">
        <v>2153.33</v>
      </c>
      <c r="E42" s="41">
        <f t="shared" si="0"/>
        <v>2153.33</v>
      </c>
      <c r="F42" s="41">
        <f t="shared" si="1"/>
        <v>43.066600000000001</v>
      </c>
      <c r="G42" s="41">
        <f t="shared" si="2"/>
        <v>161.49974999999998</v>
      </c>
      <c r="H42" s="41">
        <f>+INGENIERIA!T42</f>
        <v>0</v>
      </c>
      <c r="I42" s="41">
        <f t="shared" si="3"/>
        <v>2357.89635</v>
      </c>
      <c r="J42" s="41">
        <f t="shared" si="4"/>
        <v>377.26341600000001</v>
      </c>
      <c r="K42" s="41">
        <f t="shared" si="5"/>
        <v>2735.1597659999998</v>
      </c>
      <c r="M42" s="60" t="s">
        <v>283</v>
      </c>
      <c r="N42" s="61" t="s">
        <v>319</v>
      </c>
    </row>
    <row r="43" spans="1:14" ht="15" hidden="1" x14ac:dyDescent="0.25">
      <c r="A43" s="2" t="s">
        <v>97</v>
      </c>
      <c r="B43" s="1" t="s">
        <v>98</v>
      </c>
      <c r="C43" s="9">
        <v>2333.31</v>
      </c>
      <c r="E43" s="41">
        <f t="shared" si="0"/>
        <v>2333.31</v>
      </c>
      <c r="F43" s="41">
        <f t="shared" si="1"/>
        <v>46.666199999999996</v>
      </c>
      <c r="G43" s="41">
        <f t="shared" si="2"/>
        <v>174.99824999999998</v>
      </c>
      <c r="H43" s="41">
        <f>+INGENIERIA!T43</f>
        <v>0</v>
      </c>
      <c r="I43" s="41">
        <f t="shared" si="3"/>
        <v>2554.9744500000002</v>
      </c>
      <c r="J43" s="41">
        <f t="shared" si="4"/>
        <v>408.79591200000004</v>
      </c>
      <c r="K43" s="41">
        <f t="shared" si="5"/>
        <v>2963.7703620000002</v>
      </c>
      <c r="M43" s="60" t="s">
        <v>285</v>
      </c>
      <c r="N43" s="61" t="s">
        <v>320</v>
      </c>
    </row>
    <row r="44" spans="1:14" ht="15" hidden="1" x14ac:dyDescent="0.25">
      <c r="A44" s="2" t="s">
        <v>99</v>
      </c>
      <c r="B44" s="1" t="s">
        <v>100</v>
      </c>
      <c r="C44" s="9">
        <v>1026.69</v>
      </c>
      <c r="E44" s="41">
        <f t="shared" si="0"/>
        <v>1026.69</v>
      </c>
      <c r="F44" s="41">
        <f t="shared" si="1"/>
        <v>20.533800000000003</v>
      </c>
      <c r="G44" s="41">
        <f t="shared" si="2"/>
        <v>77.001750000000001</v>
      </c>
      <c r="H44" s="41">
        <f>+INGENIERIA!T44</f>
        <v>0</v>
      </c>
      <c r="I44" s="41">
        <f t="shared" si="3"/>
        <v>1124.2255499999999</v>
      </c>
      <c r="J44" s="41">
        <f t="shared" si="4"/>
        <v>179.87608799999998</v>
      </c>
      <c r="K44" s="41">
        <f t="shared" si="5"/>
        <v>1304.1016379999999</v>
      </c>
      <c r="M44" s="60" t="s">
        <v>288</v>
      </c>
      <c r="N44" s="61" t="s">
        <v>321</v>
      </c>
    </row>
    <row r="45" spans="1:14" ht="15" hidden="1" x14ac:dyDescent="0.25">
      <c r="A45" s="2" t="s">
        <v>101</v>
      </c>
      <c r="B45" s="1" t="s">
        <v>102</v>
      </c>
      <c r="C45" s="9">
        <v>2195.3000000000002</v>
      </c>
      <c r="E45" s="41">
        <f t="shared" si="0"/>
        <v>2195.3000000000002</v>
      </c>
      <c r="F45" s="41">
        <f t="shared" si="1"/>
        <v>43.906000000000006</v>
      </c>
      <c r="G45" s="41">
        <f t="shared" si="2"/>
        <v>164.64750000000001</v>
      </c>
      <c r="H45" s="41">
        <f>+INGENIERIA!T45</f>
        <v>0</v>
      </c>
      <c r="I45" s="41">
        <f t="shared" si="3"/>
        <v>2403.8535000000002</v>
      </c>
      <c r="J45" s="41">
        <f t="shared" si="4"/>
        <v>384.61656000000005</v>
      </c>
      <c r="K45" s="41">
        <f t="shared" si="5"/>
        <v>2788.4700600000001</v>
      </c>
      <c r="M45" s="60" t="s">
        <v>285</v>
      </c>
      <c r="N45" s="61" t="s">
        <v>322</v>
      </c>
    </row>
    <row r="46" spans="1:14" ht="15" hidden="1" x14ac:dyDescent="0.25">
      <c r="A46" s="2" t="s">
        <v>103</v>
      </c>
      <c r="B46" s="1" t="s">
        <v>104</v>
      </c>
      <c r="C46" s="9">
        <v>2202.75</v>
      </c>
      <c r="E46" s="41">
        <f t="shared" si="0"/>
        <v>2202.75</v>
      </c>
      <c r="F46" s="41">
        <f t="shared" si="1"/>
        <v>44.055</v>
      </c>
      <c r="G46" s="41">
        <f t="shared" si="2"/>
        <v>165.20624999999998</v>
      </c>
      <c r="H46" s="41">
        <f>+INGENIERIA!T46</f>
        <v>0</v>
      </c>
      <c r="I46" s="41">
        <f t="shared" si="3"/>
        <v>2412.01125</v>
      </c>
      <c r="J46" s="41">
        <f t="shared" si="4"/>
        <v>385.92180000000002</v>
      </c>
      <c r="K46" s="41">
        <f t="shared" si="5"/>
        <v>2797.9330500000001</v>
      </c>
      <c r="M46" s="60" t="s">
        <v>285</v>
      </c>
      <c r="N46" s="61" t="s">
        <v>323</v>
      </c>
    </row>
    <row r="47" spans="1:14" ht="15" hidden="1" x14ac:dyDescent="0.25">
      <c r="A47" s="2" t="s">
        <v>105</v>
      </c>
      <c r="B47" s="1" t="s">
        <v>106</v>
      </c>
      <c r="C47" s="9">
        <v>1026.69</v>
      </c>
      <c r="E47" s="41">
        <f t="shared" si="0"/>
        <v>1026.69</v>
      </c>
      <c r="F47" s="41">
        <f t="shared" si="1"/>
        <v>20.533800000000003</v>
      </c>
      <c r="G47" s="41">
        <f t="shared" si="2"/>
        <v>77.001750000000001</v>
      </c>
      <c r="H47" s="41">
        <f>+INGENIERIA!T47</f>
        <v>0</v>
      </c>
      <c r="I47" s="41">
        <f t="shared" si="3"/>
        <v>1124.2255499999999</v>
      </c>
      <c r="J47" s="41">
        <f t="shared" si="4"/>
        <v>179.87608799999998</v>
      </c>
      <c r="K47" s="41">
        <f t="shared" si="5"/>
        <v>1304.1016379999999</v>
      </c>
      <c r="M47" s="60" t="s">
        <v>288</v>
      </c>
      <c r="N47" s="61" t="s">
        <v>324</v>
      </c>
    </row>
    <row r="48" spans="1:14" ht="15" hidden="1" x14ac:dyDescent="0.25">
      <c r="A48" s="2" t="s">
        <v>107</v>
      </c>
      <c r="B48" s="1" t="s">
        <v>108</v>
      </c>
      <c r="C48" s="9">
        <v>2549.6999999999998</v>
      </c>
      <c r="E48" s="41">
        <f t="shared" si="0"/>
        <v>2549.6999999999998</v>
      </c>
      <c r="F48" s="41">
        <f t="shared" si="1"/>
        <v>50.994</v>
      </c>
      <c r="G48" s="41">
        <f t="shared" si="2"/>
        <v>191.22749999999999</v>
      </c>
      <c r="H48" s="41">
        <f>+INGENIERIA!T48</f>
        <v>0</v>
      </c>
      <c r="I48" s="41">
        <f t="shared" si="3"/>
        <v>2791.9214999999999</v>
      </c>
      <c r="J48" s="41">
        <f t="shared" si="4"/>
        <v>446.70744000000002</v>
      </c>
      <c r="K48" s="41">
        <f t="shared" si="5"/>
        <v>3238.6289400000001</v>
      </c>
      <c r="M48" s="60" t="s">
        <v>288</v>
      </c>
      <c r="N48" s="61" t="s">
        <v>325</v>
      </c>
    </row>
    <row r="49" spans="1:14" ht="15" x14ac:dyDescent="0.25">
      <c r="A49" s="2" t="s">
        <v>109</v>
      </c>
      <c r="B49" s="1" t="s">
        <v>110</v>
      </c>
      <c r="C49" s="9">
        <v>2748.9</v>
      </c>
      <c r="E49" s="41">
        <f t="shared" si="0"/>
        <v>2748.9</v>
      </c>
      <c r="F49" s="41">
        <f t="shared" si="1"/>
        <v>54.978000000000002</v>
      </c>
      <c r="G49" s="41">
        <f t="shared" si="2"/>
        <v>206.16749999999999</v>
      </c>
      <c r="H49" s="41">
        <f>+INGENIERIA!T49</f>
        <v>0</v>
      </c>
      <c r="I49" s="41">
        <f t="shared" si="3"/>
        <v>3010.0455000000002</v>
      </c>
      <c r="J49" s="41">
        <f t="shared" si="4"/>
        <v>481.60728000000006</v>
      </c>
      <c r="K49" s="41">
        <f t="shared" si="5"/>
        <v>3491.6527800000003</v>
      </c>
      <c r="M49" s="60" t="s">
        <v>314</v>
      </c>
      <c r="N49" s="61" t="s">
        <v>326</v>
      </c>
    </row>
    <row r="50" spans="1:14" ht="15" hidden="1" x14ac:dyDescent="0.25">
      <c r="A50" s="2" t="s">
        <v>111</v>
      </c>
      <c r="B50" s="1" t="s">
        <v>112</v>
      </c>
      <c r="C50" s="9">
        <v>1022.56</v>
      </c>
      <c r="E50" s="41">
        <f t="shared" si="0"/>
        <v>1022.56</v>
      </c>
      <c r="F50" s="41">
        <f t="shared" si="1"/>
        <v>20.4512</v>
      </c>
      <c r="G50" s="41">
        <f t="shared" si="2"/>
        <v>76.691999999999993</v>
      </c>
      <c r="H50" s="41">
        <f>+INGENIERIA!T50</f>
        <v>0</v>
      </c>
      <c r="I50" s="41">
        <f t="shared" si="3"/>
        <v>1119.7031999999999</v>
      </c>
      <c r="J50" s="41">
        <f t="shared" si="4"/>
        <v>179.152512</v>
      </c>
      <c r="K50" s="41">
        <f t="shared" si="5"/>
        <v>1298.855712</v>
      </c>
      <c r="M50" s="60" t="s">
        <v>285</v>
      </c>
      <c r="N50" s="61" t="s">
        <v>327</v>
      </c>
    </row>
    <row r="51" spans="1:14" ht="15" hidden="1" x14ac:dyDescent="0.25">
      <c r="A51" s="2" t="s">
        <v>113</v>
      </c>
      <c r="B51" s="1" t="s">
        <v>114</v>
      </c>
      <c r="C51" s="9">
        <v>11721.28</v>
      </c>
      <c r="E51" s="41">
        <f t="shared" si="0"/>
        <v>11721.28</v>
      </c>
      <c r="F51" s="41">
        <f t="shared" si="1"/>
        <v>234.42560000000003</v>
      </c>
      <c r="G51" s="41">
        <f t="shared" si="2"/>
        <v>879.096</v>
      </c>
      <c r="H51" s="41">
        <f>+INGENIERIA!T51</f>
        <v>0</v>
      </c>
      <c r="I51" s="41">
        <f t="shared" si="3"/>
        <v>12834.801600000001</v>
      </c>
      <c r="J51" s="41">
        <f t="shared" si="4"/>
        <v>2053.568256</v>
      </c>
      <c r="K51" s="41">
        <f t="shared" si="5"/>
        <v>14888.369856000001</v>
      </c>
      <c r="M51" s="60" t="s">
        <v>285</v>
      </c>
      <c r="N51" s="61" t="s">
        <v>328</v>
      </c>
    </row>
    <row r="52" spans="1:14" ht="15" hidden="1" x14ac:dyDescent="0.25">
      <c r="A52" s="2" t="s">
        <v>115</v>
      </c>
      <c r="B52" s="1" t="s">
        <v>116</v>
      </c>
      <c r="C52" s="9">
        <v>2333.3000000000002</v>
      </c>
      <c r="E52" s="41">
        <f t="shared" si="0"/>
        <v>2333.3000000000002</v>
      </c>
      <c r="F52" s="41">
        <f t="shared" si="1"/>
        <v>46.666000000000004</v>
      </c>
      <c r="G52" s="41">
        <f t="shared" si="2"/>
        <v>174.9975</v>
      </c>
      <c r="H52" s="41">
        <f>+INGENIERIA!T52</f>
        <v>0</v>
      </c>
      <c r="I52" s="41">
        <f t="shared" si="3"/>
        <v>2554.9635000000003</v>
      </c>
      <c r="J52" s="41">
        <f t="shared" si="4"/>
        <v>408.79416000000003</v>
      </c>
      <c r="K52" s="41">
        <f t="shared" si="5"/>
        <v>2963.7576600000002</v>
      </c>
      <c r="M52" s="60" t="s">
        <v>308</v>
      </c>
      <c r="N52" s="61" t="s">
        <v>329</v>
      </c>
    </row>
    <row r="53" spans="1:14" ht="15" x14ac:dyDescent="0.25">
      <c r="A53" s="2" t="s">
        <v>117</v>
      </c>
      <c r="B53" s="1" t="s">
        <v>118</v>
      </c>
      <c r="C53" s="9">
        <v>3309.59</v>
      </c>
      <c r="E53" s="41">
        <f t="shared" si="0"/>
        <v>3309.59</v>
      </c>
      <c r="F53" s="41">
        <f t="shared" si="1"/>
        <v>66.191800000000001</v>
      </c>
      <c r="G53" s="41">
        <f t="shared" si="2"/>
        <v>248.21924999999999</v>
      </c>
      <c r="H53" s="41">
        <f>+INGENIERIA!T53</f>
        <v>0</v>
      </c>
      <c r="I53" s="41">
        <f t="shared" si="3"/>
        <v>3624.0010500000003</v>
      </c>
      <c r="J53" s="41">
        <f t="shared" si="4"/>
        <v>579.84016800000006</v>
      </c>
      <c r="K53" s="41">
        <f t="shared" si="5"/>
        <v>4203.8412180000005</v>
      </c>
      <c r="M53" s="60" t="s">
        <v>283</v>
      </c>
      <c r="N53" s="61" t="s">
        <v>330</v>
      </c>
    </row>
    <row r="54" spans="1:14" ht="15" x14ac:dyDescent="0.25">
      <c r="A54" s="2" t="s">
        <v>119</v>
      </c>
      <c r="B54" s="1" t="s">
        <v>120</v>
      </c>
      <c r="C54" s="9">
        <v>2657.07</v>
      </c>
      <c r="E54" s="41">
        <f t="shared" si="0"/>
        <v>2657.07</v>
      </c>
      <c r="F54" s="41">
        <f t="shared" si="1"/>
        <v>53.141400000000004</v>
      </c>
      <c r="G54" s="41">
        <f t="shared" si="2"/>
        <v>199.28025</v>
      </c>
      <c r="H54" s="41">
        <f>+INGENIERIA!T54</f>
        <v>0</v>
      </c>
      <c r="I54" s="41">
        <f t="shared" si="3"/>
        <v>2909.4916499999999</v>
      </c>
      <c r="J54" s="41">
        <f t="shared" si="4"/>
        <v>465.518664</v>
      </c>
      <c r="K54" s="41">
        <f t="shared" si="5"/>
        <v>3375.0103140000001</v>
      </c>
      <c r="M54" s="60" t="s">
        <v>283</v>
      </c>
      <c r="N54" s="61" t="s">
        <v>331</v>
      </c>
    </row>
    <row r="55" spans="1:14" ht="15" hidden="1" x14ac:dyDescent="0.25">
      <c r="A55" s="2" t="s">
        <v>121</v>
      </c>
      <c r="B55" s="1" t="s">
        <v>122</v>
      </c>
      <c r="C55" s="9">
        <v>1400</v>
      </c>
      <c r="E55" s="41">
        <f t="shared" si="0"/>
        <v>1400</v>
      </c>
      <c r="F55" s="41">
        <f t="shared" si="1"/>
        <v>28</v>
      </c>
      <c r="G55" s="41">
        <f t="shared" si="2"/>
        <v>105</v>
      </c>
      <c r="H55" s="41">
        <f>+INGENIERIA!T55</f>
        <v>0</v>
      </c>
      <c r="I55" s="41">
        <f t="shared" si="3"/>
        <v>1533</v>
      </c>
      <c r="J55" s="41">
        <f t="shared" si="4"/>
        <v>245.28</v>
      </c>
      <c r="K55" s="41">
        <f t="shared" si="5"/>
        <v>1778.28</v>
      </c>
      <c r="M55" s="60" t="s">
        <v>285</v>
      </c>
      <c r="N55" s="61" t="s">
        <v>332</v>
      </c>
    </row>
    <row r="56" spans="1:14" ht="15" x14ac:dyDescent="0.25">
      <c r="A56" s="2" t="s">
        <v>123</v>
      </c>
      <c r="B56" s="1" t="s">
        <v>124</v>
      </c>
      <c r="C56" s="9">
        <v>2336.25</v>
      </c>
      <c r="E56" s="41">
        <f t="shared" si="0"/>
        <v>2336.25</v>
      </c>
      <c r="F56" s="41">
        <f t="shared" si="1"/>
        <v>46.725000000000001</v>
      </c>
      <c r="G56" s="41">
        <f t="shared" si="2"/>
        <v>175.21875</v>
      </c>
      <c r="H56" s="41">
        <f>+INGENIERIA!T56</f>
        <v>0</v>
      </c>
      <c r="I56" s="41">
        <f t="shared" si="3"/>
        <v>2558.1937499999999</v>
      </c>
      <c r="J56" s="41">
        <f t="shared" si="4"/>
        <v>409.31099999999998</v>
      </c>
      <c r="K56" s="41">
        <f t="shared" si="5"/>
        <v>2967.5047500000001</v>
      </c>
      <c r="M56" s="60" t="s">
        <v>283</v>
      </c>
      <c r="N56" s="61" t="s">
        <v>333</v>
      </c>
    </row>
    <row r="57" spans="1:14" ht="15" x14ac:dyDescent="0.25">
      <c r="A57" s="2" t="s">
        <v>125</v>
      </c>
      <c r="B57" s="1" t="s">
        <v>126</v>
      </c>
      <c r="C57" s="9">
        <v>3274.27</v>
      </c>
      <c r="E57" s="41">
        <f t="shared" si="0"/>
        <v>3274.27</v>
      </c>
      <c r="F57" s="41">
        <f t="shared" si="1"/>
        <v>65.485399999999998</v>
      </c>
      <c r="G57" s="41">
        <f t="shared" si="2"/>
        <v>245.57024999999999</v>
      </c>
      <c r="H57" s="41">
        <f>+INGENIERIA!T57</f>
        <v>0</v>
      </c>
      <c r="I57" s="41">
        <f t="shared" si="3"/>
        <v>3585.3256499999998</v>
      </c>
      <c r="J57" s="41">
        <f t="shared" si="4"/>
        <v>573.65210400000001</v>
      </c>
      <c r="K57" s="41">
        <f t="shared" si="5"/>
        <v>4158.9777539999995</v>
      </c>
      <c r="M57" s="60" t="s">
        <v>283</v>
      </c>
      <c r="N57" s="61" t="s">
        <v>334</v>
      </c>
    </row>
    <row r="58" spans="1:14" ht="15" x14ac:dyDescent="0.25">
      <c r="A58" s="2" t="s">
        <v>127</v>
      </c>
      <c r="B58" s="1" t="s">
        <v>128</v>
      </c>
      <c r="C58" s="9">
        <v>4703.01</v>
      </c>
      <c r="E58" s="41">
        <f t="shared" si="0"/>
        <v>4703.01</v>
      </c>
      <c r="F58" s="41">
        <f t="shared" si="1"/>
        <v>94.060200000000009</v>
      </c>
      <c r="G58" s="41">
        <f t="shared" si="2"/>
        <v>352.72575000000001</v>
      </c>
      <c r="H58" s="41">
        <f>+INGENIERIA!T58</f>
        <v>0</v>
      </c>
      <c r="I58" s="41">
        <f t="shared" si="3"/>
        <v>5149.7959499999997</v>
      </c>
      <c r="J58" s="41">
        <f t="shared" si="4"/>
        <v>823.96735200000001</v>
      </c>
      <c r="K58" s="41">
        <f t="shared" si="5"/>
        <v>5973.7633019999994</v>
      </c>
      <c r="M58" s="60" t="s">
        <v>283</v>
      </c>
      <c r="N58" s="61" t="s">
        <v>335</v>
      </c>
    </row>
    <row r="59" spans="1:14" ht="15" hidden="1" x14ac:dyDescent="0.25">
      <c r="A59" s="2" t="s">
        <v>129</v>
      </c>
      <c r="B59" s="1" t="s">
        <v>130</v>
      </c>
      <c r="C59" s="9">
        <v>1026.69</v>
      </c>
      <c r="E59" s="41">
        <f t="shared" si="0"/>
        <v>1026.69</v>
      </c>
      <c r="F59" s="41">
        <f t="shared" si="1"/>
        <v>20.533800000000003</v>
      </c>
      <c r="G59" s="41">
        <f t="shared" si="2"/>
        <v>77.001750000000001</v>
      </c>
      <c r="H59" s="41">
        <f>+INGENIERIA!T59</f>
        <v>0</v>
      </c>
      <c r="I59" s="41">
        <f t="shared" si="3"/>
        <v>1124.2255499999999</v>
      </c>
      <c r="J59" s="41">
        <f t="shared" si="4"/>
        <v>179.87608799999998</v>
      </c>
      <c r="K59" s="41">
        <f t="shared" si="5"/>
        <v>1304.1016379999999</v>
      </c>
      <c r="M59" s="60" t="s">
        <v>285</v>
      </c>
      <c r="N59" s="61" t="s">
        <v>336</v>
      </c>
    </row>
    <row r="60" spans="1:14" ht="15" hidden="1" x14ac:dyDescent="0.25">
      <c r="A60" s="2" t="s">
        <v>131</v>
      </c>
      <c r="B60" s="1" t="s">
        <v>132</v>
      </c>
      <c r="C60" s="9">
        <v>1400</v>
      </c>
      <c r="E60" s="41">
        <f t="shared" si="0"/>
        <v>1400</v>
      </c>
      <c r="F60" s="41">
        <f t="shared" si="1"/>
        <v>28</v>
      </c>
      <c r="G60" s="41">
        <f t="shared" si="2"/>
        <v>105</v>
      </c>
      <c r="H60" s="41">
        <f>+INGENIERIA!T60</f>
        <v>0</v>
      </c>
      <c r="I60" s="41">
        <f t="shared" si="3"/>
        <v>1533</v>
      </c>
      <c r="J60" s="41">
        <f t="shared" si="4"/>
        <v>245.28</v>
      </c>
      <c r="K60" s="41">
        <f t="shared" si="5"/>
        <v>1778.28</v>
      </c>
      <c r="M60" s="60" t="s">
        <v>285</v>
      </c>
      <c r="N60" s="61" t="s">
        <v>337</v>
      </c>
    </row>
    <row r="61" spans="1:14" ht="15" x14ac:dyDescent="0.25">
      <c r="A61" s="2" t="s">
        <v>133</v>
      </c>
      <c r="B61" s="1" t="s">
        <v>134</v>
      </c>
      <c r="C61" s="9">
        <v>2805.88</v>
      </c>
      <c r="E61" s="41">
        <f t="shared" si="0"/>
        <v>2805.88</v>
      </c>
      <c r="F61" s="41">
        <f t="shared" si="1"/>
        <v>56.117600000000003</v>
      </c>
      <c r="G61" s="41">
        <f t="shared" si="2"/>
        <v>210.441</v>
      </c>
      <c r="H61" s="41">
        <f>+INGENIERIA!T61</f>
        <v>0</v>
      </c>
      <c r="I61" s="41">
        <f t="shared" si="3"/>
        <v>3072.4386</v>
      </c>
      <c r="J61" s="41">
        <f t="shared" si="4"/>
        <v>491.59017599999999</v>
      </c>
      <c r="K61" s="41">
        <f t="shared" si="5"/>
        <v>3564.0287760000001</v>
      </c>
      <c r="M61" s="60" t="s">
        <v>314</v>
      </c>
      <c r="N61" s="61" t="s">
        <v>338</v>
      </c>
    </row>
    <row r="62" spans="1:14" ht="15" hidden="1" x14ac:dyDescent="0.25">
      <c r="A62" s="2" t="s">
        <v>135</v>
      </c>
      <c r="B62" s="1" t="s">
        <v>136</v>
      </c>
      <c r="C62" s="9">
        <v>2202.75</v>
      </c>
      <c r="E62" s="41">
        <f t="shared" si="0"/>
        <v>2202.75</v>
      </c>
      <c r="F62" s="41">
        <f t="shared" si="1"/>
        <v>44.055</v>
      </c>
      <c r="G62" s="41">
        <f t="shared" si="2"/>
        <v>165.20624999999998</v>
      </c>
      <c r="H62" s="41">
        <f>+INGENIERIA!T62</f>
        <v>0</v>
      </c>
      <c r="I62" s="41">
        <f t="shared" si="3"/>
        <v>2412.01125</v>
      </c>
      <c r="J62" s="41">
        <f t="shared" si="4"/>
        <v>385.92180000000002</v>
      </c>
      <c r="K62" s="41">
        <f t="shared" si="5"/>
        <v>2797.9330500000001</v>
      </c>
      <c r="M62" s="60" t="s">
        <v>308</v>
      </c>
      <c r="N62" s="61" t="s">
        <v>339</v>
      </c>
    </row>
    <row r="63" spans="1:14" ht="15" hidden="1" x14ac:dyDescent="0.25">
      <c r="A63" s="2" t="s">
        <v>137</v>
      </c>
      <c r="B63" s="1" t="s">
        <v>138</v>
      </c>
      <c r="C63" s="9">
        <v>3327.51</v>
      </c>
      <c r="E63" s="41">
        <f t="shared" si="0"/>
        <v>3327.51</v>
      </c>
      <c r="F63" s="41">
        <f t="shared" si="1"/>
        <v>66.550200000000004</v>
      </c>
      <c r="G63" s="41">
        <f t="shared" si="2"/>
        <v>249.56325000000001</v>
      </c>
      <c r="H63" s="41">
        <f>+INGENIERIA!T63</f>
        <v>0</v>
      </c>
      <c r="I63" s="41">
        <f t="shared" si="3"/>
        <v>3643.6234500000005</v>
      </c>
      <c r="J63" s="41">
        <f t="shared" si="4"/>
        <v>582.97975200000008</v>
      </c>
      <c r="K63" s="41">
        <f t="shared" si="5"/>
        <v>4226.6032020000002</v>
      </c>
      <c r="M63" s="60" t="s">
        <v>285</v>
      </c>
      <c r="N63" s="61" t="s">
        <v>340</v>
      </c>
    </row>
    <row r="64" spans="1:14" ht="15" x14ac:dyDescent="0.25">
      <c r="A64" s="2" t="s">
        <v>139</v>
      </c>
      <c r="B64" s="1" t="s">
        <v>140</v>
      </c>
      <c r="C64" s="9">
        <v>3409.91</v>
      </c>
      <c r="E64" s="41">
        <f t="shared" si="0"/>
        <v>3409.91</v>
      </c>
      <c r="F64" s="41">
        <f t="shared" si="1"/>
        <v>68.1982</v>
      </c>
      <c r="G64" s="41">
        <f t="shared" si="2"/>
        <v>255.74324999999999</v>
      </c>
      <c r="H64" s="41">
        <f>+INGENIERIA!T64</f>
        <v>0</v>
      </c>
      <c r="I64" s="41">
        <f t="shared" si="3"/>
        <v>3733.8514499999997</v>
      </c>
      <c r="J64" s="41">
        <f t="shared" si="4"/>
        <v>597.41623199999992</v>
      </c>
      <c r="K64" s="41">
        <f t="shared" si="5"/>
        <v>4331.2676819999997</v>
      </c>
      <c r="M64" s="60" t="s">
        <v>314</v>
      </c>
      <c r="N64" s="61" t="s">
        <v>341</v>
      </c>
    </row>
    <row r="65" spans="1:14" ht="15" x14ac:dyDescent="0.25">
      <c r="A65" s="2" t="s">
        <v>141</v>
      </c>
      <c r="B65" s="1" t="s">
        <v>142</v>
      </c>
      <c r="C65" s="9">
        <v>3003.31</v>
      </c>
      <c r="E65" s="41">
        <f t="shared" si="0"/>
        <v>3003.31</v>
      </c>
      <c r="F65" s="41">
        <f t="shared" si="1"/>
        <v>60.066200000000002</v>
      </c>
      <c r="G65" s="41">
        <f t="shared" si="2"/>
        <v>225.24824999999998</v>
      </c>
      <c r="H65" s="41">
        <f>+INGENIERIA!T65</f>
        <v>0</v>
      </c>
      <c r="I65" s="41">
        <f t="shared" si="3"/>
        <v>3288.6244500000003</v>
      </c>
      <c r="J65" s="41">
        <f t="shared" si="4"/>
        <v>526.17991200000006</v>
      </c>
      <c r="K65" s="41">
        <f t="shared" si="5"/>
        <v>3814.8043620000003</v>
      </c>
      <c r="M65" s="60" t="s">
        <v>314</v>
      </c>
      <c r="N65" s="61" t="s">
        <v>342</v>
      </c>
    </row>
    <row r="66" spans="1:14" ht="15" hidden="1" x14ac:dyDescent="0.25">
      <c r="A66" s="2" t="s">
        <v>143</v>
      </c>
      <c r="B66" s="1" t="s">
        <v>144</v>
      </c>
      <c r="C66" s="9">
        <v>4606.71</v>
      </c>
      <c r="E66" s="41">
        <f t="shared" si="0"/>
        <v>4606.71</v>
      </c>
      <c r="F66" s="41">
        <f t="shared" si="1"/>
        <v>92.134200000000007</v>
      </c>
      <c r="G66" s="41">
        <f t="shared" si="2"/>
        <v>345.50324999999998</v>
      </c>
      <c r="H66" s="41">
        <f>+INGENIERIA!T66</f>
        <v>0</v>
      </c>
      <c r="I66" s="41">
        <f t="shared" si="3"/>
        <v>5044.3474500000002</v>
      </c>
      <c r="J66" s="41">
        <f t="shared" si="4"/>
        <v>807.09559200000001</v>
      </c>
      <c r="K66" s="41">
        <f t="shared" si="5"/>
        <v>5851.4430419999999</v>
      </c>
      <c r="M66" s="60" t="s">
        <v>285</v>
      </c>
      <c r="N66" s="61" t="s">
        <v>343</v>
      </c>
    </row>
    <row r="67" spans="1:14" ht="15" hidden="1" x14ac:dyDescent="0.25">
      <c r="A67" s="2" t="s">
        <v>145</v>
      </c>
      <c r="B67" s="1" t="s">
        <v>146</v>
      </c>
      <c r="C67" s="9">
        <v>1633.38</v>
      </c>
      <c r="E67" s="41">
        <f t="shared" si="0"/>
        <v>1633.38</v>
      </c>
      <c r="F67" s="41">
        <f t="shared" si="1"/>
        <v>32.6676</v>
      </c>
      <c r="G67" s="41">
        <f t="shared" si="2"/>
        <v>122.5035</v>
      </c>
      <c r="H67" s="41">
        <f>+INGENIERIA!T67</f>
        <v>0</v>
      </c>
      <c r="I67" s="41">
        <f t="shared" si="3"/>
        <v>1788.5511000000001</v>
      </c>
      <c r="J67" s="41">
        <f t="shared" si="4"/>
        <v>286.16817600000002</v>
      </c>
      <c r="K67" s="41">
        <f t="shared" si="5"/>
        <v>2074.7192760000003</v>
      </c>
      <c r="M67" s="60" t="s">
        <v>288</v>
      </c>
      <c r="N67" s="61" t="s">
        <v>344</v>
      </c>
    </row>
    <row r="68" spans="1:14" ht="15" x14ac:dyDescent="0.25">
      <c r="A68" s="2" t="s">
        <v>147</v>
      </c>
      <c r="B68" s="1" t="s">
        <v>148</v>
      </c>
      <c r="C68" s="9">
        <v>4187.18</v>
      </c>
      <c r="E68" s="41">
        <f t="shared" si="0"/>
        <v>4187.18</v>
      </c>
      <c r="F68" s="41">
        <f t="shared" si="1"/>
        <v>83.743600000000001</v>
      </c>
      <c r="G68" s="41">
        <f t="shared" si="2"/>
        <v>314.0385</v>
      </c>
      <c r="H68" s="41">
        <f>+INGENIERIA!T68</f>
        <v>0</v>
      </c>
      <c r="I68" s="41">
        <f t="shared" si="3"/>
        <v>4584.9620999999997</v>
      </c>
      <c r="J68" s="41">
        <f t="shared" si="4"/>
        <v>733.59393599999999</v>
      </c>
      <c r="K68" s="41">
        <f t="shared" si="5"/>
        <v>5318.5560359999999</v>
      </c>
      <c r="M68" s="60" t="s">
        <v>283</v>
      </c>
      <c r="N68" s="61" t="s">
        <v>345</v>
      </c>
    </row>
    <row r="69" spans="1:14" ht="15" hidden="1" x14ac:dyDescent="0.25">
      <c r="A69" s="2" t="s">
        <v>149</v>
      </c>
      <c r="B69" s="1" t="s">
        <v>150</v>
      </c>
      <c r="C69" s="9">
        <v>1026.69</v>
      </c>
      <c r="E69" s="41">
        <f t="shared" si="0"/>
        <v>1026.69</v>
      </c>
      <c r="F69" s="41">
        <f t="shared" si="1"/>
        <v>20.533800000000003</v>
      </c>
      <c r="G69" s="41">
        <f t="shared" si="2"/>
        <v>77.001750000000001</v>
      </c>
      <c r="H69" s="41">
        <f>+INGENIERIA!T69</f>
        <v>0</v>
      </c>
      <c r="I69" s="41">
        <f t="shared" si="3"/>
        <v>1124.2255499999999</v>
      </c>
      <c r="J69" s="41">
        <f t="shared" si="4"/>
        <v>179.87608799999998</v>
      </c>
      <c r="K69" s="41">
        <f t="shared" si="5"/>
        <v>1304.1016379999999</v>
      </c>
      <c r="M69" s="60" t="s">
        <v>285</v>
      </c>
      <c r="N69" s="61" t="s">
        <v>346</v>
      </c>
    </row>
    <row r="70" spans="1:14" s="6" customFormat="1" hidden="1" x14ac:dyDescent="0.2">
      <c r="A70" s="12" t="s">
        <v>151</v>
      </c>
      <c r="C70" s="6" t="s">
        <v>152</v>
      </c>
      <c r="E70" s="39" t="s">
        <v>152</v>
      </c>
      <c r="F70" s="39" t="s">
        <v>152</v>
      </c>
      <c r="G70" s="39" t="s">
        <v>152</v>
      </c>
      <c r="H70" s="39" t="s">
        <v>152</v>
      </c>
      <c r="I70" s="39" t="s">
        <v>152</v>
      </c>
      <c r="J70" s="39" t="s">
        <v>152</v>
      </c>
      <c r="K70" s="39" t="s">
        <v>152</v>
      </c>
    </row>
    <row r="71" spans="1:14" hidden="1" x14ac:dyDescent="0.2">
      <c r="C71" s="14">
        <v>159867.65</v>
      </c>
      <c r="E71" s="42">
        <f>SUM(E12:E69)</f>
        <v>159867.65000000005</v>
      </c>
      <c r="F71" s="42">
        <f t="shared" ref="F71:K71" si="6">SUM(F12:F69)</f>
        <v>3197.3529999999996</v>
      </c>
      <c r="G71" s="42">
        <f t="shared" si="6"/>
        <v>11990.07375</v>
      </c>
      <c r="H71" s="42">
        <f t="shared" si="6"/>
        <v>0</v>
      </c>
      <c r="I71" s="42">
        <f t="shared" si="6"/>
        <v>175055.07675000007</v>
      </c>
      <c r="J71" s="42">
        <f t="shared" si="6"/>
        <v>28008.812280000002</v>
      </c>
      <c r="K71" s="42">
        <f t="shared" si="6"/>
        <v>203063.8890299999</v>
      </c>
    </row>
    <row r="73" spans="1:14" x14ac:dyDescent="0.2">
      <c r="A73" s="7" t="s">
        <v>153</v>
      </c>
    </row>
    <row r="74" spans="1:14" x14ac:dyDescent="0.2">
      <c r="A74" s="2" t="s">
        <v>154</v>
      </c>
      <c r="B74" s="1" t="s">
        <v>155</v>
      </c>
      <c r="C74" s="9">
        <v>3076.94</v>
      </c>
      <c r="E74" s="41">
        <f>+C74</f>
        <v>3076.94</v>
      </c>
      <c r="F74" s="41">
        <f>+E74*2%</f>
        <v>61.538800000000002</v>
      </c>
      <c r="G74" s="41">
        <f>+E74*7.5%</f>
        <v>230.7705</v>
      </c>
      <c r="H74" s="41">
        <f>+INGENIERIA!T74</f>
        <v>0</v>
      </c>
      <c r="I74" s="41">
        <f>SUM(E74:H74)</f>
        <v>3369.2492999999999</v>
      </c>
      <c r="J74" s="41">
        <f>+I74*16%</f>
        <v>539.07988799999998</v>
      </c>
      <c r="K74" s="41">
        <f>+I74+J74</f>
        <v>3908.3291879999997</v>
      </c>
    </row>
    <row r="75" spans="1:14" x14ac:dyDescent="0.2">
      <c r="A75" s="2" t="s">
        <v>156</v>
      </c>
      <c r="B75" s="1" t="s">
        <v>157</v>
      </c>
      <c r="C75" s="9">
        <v>2148.85</v>
      </c>
      <c r="E75" s="41">
        <f t="shared" ref="E75:E118" si="7">+C75</f>
        <v>2148.85</v>
      </c>
      <c r="F75" s="41">
        <f t="shared" ref="F75:F118" si="8">+E75*2%</f>
        <v>42.976999999999997</v>
      </c>
      <c r="G75" s="41">
        <f t="shared" ref="G75:G118" si="9">+E75*7.5%</f>
        <v>161.16374999999999</v>
      </c>
      <c r="H75" s="41">
        <f>+INGENIERIA!T75</f>
        <v>105.29</v>
      </c>
      <c r="I75" s="41">
        <f t="shared" ref="I75:I118" si="10">SUM(E75:H75)</f>
        <v>2458.2807499999999</v>
      </c>
      <c r="J75" s="41">
        <f t="shared" ref="J75:J118" si="11">+I75*16%</f>
        <v>393.32492000000002</v>
      </c>
      <c r="K75" s="41">
        <f t="shared" ref="K75:K118" si="12">+I75+J75</f>
        <v>2851.6056699999999</v>
      </c>
    </row>
    <row r="76" spans="1:14" x14ac:dyDescent="0.2">
      <c r="A76" s="2" t="s">
        <v>158</v>
      </c>
      <c r="B76" s="1" t="s">
        <v>159</v>
      </c>
      <c r="C76" s="9">
        <v>5350.69</v>
      </c>
      <c r="E76" s="41">
        <f t="shared" si="7"/>
        <v>5350.69</v>
      </c>
      <c r="F76" s="41">
        <f t="shared" si="8"/>
        <v>107.01379999999999</v>
      </c>
      <c r="G76" s="41">
        <f t="shared" si="9"/>
        <v>401.30174999999997</v>
      </c>
      <c r="H76" s="41">
        <f>+INGENIERIA!T76</f>
        <v>262.18</v>
      </c>
      <c r="I76" s="41">
        <f t="shared" si="10"/>
        <v>6121.1855499999992</v>
      </c>
      <c r="J76" s="41">
        <f t="shared" si="11"/>
        <v>979.38968799999986</v>
      </c>
      <c r="K76" s="41">
        <f t="shared" si="12"/>
        <v>7100.5752379999994</v>
      </c>
    </row>
    <row r="77" spans="1:14" x14ac:dyDescent="0.2">
      <c r="A77" s="2" t="s">
        <v>160</v>
      </c>
      <c r="B77" s="1" t="s">
        <v>161</v>
      </c>
      <c r="C77" s="9">
        <v>2965.52</v>
      </c>
      <c r="E77" s="41">
        <f t="shared" si="7"/>
        <v>2965.52</v>
      </c>
      <c r="F77" s="41">
        <f t="shared" si="8"/>
        <v>59.310400000000001</v>
      </c>
      <c r="G77" s="41">
        <f t="shared" si="9"/>
        <v>222.41399999999999</v>
      </c>
      <c r="H77" s="41">
        <f>+INGENIERIA!T77</f>
        <v>145.31</v>
      </c>
      <c r="I77" s="41">
        <f t="shared" si="10"/>
        <v>3392.5543999999995</v>
      </c>
      <c r="J77" s="41">
        <f t="shared" si="11"/>
        <v>542.80870399999992</v>
      </c>
      <c r="K77" s="41">
        <f t="shared" si="12"/>
        <v>3935.3631039999996</v>
      </c>
    </row>
    <row r="78" spans="1:14" x14ac:dyDescent="0.2">
      <c r="A78" s="2" t="s">
        <v>162</v>
      </c>
      <c r="B78" s="1" t="s">
        <v>163</v>
      </c>
      <c r="C78" s="9">
        <v>441.8</v>
      </c>
      <c r="E78" s="41">
        <f t="shared" si="7"/>
        <v>441.8</v>
      </c>
      <c r="F78" s="41">
        <f t="shared" si="8"/>
        <v>8.8360000000000003</v>
      </c>
      <c r="G78" s="41">
        <f t="shared" si="9"/>
        <v>33.134999999999998</v>
      </c>
      <c r="H78" s="41">
        <f>+INGENIERIA!T78</f>
        <v>21.65</v>
      </c>
      <c r="I78" s="41">
        <f t="shared" si="10"/>
        <v>505.42099999999999</v>
      </c>
      <c r="J78" s="41">
        <f t="shared" si="11"/>
        <v>80.867360000000005</v>
      </c>
      <c r="K78" s="41">
        <f t="shared" si="12"/>
        <v>586.28836000000001</v>
      </c>
    </row>
    <row r="79" spans="1:14" x14ac:dyDescent="0.2">
      <c r="A79" s="2" t="s">
        <v>164</v>
      </c>
      <c r="B79" s="1" t="s">
        <v>165</v>
      </c>
      <c r="C79" s="9">
        <v>4195.7</v>
      </c>
      <c r="E79" s="41">
        <f t="shared" si="7"/>
        <v>4195.7</v>
      </c>
      <c r="F79" s="41">
        <f t="shared" si="8"/>
        <v>83.914000000000001</v>
      </c>
      <c r="G79" s="41">
        <f t="shared" si="9"/>
        <v>314.67749999999995</v>
      </c>
      <c r="H79" s="41">
        <f>+INGENIERIA!T79</f>
        <v>205.59</v>
      </c>
      <c r="I79" s="41">
        <f t="shared" si="10"/>
        <v>4799.8814999999995</v>
      </c>
      <c r="J79" s="41">
        <f t="shared" si="11"/>
        <v>767.98103999999989</v>
      </c>
      <c r="K79" s="41">
        <f t="shared" si="12"/>
        <v>5567.8625399999992</v>
      </c>
    </row>
    <row r="80" spans="1:14" x14ac:dyDescent="0.2">
      <c r="A80" s="2" t="s">
        <v>166</v>
      </c>
      <c r="B80" s="1" t="s">
        <v>167</v>
      </c>
      <c r="C80" s="9">
        <v>2775.83</v>
      </c>
      <c r="E80" s="41">
        <f t="shared" si="7"/>
        <v>2775.83</v>
      </c>
      <c r="F80" s="41">
        <f t="shared" si="8"/>
        <v>55.516599999999997</v>
      </c>
      <c r="G80" s="41">
        <f t="shared" si="9"/>
        <v>208.18724999999998</v>
      </c>
      <c r="H80" s="41">
        <f>+INGENIERIA!T80</f>
        <v>0</v>
      </c>
      <c r="I80" s="41">
        <f t="shared" si="10"/>
        <v>3039.5338499999998</v>
      </c>
      <c r="J80" s="41">
        <f t="shared" si="11"/>
        <v>486.32541599999996</v>
      </c>
      <c r="K80" s="41">
        <f t="shared" si="12"/>
        <v>3525.8592659999999</v>
      </c>
    </row>
    <row r="81" spans="1:11" x14ac:dyDescent="0.2">
      <c r="A81" s="2" t="s">
        <v>168</v>
      </c>
      <c r="B81" s="1" t="s">
        <v>169</v>
      </c>
      <c r="C81" s="9">
        <v>1044.03</v>
      </c>
      <c r="E81" s="41">
        <f t="shared" si="7"/>
        <v>1044.03</v>
      </c>
      <c r="F81" s="41">
        <f t="shared" si="8"/>
        <v>20.880600000000001</v>
      </c>
      <c r="G81" s="41">
        <f t="shared" si="9"/>
        <v>78.302250000000001</v>
      </c>
      <c r="H81" s="41">
        <f>+INGENIERIA!T81</f>
        <v>51.16</v>
      </c>
      <c r="I81" s="41">
        <f t="shared" si="10"/>
        <v>1194.37285</v>
      </c>
      <c r="J81" s="41">
        <f t="shared" si="11"/>
        <v>191.09965600000001</v>
      </c>
      <c r="K81" s="41">
        <f t="shared" si="12"/>
        <v>1385.4725060000001</v>
      </c>
    </row>
    <row r="82" spans="1:11" x14ac:dyDescent="0.2">
      <c r="A82" s="2" t="s">
        <v>170</v>
      </c>
      <c r="B82" s="1" t="s">
        <v>171</v>
      </c>
      <c r="C82" s="9">
        <v>615.82000000000005</v>
      </c>
      <c r="E82" s="41">
        <f t="shared" si="7"/>
        <v>615.82000000000005</v>
      </c>
      <c r="F82" s="41">
        <f t="shared" si="8"/>
        <v>12.316400000000002</v>
      </c>
      <c r="G82" s="41">
        <f t="shared" si="9"/>
        <v>46.186500000000002</v>
      </c>
      <c r="H82" s="41">
        <f>+INGENIERIA!T82</f>
        <v>0</v>
      </c>
      <c r="I82" s="41">
        <f t="shared" si="10"/>
        <v>674.32290000000012</v>
      </c>
      <c r="J82" s="41">
        <f t="shared" si="11"/>
        <v>107.89166400000002</v>
      </c>
      <c r="K82" s="41">
        <f t="shared" si="12"/>
        <v>782.21456400000011</v>
      </c>
    </row>
    <row r="83" spans="1:11" x14ac:dyDescent="0.2">
      <c r="A83" s="2" t="s">
        <v>172</v>
      </c>
      <c r="B83" s="1" t="s">
        <v>173</v>
      </c>
      <c r="C83" s="9">
        <v>4090.32</v>
      </c>
      <c r="E83" s="41">
        <f t="shared" si="7"/>
        <v>4090.32</v>
      </c>
      <c r="F83" s="41">
        <f t="shared" si="8"/>
        <v>81.806400000000011</v>
      </c>
      <c r="G83" s="41">
        <f t="shared" si="9"/>
        <v>306.774</v>
      </c>
      <c r="H83" s="41">
        <f>+INGENIERIA!T83</f>
        <v>200.43</v>
      </c>
      <c r="I83" s="41">
        <f t="shared" si="10"/>
        <v>4679.3304000000007</v>
      </c>
      <c r="J83" s="41">
        <f t="shared" si="11"/>
        <v>748.6928640000001</v>
      </c>
      <c r="K83" s="41">
        <f t="shared" si="12"/>
        <v>5428.0232640000013</v>
      </c>
    </row>
    <row r="84" spans="1:11" x14ac:dyDescent="0.2">
      <c r="A84" s="2" t="s">
        <v>174</v>
      </c>
      <c r="B84" s="1" t="s">
        <v>175</v>
      </c>
      <c r="C84" s="9">
        <v>5542.9</v>
      </c>
      <c r="E84" s="41">
        <f t="shared" si="7"/>
        <v>5542.9</v>
      </c>
      <c r="F84" s="41">
        <f t="shared" si="8"/>
        <v>110.85799999999999</v>
      </c>
      <c r="G84" s="41">
        <f t="shared" si="9"/>
        <v>415.71749999999997</v>
      </c>
      <c r="H84" s="41">
        <f>+INGENIERIA!T84</f>
        <v>271.60000000000002</v>
      </c>
      <c r="I84" s="41">
        <f t="shared" si="10"/>
        <v>6341.0754999999999</v>
      </c>
      <c r="J84" s="41">
        <f t="shared" si="11"/>
        <v>1014.57208</v>
      </c>
      <c r="K84" s="41">
        <f t="shared" si="12"/>
        <v>7355.6475799999998</v>
      </c>
    </row>
    <row r="85" spans="1:11" x14ac:dyDescent="0.2">
      <c r="A85" s="2" t="s">
        <v>176</v>
      </c>
      <c r="B85" s="1" t="s">
        <v>177</v>
      </c>
      <c r="C85" s="9">
        <v>4297.17</v>
      </c>
      <c r="E85" s="41">
        <f t="shared" si="7"/>
        <v>4297.17</v>
      </c>
      <c r="F85" s="41">
        <f t="shared" si="8"/>
        <v>85.943399999999997</v>
      </c>
      <c r="G85" s="41">
        <f t="shared" si="9"/>
        <v>322.28775000000002</v>
      </c>
      <c r="H85" s="41">
        <f>+INGENIERIA!T85</f>
        <v>210.56</v>
      </c>
      <c r="I85" s="41">
        <f t="shared" si="10"/>
        <v>4915.961150000001</v>
      </c>
      <c r="J85" s="41">
        <f t="shared" si="11"/>
        <v>786.55378400000018</v>
      </c>
      <c r="K85" s="41">
        <f t="shared" si="12"/>
        <v>5702.5149340000007</v>
      </c>
    </row>
    <row r="86" spans="1:11" x14ac:dyDescent="0.2">
      <c r="A86" s="2" t="s">
        <v>178</v>
      </c>
      <c r="B86" s="1" t="s">
        <v>179</v>
      </c>
      <c r="C86" s="9">
        <v>4530.5</v>
      </c>
      <c r="E86" s="41">
        <f t="shared" si="7"/>
        <v>4530.5</v>
      </c>
      <c r="F86" s="41">
        <f t="shared" si="8"/>
        <v>90.61</v>
      </c>
      <c r="G86" s="41">
        <f t="shared" si="9"/>
        <v>339.78749999999997</v>
      </c>
      <c r="H86" s="41">
        <f>+INGENIERIA!T86</f>
        <v>0</v>
      </c>
      <c r="I86" s="41">
        <f t="shared" si="10"/>
        <v>4960.8975</v>
      </c>
      <c r="J86" s="41">
        <f t="shared" si="11"/>
        <v>793.74360000000001</v>
      </c>
      <c r="K86" s="41">
        <f t="shared" si="12"/>
        <v>5754.6410999999998</v>
      </c>
    </row>
    <row r="87" spans="1:11" x14ac:dyDescent="0.2">
      <c r="A87" s="2" t="s">
        <v>180</v>
      </c>
      <c r="B87" s="1" t="s">
        <v>181</v>
      </c>
      <c r="C87" s="9">
        <v>5994.33</v>
      </c>
      <c r="E87" s="41">
        <f t="shared" si="7"/>
        <v>5994.33</v>
      </c>
      <c r="F87" s="41">
        <f t="shared" si="8"/>
        <v>119.8866</v>
      </c>
      <c r="G87" s="41">
        <f t="shared" si="9"/>
        <v>449.57474999999999</v>
      </c>
      <c r="H87" s="41">
        <f>+INGENIERIA!T87</f>
        <v>0</v>
      </c>
      <c r="I87" s="41">
        <f t="shared" si="10"/>
        <v>6563.7913499999995</v>
      </c>
      <c r="J87" s="41">
        <f t="shared" si="11"/>
        <v>1050.2066159999999</v>
      </c>
      <c r="K87" s="41">
        <f t="shared" si="12"/>
        <v>7613.997965999999</v>
      </c>
    </row>
    <row r="88" spans="1:11" x14ac:dyDescent="0.2">
      <c r="A88" s="2" t="s">
        <v>182</v>
      </c>
      <c r="B88" s="1" t="s">
        <v>183</v>
      </c>
      <c r="C88" s="9">
        <v>1569.17</v>
      </c>
      <c r="E88" s="41">
        <f t="shared" si="7"/>
        <v>1569.17</v>
      </c>
      <c r="F88" s="41">
        <f t="shared" si="8"/>
        <v>31.383400000000002</v>
      </c>
      <c r="G88" s="41">
        <f t="shared" si="9"/>
        <v>117.68774999999999</v>
      </c>
      <c r="H88" s="41">
        <f>+INGENIERIA!T88</f>
        <v>76.89</v>
      </c>
      <c r="I88" s="41">
        <f t="shared" si="10"/>
        <v>1795.1311500000002</v>
      </c>
      <c r="J88" s="41">
        <f t="shared" si="11"/>
        <v>287.22098400000004</v>
      </c>
      <c r="K88" s="41">
        <f t="shared" si="12"/>
        <v>2082.3521340000002</v>
      </c>
    </row>
    <row r="89" spans="1:11" x14ac:dyDescent="0.2">
      <c r="A89" s="2" t="s">
        <v>184</v>
      </c>
      <c r="B89" s="1" t="s">
        <v>185</v>
      </c>
      <c r="C89" s="9">
        <v>1199.94</v>
      </c>
      <c r="E89" s="41">
        <f t="shared" si="7"/>
        <v>1199.94</v>
      </c>
      <c r="F89" s="41">
        <f t="shared" si="8"/>
        <v>23.998800000000003</v>
      </c>
      <c r="G89" s="41">
        <f t="shared" si="9"/>
        <v>89.995500000000007</v>
      </c>
      <c r="H89" s="41">
        <f>+INGENIERIA!T89</f>
        <v>0</v>
      </c>
      <c r="I89" s="41">
        <f t="shared" si="10"/>
        <v>1313.9343000000001</v>
      </c>
      <c r="J89" s="41">
        <f t="shared" si="11"/>
        <v>210.22948800000003</v>
      </c>
      <c r="K89" s="41">
        <f t="shared" si="12"/>
        <v>1524.1637880000001</v>
      </c>
    </row>
    <row r="90" spans="1:11" x14ac:dyDescent="0.2">
      <c r="A90" s="2" t="s">
        <v>186</v>
      </c>
      <c r="B90" s="1" t="s">
        <v>187</v>
      </c>
      <c r="C90" s="9">
        <v>1267.76</v>
      </c>
      <c r="E90" s="41">
        <f t="shared" si="7"/>
        <v>1267.76</v>
      </c>
      <c r="F90" s="41">
        <f t="shared" si="8"/>
        <v>25.3552</v>
      </c>
      <c r="G90" s="41">
        <f t="shared" si="9"/>
        <v>95.081999999999994</v>
      </c>
      <c r="H90" s="41">
        <f>+INGENIERIA!T90</f>
        <v>62.12</v>
      </c>
      <c r="I90" s="41">
        <f t="shared" si="10"/>
        <v>1450.3172</v>
      </c>
      <c r="J90" s="41">
        <f t="shared" si="11"/>
        <v>232.05075199999999</v>
      </c>
      <c r="K90" s="41">
        <f t="shared" si="12"/>
        <v>1682.3679520000001</v>
      </c>
    </row>
    <row r="91" spans="1:11" x14ac:dyDescent="0.2">
      <c r="A91" s="2" t="s">
        <v>188</v>
      </c>
      <c r="B91" s="1" t="s">
        <v>189</v>
      </c>
      <c r="C91" s="9">
        <v>2765.33</v>
      </c>
      <c r="E91" s="41">
        <f t="shared" si="7"/>
        <v>2765.33</v>
      </c>
      <c r="F91" s="41">
        <f t="shared" si="8"/>
        <v>55.306600000000003</v>
      </c>
      <c r="G91" s="41">
        <f t="shared" si="9"/>
        <v>207.39974999999998</v>
      </c>
      <c r="H91" s="41">
        <f>+INGENIERIA!T91</f>
        <v>0</v>
      </c>
      <c r="I91" s="41">
        <f t="shared" si="10"/>
        <v>3028.0363499999999</v>
      </c>
      <c r="J91" s="41">
        <f t="shared" si="11"/>
        <v>484.485816</v>
      </c>
      <c r="K91" s="41">
        <f t="shared" si="12"/>
        <v>3512.5221659999997</v>
      </c>
    </row>
    <row r="92" spans="1:11" x14ac:dyDescent="0.2">
      <c r="A92" s="2" t="s">
        <v>190</v>
      </c>
      <c r="B92" s="1" t="s">
        <v>191</v>
      </c>
      <c r="C92" s="9">
        <v>2163.0500000000002</v>
      </c>
      <c r="E92" s="41">
        <f t="shared" si="7"/>
        <v>2163.0500000000002</v>
      </c>
      <c r="F92" s="41">
        <f t="shared" si="8"/>
        <v>43.261000000000003</v>
      </c>
      <c r="G92" s="41">
        <f t="shared" si="9"/>
        <v>162.22875000000002</v>
      </c>
      <c r="H92" s="41">
        <f>+INGENIERIA!T92</f>
        <v>105.99</v>
      </c>
      <c r="I92" s="41">
        <f t="shared" si="10"/>
        <v>2474.5297500000001</v>
      </c>
      <c r="J92" s="41">
        <f t="shared" si="11"/>
        <v>395.92476000000005</v>
      </c>
      <c r="K92" s="41">
        <f t="shared" si="12"/>
        <v>2870.45451</v>
      </c>
    </row>
    <row r="93" spans="1:11" x14ac:dyDescent="0.2">
      <c r="A93" s="2" t="s">
        <v>192</v>
      </c>
      <c r="B93" s="1" t="s">
        <v>193</v>
      </c>
      <c r="C93" s="9">
        <v>6198.25</v>
      </c>
      <c r="E93" s="41">
        <f t="shared" si="7"/>
        <v>6198.25</v>
      </c>
      <c r="F93" s="41">
        <f t="shared" si="8"/>
        <v>123.965</v>
      </c>
      <c r="G93" s="41">
        <f t="shared" si="9"/>
        <v>464.86874999999998</v>
      </c>
      <c r="H93" s="41">
        <f>+INGENIERIA!T93</f>
        <v>0</v>
      </c>
      <c r="I93" s="41">
        <f t="shared" si="10"/>
        <v>6787.0837499999998</v>
      </c>
      <c r="J93" s="41">
        <f t="shared" si="11"/>
        <v>1085.9333999999999</v>
      </c>
      <c r="K93" s="41">
        <f t="shared" si="12"/>
        <v>7873.0171499999997</v>
      </c>
    </row>
    <row r="94" spans="1:11" x14ac:dyDescent="0.2">
      <c r="A94" s="2" t="s">
        <v>194</v>
      </c>
      <c r="B94" s="1" t="s">
        <v>195</v>
      </c>
      <c r="C94" s="9">
        <v>2748.13</v>
      </c>
      <c r="E94" s="41">
        <f t="shared" si="7"/>
        <v>2748.13</v>
      </c>
      <c r="F94" s="41">
        <f t="shared" si="8"/>
        <v>54.962600000000002</v>
      </c>
      <c r="G94" s="41">
        <f t="shared" si="9"/>
        <v>206.10974999999999</v>
      </c>
      <c r="H94" s="41">
        <f>+INGENIERIA!T94</f>
        <v>134.66</v>
      </c>
      <c r="I94" s="41">
        <f t="shared" si="10"/>
        <v>3143.8623499999999</v>
      </c>
      <c r="J94" s="41">
        <f t="shared" si="11"/>
        <v>503.01797599999998</v>
      </c>
      <c r="K94" s="41">
        <f t="shared" si="12"/>
        <v>3646.880326</v>
      </c>
    </row>
    <row r="95" spans="1:11" x14ac:dyDescent="0.2">
      <c r="A95" s="2" t="s">
        <v>196</v>
      </c>
      <c r="B95" s="1" t="s">
        <v>197</v>
      </c>
      <c r="C95" s="9">
        <v>5597.75</v>
      </c>
      <c r="E95" s="41">
        <f t="shared" si="7"/>
        <v>5597.75</v>
      </c>
      <c r="F95" s="41">
        <f t="shared" si="8"/>
        <v>111.955</v>
      </c>
      <c r="G95" s="41">
        <f t="shared" si="9"/>
        <v>419.83125000000001</v>
      </c>
      <c r="H95" s="41">
        <f>+INGENIERIA!T95</f>
        <v>0</v>
      </c>
      <c r="I95" s="41">
        <f t="shared" si="10"/>
        <v>6129.5362500000001</v>
      </c>
      <c r="J95" s="41">
        <f t="shared" si="11"/>
        <v>980.72580000000005</v>
      </c>
      <c r="K95" s="41">
        <f t="shared" si="12"/>
        <v>7110.2620500000003</v>
      </c>
    </row>
    <row r="96" spans="1:11" x14ac:dyDescent="0.2">
      <c r="A96" s="2" t="s">
        <v>198</v>
      </c>
      <c r="B96" s="1" t="s">
        <v>199</v>
      </c>
      <c r="C96" s="9">
        <v>1261.6600000000001</v>
      </c>
      <c r="E96" s="41">
        <f t="shared" si="7"/>
        <v>1261.6600000000001</v>
      </c>
      <c r="F96" s="41">
        <f t="shared" si="8"/>
        <v>25.233200000000004</v>
      </c>
      <c r="G96" s="41">
        <f t="shared" si="9"/>
        <v>94.624499999999998</v>
      </c>
      <c r="H96" s="41">
        <f>+INGENIERIA!T96</f>
        <v>61.82</v>
      </c>
      <c r="I96" s="41">
        <f t="shared" si="10"/>
        <v>1443.3376999999998</v>
      </c>
      <c r="J96" s="41">
        <f t="shared" si="11"/>
        <v>230.93403199999997</v>
      </c>
      <c r="K96" s="41">
        <f t="shared" si="12"/>
        <v>1674.2717319999997</v>
      </c>
    </row>
    <row r="97" spans="1:11" x14ac:dyDescent="0.2">
      <c r="A97" s="2" t="s">
        <v>200</v>
      </c>
      <c r="B97" s="1" t="s">
        <v>201</v>
      </c>
      <c r="C97" s="9">
        <v>5543.4</v>
      </c>
      <c r="E97" s="41">
        <f t="shared" si="7"/>
        <v>5543.4</v>
      </c>
      <c r="F97" s="41">
        <f t="shared" si="8"/>
        <v>110.86799999999999</v>
      </c>
      <c r="G97" s="41">
        <f t="shared" si="9"/>
        <v>415.75499999999994</v>
      </c>
      <c r="H97" s="41">
        <f>+INGENIERIA!T97</f>
        <v>0</v>
      </c>
      <c r="I97" s="41">
        <f t="shared" si="10"/>
        <v>6070.0230000000001</v>
      </c>
      <c r="J97" s="41">
        <f t="shared" si="11"/>
        <v>971.20368000000008</v>
      </c>
      <c r="K97" s="41">
        <f t="shared" si="12"/>
        <v>7041.2266799999998</v>
      </c>
    </row>
    <row r="98" spans="1:11" x14ac:dyDescent="0.2">
      <c r="A98" s="2" t="s">
        <v>202</v>
      </c>
      <c r="B98" s="1" t="s">
        <v>203</v>
      </c>
      <c r="C98" s="9">
        <v>4514.6400000000003</v>
      </c>
      <c r="E98" s="41">
        <f t="shared" si="7"/>
        <v>4514.6400000000003</v>
      </c>
      <c r="F98" s="41">
        <f t="shared" si="8"/>
        <v>90.292800000000014</v>
      </c>
      <c r="G98" s="41">
        <f t="shared" si="9"/>
        <v>338.59800000000001</v>
      </c>
      <c r="H98" s="41">
        <f>+INGENIERIA!T98</f>
        <v>0</v>
      </c>
      <c r="I98" s="41">
        <f t="shared" si="10"/>
        <v>4943.5308000000005</v>
      </c>
      <c r="J98" s="41">
        <f t="shared" si="11"/>
        <v>790.9649280000001</v>
      </c>
      <c r="K98" s="41">
        <f t="shared" si="12"/>
        <v>5734.4957280000008</v>
      </c>
    </row>
    <row r="99" spans="1:11" x14ac:dyDescent="0.2">
      <c r="A99" s="2" t="s">
        <v>204</v>
      </c>
      <c r="B99" s="1" t="s">
        <v>205</v>
      </c>
      <c r="C99" s="9">
        <v>2206.08</v>
      </c>
      <c r="E99" s="41">
        <f t="shared" si="7"/>
        <v>2206.08</v>
      </c>
      <c r="F99" s="41">
        <f t="shared" si="8"/>
        <v>44.121600000000001</v>
      </c>
      <c r="G99" s="41">
        <f t="shared" si="9"/>
        <v>165.45599999999999</v>
      </c>
      <c r="H99" s="41">
        <f>+INGENIERIA!T99</f>
        <v>108.1</v>
      </c>
      <c r="I99" s="41">
        <f t="shared" si="10"/>
        <v>2523.7575999999999</v>
      </c>
      <c r="J99" s="41">
        <f t="shared" si="11"/>
        <v>403.80121600000001</v>
      </c>
      <c r="K99" s="41">
        <f t="shared" si="12"/>
        <v>2927.5588159999998</v>
      </c>
    </row>
    <row r="100" spans="1:11" x14ac:dyDescent="0.2">
      <c r="A100" s="2" t="s">
        <v>206</v>
      </c>
      <c r="B100" s="1" t="s">
        <v>207</v>
      </c>
      <c r="C100" s="9">
        <v>2334.75</v>
      </c>
      <c r="E100" s="41">
        <f t="shared" si="7"/>
        <v>2334.75</v>
      </c>
      <c r="F100" s="41">
        <f t="shared" si="8"/>
        <v>46.695</v>
      </c>
      <c r="G100" s="41">
        <f t="shared" si="9"/>
        <v>175.10624999999999</v>
      </c>
      <c r="H100" s="41">
        <f>+INGENIERIA!T100</f>
        <v>114.4</v>
      </c>
      <c r="I100" s="41">
        <f t="shared" si="10"/>
        <v>2670.9512500000001</v>
      </c>
      <c r="J100" s="41">
        <f t="shared" si="11"/>
        <v>427.35220000000004</v>
      </c>
      <c r="K100" s="41">
        <f t="shared" si="12"/>
        <v>3098.3034500000003</v>
      </c>
    </row>
    <row r="101" spans="1:11" x14ac:dyDescent="0.2">
      <c r="A101" s="2" t="s">
        <v>208</v>
      </c>
      <c r="B101" s="1" t="s">
        <v>209</v>
      </c>
      <c r="C101" s="9">
        <v>6422.02</v>
      </c>
      <c r="E101" s="41">
        <f t="shared" si="7"/>
        <v>6422.02</v>
      </c>
      <c r="F101" s="41">
        <f t="shared" si="8"/>
        <v>128.44040000000001</v>
      </c>
      <c r="G101" s="41">
        <f t="shared" si="9"/>
        <v>481.6515</v>
      </c>
      <c r="H101" s="41">
        <f>+INGENIERIA!T101</f>
        <v>0</v>
      </c>
      <c r="I101" s="41">
        <f t="shared" si="10"/>
        <v>7032.1119000000008</v>
      </c>
      <c r="J101" s="41">
        <f t="shared" si="11"/>
        <v>1125.1379040000002</v>
      </c>
      <c r="K101" s="41">
        <f t="shared" si="12"/>
        <v>8157.2498040000009</v>
      </c>
    </row>
    <row r="102" spans="1:11" x14ac:dyDescent="0.2">
      <c r="A102" s="2" t="s">
        <v>210</v>
      </c>
      <c r="B102" s="1" t="s">
        <v>211</v>
      </c>
      <c r="C102" s="9">
        <v>3534.67</v>
      </c>
      <c r="E102" s="41">
        <f t="shared" si="7"/>
        <v>3534.67</v>
      </c>
      <c r="F102" s="41">
        <f t="shared" si="8"/>
        <v>70.693399999999997</v>
      </c>
      <c r="G102" s="41">
        <f t="shared" si="9"/>
        <v>265.10025000000002</v>
      </c>
      <c r="H102" s="41">
        <f>+INGENIERIA!T102</f>
        <v>173.2</v>
      </c>
      <c r="I102" s="41">
        <f t="shared" si="10"/>
        <v>4043.66365</v>
      </c>
      <c r="J102" s="41">
        <f t="shared" si="11"/>
        <v>646.98618399999998</v>
      </c>
      <c r="K102" s="41">
        <f t="shared" si="12"/>
        <v>4690.6498339999998</v>
      </c>
    </row>
    <row r="103" spans="1:11" x14ac:dyDescent="0.2">
      <c r="A103" s="2" t="s">
        <v>212</v>
      </c>
      <c r="B103" s="1" t="s">
        <v>213</v>
      </c>
      <c r="C103" s="9">
        <v>6251.9</v>
      </c>
      <c r="E103" s="41">
        <f t="shared" si="7"/>
        <v>6251.9</v>
      </c>
      <c r="F103" s="41">
        <f t="shared" si="8"/>
        <v>125.038</v>
      </c>
      <c r="G103" s="41">
        <f t="shared" si="9"/>
        <v>468.89249999999993</v>
      </c>
      <c r="H103" s="41">
        <f>+INGENIERIA!T103</f>
        <v>0</v>
      </c>
      <c r="I103" s="41">
        <f t="shared" si="10"/>
        <v>6845.8304999999991</v>
      </c>
      <c r="J103" s="41">
        <f t="shared" si="11"/>
        <v>1095.3328799999999</v>
      </c>
      <c r="K103" s="41">
        <f t="shared" si="12"/>
        <v>7941.1633799999991</v>
      </c>
    </row>
    <row r="104" spans="1:11" x14ac:dyDescent="0.2">
      <c r="A104" s="2" t="s">
        <v>214</v>
      </c>
      <c r="B104" s="1" t="s">
        <v>215</v>
      </c>
      <c r="C104" s="9">
        <v>9467.2099999999991</v>
      </c>
      <c r="E104" s="41">
        <f t="shared" si="7"/>
        <v>9467.2099999999991</v>
      </c>
      <c r="F104" s="41">
        <f t="shared" si="8"/>
        <v>189.34419999999997</v>
      </c>
      <c r="G104" s="41">
        <f t="shared" si="9"/>
        <v>710.04074999999989</v>
      </c>
      <c r="H104" s="41">
        <f>+INGENIERIA!T104</f>
        <v>463.89</v>
      </c>
      <c r="I104" s="41">
        <f t="shared" si="10"/>
        <v>10830.484949999998</v>
      </c>
      <c r="J104" s="41">
        <f t="shared" si="11"/>
        <v>1732.8775919999998</v>
      </c>
      <c r="K104" s="41">
        <f t="shared" si="12"/>
        <v>12563.362541999999</v>
      </c>
    </row>
    <row r="105" spans="1:11" x14ac:dyDescent="0.2">
      <c r="A105" s="2" t="s">
        <v>216</v>
      </c>
      <c r="B105" s="1" t="s">
        <v>217</v>
      </c>
      <c r="C105" s="9">
        <v>2809.64</v>
      </c>
      <c r="E105" s="41">
        <f t="shared" si="7"/>
        <v>2809.64</v>
      </c>
      <c r="F105" s="41">
        <f t="shared" si="8"/>
        <v>56.192799999999998</v>
      </c>
      <c r="G105" s="41">
        <f t="shared" si="9"/>
        <v>210.72299999999998</v>
      </c>
      <c r="H105" s="41">
        <f>+INGENIERIA!T105</f>
        <v>0</v>
      </c>
      <c r="I105" s="41">
        <f t="shared" si="10"/>
        <v>3076.5557999999996</v>
      </c>
      <c r="J105" s="41">
        <f t="shared" si="11"/>
        <v>492.24892799999998</v>
      </c>
      <c r="K105" s="41">
        <f t="shared" si="12"/>
        <v>3568.8047279999996</v>
      </c>
    </row>
    <row r="106" spans="1:11" x14ac:dyDescent="0.2">
      <c r="A106" s="2" t="s">
        <v>218</v>
      </c>
      <c r="B106" s="1" t="s">
        <v>219</v>
      </c>
      <c r="C106" s="9">
        <v>2775.94</v>
      </c>
      <c r="E106" s="41">
        <f t="shared" si="7"/>
        <v>2775.94</v>
      </c>
      <c r="F106" s="41">
        <f t="shared" si="8"/>
        <v>55.518799999999999</v>
      </c>
      <c r="G106" s="41">
        <f t="shared" si="9"/>
        <v>208.19550000000001</v>
      </c>
      <c r="H106" s="41">
        <f>+INGENIERIA!T106</f>
        <v>136.02000000000001</v>
      </c>
      <c r="I106" s="41">
        <f t="shared" si="10"/>
        <v>3175.6742999999997</v>
      </c>
      <c r="J106" s="41">
        <f t="shared" si="11"/>
        <v>508.10788799999995</v>
      </c>
      <c r="K106" s="41">
        <f t="shared" si="12"/>
        <v>3683.7821879999997</v>
      </c>
    </row>
    <row r="107" spans="1:11" x14ac:dyDescent="0.2">
      <c r="A107" s="2" t="s">
        <v>220</v>
      </c>
      <c r="B107" s="1" t="s">
        <v>221</v>
      </c>
      <c r="C107" s="9">
        <v>1262.05</v>
      </c>
      <c r="E107" s="41">
        <f t="shared" si="7"/>
        <v>1262.05</v>
      </c>
      <c r="F107" s="41">
        <f t="shared" si="8"/>
        <v>25.241</v>
      </c>
      <c r="G107" s="41">
        <f t="shared" si="9"/>
        <v>94.653749999999988</v>
      </c>
      <c r="H107" s="41">
        <f>+INGENIERIA!T107</f>
        <v>61.84</v>
      </c>
      <c r="I107" s="41">
        <f t="shared" si="10"/>
        <v>1443.7847499999998</v>
      </c>
      <c r="J107" s="41">
        <f t="shared" si="11"/>
        <v>231.00555999999997</v>
      </c>
      <c r="K107" s="41">
        <f t="shared" si="12"/>
        <v>1674.7903099999999</v>
      </c>
    </row>
    <row r="108" spans="1:11" x14ac:dyDescent="0.2">
      <c r="A108" s="2" t="s">
        <v>222</v>
      </c>
      <c r="B108" s="1" t="s">
        <v>223</v>
      </c>
      <c r="C108" s="9">
        <v>1146.72</v>
      </c>
      <c r="E108" s="41">
        <f t="shared" si="7"/>
        <v>1146.72</v>
      </c>
      <c r="F108" s="41">
        <f t="shared" si="8"/>
        <v>22.9344</v>
      </c>
      <c r="G108" s="41">
        <f t="shared" si="9"/>
        <v>86.004000000000005</v>
      </c>
      <c r="H108" s="41">
        <f>+INGENIERIA!T108</f>
        <v>56.19</v>
      </c>
      <c r="I108" s="41">
        <f t="shared" si="10"/>
        <v>1311.8484000000001</v>
      </c>
      <c r="J108" s="41">
        <f t="shared" si="11"/>
        <v>209.89574400000001</v>
      </c>
      <c r="K108" s="41">
        <f t="shared" si="12"/>
        <v>1521.744144</v>
      </c>
    </row>
    <row r="109" spans="1:11" x14ac:dyDescent="0.2">
      <c r="A109" s="2" t="s">
        <v>224</v>
      </c>
      <c r="B109" s="1" t="s">
        <v>225</v>
      </c>
      <c r="C109" s="9">
        <v>4342.03</v>
      </c>
      <c r="E109" s="41">
        <f t="shared" si="7"/>
        <v>4342.03</v>
      </c>
      <c r="F109" s="41">
        <f t="shared" si="8"/>
        <v>86.840599999999995</v>
      </c>
      <c r="G109" s="41">
        <f t="shared" si="9"/>
        <v>325.65224999999998</v>
      </c>
      <c r="H109" s="41">
        <f>+INGENIERIA!T109</f>
        <v>212.76</v>
      </c>
      <c r="I109" s="41">
        <f t="shared" si="10"/>
        <v>4967.2828500000005</v>
      </c>
      <c r="J109" s="41">
        <f t="shared" si="11"/>
        <v>794.76525600000014</v>
      </c>
      <c r="K109" s="41">
        <f t="shared" si="12"/>
        <v>5762.0481060000002</v>
      </c>
    </row>
    <row r="110" spans="1:11" x14ac:dyDescent="0.2">
      <c r="A110" s="2" t="s">
        <v>226</v>
      </c>
      <c r="B110" s="1" t="s">
        <v>227</v>
      </c>
      <c r="C110" s="9">
        <v>4743.46</v>
      </c>
      <c r="E110" s="41">
        <f t="shared" si="7"/>
        <v>4743.46</v>
      </c>
      <c r="F110" s="41">
        <f t="shared" si="8"/>
        <v>94.869200000000006</v>
      </c>
      <c r="G110" s="41">
        <f t="shared" si="9"/>
        <v>355.7595</v>
      </c>
      <c r="H110" s="41">
        <f>+INGENIERIA!T110</f>
        <v>0</v>
      </c>
      <c r="I110" s="41">
        <f t="shared" si="10"/>
        <v>5194.0887000000002</v>
      </c>
      <c r="J110" s="41">
        <f t="shared" si="11"/>
        <v>831.05419200000006</v>
      </c>
      <c r="K110" s="41">
        <f t="shared" si="12"/>
        <v>6025.1428919999998</v>
      </c>
    </row>
    <row r="111" spans="1:11" x14ac:dyDescent="0.2">
      <c r="A111" s="2" t="s">
        <v>228</v>
      </c>
      <c r="B111" s="1" t="s">
        <v>229</v>
      </c>
      <c r="C111" s="9">
        <v>6529.09</v>
      </c>
      <c r="E111" s="41">
        <f t="shared" si="7"/>
        <v>6529.09</v>
      </c>
      <c r="F111" s="41">
        <f t="shared" si="8"/>
        <v>130.58180000000002</v>
      </c>
      <c r="G111" s="41">
        <f t="shared" si="9"/>
        <v>489.68174999999997</v>
      </c>
      <c r="H111" s="41">
        <f>+INGENIERIA!T111</f>
        <v>0</v>
      </c>
      <c r="I111" s="41">
        <f t="shared" si="10"/>
        <v>7149.3535499999998</v>
      </c>
      <c r="J111" s="41">
        <f t="shared" si="11"/>
        <v>1143.8965679999999</v>
      </c>
      <c r="K111" s="41">
        <f t="shared" si="12"/>
        <v>8293.2501179999999</v>
      </c>
    </row>
    <row r="112" spans="1:11" x14ac:dyDescent="0.2">
      <c r="A112" s="2" t="s">
        <v>230</v>
      </c>
      <c r="B112" s="1" t="s">
        <v>231</v>
      </c>
      <c r="C112" s="9">
        <v>4956.71</v>
      </c>
      <c r="E112" s="41">
        <f t="shared" si="7"/>
        <v>4956.71</v>
      </c>
      <c r="F112" s="41">
        <f t="shared" si="8"/>
        <v>99.134200000000007</v>
      </c>
      <c r="G112" s="41">
        <f t="shared" si="9"/>
        <v>371.75324999999998</v>
      </c>
      <c r="H112" s="41">
        <f>+INGENIERIA!T112</f>
        <v>0</v>
      </c>
      <c r="I112" s="41">
        <f t="shared" si="10"/>
        <v>5427.5974500000002</v>
      </c>
      <c r="J112" s="41">
        <f t="shared" si="11"/>
        <v>868.41559200000006</v>
      </c>
      <c r="K112" s="41">
        <f t="shared" si="12"/>
        <v>6296.0130420000005</v>
      </c>
    </row>
    <row r="113" spans="1:11" x14ac:dyDescent="0.2">
      <c r="A113" s="2" t="s">
        <v>232</v>
      </c>
      <c r="B113" s="1" t="s">
        <v>233</v>
      </c>
      <c r="C113" s="9">
        <v>1495.12</v>
      </c>
      <c r="E113" s="41">
        <f t="shared" si="7"/>
        <v>1495.12</v>
      </c>
      <c r="F113" s="41">
        <f t="shared" si="8"/>
        <v>29.9024</v>
      </c>
      <c r="G113" s="41">
        <f t="shared" si="9"/>
        <v>112.13399999999999</v>
      </c>
      <c r="H113" s="41">
        <f>+INGENIERIA!T113</f>
        <v>73.260000000000005</v>
      </c>
      <c r="I113" s="41">
        <f t="shared" si="10"/>
        <v>1710.4163999999998</v>
      </c>
      <c r="J113" s="41">
        <f t="shared" si="11"/>
        <v>273.66662399999996</v>
      </c>
      <c r="K113" s="41">
        <f t="shared" si="12"/>
        <v>1984.0830239999998</v>
      </c>
    </row>
    <row r="114" spans="1:11" x14ac:dyDescent="0.2">
      <c r="A114" s="2" t="s">
        <v>234</v>
      </c>
      <c r="B114" s="1" t="s">
        <v>235</v>
      </c>
      <c r="C114" s="9">
        <v>811.53</v>
      </c>
      <c r="E114" s="41">
        <f t="shared" si="7"/>
        <v>811.53</v>
      </c>
      <c r="F114" s="41">
        <f t="shared" si="8"/>
        <v>16.230599999999999</v>
      </c>
      <c r="G114" s="41">
        <f t="shared" si="9"/>
        <v>60.864749999999994</v>
      </c>
      <c r="H114" s="41">
        <f>+INGENIERIA!T114</f>
        <v>39.76</v>
      </c>
      <c r="I114" s="41">
        <f t="shared" si="10"/>
        <v>928.3853499999999</v>
      </c>
      <c r="J114" s="41">
        <f t="shared" si="11"/>
        <v>148.54165599999999</v>
      </c>
      <c r="K114" s="41">
        <f t="shared" si="12"/>
        <v>1076.9270059999999</v>
      </c>
    </row>
    <row r="115" spans="1:11" x14ac:dyDescent="0.2">
      <c r="A115" s="2" t="s">
        <v>236</v>
      </c>
      <c r="B115" s="1" t="s">
        <v>237</v>
      </c>
      <c r="C115" s="9">
        <v>7415.23</v>
      </c>
      <c r="E115" s="41">
        <f t="shared" si="7"/>
        <v>7415.23</v>
      </c>
      <c r="F115" s="41">
        <f t="shared" si="8"/>
        <v>148.30459999999999</v>
      </c>
      <c r="G115" s="41">
        <f t="shared" si="9"/>
        <v>556.14224999999999</v>
      </c>
      <c r="H115" s="41">
        <f>+INGENIERIA!T115</f>
        <v>363.35</v>
      </c>
      <c r="I115" s="41">
        <f t="shared" si="10"/>
        <v>8483.0268500000002</v>
      </c>
      <c r="J115" s="41">
        <f t="shared" si="11"/>
        <v>1357.284296</v>
      </c>
      <c r="K115" s="41">
        <f t="shared" si="12"/>
        <v>9840.311146</v>
      </c>
    </row>
    <row r="116" spans="1:11" x14ac:dyDescent="0.2">
      <c r="A116" s="2" t="s">
        <v>238</v>
      </c>
      <c r="B116" s="1" t="s">
        <v>239</v>
      </c>
      <c r="C116" s="9">
        <v>5834.02</v>
      </c>
      <c r="E116" s="41">
        <f t="shared" si="7"/>
        <v>5834.02</v>
      </c>
      <c r="F116" s="41">
        <f t="shared" si="8"/>
        <v>116.68040000000001</v>
      </c>
      <c r="G116" s="41">
        <f t="shared" si="9"/>
        <v>437.55150000000003</v>
      </c>
      <c r="H116" s="41">
        <f>+INGENIERIA!T116</f>
        <v>0</v>
      </c>
      <c r="I116" s="41">
        <f t="shared" si="10"/>
        <v>6388.2519000000011</v>
      </c>
      <c r="J116" s="41">
        <f t="shared" si="11"/>
        <v>1022.1203040000001</v>
      </c>
      <c r="K116" s="41">
        <f t="shared" si="12"/>
        <v>7410.3722040000011</v>
      </c>
    </row>
    <row r="117" spans="1:11" x14ac:dyDescent="0.2">
      <c r="A117" s="2" t="s">
        <v>240</v>
      </c>
      <c r="B117" s="1" t="s">
        <v>241</v>
      </c>
      <c r="C117" s="9">
        <v>7110.86</v>
      </c>
      <c r="E117" s="41">
        <f t="shared" si="7"/>
        <v>7110.86</v>
      </c>
      <c r="F117" s="41">
        <f t="shared" si="8"/>
        <v>142.21719999999999</v>
      </c>
      <c r="G117" s="41">
        <f t="shared" si="9"/>
        <v>533.31449999999995</v>
      </c>
      <c r="H117" s="41">
        <f>+INGENIERIA!T117</f>
        <v>0</v>
      </c>
      <c r="I117" s="41">
        <f t="shared" si="10"/>
        <v>7786.3917000000001</v>
      </c>
      <c r="J117" s="41">
        <f t="shared" si="11"/>
        <v>1245.822672</v>
      </c>
      <c r="K117" s="41">
        <f t="shared" si="12"/>
        <v>9032.2143720000004</v>
      </c>
    </row>
    <row r="118" spans="1:11" x14ac:dyDescent="0.2">
      <c r="A118" s="2" t="s">
        <v>242</v>
      </c>
      <c r="B118" s="1" t="s">
        <v>243</v>
      </c>
      <c r="C118" s="9">
        <v>1199.94</v>
      </c>
      <c r="E118" s="41">
        <f t="shared" si="7"/>
        <v>1199.94</v>
      </c>
      <c r="F118" s="41">
        <f t="shared" si="8"/>
        <v>23.998800000000003</v>
      </c>
      <c r="G118" s="41">
        <f t="shared" si="9"/>
        <v>89.995500000000007</v>
      </c>
      <c r="H118" s="41">
        <f>+INGENIERIA!T118</f>
        <v>0</v>
      </c>
      <c r="I118" s="41">
        <f t="shared" si="10"/>
        <v>1313.9343000000001</v>
      </c>
      <c r="J118" s="41">
        <f t="shared" si="11"/>
        <v>210.22948800000003</v>
      </c>
      <c r="K118" s="41">
        <f t="shared" si="12"/>
        <v>1524.1637880000001</v>
      </c>
    </row>
    <row r="119" spans="1:11" s="6" customFormat="1" x14ac:dyDescent="0.2">
      <c r="A119" s="12" t="s">
        <v>151</v>
      </c>
      <c r="C119" s="6" t="s">
        <v>152</v>
      </c>
      <c r="E119" s="39" t="s">
        <v>152</v>
      </c>
      <c r="F119" s="39" t="s">
        <v>152</v>
      </c>
      <c r="G119" s="39" t="s">
        <v>152</v>
      </c>
      <c r="H119" s="39" t="s">
        <v>152</v>
      </c>
      <c r="I119" s="39" t="s">
        <v>152</v>
      </c>
      <c r="J119" s="39" t="s">
        <v>152</v>
      </c>
      <c r="K119" s="39" t="s">
        <v>152</v>
      </c>
    </row>
    <row r="120" spans="1:11" x14ac:dyDescent="0.2">
      <c r="C120" s="14">
        <v>164548.45000000001</v>
      </c>
      <c r="E120" s="42">
        <f>SUM(E74:E118)</f>
        <v>164548.44999999998</v>
      </c>
      <c r="F120" s="42">
        <f t="shared" ref="F120:K120" si="13">SUM(F74:F118)</f>
        <v>3290.9689999999991</v>
      </c>
      <c r="G120" s="42">
        <f t="shared" si="13"/>
        <v>12341.133750000001</v>
      </c>
      <c r="H120" s="42">
        <f t="shared" si="13"/>
        <v>3718.02</v>
      </c>
      <c r="I120" s="42">
        <f t="shared" si="13"/>
        <v>183898.57274999996</v>
      </c>
      <c r="J120" s="42">
        <f t="shared" si="13"/>
        <v>29423.771640000006</v>
      </c>
      <c r="K120" s="42">
        <f t="shared" si="13"/>
        <v>213322.34438999998</v>
      </c>
    </row>
    <row r="122" spans="1:11" s="6" customFormat="1" x14ac:dyDescent="0.2">
      <c r="A122" s="11"/>
      <c r="C122" s="6" t="s">
        <v>244</v>
      </c>
      <c r="E122" s="39" t="s">
        <v>244</v>
      </c>
      <c r="F122" s="39" t="s">
        <v>244</v>
      </c>
      <c r="G122" s="39" t="s">
        <v>244</v>
      </c>
      <c r="H122" s="39" t="s">
        <v>244</v>
      </c>
      <c r="I122" s="39" t="s">
        <v>244</v>
      </c>
      <c r="J122" s="39" t="s">
        <v>244</v>
      </c>
      <c r="K122" s="39" t="s">
        <v>244</v>
      </c>
    </row>
    <row r="123" spans="1:11" ht="13.5" thickBot="1" x14ac:dyDescent="0.25">
      <c r="A123" s="12" t="s">
        <v>245</v>
      </c>
      <c r="B123" s="1" t="s">
        <v>246</v>
      </c>
      <c r="C123" s="14">
        <v>324416.09999999998</v>
      </c>
      <c r="E123" s="43">
        <f>+E71+E120</f>
        <v>324416.10000000003</v>
      </c>
      <c r="F123" s="43">
        <f t="shared" ref="F123:K123" si="14">+F71+F120</f>
        <v>6488.3219999999983</v>
      </c>
      <c r="G123" s="43">
        <f t="shared" si="14"/>
        <v>24331.2075</v>
      </c>
      <c r="H123" s="43">
        <f t="shared" si="14"/>
        <v>3718.02</v>
      </c>
      <c r="I123" s="43">
        <f t="shared" si="14"/>
        <v>358953.64950000006</v>
      </c>
      <c r="J123" s="43">
        <f t="shared" si="14"/>
        <v>57432.583920000005</v>
      </c>
      <c r="K123" s="43">
        <f t="shared" si="14"/>
        <v>416386.23341999989</v>
      </c>
    </row>
    <row r="124" spans="1:11" ht="12" thickTop="1" x14ac:dyDescent="0.2"/>
    <row r="125" spans="1:11" x14ac:dyDescent="0.2">
      <c r="C125" s="1" t="s">
        <v>246</v>
      </c>
    </row>
    <row r="126" spans="1:11" x14ac:dyDescent="0.2">
      <c r="A126" s="2" t="s">
        <v>246</v>
      </c>
      <c r="B126" s="1" t="s">
        <v>246</v>
      </c>
      <c r="C126" s="13"/>
    </row>
  </sheetData>
  <autoFilter ref="A11:N71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"/>
  <sheetViews>
    <sheetView workbookViewId="0">
      <pane xSplit="2" ySplit="11" topLeftCell="C48" activePane="bottomRight" state="frozen"/>
      <selection pane="topRight" activeCell="C1" sqref="C1"/>
      <selection pane="bottomLeft" activeCell="A14" sqref="A14"/>
      <selection pane="bottomRight" activeCell="F58" sqref="F58"/>
    </sheetView>
  </sheetViews>
  <sheetFormatPr baseColWidth="10" defaultRowHeight="11.25" x14ac:dyDescent="0.2"/>
  <cols>
    <col min="1" max="1" width="8.28515625" style="2" customWidth="1"/>
    <col min="2" max="2" width="27" style="1" customWidth="1"/>
    <col min="3" max="3" width="10.85546875" style="1" customWidth="1"/>
    <col min="4" max="5" width="9" style="1" customWidth="1"/>
    <col min="6" max="6" width="11" style="1" customWidth="1"/>
    <col min="7" max="7" width="14.5703125" style="1" customWidth="1"/>
    <col min="8" max="8" width="10.28515625" style="1" customWidth="1"/>
    <col min="9" max="9" width="14.7109375" style="1" customWidth="1"/>
    <col min="10" max="11" width="10.42578125" style="1" customWidth="1"/>
    <col min="12" max="12" width="9.85546875" style="1" customWidth="1"/>
    <col min="13" max="13" width="11" style="1" customWidth="1"/>
    <col min="14" max="14" width="8.28515625" style="1" customWidth="1"/>
    <col min="15" max="15" width="10.28515625" style="1" customWidth="1"/>
    <col min="16" max="16" width="11.42578125" style="1" customWidth="1"/>
    <col min="17" max="17" width="10.140625" style="1" customWidth="1"/>
    <col min="18" max="18" width="10.28515625" style="1" customWidth="1"/>
    <col min="19" max="19" width="11.140625" style="1" customWidth="1"/>
    <col min="20" max="20" width="10.140625" style="1" customWidth="1"/>
    <col min="21" max="21" width="7.7109375" style="1" customWidth="1"/>
    <col min="22" max="22" width="10.42578125" style="1" customWidth="1"/>
    <col min="23" max="23" width="9.85546875" style="1" customWidth="1"/>
    <col min="24" max="24" width="9.140625" style="1" customWidth="1"/>
    <col min="25" max="25" width="13" style="1" customWidth="1"/>
    <col min="26" max="26" width="11.140625" style="1" customWidth="1"/>
    <col min="27" max="16384" width="11.42578125" style="1"/>
  </cols>
  <sheetData>
    <row r="1" spans="1:26" ht="18" customHeight="1" x14ac:dyDescent="0.25">
      <c r="A1" s="3" t="s">
        <v>0</v>
      </c>
      <c r="B1" s="47" t="s">
        <v>246</v>
      </c>
      <c r="C1" s="48"/>
      <c r="D1" s="48"/>
      <c r="E1" s="48"/>
    </row>
    <row r="2" spans="1:26" ht="24.95" customHeight="1" x14ac:dyDescent="0.2">
      <c r="A2" s="4" t="s">
        <v>1</v>
      </c>
      <c r="B2" s="16" t="s">
        <v>2</v>
      </c>
      <c r="C2" s="17"/>
      <c r="D2" s="17"/>
      <c r="E2" s="17"/>
    </row>
    <row r="3" spans="1:26" ht="15.75" x14ac:dyDescent="0.25">
      <c r="B3" s="18" t="s">
        <v>3</v>
      </c>
      <c r="C3" s="19"/>
      <c r="D3" s="19"/>
      <c r="E3" s="19"/>
      <c r="F3" s="6"/>
    </row>
    <row r="4" spans="1:26" ht="15" x14ac:dyDescent="0.25">
      <c r="B4" s="20" t="s">
        <v>4</v>
      </c>
      <c r="C4" s="19"/>
      <c r="D4" s="19"/>
      <c r="E4" s="19"/>
      <c r="F4" s="6"/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25" customFormat="1" ht="45.75" thickBot="1" x14ac:dyDescent="0.3">
      <c r="A8" s="21" t="s">
        <v>7</v>
      </c>
      <c r="B8" s="22" t="s">
        <v>8</v>
      </c>
      <c r="C8" s="22" t="s">
        <v>9</v>
      </c>
      <c r="D8" s="22" t="s">
        <v>10</v>
      </c>
      <c r="E8" s="22" t="s">
        <v>11</v>
      </c>
      <c r="F8" s="22" t="s">
        <v>12</v>
      </c>
      <c r="G8" s="22" t="s">
        <v>13</v>
      </c>
      <c r="H8" s="22" t="s">
        <v>14</v>
      </c>
      <c r="I8" s="23" t="s">
        <v>15</v>
      </c>
      <c r="J8" s="22" t="s">
        <v>16</v>
      </c>
      <c r="K8" s="22" t="s">
        <v>17</v>
      </c>
      <c r="L8" s="22" t="s">
        <v>18</v>
      </c>
      <c r="M8" s="22" t="s">
        <v>19</v>
      </c>
      <c r="N8" s="22" t="s">
        <v>20</v>
      </c>
      <c r="O8" s="22" t="s">
        <v>21</v>
      </c>
      <c r="P8" s="22" t="s">
        <v>22</v>
      </c>
      <c r="Q8" s="22" t="s">
        <v>23</v>
      </c>
      <c r="R8" s="22" t="s">
        <v>24</v>
      </c>
      <c r="S8" s="22" t="s">
        <v>25</v>
      </c>
      <c r="T8" s="22" t="s">
        <v>26</v>
      </c>
      <c r="U8" s="22" t="s">
        <v>27</v>
      </c>
      <c r="V8" s="22" t="s">
        <v>28</v>
      </c>
      <c r="W8" s="22" t="s">
        <v>29</v>
      </c>
      <c r="X8" s="22" t="s">
        <v>30</v>
      </c>
      <c r="Y8" s="23" t="s">
        <v>31</v>
      </c>
      <c r="Z8" s="24" t="s">
        <v>32</v>
      </c>
    </row>
    <row r="9" spans="1:26" ht="12" thickTop="1" x14ac:dyDescent="0.2">
      <c r="A9" s="8" t="s">
        <v>33</v>
      </c>
    </row>
    <row r="11" spans="1:26" x14ac:dyDescent="0.2">
      <c r="A11" s="7" t="s">
        <v>34</v>
      </c>
    </row>
    <row r="12" spans="1:26" x14ac:dyDescent="0.2">
      <c r="A12" s="2" t="s">
        <v>35</v>
      </c>
      <c r="B12" s="1" t="s">
        <v>36</v>
      </c>
      <c r="C12" s="9">
        <v>999.66</v>
      </c>
      <c r="D12" s="9">
        <v>166.61</v>
      </c>
      <c r="E12" s="9">
        <v>0</v>
      </c>
      <c r="F12" s="9">
        <v>1564.23</v>
      </c>
      <c r="G12" s="9">
        <v>0</v>
      </c>
      <c r="H12" s="9">
        <v>0</v>
      </c>
      <c r="I12" s="9">
        <v>2730.5</v>
      </c>
      <c r="J12" s="9">
        <v>0</v>
      </c>
      <c r="K12" s="9">
        <v>0</v>
      </c>
      <c r="L12" s="9">
        <v>0</v>
      </c>
      <c r="M12" s="9">
        <v>98.19</v>
      </c>
      <c r="N12" s="9">
        <v>0</v>
      </c>
      <c r="O12" s="9">
        <v>286.60000000000002</v>
      </c>
      <c r="P12" s="9">
        <v>0</v>
      </c>
      <c r="Q12" s="9">
        <v>102.14</v>
      </c>
      <c r="R12" s="9">
        <v>0</v>
      </c>
      <c r="S12" s="9">
        <v>0</v>
      </c>
      <c r="T12" s="9">
        <v>0</v>
      </c>
      <c r="U12" s="10">
        <v>-0.03</v>
      </c>
      <c r="V12" s="9">
        <v>0</v>
      </c>
      <c r="W12" s="9">
        <v>0</v>
      </c>
      <c r="X12" s="9">
        <v>0</v>
      </c>
      <c r="Y12" s="9">
        <v>486.9</v>
      </c>
      <c r="Z12" s="9">
        <v>2243.6</v>
      </c>
    </row>
    <row r="13" spans="1:26" x14ac:dyDescent="0.2">
      <c r="A13" s="2" t="s">
        <v>37</v>
      </c>
      <c r="B13" s="1" t="s">
        <v>38</v>
      </c>
      <c r="C13" s="9">
        <v>880.02</v>
      </c>
      <c r="D13" s="9">
        <v>146.66999999999999</v>
      </c>
      <c r="E13" s="9">
        <v>0</v>
      </c>
      <c r="F13" s="9">
        <v>494.75</v>
      </c>
      <c r="G13" s="9">
        <v>0</v>
      </c>
      <c r="H13" s="9">
        <v>0</v>
      </c>
      <c r="I13" s="9">
        <v>1521.44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50.53</v>
      </c>
      <c r="P13" s="9">
        <v>0</v>
      </c>
      <c r="Q13" s="9">
        <v>30.28</v>
      </c>
      <c r="R13" s="9">
        <v>0</v>
      </c>
      <c r="S13" s="9">
        <v>0</v>
      </c>
      <c r="T13" s="9">
        <v>0</v>
      </c>
      <c r="U13" s="9">
        <v>0.03</v>
      </c>
      <c r="V13" s="9">
        <v>0</v>
      </c>
      <c r="W13" s="9">
        <v>0</v>
      </c>
      <c r="X13" s="9">
        <v>0</v>
      </c>
      <c r="Y13" s="9">
        <v>80.84</v>
      </c>
      <c r="Z13" s="9">
        <v>1440.6</v>
      </c>
    </row>
    <row r="14" spans="1:26" x14ac:dyDescent="0.2">
      <c r="A14" s="2" t="s">
        <v>39</v>
      </c>
      <c r="B14" s="1" t="s">
        <v>40</v>
      </c>
      <c r="C14" s="9">
        <v>4000.02</v>
      </c>
      <c r="D14" s="9">
        <v>666.67</v>
      </c>
      <c r="E14" s="9">
        <v>0</v>
      </c>
      <c r="F14" s="9">
        <v>0</v>
      </c>
      <c r="G14" s="9">
        <v>0</v>
      </c>
      <c r="H14" s="9">
        <v>0</v>
      </c>
      <c r="I14" s="9">
        <v>4666.6899999999996</v>
      </c>
      <c r="J14" s="9">
        <v>15</v>
      </c>
      <c r="K14" s="9">
        <v>0</v>
      </c>
      <c r="L14" s="9">
        <v>199.97</v>
      </c>
      <c r="M14" s="9">
        <v>0</v>
      </c>
      <c r="N14" s="9">
        <v>0</v>
      </c>
      <c r="O14" s="9">
        <v>698.97</v>
      </c>
      <c r="P14" s="9">
        <v>0</v>
      </c>
      <c r="Q14" s="9">
        <v>360.26</v>
      </c>
      <c r="R14" s="9">
        <v>0</v>
      </c>
      <c r="S14" s="9">
        <v>0</v>
      </c>
      <c r="T14" s="9">
        <v>0</v>
      </c>
      <c r="U14" s="10">
        <v>-0.11</v>
      </c>
      <c r="V14" s="9">
        <v>0</v>
      </c>
      <c r="W14" s="9">
        <v>0</v>
      </c>
      <c r="X14" s="9">
        <v>0</v>
      </c>
      <c r="Y14" s="9">
        <v>1274.0899999999999</v>
      </c>
      <c r="Z14" s="9">
        <v>3392.6</v>
      </c>
    </row>
    <row r="15" spans="1:26" x14ac:dyDescent="0.2">
      <c r="A15" s="2" t="s">
        <v>41</v>
      </c>
      <c r="B15" s="1" t="s">
        <v>42</v>
      </c>
      <c r="C15" s="9">
        <v>880.02</v>
      </c>
      <c r="D15" s="9">
        <v>146.66999999999999</v>
      </c>
      <c r="E15" s="9">
        <v>0</v>
      </c>
      <c r="F15" s="9">
        <v>1265.52</v>
      </c>
      <c r="G15" s="9">
        <v>0</v>
      </c>
      <c r="H15" s="9">
        <v>0</v>
      </c>
      <c r="I15" s="9">
        <v>2292.21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208.4</v>
      </c>
      <c r="P15" s="9">
        <v>0</v>
      </c>
      <c r="Q15" s="9">
        <v>44.09</v>
      </c>
      <c r="R15" s="9">
        <v>0</v>
      </c>
      <c r="S15" s="9">
        <v>0</v>
      </c>
      <c r="T15" s="9">
        <v>0</v>
      </c>
      <c r="U15" s="10">
        <v>-0.08</v>
      </c>
      <c r="V15" s="9">
        <v>0</v>
      </c>
      <c r="W15" s="9">
        <v>0</v>
      </c>
      <c r="X15" s="9">
        <v>0</v>
      </c>
      <c r="Y15" s="9">
        <v>252.41</v>
      </c>
      <c r="Z15" s="9">
        <v>2039.8</v>
      </c>
    </row>
    <row r="16" spans="1:26" x14ac:dyDescent="0.2">
      <c r="A16" s="2" t="s">
        <v>43</v>
      </c>
      <c r="B16" s="1" t="s">
        <v>44</v>
      </c>
      <c r="C16" s="9">
        <v>880.02</v>
      </c>
      <c r="D16" s="9">
        <v>146.66999999999999</v>
      </c>
      <c r="E16" s="9">
        <v>0</v>
      </c>
      <c r="F16" s="9">
        <v>4553.12</v>
      </c>
      <c r="G16" s="9">
        <v>0</v>
      </c>
      <c r="H16" s="9">
        <v>0</v>
      </c>
      <c r="I16" s="9">
        <v>5579.81</v>
      </c>
      <c r="J16" s="9">
        <v>15</v>
      </c>
      <c r="K16" s="9">
        <v>0</v>
      </c>
      <c r="L16" s="9">
        <v>370.48</v>
      </c>
      <c r="M16" s="9">
        <v>0</v>
      </c>
      <c r="N16" s="9">
        <v>0</v>
      </c>
      <c r="O16" s="9">
        <v>894.06</v>
      </c>
      <c r="P16" s="10">
        <v>-894.06</v>
      </c>
      <c r="Q16" s="9">
        <v>116.11</v>
      </c>
      <c r="R16" s="9">
        <v>0</v>
      </c>
      <c r="S16" s="9">
        <v>770.97</v>
      </c>
      <c r="T16" s="9">
        <v>0</v>
      </c>
      <c r="U16" s="10">
        <v>-0.15</v>
      </c>
      <c r="V16" s="9">
        <v>0</v>
      </c>
      <c r="W16" s="9">
        <v>0</v>
      </c>
      <c r="X16" s="9">
        <v>0</v>
      </c>
      <c r="Y16" s="9">
        <v>1272.4100000000001</v>
      </c>
      <c r="Z16" s="9">
        <v>4307.3999999999996</v>
      </c>
    </row>
    <row r="17" spans="1:26" x14ac:dyDescent="0.2">
      <c r="A17" s="2" t="s">
        <v>45</v>
      </c>
      <c r="B17" s="1" t="s">
        <v>46</v>
      </c>
      <c r="C17" s="9">
        <v>1200</v>
      </c>
      <c r="D17" s="9">
        <v>200</v>
      </c>
      <c r="E17" s="9">
        <v>0</v>
      </c>
      <c r="F17" s="9">
        <v>0</v>
      </c>
      <c r="G17" s="9">
        <v>0</v>
      </c>
      <c r="H17" s="9">
        <v>0</v>
      </c>
      <c r="I17" s="9">
        <v>1400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35.93</v>
      </c>
      <c r="P17" s="9">
        <v>0</v>
      </c>
      <c r="Q17" s="9">
        <v>34.78</v>
      </c>
      <c r="R17" s="9">
        <v>0</v>
      </c>
      <c r="S17" s="9">
        <v>0</v>
      </c>
      <c r="T17" s="9">
        <v>0</v>
      </c>
      <c r="U17" s="9">
        <v>0.09</v>
      </c>
      <c r="V17" s="9">
        <v>0</v>
      </c>
      <c r="W17" s="9">
        <v>0</v>
      </c>
      <c r="X17" s="9">
        <v>0</v>
      </c>
      <c r="Y17" s="9">
        <v>70.8</v>
      </c>
      <c r="Z17" s="9">
        <v>1329.2</v>
      </c>
    </row>
    <row r="18" spans="1:26" x14ac:dyDescent="0.2">
      <c r="A18" s="2" t="s">
        <v>47</v>
      </c>
      <c r="B18" s="1" t="s">
        <v>48</v>
      </c>
      <c r="C18" s="9">
        <v>880.02</v>
      </c>
      <c r="D18" s="9">
        <v>146.66999999999999</v>
      </c>
      <c r="E18" s="9">
        <v>0</v>
      </c>
      <c r="F18" s="9">
        <v>0</v>
      </c>
      <c r="G18" s="9">
        <v>0</v>
      </c>
      <c r="H18" s="9">
        <v>0</v>
      </c>
      <c r="I18" s="9">
        <v>1026.69</v>
      </c>
      <c r="J18" s="9">
        <v>0</v>
      </c>
      <c r="K18" s="9">
        <v>0</v>
      </c>
      <c r="L18" s="9">
        <v>0</v>
      </c>
      <c r="M18" s="9">
        <v>0</v>
      </c>
      <c r="N18" s="10">
        <v>-18.41</v>
      </c>
      <c r="O18" s="9">
        <v>0</v>
      </c>
      <c r="P18" s="9">
        <v>0</v>
      </c>
      <c r="Q18" s="9">
        <v>25.53</v>
      </c>
      <c r="R18" s="9">
        <v>0</v>
      </c>
      <c r="S18" s="9">
        <v>0</v>
      </c>
      <c r="T18" s="9">
        <v>0</v>
      </c>
      <c r="U18" s="9">
        <v>0.17</v>
      </c>
      <c r="V18" s="9">
        <v>0</v>
      </c>
      <c r="W18" s="9">
        <v>0</v>
      </c>
      <c r="X18" s="9">
        <v>0</v>
      </c>
      <c r="Y18" s="9">
        <v>7.29</v>
      </c>
      <c r="Z18" s="9">
        <v>1019.4</v>
      </c>
    </row>
    <row r="19" spans="1:26" x14ac:dyDescent="0.2">
      <c r="A19" s="2" t="s">
        <v>49</v>
      </c>
      <c r="B19" s="1" t="s">
        <v>50</v>
      </c>
      <c r="C19" s="9">
        <v>880.02</v>
      </c>
      <c r="D19" s="9">
        <v>146.66999999999999</v>
      </c>
      <c r="E19" s="9">
        <v>0</v>
      </c>
      <c r="F19" s="9">
        <v>0</v>
      </c>
      <c r="G19" s="9">
        <v>0</v>
      </c>
      <c r="H19" s="9">
        <v>0</v>
      </c>
      <c r="I19" s="9">
        <v>1026.69</v>
      </c>
      <c r="J19" s="9">
        <v>15</v>
      </c>
      <c r="K19" s="9">
        <v>500</v>
      </c>
      <c r="L19" s="9">
        <v>0</v>
      </c>
      <c r="M19" s="9">
        <v>0</v>
      </c>
      <c r="N19" s="10">
        <v>-21.83</v>
      </c>
      <c r="O19" s="9">
        <v>0</v>
      </c>
      <c r="P19" s="9">
        <v>0</v>
      </c>
      <c r="Q19" s="9">
        <v>108.74</v>
      </c>
      <c r="R19" s="9">
        <v>0</v>
      </c>
      <c r="S19" s="9">
        <v>0</v>
      </c>
      <c r="T19" s="9">
        <v>0</v>
      </c>
      <c r="U19" s="10">
        <v>-0.13</v>
      </c>
      <c r="V19" s="9">
        <v>280.91000000000003</v>
      </c>
      <c r="W19" s="9">
        <v>0</v>
      </c>
      <c r="X19" s="9">
        <v>0</v>
      </c>
      <c r="Y19" s="9">
        <v>882.69</v>
      </c>
      <c r="Z19" s="9">
        <v>144</v>
      </c>
    </row>
    <row r="20" spans="1:26" x14ac:dyDescent="0.2">
      <c r="A20" s="2" t="s">
        <v>51</v>
      </c>
      <c r="B20" s="1" t="s">
        <v>52</v>
      </c>
      <c r="C20" s="9">
        <v>1285.68</v>
      </c>
      <c r="D20" s="9">
        <v>214.28</v>
      </c>
      <c r="E20" s="9">
        <v>0</v>
      </c>
      <c r="F20" s="9">
        <v>3007.82</v>
      </c>
      <c r="G20" s="9">
        <v>0</v>
      </c>
      <c r="H20" s="9">
        <v>0</v>
      </c>
      <c r="I20" s="9">
        <v>4507.78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665.03</v>
      </c>
      <c r="P20" s="9">
        <v>0</v>
      </c>
      <c r="Q20" s="9">
        <v>60.88</v>
      </c>
      <c r="R20" s="9">
        <v>0</v>
      </c>
      <c r="S20" s="9">
        <v>0</v>
      </c>
      <c r="T20" s="9">
        <v>0</v>
      </c>
      <c r="U20" s="10">
        <v>-0.13</v>
      </c>
      <c r="V20" s="9">
        <v>0</v>
      </c>
      <c r="W20" s="9">
        <v>0</v>
      </c>
      <c r="X20" s="9">
        <v>0</v>
      </c>
      <c r="Y20" s="9">
        <v>725.78</v>
      </c>
      <c r="Z20" s="9">
        <v>3782</v>
      </c>
    </row>
    <row r="21" spans="1:26" x14ac:dyDescent="0.2">
      <c r="A21" s="2" t="s">
        <v>53</v>
      </c>
      <c r="B21" s="1" t="s">
        <v>54</v>
      </c>
      <c r="C21" s="9">
        <v>799.98</v>
      </c>
      <c r="D21" s="9">
        <v>133.33000000000001</v>
      </c>
      <c r="E21" s="9">
        <v>0</v>
      </c>
      <c r="F21" s="9">
        <v>2160</v>
      </c>
      <c r="G21" s="9">
        <v>0</v>
      </c>
      <c r="H21" s="9">
        <v>0</v>
      </c>
      <c r="I21" s="9">
        <v>3093.31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362.9</v>
      </c>
      <c r="P21" s="9">
        <v>0</v>
      </c>
      <c r="Q21" s="9">
        <v>52.44</v>
      </c>
      <c r="R21" s="9">
        <v>0</v>
      </c>
      <c r="S21" s="9">
        <v>0</v>
      </c>
      <c r="T21" s="9">
        <v>0</v>
      </c>
      <c r="U21" s="10">
        <v>-0.03</v>
      </c>
      <c r="V21" s="9">
        <v>0</v>
      </c>
      <c r="W21" s="9">
        <v>0</v>
      </c>
      <c r="X21" s="9">
        <v>0</v>
      </c>
      <c r="Y21" s="9">
        <v>415.31</v>
      </c>
      <c r="Z21" s="9">
        <v>2678</v>
      </c>
    </row>
    <row r="22" spans="1:26" x14ac:dyDescent="0.2">
      <c r="A22" s="2" t="s">
        <v>55</v>
      </c>
      <c r="B22" s="1" t="s">
        <v>56</v>
      </c>
      <c r="C22" s="9">
        <v>4000.02</v>
      </c>
      <c r="D22" s="9">
        <v>666.67</v>
      </c>
      <c r="E22" s="9">
        <v>0</v>
      </c>
      <c r="F22" s="9">
        <v>0</v>
      </c>
      <c r="G22" s="9">
        <v>0</v>
      </c>
      <c r="H22" s="9">
        <v>0</v>
      </c>
      <c r="I22" s="9">
        <v>4666.6899999999996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698.97</v>
      </c>
      <c r="P22" s="9">
        <v>0</v>
      </c>
      <c r="Q22" s="9">
        <v>360.26</v>
      </c>
      <c r="R22" s="9">
        <v>0</v>
      </c>
      <c r="S22" s="9">
        <v>1000</v>
      </c>
      <c r="T22" s="9">
        <v>0</v>
      </c>
      <c r="U22" s="10">
        <v>-0.14000000000000001</v>
      </c>
      <c r="V22" s="9">
        <v>0</v>
      </c>
      <c r="W22" s="9">
        <v>1000</v>
      </c>
      <c r="X22" s="9">
        <v>1250</v>
      </c>
      <c r="Y22" s="9">
        <v>4309.09</v>
      </c>
      <c r="Z22" s="9">
        <v>357.6</v>
      </c>
    </row>
    <row r="23" spans="1:26" x14ac:dyDescent="0.2">
      <c r="A23" s="2" t="s">
        <v>57</v>
      </c>
      <c r="B23" s="1" t="s">
        <v>58</v>
      </c>
      <c r="C23" s="9">
        <v>880.02</v>
      </c>
      <c r="D23" s="9">
        <v>146.66999999999999</v>
      </c>
      <c r="E23" s="9">
        <v>0</v>
      </c>
      <c r="F23" s="9">
        <v>0</v>
      </c>
      <c r="G23" s="9">
        <v>0</v>
      </c>
      <c r="H23" s="9">
        <v>0</v>
      </c>
      <c r="I23" s="9">
        <v>1026.69</v>
      </c>
      <c r="J23" s="9">
        <v>15</v>
      </c>
      <c r="K23" s="9">
        <v>620.32000000000005</v>
      </c>
      <c r="L23" s="9">
        <v>0</v>
      </c>
      <c r="M23" s="9">
        <v>0</v>
      </c>
      <c r="N23" s="10">
        <v>-18.41</v>
      </c>
      <c r="O23" s="9">
        <v>0</v>
      </c>
      <c r="P23" s="9">
        <v>0</v>
      </c>
      <c r="Q23" s="9">
        <v>25.51</v>
      </c>
      <c r="R23" s="9">
        <v>0</v>
      </c>
      <c r="S23" s="9">
        <v>0</v>
      </c>
      <c r="T23" s="9">
        <v>0</v>
      </c>
      <c r="U23" s="9">
        <v>7.0000000000000007E-2</v>
      </c>
      <c r="V23" s="9">
        <v>0</v>
      </c>
      <c r="W23" s="9">
        <v>0</v>
      </c>
      <c r="X23" s="9">
        <v>0</v>
      </c>
      <c r="Y23" s="9">
        <v>642.49</v>
      </c>
      <c r="Z23" s="9">
        <v>384.2</v>
      </c>
    </row>
    <row r="24" spans="1:26" x14ac:dyDescent="0.2">
      <c r="A24" s="2" t="s">
        <v>59</v>
      </c>
      <c r="B24" s="1" t="s">
        <v>60</v>
      </c>
      <c r="C24" s="9">
        <v>880.02</v>
      </c>
      <c r="D24" s="9">
        <v>146.66999999999999</v>
      </c>
      <c r="E24" s="9">
        <v>0</v>
      </c>
      <c r="F24" s="9">
        <v>0</v>
      </c>
      <c r="G24" s="9">
        <v>0</v>
      </c>
      <c r="H24" s="9">
        <v>0</v>
      </c>
      <c r="I24" s="9">
        <v>1026.69</v>
      </c>
      <c r="J24" s="9">
        <v>0</v>
      </c>
      <c r="K24" s="9">
        <v>0</v>
      </c>
      <c r="L24" s="9">
        <v>0</v>
      </c>
      <c r="M24" s="9">
        <v>0</v>
      </c>
      <c r="N24" s="10">
        <v>-18.41</v>
      </c>
      <c r="O24" s="9">
        <v>0</v>
      </c>
      <c r="P24" s="9">
        <v>0</v>
      </c>
      <c r="Q24" s="9">
        <v>25.52</v>
      </c>
      <c r="R24" s="9">
        <v>0</v>
      </c>
      <c r="S24" s="9">
        <v>0</v>
      </c>
      <c r="T24" s="9">
        <v>0</v>
      </c>
      <c r="U24" s="9">
        <v>0.18</v>
      </c>
      <c r="V24" s="9">
        <v>0</v>
      </c>
      <c r="W24" s="9">
        <v>0</v>
      </c>
      <c r="X24" s="9">
        <v>0</v>
      </c>
      <c r="Y24" s="9">
        <v>7.29</v>
      </c>
      <c r="Z24" s="9">
        <v>1019.4</v>
      </c>
    </row>
    <row r="25" spans="1:26" x14ac:dyDescent="0.2">
      <c r="A25" s="2" t="s">
        <v>61</v>
      </c>
      <c r="B25" s="1" t="s">
        <v>62</v>
      </c>
      <c r="C25" s="9">
        <v>880.02</v>
      </c>
      <c r="D25" s="9">
        <v>146.66999999999999</v>
      </c>
      <c r="E25" s="9">
        <v>0</v>
      </c>
      <c r="F25" s="9">
        <v>6524.36</v>
      </c>
      <c r="G25" s="9">
        <v>0</v>
      </c>
      <c r="H25" s="9">
        <v>0</v>
      </c>
      <c r="I25" s="9">
        <v>7551.05</v>
      </c>
      <c r="J25" s="9">
        <v>15</v>
      </c>
      <c r="K25" s="9">
        <v>0</v>
      </c>
      <c r="L25" s="9">
        <v>313.26</v>
      </c>
      <c r="M25" s="9">
        <v>0</v>
      </c>
      <c r="N25" s="9">
        <v>0</v>
      </c>
      <c r="O25" s="9">
        <v>1357.7</v>
      </c>
      <c r="P25" s="9">
        <v>0</v>
      </c>
      <c r="Q25" s="9">
        <v>99.13</v>
      </c>
      <c r="R25" s="9">
        <v>0</v>
      </c>
      <c r="S25" s="9">
        <v>318.17</v>
      </c>
      <c r="T25" s="9">
        <v>0</v>
      </c>
      <c r="U25" s="10">
        <v>-0.01</v>
      </c>
      <c r="V25" s="9">
        <v>0</v>
      </c>
      <c r="W25" s="9">
        <v>0</v>
      </c>
      <c r="X25" s="9">
        <v>0</v>
      </c>
      <c r="Y25" s="9">
        <v>2103.25</v>
      </c>
      <c r="Z25" s="9">
        <v>5447.8</v>
      </c>
    </row>
    <row r="26" spans="1:26" x14ac:dyDescent="0.2">
      <c r="A26" s="2" t="s">
        <v>63</v>
      </c>
      <c r="B26" s="1" t="s">
        <v>64</v>
      </c>
      <c r="C26" s="9">
        <v>1602</v>
      </c>
      <c r="D26" s="9">
        <v>267</v>
      </c>
      <c r="E26" s="9">
        <v>0</v>
      </c>
      <c r="F26" s="9">
        <v>0</v>
      </c>
      <c r="G26" s="9">
        <v>0</v>
      </c>
      <c r="H26" s="9">
        <v>0</v>
      </c>
      <c r="I26" s="9">
        <v>1869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146.72999999999999</v>
      </c>
      <c r="P26" s="10">
        <v>-146.72999999999999</v>
      </c>
      <c r="Q26" s="9">
        <v>48.86</v>
      </c>
      <c r="R26" s="9">
        <v>0</v>
      </c>
      <c r="S26" s="9">
        <v>0</v>
      </c>
      <c r="T26" s="9">
        <v>0</v>
      </c>
      <c r="U26" s="10">
        <v>-0.08</v>
      </c>
      <c r="V26" s="9">
        <v>502.02</v>
      </c>
      <c r="W26" s="9">
        <v>300</v>
      </c>
      <c r="X26" s="9">
        <v>0</v>
      </c>
      <c r="Y26" s="9">
        <v>850.8</v>
      </c>
      <c r="Z26" s="9">
        <v>1018.2</v>
      </c>
    </row>
    <row r="27" spans="1:26" x14ac:dyDescent="0.2">
      <c r="A27" s="2" t="s">
        <v>65</v>
      </c>
      <c r="B27" s="1" t="s">
        <v>66</v>
      </c>
      <c r="C27" s="9">
        <v>1602</v>
      </c>
      <c r="D27" s="9">
        <v>267</v>
      </c>
      <c r="E27" s="9">
        <v>801</v>
      </c>
      <c r="F27" s="9">
        <v>0</v>
      </c>
      <c r="G27" s="9">
        <v>0</v>
      </c>
      <c r="H27" s="9">
        <v>0</v>
      </c>
      <c r="I27" s="9">
        <v>2670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257.82</v>
      </c>
      <c r="P27" s="10">
        <v>-257.82</v>
      </c>
      <c r="Q27" s="9">
        <v>51.47</v>
      </c>
      <c r="R27" s="9">
        <v>0</v>
      </c>
      <c r="S27" s="9">
        <v>0</v>
      </c>
      <c r="T27" s="9">
        <v>0</v>
      </c>
      <c r="U27" s="9">
        <v>0.13</v>
      </c>
      <c r="V27" s="9">
        <v>0</v>
      </c>
      <c r="W27" s="9">
        <v>0</v>
      </c>
      <c r="X27" s="9">
        <v>0</v>
      </c>
      <c r="Y27" s="9">
        <v>51.6</v>
      </c>
      <c r="Z27" s="9">
        <v>2618.4</v>
      </c>
    </row>
    <row r="28" spans="1:26" x14ac:dyDescent="0.2">
      <c r="A28" s="2" t="s">
        <v>67</v>
      </c>
      <c r="B28" s="1" t="s">
        <v>68</v>
      </c>
      <c r="C28" s="9">
        <v>880.02</v>
      </c>
      <c r="D28" s="9">
        <v>146.66999999999999</v>
      </c>
      <c r="E28" s="9">
        <v>0</v>
      </c>
      <c r="F28" s="9">
        <v>3209.78</v>
      </c>
      <c r="G28" s="9">
        <v>0</v>
      </c>
      <c r="H28" s="9">
        <v>0</v>
      </c>
      <c r="I28" s="9">
        <v>4236.47</v>
      </c>
      <c r="J28" s="9">
        <v>15</v>
      </c>
      <c r="K28" s="9">
        <v>0</v>
      </c>
      <c r="L28" s="9">
        <v>446.91</v>
      </c>
      <c r="M28" s="9">
        <v>0</v>
      </c>
      <c r="N28" s="9">
        <v>0</v>
      </c>
      <c r="O28" s="9">
        <v>607.07000000000005</v>
      </c>
      <c r="P28" s="9">
        <v>0</v>
      </c>
      <c r="Q28" s="9">
        <v>168.31</v>
      </c>
      <c r="R28" s="9">
        <v>0</v>
      </c>
      <c r="S28" s="9">
        <v>0</v>
      </c>
      <c r="T28" s="9">
        <v>0</v>
      </c>
      <c r="U28" s="10">
        <v>-0.02</v>
      </c>
      <c r="V28" s="9">
        <v>0</v>
      </c>
      <c r="W28" s="9">
        <v>0</v>
      </c>
      <c r="X28" s="9">
        <v>0</v>
      </c>
      <c r="Y28" s="9">
        <v>1237.27</v>
      </c>
      <c r="Z28" s="9">
        <v>2999.2</v>
      </c>
    </row>
    <row r="29" spans="1:26" x14ac:dyDescent="0.2">
      <c r="A29" s="2" t="s">
        <v>69</v>
      </c>
      <c r="B29" s="1" t="s">
        <v>70</v>
      </c>
      <c r="C29" s="9">
        <v>4000.02</v>
      </c>
      <c r="D29" s="9">
        <v>666.67</v>
      </c>
      <c r="E29" s="9">
        <v>0</v>
      </c>
      <c r="F29" s="9">
        <v>0</v>
      </c>
      <c r="G29" s="9">
        <v>0</v>
      </c>
      <c r="H29" s="9">
        <v>0</v>
      </c>
      <c r="I29" s="9">
        <v>4666.6899999999996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741.42</v>
      </c>
      <c r="P29" s="9">
        <v>0</v>
      </c>
      <c r="Q29" s="9">
        <v>339.97</v>
      </c>
      <c r="R29" s="9">
        <v>0</v>
      </c>
      <c r="S29" s="9">
        <v>0</v>
      </c>
      <c r="T29" s="9">
        <v>0</v>
      </c>
      <c r="U29" s="9">
        <v>0.1</v>
      </c>
      <c r="V29" s="9">
        <v>0</v>
      </c>
      <c r="W29" s="9">
        <v>0</v>
      </c>
      <c r="X29" s="9">
        <v>0</v>
      </c>
      <c r="Y29" s="9">
        <v>1081.49</v>
      </c>
      <c r="Z29" s="9">
        <v>3585.2</v>
      </c>
    </row>
    <row r="30" spans="1:26" x14ac:dyDescent="0.2">
      <c r="A30" s="2" t="s">
        <v>71</v>
      </c>
      <c r="B30" s="1" t="s">
        <v>72</v>
      </c>
      <c r="C30" s="9">
        <v>880.02</v>
      </c>
      <c r="D30" s="9">
        <v>146.66999999999999</v>
      </c>
      <c r="E30" s="9">
        <v>0</v>
      </c>
      <c r="F30" s="9">
        <v>0</v>
      </c>
      <c r="G30" s="9">
        <v>0</v>
      </c>
      <c r="H30" s="9">
        <v>0</v>
      </c>
      <c r="I30" s="9">
        <v>1026.69</v>
      </c>
      <c r="J30" s="9">
        <v>0</v>
      </c>
      <c r="K30" s="9">
        <v>0</v>
      </c>
      <c r="L30" s="9">
        <v>0</v>
      </c>
      <c r="M30" s="9">
        <v>0</v>
      </c>
      <c r="N30" s="10">
        <v>-18.41</v>
      </c>
      <c r="O30" s="9">
        <v>0</v>
      </c>
      <c r="P30" s="9">
        <v>0</v>
      </c>
      <c r="Q30" s="9">
        <v>43.87</v>
      </c>
      <c r="R30" s="9">
        <v>0</v>
      </c>
      <c r="S30" s="9">
        <v>0</v>
      </c>
      <c r="T30" s="9">
        <v>0</v>
      </c>
      <c r="U30" s="9">
        <v>0.03</v>
      </c>
      <c r="V30" s="9">
        <v>0</v>
      </c>
      <c r="W30" s="9">
        <v>0</v>
      </c>
      <c r="X30" s="9">
        <v>0</v>
      </c>
      <c r="Y30" s="9">
        <v>25.49</v>
      </c>
      <c r="Z30" s="9">
        <v>1001.2</v>
      </c>
    </row>
    <row r="31" spans="1:26" x14ac:dyDescent="0.2">
      <c r="A31" s="2" t="s">
        <v>73</v>
      </c>
      <c r="B31" s="1" t="s">
        <v>74</v>
      </c>
      <c r="C31" s="9">
        <v>880.02</v>
      </c>
      <c r="D31" s="9">
        <v>146.66999999999999</v>
      </c>
      <c r="E31" s="9">
        <v>0</v>
      </c>
      <c r="F31" s="9">
        <v>2467.58</v>
      </c>
      <c r="G31" s="9">
        <v>0</v>
      </c>
      <c r="H31" s="9">
        <v>0</v>
      </c>
      <c r="I31" s="9">
        <v>3494.27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448.54</v>
      </c>
      <c r="P31" s="10">
        <v>-448.54</v>
      </c>
      <c r="Q31" s="9">
        <v>62.23</v>
      </c>
      <c r="R31" s="9">
        <v>0</v>
      </c>
      <c r="S31" s="9">
        <v>0</v>
      </c>
      <c r="T31" s="9">
        <v>0</v>
      </c>
      <c r="U31" s="9">
        <v>0.04</v>
      </c>
      <c r="V31" s="9">
        <v>0</v>
      </c>
      <c r="W31" s="9">
        <v>0</v>
      </c>
      <c r="X31" s="9">
        <v>0</v>
      </c>
      <c r="Y31" s="9">
        <v>62.27</v>
      </c>
      <c r="Z31" s="9">
        <v>3432</v>
      </c>
    </row>
    <row r="32" spans="1:26" x14ac:dyDescent="0.2">
      <c r="A32" s="2" t="s">
        <v>75</v>
      </c>
      <c r="B32" s="1" t="s">
        <v>76</v>
      </c>
      <c r="C32" s="9">
        <v>2400</v>
      </c>
      <c r="D32" s="9">
        <v>400</v>
      </c>
      <c r="E32" s="9">
        <v>0</v>
      </c>
      <c r="F32" s="9">
        <v>0</v>
      </c>
      <c r="G32" s="9">
        <v>0</v>
      </c>
      <c r="H32" s="9">
        <v>0</v>
      </c>
      <c r="I32" s="9">
        <v>2800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300.24</v>
      </c>
      <c r="P32" s="10">
        <v>-275.93</v>
      </c>
      <c r="Q32" s="9">
        <v>74.989999999999995</v>
      </c>
      <c r="R32" s="9">
        <v>0</v>
      </c>
      <c r="S32" s="9">
        <v>0</v>
      </c>
      <c r="T32" s="9">
        <v>0</v>
      </c>
      <c r="U32" s="9">
        <v>0.1</v>
      </c>
      <c r="V32" s="9">
        <v>0</v>
      </c>
      <c r="W32" s="9">
        <v>0</v>
      </c>
      <c r="X32" s="9">
        <v>0</v>
      </c>
      <c r="Y32" s="9">
        <v>99.4</v>
      </c>
      <c r="Z32" s="9">
        <v>2700.6</v>
      </c>
    </row>
    <row r="33" spans="1:26" x14ac:dyDescent="0.2">
      <c r="A33" s="2" t="s">
        <v>77</v>
      </c>
      <c r="B33" s="1" t="s">
        <v>78</v>
      </c>
      <c r="C33" s="9">
        <v>1399.98</v>
      </c>
      <c r="D33" s="9">
        <v>233.33</v>
      </c>
      <c r="E33" s="9">
        <v>408.33</v>
      </c>
      <c r="F33" s="9">
        <v>0</v>
      </c>
      <c r="G33" s="9">
        <v>0</v>
      </c>
      <c r="H33" s="9">
        <v>0</v>
      </c>
      <c r="I33" s="9">
        <v>2041.64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155.99</v>
      </c>
      <c r="P33" s="9">
        <v>0</v>
      </c>
      <c r="Q33" s="9">
        <v>42.86</v>
      </c>
      <c r="R33" s="9">
        <v>0</v>
      </c>
      <c r="S33" s="9">
        <v>0</v>
      </c>
      <c r="T33" s="9">
        <v>0</v>
      </c>
      <c r="U33" s="10">
        <v>-0.01</v>
      </c>
      <c r="V33" s="9">
        <v>0</v>
      </c>
      <c r="W33" s="9">
        <v>0</v>
      </c>
      <c r="X33" s="9">
        <v>0</v>
      </c>
      <c r="Y33" s="9">
        <v>198.84</v>
      </c>
      <c r="Z33" s="9">
        <v>1842.8</v>
      </c>
    </row>
    <row r="34" spans="1:26" x14ac:dyDescent="0.2">
      <c r="A34" s="2" t="s">
        <v>79</v>
      </c>
      <c r="B34" s="1" t="s">
        <v>80</v>
      </c>
      <c r="C34" s="9">
        <v>880.02</v>
      </c>
      <c r="D34" s="9">
        <v>146.66999999999999</v>
      </c>
      <c r="E34" s="9">
        <v>0</v>
      </c>
      <c r="F34" s="9">
        <v>3785.6</v>
      </c>
      <c r="G34" s="9">
        <v>0</v>
      </c>
      <c r="H34" s="9">
        <v>0</v>
      </c>
      <c r="I34" s="9">
        <v>4812.29</v>
      </c>
      <c r="J34" s="9">
        <v>15</v>
      </c>
      <c r="K34" s="9">
        <v>599.46</v>
      </c>
      <c r="L34" s="9">
        <v>0</v>
      </c>
      <c r="M34" s="9">
        <v>0</v>
      </c>
      <c r="N34" s="9">
        <v>0</v>
      </c>
      <c r="O34" s="9">
        <v>730.07</v>
      </c>
      <c r="P34" s="9">
        <v>0</v>
      </c>
      <c r="Q34" s="9">
        <v>149.68</v>
      </c>
      <c r="R34" s="9">
        <v>0</v>
      </c>
      <c r="S34" s="9">
        <v>0</v>
      </c>
      <c r="T34" s="9">
        <v>0</v>
      </c>
      <c r="U34" s="10">
        <v>-0.12</v>
      </c>
      <c r="V34" s="9">
        <v>0</v>
      </c>
      <c r="W34" s="9">
        <v>0</v>
      </c>
      <c r="X34" s="9">
        <v>0</v>
      </c>
      <c r="Y34" s="9">
        <v>1494.09</v>
      </c>
      <c r="Z34" s="9">
        <v>3318.2</v>
      </c>
    </row>
    <row r="35" spans="1:26" x14ac:dyDescent="0.2">
      <c r="A35" s="2" t="s">
        <v>81</v>
      </c>
      <c r="B35" s="1" t="s">
        <v>82</v>
      </c>
      <c r="C35" s="9">
        <v>880.02</v>
      </c>
      <c r="D35" s="9">
        <v>146.66999999999999</v>
      </c>
      <c r="E35" s="9">
        <v>0</v>
      </c>
      <c r="F35" s="9">
        <v>0</v>
      </c>
      <c r="G35" s="9">
        <v>0</v>
      </c>
      <c r="H35" s="9">
        <v>0</v>
      </c>
      <c r="I35" s="9">
        <v>1026.69</v>
      </c>
      <c r="J35" s="9">
        <v>0</v>
      </c>
      <c r="K35" s="9">
        <v>0</v>
      </c>
      <c r="L35" s="9">
        <v>0</v>
      </c>
      <c r="M35" s="9">
        <v>0</v>
      </c>
      <c r="N35" s="10">
        <v>-18.41</v>
      </c>
      <c r="O35" s="9">
        <v>0</v>
      </c>
      <c r="P35" s="9">
        <v>0</v>
      </c>
      <c r="Q35" s="9">
        <v>43.25</v>
      </c>
      <c r="R35" s="9">
        <v>0</v>
      </c>
      <c r="S35" s="9">
        <v>0</v>
      </c>
      <c r="T35" s="9">
        <v>0</v>
      </c>
      <c r="U35" s="9">
        <v>0.05</v>
      </c>
      <c r="V35" s="9">
        <v>0</v>
      </c>
      <c r="W35" s="9">
        <v>0</v>
      </c>
      <c r="X35" s="9">
        <v>0</v>
      </c>
      <c r="Y35" s="9">
        <v>24.89</v>
      </c>
      <c r="Z35" s="9">
        <v>1001.8</v>
      </c>
    </row>
    <row r="36" spans="1:26" x14ac:dyDescent="0.2">
      <c r="A36" s="2" t="s">
        <v>83</v>
      </c>
      <c r="B36" s="1" t="s">
        <v>84</v>
      </c>
      <c r="C36" s="9">
        <v>880.02</v>
      </c>
      <c r="D36" s="9">
        <v>146.66999999999999</v>
      </c>
      <c r="E36" s="9">
        <v>0</v>
      </c>
      <c r="F36" s="9">
        <v>0</v>
      </c>
      <c r="G36" s="9">
        <v>0</v>
      </c>
      <c r="H36" s="9">
        <v>0</v>
      </c>
      <c r="I36" s="9">
        <v>1026.69</v>
      </c>
      <c r="J36" s="9">
        <v>0</v>
      </c>
      <c r="K36" s="9">
        <v>0</v>
      </c>
      <c r="L36" s="9">
        <v>0</v>
      </c>
      <c r="M36" s="9">
        <v>0</v>
      </c>
      <c r="N36" s="10">
        <v>-18.41</v>
      </c>
      <c r="O36" s="9">
        <v>0</v>
      </c>
      <c r="P36" s="9">
        <v>0</v>
      </c>
      <c r="Q36" s="9">
        <v>127.48</v>
      </c>
      <c r="R36" s="9">
        <v>0</v>
      </c>
      <c r="S36" s="9">
        <v>0</v>
      </c>
      <c r="T36" s="9">
        <v>0</v>
      </c>
      <c r="U36" s="9">
        <v>0.02</v>
      </c>
      <c r="V36" s="9">
        <v>0</v>
      </c>
      <c r="W36" s="9">
        <v>0</v>
      </c>
      <c r="X36" s="9">
        <v>0</v>
      </c>
      <c r="Y36" s="9">
        <v>109.09</v>
      </c>
      <c r="Z36" s="9">
        <v>917.6</v>
      </c>
    </row>
    <row r="37" spans="1:26" x14ac:dyDescent="0.2">
      <c r="A37" s="2" t="s">
        <v>85</v>
      </c>
      <c r="B37" s="1" t="s">
        <v>86</v>
      </c>
      <c r="C37" s="9">
        <v>880.02</v>
      </c>
      <c r="D37" s="9">
        <v>146.66999999999999</v>
      </c>
      <c r="E37" s="9">
        <v>0</v>
      </c>
      <c r="F37" s="9">
        <v>0</v>
      </c>
      <c r="G37" s="9">
        <v>0</v>
      </c>
      <c r="H37" s="9">
        <v>0</v>
      </c>
      <c r="I37" s="9">
        <v>1026.69</v>
      </c>
      <c r="J37" s="9">
        <v>0</v>
      </c>
      <c r="K37" s="9">
        <v>0</v>
      </c>
      <c r="L37" s="9">
        <v>0</v>
      </c>
      <c r="M37" s="9">
        <v>0</v>
      </c>
      <c r="N37" s="10">
        <v>-18.41</v>
      </c>
      <c r="O37" s="9">
        <v>0</v>
      </c>
      <c r="P37" s="9">
        <v>0</v>
      </c>
      <c r="Q37" s="9">
        <v>25.51</v>
      </c>
      <c r="R37" s="9">
        <v>0</v>
      </c>
      <c r="S37" s="9">
        <v>0</v>
      </c>
      <c r="T37" s="9">
        <v>0</v>
      </c>
      <c r="U37" s="9">
        <v>0.19</v>
      </c>
      <c r="V37" s="9">
        <v>0</v>
      </c>
      <c r="W37" s="9">
        <v>0</v>
      </c>
      <c r="X37" s="9">
        <v>0</v>
      </c>
      <c r="Y37" s="9">
        <v>7.29</v>
      </c>
      <c r="Z37" s="9">
        <v>1019.4</v>
      </c>
    </row>
    <row r="38" spans="1:26" x14ac:dyDescent="0.2">
      <c r="A38" s="2" t="s">
        <v>87</v>
      </c>
      <c r="B38" s="1" t="s">
        <v>88</v>
      </c>
      <c r="C38" s="9">
        <v>1399.98</v>
      </c>
      <c r="D38" s="9">
        <v>233.33</v>
      </c>
      <c r="E38" s="9">
        <v>0</v>
      </c>
      <c r="F38" s="9">
        <v>2413.7600000000002</v>
      </c>
      <c r="G38" s="9">
        <v>0</v>
      </c>
      <c r="H38" s="9">
        <v>0</v>
      </c>
      <c r="I38" s="9">
        <v>4047.07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566.62</v>
      </c>
      <c r="P38" s="10">
        <v>-341.86</v>
      </c>
      <c r="Q38" s="9">
        <v>186.05</v>
      </c>
      <c r="R38" s="9">
        <v>0</v>
      </c>
      <c r="S38" s="9">
        <v>0</v>
      </c>
      <c r="T38" s="9">
        <v>0</v>
      </c>
      <c r="U38" s="9">
        <v>0.06</v>
      </c>
      <c r="V38" s="9">
        <v>0</v>
      </c>
      <c r="W38" s="9">
        <v>0</v>
      </c>
      <c r="X38" s="9">
        <v>0</v>
      </c>
      <c r="Y38" s="9">
        <v>410.87</v>
      </c>
      <c r="Z38" s="9">
        <v>3636.2</v>
      </c>
    </row>
    <row r="39" spans="1:26" x14ac:dyDescent="0.2">
      <c r="A39" s="2" t="s">
        <v>89</v>
      </c>
      <c r="B39" s="1" t="s">
        <v>90</v>
      </c>
      <c r="C39" s="9">
        <v>880.02</v>
      </c>
      <c r="D39" s="9">
        <v>146.66999999999999</v>
      </c>
      <c r="E39" s="9">
        <v>0</v>
      </c>
      <c r="F39" s="9">
        <v>1929.83</v>
      </c>
      <c r="G39" s="9">
        <v>0</v>
      </c>
      <c r="H39" s="9">
        <v>0</v>
      </c>
      <c r="I39" s="9">
        <v>2956.52</v>
      </c>
      <c r="J39" s="9">
        <v>15</v>
      </c>
      <c r="K39" s="9">
        <v>829.9</v>
      </c>
      <c r="L39" s="9">
        <v>0</v>
      </c>
      <c r="M39" s="9">
        <v>0</v>
      </c>
      <c r="N39" s="9">
        <v>0</v>
      </c>
      <c r="O39" s="9">
        <v>333.68</v>
      </c>
      <c r="P39" s="10">
        <v>-338.68</v>
      </c>
      <c r="Q39" s="9">
        <v>157.06</v>
      </c>
      <c r="R39" s="9">
        <v>0</v>
      </c>
      <c r="S39" s="9">
        <v>0</v>
      </c>
      <c r="T39" s="9">
        <v>0</v>
      </c>
      <c r="U39" s="10">
        <v>-0.04</v>
      </c>
      <c r="V39" s="9">
        <v>0</v>
      </c>
      <c r="W39" s="9">
        <v>0</v>
      </c>
      <c r="X39" s="9">
        <v>0</v>
      </c>
      <c r="Y39" s="9">
        <v>996.92</v>
      </c>
      <c r="Z39" s="9">
        <v>1959.6</v>
      </c>
    </row>
    <row r="40" spans="1:26" x14ac:dyDescent="0.2">
      <c r="A40" s="2" t="s">
        <v>91</v>
      </c>
      <c r="B40" s="1" t="s">
        <v>92</v>
      </c>
      <c r="C40" s="9">
        <v>880.02</v>
      </c>
      <c r="D40" s="9">
        <v>146.66999999999999</v>
      </c>
      <c r="E40" s="9">
        <v>0</v>
      </c>
      <c r="F40" s="9">
        <v>0</v>
      </c>
      <c r="G40" s="9">
        <v>0</v>
      </c>
      <c r="H40" s="9">
        <v>0</v>
      </c>
      <c r="I40" s="9">
        <v>1026.69</v>
      </c>
      <c r="J40" s="9">
        <v>0</v>
      </c>
      <c r="K40" s="9">
        <v>0</v>
      </c>
      <c r="L40" s="9">
        <v>0</v>
      </c>
      <c r="M40" s="9">
        <v>0</v>
      </c>
      <c r="N40" s="10">
        <v>-18.41</v>
      </c>
      <c r="O40" s="9">
        <v>0</v>
      </c>
      <c r="P40" s="9">
        <v>0</v>
      </c>
      <c r="Q40" s="9">
        <v>88.51</v>
      </c>
      <c r="R40" s="9">
        <v>0</v>
      </c>
      <c r="S40" s="9">
        <v>0</v>
      </c>
      <c r="T40" s="9">
        <v>0</v>
      </c>
      <c r="U40" s="10">
        <v>-0.01</v>
      </c>
      <c r="V40" s="9">
        <v>0</v>
      </c>
      <c r="W40" s="9">
        <v>0</v>
      </c>
      <c r="X40" s="9">
        <v>0</v>
      </c>
      <c r="Y40" s="9">
        <v>70.09</v>
      </c>
      <c r="Z40" s="9">
        <v>956.6</v>
      </c>
    </row>
    <row r="41" spans="1:26" x14ac:dyDescent="0.2">
      <c r="A41" s="2" t="s">
        <v>93</v>
      </c>
      <c r="B41" s="1" t="s">
        <v>94</v>
      </c>
      <c r="C41" s="9">
        <v>1200</v>
      </c>
      <c r="D41" s="9">
        <v>200</v>
      </c>
      <c r="E41" s="9">
        <v>0</v>
      </c>
      <c r="F41" s="9">
        <v>0</v>
      </c>
      <c r="G41" s="9">
        <v>0</v>
      </c>
      <c r="H41" s="9">
        <v>0</v>
      </c>
      <c r="I41" s="9">
        <v>1400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35.93</v>
      </c>
      <c r="P41" s="9">
        <v>0</v>
      </c>
      <c r="Q41" s="9">
        <v>34.78</v>
      </c>
      <c r="R41" s="9">
        <v>0</v>
      </c>
      <c r="S41" s="9">
        <v>0</v>
      </c>
      <c r="T41" s="9">
        <v>0</v>
      </c>
      <c r="U41" s="10">
        <v>-0.11</v>
      </c>
      <c r="V41" s="9">
        <v>0</v>
      </c>
      <c r="W41" s="9">
        <v>0</v>
      </c>
      <c r="X41" s="9">
        <v>0</v>
      </c>
      <c r="Y41" s="9">
        <v>70.599999999999994</v>
      </c>
      <c r="Z41" s="9">
        <v>1329.4</v>
      </c>
    </row>
    <row r="42" spans="1:26" x14ac:dyDescent="0.2">
      <c r="A42" s="2" t="s">
        <v>95</v>
      </c>
      <c r="B42" s="1" t="s">
        <v>96</v>
      </c>
      <c r="C42" s="9">
        <v>999.96</v>
      </c>
      <c r="D42" s="9">
        <v>166.66</v>
      </c>
      <c r="E42" s="9">
        <v>0</v>
      </c>
      <c r="F42" s="9">
        <v>986.71</v>
      </c>
      <c r="G42" s="9">
        <v>0</v>
      </c>
      <c r="H42" s="9">
        <v>0</v>
      </c>
      <c r="I42" s="9">
        <v>2153.33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186.18</v>
      </c>
      <c r="P42" s="9">
        <v>0</v>
      </c>
      <c r="Q42" s="9">
        <v>66.5</v>
      </c>
      <c r="R42" s="9">
        <v>0</v>
      </c>
      <c r="S42" s="9">
        <v>0</v>
      </c>
      <c r="T42" s="9">
        <v>0</v>
      </c>
      <c r="U42" s="10">
        <v>-0.15</v>
      </c>
      <c r="V42" s="9">
        <v>0</v>
      </c>
      <c r="W42" s="9">
        <v>0</v>
      </c>
      <c r="X42" s="9">
        <v>0</v>
      </c>
      <c r="Y42" s="9">
        <v>252.53</v>
      </c>
      <c r="Z42" s="9">
        <v>1900.8</v>
      </c>
    </row>
    <row r="43" spans="1:26" x14ac:dyDescent="0.2">
      <c r="A43" s="2" t="s">
        <v>97</v>
      </c>
      <c r="B43" s="1" t="s">
        <v>98</v>
      </c>
      <c r="C43" s="9">
        <v>1999.98</v>
      </c>
      <c r="D43" s="9">
        <v>333.33</v>
      </c>
      <c r="E43" s="9">
        <v>0</v>
      </c>
      <c r="F43" s="9">
        <v>0</v>
      </c>
      <c r="G43" s="9">
        <v>0</v>
      </c>
      <c r="H43" s="9">
        <v>0</v>
      </c>
      <c r="I43" s="9">
        <v>2333.31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244.31</v>
      </c>
      <c r="P43" s="9">
        <v>0</v>
      </c>
      <c r="Q43" s="9">
        <v>61.43</v>
      </c>
      <c r="R43" s="9">
        <v>0</v>
      </c>
      <c r="S43" s="9">
        <v>0</v>
      </c>
      <c r="T43" s="9">
        <v>0</v>
      </c>
      <c r="U43" s="10">
        <v>-0.03</v>
      </c>
      <c r="V43" s="9">
        <v>0</v>
      </c>
      <c r="W43" s="9">
        <v>0</v>
      </c>
      <c r="X43" s="9">
        <v>0</v>
      </c>
      <c r="Y43" s="9">
        <v>305.70999999999998</v>
      </c>
      <c r="Z43" s="9">
        <v>2027.6</v>
      </c>
    </row>
    <row r="44" spans="1:26" x14ac:dyDescent="0.2">
      <c r="A44" s="2" t="s">
        <v>99</v>
      </c>
      <c r="B44" s="1" t="s">
        <v>100</v>
      </c>
      <c r="C44" s="9">
        <v>880.02</v>
      </c>
      <c r="D44" s="9">
        <v>146.66999999999999</v>
      </c>
      <c r="E44" s="9">
        <v>0</v>
      </c>
      <c r="F44" s="9">
        <v>0</v>
      </c>
      <c r="G44" s="9">
        <v>0</v>
      </c>
      <c r="H44" s="9">
        <v>0</v>
      </c>
      <c r="I44" s="9">
        <v>1026.69</v>
      </c>
      <c r="J44" s="9">
        <v>0</v>
      </c>
      <c r="K44" s="9">
        <v>0</v>
      </c>
      <c r="L44" s="9">
        <v>0</v>
      </c>
      <c r="M44" s="9">
        <v>0</v>
      </c>
      <c r="N44" s="10">
        <v>-18.41</v>
      </c>
      <c r="O44" s="9">
        <v>0</v>
      </c>
      <c r="P44" s="9">
        <v>0</v>
      </c>
      <c r="Q44" s="9">
        <v>151.35</v>
      </c>
      <c r="R44" s="9">
        <v>0</v>
      </c>
      <c r="S44" s="9">
        <v>0</v>
      </c>
      <c r="T44" s="9">
        <v>0</v>
      </c>
      <c r="U44" s="10">
        <v>-0.05</v>
      </c>
      <c r="V44" s="9">
        <v>0</v>
      </c>
      <c r="W44" s="9">
        <v>0</v>
      </c>
      <c r="X44" s="9">
        <v>0</v>
      </c>
      <c r="Y44" s="9">
        <v>132.88999999999999</v>
      </c>
      <c r="Z44" s="9">
        <v>893.8</v>
      </c>
    </row>
    <row r="45" spans="1:26" x14ac:dyDescent="0.2">
      <c r="A45" s="2" t="s">
        <v>101</v>
      </c>
      <c r="B45" s="1" t="s">
        <v>102</v>
      </c>
      <c r="C45" s="9">
        <v>880.02</v>
      </c>
      <c r="D45" s="9">
        <v>146.66999999999999</v>
      </c>
      <c r="E45" s="9">
        <v>0</v>
      </c>
      <c r="F45" s="9">
        <v>1168.6099999999999</v>
      </c>
      <c r="G45" s="9">
        <v>0</v>
      </c>
      <c r="H45" s="9">
        <v>0</v>
      </c>
      <c r="I45" s="9">
        <v>2195.3000000000002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192.89</v>
      </c>
      <c r="P45" s="9">
        <v>0</v>
      </c>
      <c r="Q45" s="9">
        <v>199.46</v>
      </c>
      <c r="R45" s="9">
        <v>0</v>
      </c>
      <c r="S45" s="9">
        <v>0</v>
      </c>
      <c r="T45" s="9">
        <v>0</v>
      </c>
      <c r="U45" s="10">
        <v>-0.05</v>
      </c>
      <c r="V45" s="9">
        <v>0</v>
      </c>
      <c r="W45" s="9">
        <v>0</v>
      </c>
      <c r="X45" s="9">
        <v>0</v>
      </c>
      <c r="Y45" s="9">
        <v>392.3</v>
      </c>
      <c r="Z45" s="9">
        <v>1803</v>
      </c>
    </row>
    <row r="46" spans="1:26" x14ac:dyDescent="0.2">
      <c r="A46" s="2" t="s">
        <v>103</v>
      </c>
      <c r="B46" s="1" t="s">
        <v>104</v>
      </c>
      <c r="C46" s="9">
        <v>1602</v>
      </c>
      <c r="D46" s="9">
        <v>267</v>
      </c>
      <c r="E46" s="9">
        <v>333.75</v>
      </c>
      <c r="F46" s="9">
        <v>0</v>
      </c>
      <c r="G46" s="9">
        <v>0</v>
      </c>
      <c r="H46" s="9">
        <v>0</v>
      </c>
      <c r="I46" s="9">
        <v>2202.75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178.07</v>
      </c>
      <c r="P46" s="10">
        <v>-178.07</v>
      </c>
      <c r="Q46" s="9">
        <v>50.96</v>
      </c>
      <c r="R46" s="9">
        <v>0</v>
      </c>
      <c r="S46" s="9">
        <v>0</v>
      </c>
      <c r="T46" s="9">
        <v>0</v>
      </c>
      <c r="U46" s="10">
        <v>-0.01</v>
      </c>
      <c r="V46" s="9">
        <v>0</v>
      </c>
      <c r="W46" s="9">
        <v>0</v>
      </c>
      <c r="X46" s="9">
        <v>0</v>
      </c>
      <c r="Y46" s="9">
        <v>50.95</v>
      </c>
      <c r="Z46" s="9">
        <v>2151.8000000000002</v>
      </c>
    </row>
    <row r="47" spans="1:26" x14ac:dyDescent="0.2">
      <c r="A47" s="2" t="s">
        <v>105</v>
      </c>
      <c r="B47" s="1" t="s">
        <v>106</v>
      </c>
      <c r="C47" s="9">
        <v>880.02</v>
      </c>
      <c r="D47" s="9">
        <v>146.66999999999999</v>
      </c>
      <c r="E47" s="9">
        <v>0</v>
      </c>
      <c r="F47" s="9">
        <v>0</v>
      </c>
      <c r="G47" s="9">
        <v>0</v>
      </c>
      <c r="H47" s="9">
        <v>0</v>
      </c>
      <c r="I47" s="9">
        <v>1026.69</v>
      </c>
      <c r="J47" s="9">
        <v>0</v>
      </c>
      <c r="K47" s="9">
        <v>0</v>
      </c>
      <c r="L47" s="9">
        <v>0</v>
      </c>
      <c r="M47" s="9">
        <v>0</v>
      </c>
      <c r="N47" s="10">
        <v>-18.41</v>
      </c>
      <c r="O47" s="9">
        <v>0</v>
      </c>
      <c r="P47" s="9">
        <v>0</v>
      </c>
      <c r="Q47" s="9">
        <v>160.66</v>
      </c>
      <c r="R47" s="9">
        <v>0</v>
      </c>
      <c r="S47" s="9">
        <v>0</v>
      </c>
      <c r="T47" s="9">
        <v>0</v>
      </c>
      <c r="U47" s="10">
        <v>-0.16</v>
      </c>
      <c r="V47" s="9">
        <v>0</v>
      </c>
      <c r="W47" s="9">
        <v>0</v>
      </c>
      <c r="X47" s="9">
        <v>0</v>
      </c>
      <c r="Y47" s="9">
        <v>142.09</v>
      </c>
      <c r="Z47" s="9">
        <v>884.6</v>
      </c>
    </row>
    <row r="48" spans="1:26" x14ac:dyDescent="0.2">
      <c r="A48" s="2" t="s">
        <v>107</v>
      </c>
      <c r="B48" s="1" t="s">
        <v>108</v>
      </c>
      <c r="C48" s="9">
        <v>1400.04</v>
      </c>
      <c r="D48" s="9">
        <v>233.34</v>
      </c>
      <c r="E48" s="9">
        <v>0</v>
      </c>
      <c r="F48" s="9">
        <v>0</v>
      </c>
      <c r="G48" s="9">
        <v>566.30999999999995</v>
      </c>
      <c r="H48" s="9">
        <v>350.01</v>
      </c>
      <c r="I48" s="9">
        <v>2549.6999999999998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193.6</v>
      </c>
      <c r="P48" s="10">
        <v>-193.6</v>
      </c>
      <c r="Q48" s="9">
        <v>124.2</v>
      </c>
      <c r="R48" s="9">
        <v>0</v>
      </c>
      <c r="S48" s="9">
        <v>845.43</v>
      </c>
      <c r="T48" s="9">
        <v>0</v>
      </c>
      <c r="U48" s="10">
        <v>-0.13</v>
      </c>
      <c r="V48" s="9">
        <v>0</v>
      </c>
      <c r="W48" s="9">
        <v>0</v>
      </c>
      <c r="X48" s="9">
        <v>0</v>
      </c>
      <c r="Y48" s="9">
        <v>969.5</v>
      </c>
      <c r="Z48" s="9">
        <v>1580.2</v>
      </c>
    </row>
    <row r="49" spans="1:26" x14ac:dyDescent="0.2">
      <c r="A49" s="2" t="s">
        <v>109</v>
      </c>
      <c r="B49" s="1" t="s">
        <v>110</v>
      </c>
      <c r="C49" s="9">
        <v>999.96</v>
      </c>
      <c r="D49" s="9">
        <v>166.66</v>
      </c>
      <c r="E49" s="9">
        <v>0</v>
      </c>
      <c r="F49" s="9">
        <v>1582.28</v>
      </c>
      <c r="G49" s="9">
        <v>0</v>
      </c>
      <c r="H49" s="9">
        <v>0</v>
      </c>
      <c r="I49" s="9">
        <v>2748.9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289.89999999999998</v>
      </c>
      <c r="P49" s="9">
        <v>0</v>
      </c>
      <c r="Q49" s="9">
        <v>66.11</v>
      </c>
      <c r="R49" s="9">
        <v>0</v>
      </c>
      <c r="S49" s="9">
        <v>0</v>
      </c>
      <c r="T49" s="9">
        <v>0</v>
      </c>
      <c r="U49" s="9">
        <v>0.09</v>
      </c>
      <c r="V49" s="9">
        <v>0</v>
      </c>
      <c r="W49" s="9">
        <v>0</v>
      </c>
      <c r="X49" s="9">
        <v>0</v>
      </c>
      <c r="Y49" s="9">
        <v>356.1</v>
      </c>
      <c r="Z49" s="9">
        <v>2392.8000000000002</v>
      </c>
    </row>
    <row r="50" spans="1:26" x14ac:dyDescent="0.2">
      <c r="A50" s="2" t="s">
        <v>111</v>
      </c>
      <c r="B50" s="1" t="s">
        <v>112</v>
      </c>
      <c r="C50" s="9">
        <v>876.48</v>
      </c>
      <c r="D50" s="9">
        <v>146.08000000000001</v>
      </c>
      <c r="E50" s="9">
        <v>0</v>
      </c>
      <c r="F50" s="9">
        <v>0</v>
      </c>
      <c r="G50" s="9">
        <v>0</v>
      </c>
      <c r="H50" s="9">
        <v>0</v>
      </c>
      <c r="I50" s="9">
        <v>1022.56</v>
      </c>
      <c r="J50" s="9">
        <v>0</v>
      </c>
      <c r="K50" s="9">
        <v>0</v>
      </c>
      <c r="L50" s="9">
        <v>0</v>
      </c>
      <c r="M50" s="9">
        <v>0</v>
      </c>
      <c r="N50" s="10">
        <v>-25.36</v>
      </c>
      <c r="O50" s="9">
        <v>0</v>
      </c>
      <c r="P50" s="9">
        <v>0</v>
      </c>
      <c r="Q50" s="9">
        <v>79.069999999999993</v>
      </c>
      <c r="R50" s="9">
        <v>0</v>
      </c>
      <c r="S50" s="9">
        <v>0</v>
      </c>
      <c r="T50" s="9">
        <v>0</v>
      </c>
      <c r="U50" s="9">
        <v>0.05</v>
      </c>
      <c r="V50" s="9">
        <v>0</v>
      </c>
      <c r="W50" s="9">
        <v>0</v>
      </c>
      <c r="X50" s="9">
        <v>0</v>
      </c>
      <c r="Y50" s="9">
        <v>53.76</v>
      </c>
      <c r="Z50" s="9">
        <v>968.8</v>
      </c>
    </row>
    <row r="51" spans="1:26" x14ac:dyDescent="0.2">
      <c r="A51" s="2" t="s">
        <v>113</v>
      </c>
      <c r="B51" s="1" t="s">
        <v>114</v>
      </c>
      <c r="C51" s="9">
        <v>876.48</v>
      </c>
      <c r="D51" s="9">
        <v>146.08000000000001</v>
      </c>
      <c r="E51" s="9">
        <v>0</v>
      </c>
      <c r="F51" s="9">
        <v>10698.72</v>
      </c>
      <c r="G51" s="9">
        <v>0</v>
      </c>
      <c r="H51" s="9">
        <v>0</v>
      </c>
      <c r="I51" s="9">
        <v>11721.28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2528.42</v>
      </c>
      <c r="P51" s="9">
        <v>0</v>
      </c>
      <c r="Q51" s="9">
        <v>167.44</v>
      </c>
      <c r="R51" s="9">
        <v>0</v>
      </c>
      <c r="S51" s="9">
        <v>260</v>
      </c>
      <c r="T51" s="9">
        <v>0</v>
      </c>
      <c r="U51" s="9">
        <v>0.02</v>
      </c>
      <c r="V51" s="9">
        <v>0</v>
      </c>
      <c r="W51" s="9">
        <v>0</v>
      </c>
      <c r="X51" s="9">
        <v>0</v>
      </c>
      <c r="Y51" s="9">
        <v>2955.88</v>
      </c>
      <c r="Z51" s="9">
        <v>8765.4</v>
      </c>
    </row>
    <row r="52" spans="1:26" x14ac:dyDescent="0.2">
      <c r="A52" s="2" t="s">
        <v>115</v>
      </c>
      <c r="B52" s="1" t="s">
        <v>116</v>
      </c>
      <c r="C52" s="9">
        <v>1399.98</v>
      </c>
      <c r="D52" s="9">
        <v>233.33</v>
      </c>
      <c r="E52" s="9">
        <v>699.99</v>
      </c>
      <c r="F52" s="9">
        <v>0</v>
      </c>
      <c r="G52" s="9">
        <v>0</v>
      </c>
      <c r="H52" s="9">
        <v>0</v>
      </c>
      <c r="I52" s="9">
        <v>2333.3000000000002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200.97</v>
      </c>
      <c r="P52" s="9">
        <v>0</v>
      </c>
      <c r="Q52" s="9">
        <v>43.14</v>
      </c>
      <c r="R52" s="9">
        <v>0</v>
      </c>
      <c r="S52" s="9">
        <v>0</v>
      </c>
      <c r="T52" s="9">
        <v>0</v>
      </c>
      <c r="U52" s="10">
        <v>-0.01</v>
      </c>
      <c r="V52" s="9">
        <v>0</v>
      </c>
      <c r="W52" s="9">
        <v>0</v>
      </c>
      <c r="X52" s="9">
        <v>0</v>
      </c>
      <c r="Y52" s="9">
        <v>244.1</v>
      </c>
      <c r="Z52" s="9">
        <v>2089.1999999999998</v>
      </c>
    </row>
    <row r="53" spans="1:26" x14ac:dyDescent="0.2">
      <c r="A53" s="2" t="s">
        <v>117</v>
      </c>
      <c r="B53" s="1" t="s">
        <v>118</v>
      </c>
      <c r="C53" s="9">
        <v>999.66</v>
      </c>
      <c r="D53" s="9">
        <v>166.61</v>
      </c>
      <c r="E53" s="9">
        <v>0</v>
      </c>
      <c r="F53" s="9">
        <v>2143.3200000000002</v>
      </c>
      <c r="G53" s="9">
        <v>0</v>
      </c>
      <c r="H53" s="9">
        <v>0</v>
      </c>
      <c r="I53" s="9">
        <v>3309.59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409.09</v>
      </c>
      <c r="P53" s="10">
        <v>-69.510000000000005</v>
      </c>
      <c r="Q53" s="9">
        <v>113.12</v>
      </c>
      <c r="R53" s="9">
        <v>0</v>
      </c>
      <c r="S53" s="9">
        <v>0</v>
      </c>
      <c r="T53" s="9">
        <v>0</v>
      </c>
      <c r="U53" s="9">
        <v>0.09</v>
      </c>
      <c r="V53" s="9">
        <v>0</v>
      </c>
      <c r="W53" s="9">
        <v>0</v>
      </c>
      <c r="X53" s="9">
        <v>0</v>
      </c>
      <c r="Y53" s="9">
        <v>452.79</v>
      </c>
      <c r="Z53" s="9">
        <v>2856.8</v>
      </c>
    </row>
    <row r="54" spans="1:26" x14ac:dyDescent="0.2">
      <c r="A54" s="2" t="s">
        <v>119</v>
      </c>
      <c r="B54" s="1" t="s">
        <v>120</v>
      </c>
      <c r="C54" s="9">
        <v>999.96</v>
      </c>
      <c r="D54" s="9">
        <v>166.66</v>
      </c>
      <c r="E54" s="9">
        <v>0</v>
      </c>
      <c r="F54" s="9">
        <v>1490.45</v>
      </c>
      <c r="G54" s="9">
        <v>0</v>
      </c>
      <c r="H54" s="9">
        <v>0</v>
      </c>
      <c r="I54" s="9">
        <v>2657.07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273.44</v>
      </c>
      <c r="P54" s="9">
        <v>0</v>
      </c>
      <c r="Q54" s="9">
        <v>77.599999999999994</v>
      </c>
      <c r="R54" s="9">
        <v>0</v>
      </c>
      <c r="S54" s="9">
        <v>0</v>
      </c>
      <c r="T54" s="9">
        <v>0</v>
      </c>
      <c r="U54" s="9">
        <v>0.03</v>
      </c>
      <c r="V54" s="9">
        <v>0</v>
      </c>
      <c r="W54" s="9">
        <v>0</v>
      </c>
      <c r="X54" s="9">
        <v>0</v>
      </c>
      <c r="Y54" s="9">
        <v>351.07</v>
      </c>
      <c r="Z54" s="9">
        <v>2306</v>
      </c>
    </row>
    <row r="55" spans="1:26" x14ac:dyDescent="0.2">
      <c r="A55" s="2" t="s">
        <v>121</v>
      </c>
      <c r="B55" s="1" t="s">
        <v>122</v>
      </c>
      <c r="C55" s="9">
        <v>1200</v>
      </c>
      <c r="D55" s="9">
        <v>200</v>
      </c>
      <c r="E55" s="9">
        <v>0</v>
      </c>
      <c r="F55" s="9">
        <v>0</v>
      </c>
      <c r="G55" s="9">
        <v>0</v>
      </c>
      <c r="H55" s="9">
        <v>0</v>
      </c>
      <c r="I55" s="9">
        <v>1400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35.93</v>
      </c>
      <c r="P55" s="9">
        <v>0</v>
      </c>
      <c r="Q55" s="9">
        <v>34.76</v>
      </c>
      <c r="R55" s="9">
        <v>0</v>
      </c>
      <c r="S55" s="9">
        <v>0</v>
      </c>
      <c r="T55" s="9">
        <v>0</v>
      </c>
      <c r="U55" s="10">
        <v>-0.09</v>
      </c>
      <c r="V55" s="9">
        <v>0</v>
      </c>
      <c r="W55" s="9">
        <v>0</v>
      </c>
      <c r="X55" s="9">
        <v>0</v>
      </c>
      <c r="Y55" s="9">
        <v>70.599999999999994</v>
      </c>
      <c r="Z55" s="9">
        <v>1329.4</v>
      </c>
    </row>
    <row r="56" spans="1:26" x14ac:dyDescent="0.2">
      <c r="A56" s="2" t="s">
        <v>123</v>
      </c>
      <c r="B56" s="1" t="s">
        <v>124</v>
      </c>
      <c r="C56" s="9">
        <v>1602</v>
      </c>
      <c r="D56" s="9">
        <v>267</v>
      </c>
      <c r="E56" s="9">
        <v>467.25</v>
      </c>
      <c r="F56" s="9">
        <v>0</v>
      </c>
      <c r="G56" s="9">
        <v>0</v>
      </c>
      <c r="H56" s="9">
        <v>0</v>
      </c>
      <c r="I56" s="9">
        <v>2336.25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199.43</v>
      </c>
      <c r="P56" s="10">
        <v>-199.43</v>
      </c>
      <c r="Q56" s="9">
        <v>49.43</v>
      </c>
      <c r="R56" s="9">
        <v>0</v>
      </c>
      <c r="S56" s="9">
        <v>0</v>
      </c>
      <c r="T56" s="9">
        <v>0</v>
      </c>
      <c r="U56" s="9">
        <v>0.02</v>
      </c>
      <c r="V56" s="9">
        <v>0</v>
      </c>
      <c r="W56" s="9">
        <v>0</v>
      </c>
      <c r="X56" s="9">
        <v>0</v>
      </c>
      <c r="Y56" s="9">
        <v>49.45</v>
      </c>
      <c r="Z56" s="9">
        <v>2286.8000000000002</v>
      </c>
    </row>
    <row r="57" spans="1:26" x14ac:dyDescent="0.2">
      <c r="A57" s="2" t="s">
        <v>125</v>
      </c>
      <c r="B57" s="1" t="s">
        <v>126</v>
      </c>
      <c r="C57" s="9">
        <v>999.66</v>
      </c>
      <c r="D57" s="9">
        <v>166.61</v>
      </c>
      <c r="E57" s="9">
        <v>0</v>
      </c>
      <c r="F57" s="9">
        <v>2108</v>
      </c>
      <c r="G57" s="9">
        <v>0</v>
      </c>
      <c r="H57" s="9">
        <v>0</v>
      </c>
      <c r="I57" s="9">
        <v>3274.27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401.55</v>
      </c>
      <c r="P57" s="10">
        <v>-91.96</v>
      </c>
      <c r="Q57" s="9">
        <v>123.39</v>
      </c>
      <c r="R57" s="9">
        <v>0</v>
      </c>
      <c r="S57" s="9">
        <v>0</v>
      </c>
      <c r="T57" s="9">
        <v>0</v>
      </c>
      <c r="U57" s="9">
        <v>0.09</v>
      </c>
      <c r="V57" s="9">
        <v>0</v>
      </c>
      <c r="W57" s="9">
        <v>0</v>
      </c>
      <c r="X57" s="9">
        <v>0</v>
      </c>
      <c r="Y57" s="9">
        <v>433.07</v>
      </c>
      <c r="Z57" s="9">
        <v>2841.2</v>
      </c>
    </row>
    <row r="58" spans="1:26" x14ac:dyDescent="0.2">
      <c r="A58" s="2" t="s">
        <v>127</v>
      </c>
      <c r="B58" s="1" t="s">
        <v>128</v>
      </c>
      <c r="C58" s="9">
        <v>999.66</v>
      </c>
      <c r="D58" s="9">
        <v>166.61</v>
      </c>
      <c r="E58" s="9">
        <v>0</v>
      </c>
      <c r="F58" s="9">
        <v>3536.74</v>
      </c>
      <c r="G58" s="9">
        <v>0</v>
      </c>
      <c r="H58" s="9">
        <v>0</v>
      </c>
      <c r="I58" s="9">
        <v>4703.01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706.73</v>
      </c>
      <c r="P58" s="10">
        <v>-368.16</v>
      </c>
      <c r="Q58" s="9">
        <v>89.95</v>
      </c>
      <c r="R58" s="9">
        <v>0</v>
      </c>
      <c r="S58" s="9">
        <v>0</v>
      </c>
      <c r="T58" s="9">
        <v>0</v>
      </c>
      <c r="U58" s="9">
        <v>0.09</v>
      </c>
      <c r="V58" s="9">
        <v>0</v>
      </c>
      <c r="W58" s="9">
        <v>0</v>
      </c>
      <c r="X58" s="9">
        <v>0</v>
      </c>
      <c r="Y58" s="9">
        <v>428.61</v>
      </c>
      <c r="Z58" s="9">
        <v>4274.3999999999996</v>
      </c>
    </row>
    <row r="59" spans="1:26" x14ac:dyDescent="0.2">
      <c r="A59" s="2" t="s">
        <v>129</v>
      </c>
      <c r="B59" s="1" t="s">
        <v>130</v>
      </c>
      <c r="C59" s="9">
        <v>880.02</v>
      </c>
      <c r="D59" s="9">
        <v>146.66999999999999</v>
      </c>
      <c r="E59" s="9">
        <v>0</v>
      </c>
      <c r="F59" s="9">
        <v>0</v>
      </c>
      <c r="G59" s="9">
        <v>0</v>
      </c>
      <c r="H59" s="9">
        <v>0</v>
      </c>
      <c r="I59" s="9">
        <v>1026.69</v>
      </c>
      <c r="J59" s="9">
        <v>15</v>
      </c>
      <c r="K59" s="9">
        <v>0</v>
      </c>
      <c r="L59" s="9">
        <v>565.88</v>
      </c>
      <c r="M59" s="9">
        <v>0</v>
      </c>
      <c r="N59" s="10">
        <v>-21.83</v>
      </c>
      <c r="O59" s="9">
        <v>0</v>
      </c>
      <c r="P59" s="9">
        <v>0</v>
      </c>
      <c r="Q59" s="9">
        <v>125.4</v>
      </c>
      <c r="R59" s="9">
        <v>0</v>
      </c>
      <c r="S59" s="9">
        <v>300</v>
      </c>
      <c r="T59" s="9">
        <v>0</v>
      </c>
      <c r="U59" s="9">
        <v>0.04</v>
      </c>
      <c r="V59" s="9">
        <v>0</v>
      </c>
      <c r="W59" s="9">
        <v>0</v>
      </c>
      <c r="X59" s="9">
        <v>0</v>
      </c>
      <c r="Y59" s="9">
        <v>984.49</v>
      </c>
      <c r="Z59" s="9">
        <v>42.2</v>
      </c>
    </row>
    <row r="60" spans="1:26" x14ac:dyDescent="0.2">
      <c r="A60" s="2" t="s">
        <v>131</v>
      </c>
      <c r="B60" s="1" t="s">
        <v>132</v>
      </c>
      <c r="C60" s="9">
        <v>1200</v>
      </c>
      <c r="D60" s="9">
        <v>200</v>
      </c>
      <c r="E60" s="9">
        <v>0</v>
      </c>
      <c r="F60" s="9">
        <v>0</v>
      </c>
      <c r="G60" s="9">
        <v>0</v>
      </c>
      <c r="H60" s="9">
        <v>0</v>
      </c>
      <c r="I60" s="9">
        <v>1400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35.93</v>
      </c>
      <c r="P60" s="9">
        <v>0</v>
      </c>
      <c r="Q60" s="9">
        <v>36.14</v>
      </c>
      <c r="R60" s="9">
        <v>0</v>
      </c>
      <c r="S60" s="9">
        <v>0</v>
      </c>
      <c r="T60" s="9">
        <v>0</v>
      </c>
      <c r="U60" s="9">
        <v>0.13</v>
      </c>
      <c r="V60" s="9">
        <v>0</v>
      </c>
      <c r="W60" s="9">
        <v>0</v>
      </c>
      <c r="X60" s="9">
        <v>0</v>
      </c>
      <c r="Y60" s="9">
        <v>72.2</v>
      </c>
      <c r="Z60" s="9">
        <v>1327.8</v>
      </c>
    </row>
    <row r="61" spans="1:26" x14ac:dyDescent="0.2">
      <c r="A61" s="2" t="s">
        <v>133</v>
      </c>
      <c r="B61" s="1" t="s">
        <v>134</v>
      </c>
      <c r="C61" s="9">
        <v>1071.45</v>
      </c>
      <c r="D61" s="9">
        <v>178.57</v>
      </c>
      <c r="E61" s="9">
        <v>0</v>
      </c>
      <c r="F61" s="9">
        <v>1555.86</v>
      </c>
      <c r="G61" s="9">
        <v>0</v>
      </c>
      <c r="H61" s="9">
        <v>0</v>
      </c>
      <c r="I61" s="9">
        <v>2805.88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301.5</v>
      </c>
      <c r="P61" s="10">
        <v>-301.5</v>
      </c>
      <c r="Q61" s="9">
        <v>36.4</v>
      </c>
      <c r="R61" s="9">
        <v>0</v>
      </c>
      <c r="S61" s="9">
        <v>0</v>
      </c>
      <c r="T61" s="9">
        <v>0</v>
      </c>
      <c r="U61" s="9">
        <v>0.08</v>
      </c>
      <c r="V61" s="9">
        <v>0</v>
      </c>
      <c r="W61" s="9">
        <v>0</v>
      </c>
      <c r="X61" s="9">
        <v>0</v>
      </c>
      <c r="Y61" s="9">
        <v>36.479999999999997</v>
      </c>
      <c r="Z61" s="9">
        <v>2769.4</v>
      </c>
    </row>
    <row r="62" spans="1:26" x14ac:dyDescent="0.2">
      <c r="A62" s="2" t="s">
        <v>135</v>
      </c>
      <c r="B62" s="1" t="s">
        <v>136</v>
      </c>
      <c r="C62" s="9">
        <v>1602</v>
      </c>
      <c r="D62" s="9">
        <v>267</v>
      </c>
      <c r="E62" s="9">
        <v>333.75</v>
      </c>
      <c r="F62" s="9">
        <v>0</v>
      </c>
      <c r="G62" s="9">
        <v>0</v>
      </c>
      <c r="H62" s="9">
        <v>0</v>
      </c>
      <c r="I62" s="9">
        <v>2202.75</v>
      </c>
      <c r="J62" s="9">
        <v>15</v>
      </c>
      <c r="K62" s="9">
        <v>368.11</v>
      </c>
      <c r="L62" s="9">
        <v>0</v>
      </c>
      <c r="M62" s="9">
        <v>0</v>
      </c>
      <c r="N62" s="9">
        <v>0</v>
      </c>
      <c r="O62" s="9">
        <v>178.07</v>
      </c>
      <c r="P62" s="10">
        <v>-178.07</v>
      </c>
      <c r="Q62" s="9">
        <v>50.52</v>
      </c>
      <c r="R62" s="9">
        <v>0</v>
      </c>
      <c r="S62" s="9">
        <v>0</v>
      </c>
      <c r="T62" s="9">
        <v>0</v>
      </c>
      <c r="U62" s="9">
        <v>0.12</v>
      </c>
      <c r="V62" s="9">
        <v>0</v>
      </c>
      <c r="W62" s="9">
        <v>0</v>
      </c>
      <c r="X62" s="9">
        <v>0</v>
      </c>
      <c r="Y62" s="9">
        <v>433.75</v>
      </c>
      <c r="Z62" s="9">
        <v>1769</v>
      </c>
    </row>
    <row r="63" spans="1:26" x14ac:dyDescent="0.2">
      <c r="A63" s="2" t="s">
        <v>137</v>
      </c>
      <c r="B63" s="1" t="s">
        <v>138</v>
      </c>
      <c r="C63" s="9">
        <v>880.02</v>
      </c>
      <c r="D63" s="9">
        <v>146.66999999999999</v>
      </c>
      <c r="E63" s="9">
        <v>0</v>
      </c>
      <c r="F63" s="9">
        <v>2300.8200000000002</v>
      </c>
      <c r="G63" s="9">
        <v>0</v>
      </c>
      <c r="H63" s="9">
        <v>0</v>
      </c>
      <c r="I63" s="9">
        <v>3327.51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412.92</v>
      </c>
      <c r="P63" s="10">
        <v>-412.92</v>
      </c>
      <c r="Q63" s="9">
        <v>155.47</v>
      </c>
      <c r="R63" s="9">
        <v>0</v>
      </c>
      <c r="S63" s="9">
        <v>1363</v>
      </c>
      <c r="T63" s="9">
        <v>0</v>
      </c>
      <c r="U63" s="9">
        <v>0.04</v>
      </c>
      <c r="V63" s="9">
        <v>0</v>
      </c>
      <c r="W63" s="9">
        <v>0</v>
      </c>
      <c r="X63" s="9">
        <v>0</v>
      </c>
      <c r="Y63" s="9">
        <v>1518.51</v>
      </c>
      <c r="Z63" s="9">
        <v>1809</v>
      </c>
    </row>
    <row r="64" spans="1:26" x14ac:dyDescent="0.2">
      <c r="A64" s="2" t="s">
        <v>139</v>
      </c>
      <c r="B64" s="1" t="s">
        <v>140</v>
      </c>
      <c r="C64" s="9">
        <v>999.66</v>
      </c>
      <c r="D64" s="9">
        <v>166.61</v>
      </c>
      <c r="E64" s="9">
        <v>0</v>
      </c>
      <c r="F64" s="9">
        <v>2243.64</v>
      </c>
      <c r="G64" s="9">
        <v>0</v>
      </c>
      <c r="H64" s="9">
        <v>0</v>
      </c>
      <c r="I64" s="9">
        <v>3409.91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430.52</v>
      </c>
      <c r="P64" s="10">
        <v>-430.52</v>
      </c>
      <c r="Q64" s="9">
        <v>61.73</v>
      </c>
      <c r="R64" s="9">
        <v>0</v>
      </c>
      <c r="S64" s="9">
        <v>0</v>
      </c>
      <c r="T64" s="9">
        <v>0</v>
      </c>
      <c r="U64" s="10">
        <v>-0.02</v>
      </c>
      <c r="V64" s="9">
        <v>0</v>
      </c>
      <c r="W64" s="9">
        <v>0</v>
      </c>
      <c r="X64" s="9">
        <v>0</v>
      </c>
      <c r="Y64" s="9">
        <v>61.71</v>
      </c>
      <c r="Z64" s="9">
        <v>3348.2</v>
      </c>
    </row>
    <row r="65" spans="1:26" x14ac:dyDescent="0.2">
      <c r="A65" s="2" t="s">
        <v>141</v>
      </c>
      <c r="B65" s="1" t="s">
        <v>142</v>
      </c>
      <c r="C65" s="9">
        <v>799.98</v>
      </c>
      <c r="D65" s="9">
        <v>133.33000000000001</v>
      </c>
      <c r="E65" s="9">
        <v>0</v>
      </c>
      <c r="F65" s="9">
        <v>2070</v>
      </c>
      <c r="G65" s="9">
        <v>0</v>
      </c>
      <c r="H65" s="9">
        <v>0</v>
      </c>
      <c r="I65" s="9">
        <v>3003.31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343.67</v>
      </c>
      <c r="P65" s="10">
        <v>-343.67</v>
      </c>
      <c r="Q65" s="9">
        <v>70.3</v>
      </c>
      <c r="R65" s="9">
        <v>0</v>
      </c>
      <c r="S65" s="9">
        <v>0</v>
      </c>
      <c r="T65" s="9">
        <v>0</v>
      </c>
      <c r="U65" s="9">
        <v>0.01</v>
      </c>
      <c r="V65" s="9">
        <v>0</v>
      </c>
      <c r="W65" s="9">
        <v>0</v>
      </c>
      <c r="X65" s="9">
        <v>0</v>
      </c>
      <c r="Y65" s="9">
        <v>70.31</v>
      </c>
      <c r="Z65" s="9">
        <v>2933</v>
      </c>
    </row>
    <row r="66" spans="1:26" x14ac:dyDescent="0.2">
      <c r="A66" s="2" t="s">
        <v>143</v>
      </c>
      <c r="B66" s="1" t="s">
        <v>144</v>
      </c>
      <c r="C66" s="9">
        <v>880.02</v>
      </c>
      <c r="D66" s="9">
        <v>146.66999999999999</v>
      </c>
      <c r="E66" s="9">
        <v>0</v>
      </c>
      <c r="F66" s="9">
        <v>3580.02</v>
      </c>
      <c r="G66" s="9">
        <v>0</v>
      </c>
      <c r="H66" s="9">
        <v>0</v>
      </c>
      <c r="I66" s="9">
        <v>4606.71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686.16</v>
      </c>
      <c r="P66" s="9">
        <v>0</v>
      </c>
      <c r="Q66" s="9">
        <v>143.56</v>
      </c>
      <c r="R66" s="9">
        <v>0</v>
      </c>
      <c r="S66" s="9">
        <v>0</v>
      </c>
      <c r="T66" s="9">
        <v>0</v>
      </c>
      <c r="U66" s="10">
        <v>-0.01</v>
      </c>
      <c r="V66" s="9">
        <v>0</v>
      </c>
      <c r="W66" s="9">
        <v>0</v>
      </c>
      <c r="X66" s="9">
        <v>0</v>
      </c>
      <c r="Y66" s="9">
        <v>829.71</v>
      </c>
      <c r="Z66" s="9">
        <v>3777</v>
      </c>
    </row>
    <row r="67" spans="1:26" x14ac:dyDescent="0.2">
      <c r="A67" s="2" t="s">
        <v>145</v>
      </c>
      <c r="B67" s="1" t="s">
        <v>146</v>
      </c>
      <c r="C67" s="9">
        <v>1400.04</v>
      </c>
      <c r="D67" s="9">
        <v>233.34</v>
      </c>
      <c r="E67" s="9">
        <v>0</v>
      </c>
      <c r="F67" s="9">
        <v>0</v>
      </c>
      <c r="G67" s="9">
        <v>0</v>
      </c>
      <c r="H67" s="9">
        <v>0</v>
      </c>
      <c r="I67" s="9">
        <v>1633.38</v>
      </c>
      <c r="J67" s="9">
        <v>15</v>
      </c>
      <c r="K67" s="9">
        <v>0</v>
      </c>
      <c r="L67" s="9">
        <v>216.39</v>
      </c>
      <c r="M67" s="9">
        <v>0</v>
      </c>
      <c r="N67" s="9">
        <v>0</v>
      </c>
      <c r="O67" s="9">
        <v>70.78</v>
      </c>
      <c r="P67" s="9">
        <v>0</v>
      </c>
      <c r="Q67" s="9">
        <v>135.83000000000001</v>
      </c>
      <c r="R67" s="9">
        <v>0</v>
      </c>
      <c r="S67" s="9">
        <v>0</v>
      </c>
      <c r="T67" s="9">
        <v>0</v>
      </c>
      <c r="U67" s="10">
        <v>-0.02</v>
      </c>
      <c r="V67" s="9">
        <v>0</v>
      </c>
      <c r="W67" s="9">
        <v>0</v>
      </c>
      <c r="X67" s="9">
        <v>0</v>
      </c>
      <c r="Y67" s="9">
        <v>437.98</v>
      </c>
      <c r="Z67" s="9">
        <v>1195.4000000000001</v>
      </c>
    </row>
    <row r="68" spans="1:26" x14ac:dyDescent="0.2">
      <c r="A68" s="2" t="s">
        <v>147</v>
      </c>
      <c r="B68" s="1" t="s">
        <v>148</v>
      </c>
      <c r="C68" s="9">
        <v>999.66</v>
      </c>
      <c r="D68" s="9">
        <v>166.61</v>
      </c>
      <c r="E68" s="9">
        <v>0</v>
      </c>
      <c r="F68" s="9">
        <v>3020.91</v>
      </c>
      <c r="G68" s="9">
        <v>0</v>
      </c>
      <c r="H68" s="9">
        <v>0</v>
      </c>
      <c r="I68" s="9">
        <v>4187.18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596.54999999999995</v>
      </c>
      <c r="P68" s="9">
        <v>0</v>
      </c>
      <c r="Q68" s="9">
        <v>133.16</v>
      </c>
      <c r="R68" s="9">
        <v>0</v>
      </c>
      <c r="S68" s="9">
        <v>0</v>
      </c>
      <c r="T68" s="9">
        <v>0</v>
      </c>
      <c r="U68" s="9">
        <v>7.0000000000000007E-2</v>
      </c>
      <c r="V68" s="9">
        <v>0</v>
      </c>
      <c r="W68" s="9">
        <v>0</v>
      </c>
      <c r="X68" s="9">
        <v>0</v>
      </c>
      <c r="Y68" s="9">
        <v>729.78</v>
      </c>
      <c r="Z68" s="9">
        <v>3457.4</v>
      </c>
    </row>
    <row r="69" spans="1:26" x14ac:dyDescent="0.2">
      <c r="A69" s="2" t="s">
        <v>149</v>
      </c>
      <c r="B69" s="1" t="s">
        <v>150</v>
      </c>
      <c r="C69" s="9">
        <v>880.02</v>
      </c>
      <c r="D69" s="9">
        <v>146.66999999999999</v>
      </c>
      <c r="E69" s="9">
        <v>0</v>
      </c>
      <c r="F69" s="9">
        <v>0</v>
      </c>
      <c r="G69" s="9">
        <v>0</v>
      </c>
      <c r="H69" s="9">
        <v>0</v>
      </c>
      <c r="I69" s="9">
        <v>1026.69</v>
      </c>
      <c r="J69" s="9">
        <v>0</v>
      </c>
      <c r="K69" s="9">
        <v>0</v>
      </c>
      <c r="L69" s="9">
        <v>0</v>
      </c>
      <c r="M69" s="9">
        <v>0</v>
      </c>
      <c r="N69" s="10">
        <v>-18.41</v>
      </c>
      <c r="O69" s="9">
        <v>0</v>
      </c>
      <c r="P69" s="9">
        <v>0</v>
      </c>
      <c r="Q69" s="9">
        <v>25.48</v>
      </c>
      <c r="R69" s="9">
        <v>0</v>
      </c>
      <c r="S69" s="9">
        <v>0</v>
      </c>
      <c r="T69" s="9">
        <v>0</v>
      </c>
      <c r="U69" s="9">
        <v>0.02</v>
      </c>
      <c r="V69" s="9">
        <v>0</v>
      </c>
      <c r="W69" s="9">
        <v>0</v>
      </c>
      <c r="X69" s="9">
        <v>0</v>
      </c>
      <c r="Y69" s="9">
        <v>7.09</v>
      </c>
      <c r="Z69" s="9">
        <v>1019.6</v>
      </c>
    </row>
    <row r="70" spans="1:26" s="6" customFormat="1" x14ac:dyDescent="0.2">
      <c r="A70" s="12" t="s">
        <v>151</v>
      </c>
      <c r="C70" s="6" t="s">
        <v>152</v>
      </c>
      <c r="D70" s="6" t="s">
        <v>152</v>
      </c>
      <c r="E70" s="6" t="s">
        <v>152</v>
      </c>
      <c r="F70" s="6" t="s">
        <v>152</v>
      </c>
      <c r="G70" s="6" t="s">
        <v>152</v>
      </c>
      <c r="H70" s="6" t="s">
        <v>152</v>
      </c>
      <c r="I70" s="6" t="s">
        <v>152</v>
      </c>
      <c r="J70" s="6" t="s">
        <v>152</v>
      </c>
      <c r="K70" s="6" t="s">
        <v>152</v>
      </c>
      <c r="L70" s="6" t="s">
        <v>152</v>
      </c>
      <c r="M70" s="6" t="s">
        <v>152</v>
      </c>
      <c r="N70" s="6" t="s">
        <v>152</v>
      </c>
      <c r="O70" s="6" t="s">
        <v>152</v>
      </c>
      <c r="P70" s="6" t="s">
        <v>152</v>
      </c>
      <c r="Q70" s="6" t="s">
        <v>152</v>
      </c>
      <c r="R70" s="6" t="s">
        <v>152</v>
      </c>
      <c r="S70" s="6" t="s">
        <v>152</v>
      </c>
      <c r="T70" s="6" t="s">
        <v>152</v>
      </c>
      <c r="U70" s="6" t="s">
        <v>152</v>
      </c>
      <c r="V70" s="6" t="s">
        <v>152</v>
      </c>
      <c r="W70" s="6" t="s">
        <v>152</v>
      </c>
      <c r="X70" s="6" t="s">
        <v>152</v>
      </c>
      <c r="Y70" s="6" t="s">
        <v>152</v>
      </c>
      <c r="Z70" s="6" t="s">
        <v>152</v>
      </c>
    </row>
    <row r="71" spans="1:26" x14ac:dyDescent="0.2">
      <c r="C71" s="14">
        <v>72038.429999999993</v>
      </c>
      <c r="D71" s="14">
        <v>12006.4</v>
      </c>
      <c r="E71" s="14">
        <v>3044.07</v>
      </c>
      <c r="F71" s="14">
        <v>71862.429999999993</v>
      </c>
      <c r="G71" s="14">
        <v>566.30999999999995</v>
      </c>
      <c r="H71" s="14">
        <v>350.01</v>
      </c>
      <c r="I71" s="14">
        <v>159867.65</v>
      </c>
      <c r="J71" s="14">
        <v>165</v>
      </c>
      <c r="K71" s="14">
        <v>2917.79</v>
      </c>
      <c r="L71" s="14">
        <v>2112.89</v>
      </c>
      <c r="M71" s="14">
        <v>98.19</v>
      </c>
      <c r="N71" s="15">
        <v>-271.52999999999997</v>
      </c>
      <c r="O71" s="14">
        <v>18679.810000000001</v>
      </c>
      <c r="P71" s="15">
        <v>-5471.03</v>
      </c>
      <c r="Q71" s="14">
        <v>5723.11</v>
      </c>
      <c r="R71" s="14">
        <v>0</v>
      </c>
      <c r="S71" s="14">
        <v>4857.57</v>
      </c>
      <c r="T71" s="14">
        <v>0</v>
      </c>
      <c r="U71" s="14">
        <v>0.32</v>
      </c>
      <c r="V71" s="14">
        <v>782.93</v>
      </c>
      <c r="W71" s="14">
        <v>1300</v>
      </c>
      <c r="X71" s="14">
        <v>1250</v>
      </c>
      <c r="Y71" s="14">
        <v>32145.05</v>
      </c>
      <c r="Z71" s="14">
        <v>127722.6</v>
      </c>
    </row>
    <row r="73" spans="1:26" x14ac:dyDescent="0.2">
      <c r="A73" s="7" t="s">
        <v>153</v>
      </c>
    </row>
    <row r="74" spans="1:26" x14ac:dyDescent="0.2">
      <c r="A74" s="2" t="s">
        <v>154</v>
      </c>
      <c r="B74" s="1" t="s">
        <v>155</v>
      </c>
      <c r="C74" s="9">
        <v>456.4</v>
      </c>
      <c r="D74" s="9">
        <v>76.069999999999993</v>
      </c>
      <c r="E74" s="9">
        <v>0</v>
      </c>
      <c r="F74" s="9">
        <v>2544.4699999999998</v>
      </c>
      <c r="G74" s="9">
        <v>0</v>
      </c>
      <c r="H74" s="9">
        <v>0</v>
      </c>
      <c r="I74" s="9">
        <v>3076.94</v>
      </c>
      <c r="J74" s="9">
        <v>15</v>
      </c>
      <c r="K74" s="9">
        <v>0</v>
      </c>
      <c r="L74" s="9">
        <v>553.23</v>
      </c>
      <c r="M74" s="9">
        <v>0</v>
      </c>
      <c r="N74" s="9">
        <v>0</v>
      </c>
      <c r="O74" s="9">
        <v>359.4</v>
      </c>
      <c r="P74" s="9">
        <v>0</v>
      </c>
      <c r="Q74" s="9">
        <v>78.64</v>
      </c>
      <c r="R74" s="9">
        <v>0</v>
      </c>
      <c r="S74" s="9">
        <v>0</v>
      </c>
      <c r="T74" s="9">
        <v>0</v>
      </c>
      <c r="U74" s="9">
        <v>7.0000000000000007E-2</v>
      </c>
      <c r="V74" s="9">
        <v>0</v>
      </c>
      <c r="W74" s="9">
        <v>0</v>
      </c>
      <c r="X74" s="9">
        <v>0</v>
      </c>
      <c r="Y74" s="9">
        <v>1006.34</v>
      </c>
      <c r="Z74" s="9">
        <v>2070.6</v>
      </c>
    </row>
    <row r="75" spans="1:26" x14ac:dyDescent="0.2">
      <c r="A75" s="2" t="s">
        <v>156</v>
      </c>
      <c r="B75" s="1" t="s">
        <v>157</v>
      </c>
      <c r="C75" s="9">
        <v>572.46</v>
      </c>
      <c r="D75" s="9">
        <v>95.41</v>
      </c>
      <c r="E75" s="9">
        <v>0</v>
      </c>
      <c r="F75" s="9">
        <v>1480.98</v>
      </c>
      <c r="G75" s="9">
        <v>0</v>
      </c>
      <c r="H75" s="9">
        <v>0</v>
      </c>
      <c r="I75" s="9">
        <v>2148.85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185.46</v>
      </c>
      <c r="P75" s="10">
        <v>-185.46</v>
      </c>
      <c r="Q75" s="9">
        <v>79.22</v>
      </c>
      <c r="R75" s="9">
        <v>21.49</v>
      </c>
      <c r="S75" s="9">
        <v>0</v>
      </c>
      <c r="T75" s="9">
        <v>105.29</v>
      </c>
      <c r="U75" s="9">
        <v>0.05</v>
      </c>
      <c r="V75" s="9">
        <v>0</v>
      </c>
      <c r="W75" s="9">
        <v>0</v>
      </c>
      <c r="X75" s="9">
        <v>0</v>
      </c>
      <c r="Y75" s="9">
        <v>206.05</v>
      </c>
      <c r="Z75" s="9">
        <v>1942.8</v>
      </c>
    </row>
    <row r="76" spans="1:26" x14ac:dyDescent="0.2">
      <c r="A76" s="2" t="s">
        <v>158</v>
      </c>
      <c r="B76" s="1" t="s">
        <v>159</v>
      </c>
      <c r="C76" s="9">
        <v>537.54</v>
      </c>
      <c r="D76" s="9">
        <v>89.59</v>
      </c>
      <c r="E76" s="9">
        <v>0</v>
      </c>
      <c r="F76" s="9">
        <v>4723.5600000000004</v>
      </c>
      <c r="G76" s="9">
        <v>0</v>
      </c>
      <c r="H76" s="9">
        <v>0</v>
      </c>
      <c r="I76" s="9">
        <v>5350.69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845.07</v>
      </c>
      <c r="P76" s="10">
        <v>-845.07</v>
      </c>
      <c r="Q76" s="9">
        <v>206.28</v>
      </c>
      <c r="R76" s="9">
        <v>53.51</v>
      </c>
      <c r="S76" s="9">
        <v>0</v>
      </c>
      <c r="T76" s="9">
        <v>262.18</v>
      </c>
      <c r="U76" s="9">
        <v>0.12</v>
      </c>
      <c r="V76" s="9">
        <v>0</v>
      </c>
      <c r="W76" s="9">
        <v>0</v>
      </c>
      <c r="X76" s="9">
        <v>0</v>
      </c>
      <c r="Y76" s="9">
        <v>522.09</v>
      </c>
      <c r="Z76" s="9">
        <v>4828.6000000000004</v>
      </c>
    </row>
    <row r="77" spans="1:26" x14ac:dyDescent="0.2">
      <c r="A77" s="2" t="s">
        <v>160</v>
      </c>
      <c r="B77" s="1" t="s">
        <v>161</v>
      </c>
      <c r="C77" s="9">
        <v>537.54</v>
      </c>
      <c r="D77" s="9">
        <v>89.59</v>
      </c>
      <c r="E77" s="9">
        <v>0</v>
      </c>
      <c r="F77" s="9">
        <v>2338.39</v>
      </c>
      <c r="G77" s="9">
        <v>0</v>
      </c>
      <c r="H77" s="9">
        <v>0</v>
      </c>
      <c r="I77" s="9">
        <v>2965.52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335.6</v>
      </c>
      <c r="P77" s="10">
        <v>-335.6</v>
      </c>
      <c r="Q77" s="9">
        <v>77.27</v>
      </c>
      <c r="R77" s="9">
        <v>29.66</v>
      </c>
      <c r="S77" s="9">
        <v>0</v>
      </c>
      <c r="T77" s="9">
        <v>145.31</v>
      </c>
      <c r="U77" s="10">
        <v>-0.12</v>
      </c>
      <c r="V77" s="9">
        <v>0</v>
      </c>
      <c r="W77" s="9">
        <v>300</v>
      </c>
      <c r="X77" s="9">
        <v>0</v>
      </c>
      <c r="Y77" s="9">
        <v>552.12</v>
      </c>
      <c r="Z77" s="9">
        <v>2413.4</v>
      </c>
    </row>
    <row r="78" spans="1:26" x14ac:dyDescent="0.2">
      <c r="A78" s="2" t="s">
        <v>162</v>
      </c>
      <c r="B78" s="1" t="s">
        <v>163</v>
      </c>
      <c r="C78" s="9">
        <v>353.44</v>
      </c>
      <c r="D78" s="9">
        <v>88.36</v>
      </c>
      <c r="E78" s="9">
        <v>0</v>
      </c>
      <c r="F78" s="9">
        <v>0</v>
      </c>
      <c r="G78" s="9">
        <v>0</v>
      </c>
      <c r="H78" s="9">
        <v>0</v>
      </c>
      <c r="I78" s="9">
        <v>441.8</v>
      </c>
      <c r="J78" s="9">
        <v>0</v>
      </c>
      <c r="K78" s="9">
        <v>0</v>
      </c>
      <c r="L78" s="9">
        <v>0</v>
      </c>
      <c r="M78" s="9">
        <v>0</v>
      </c>
      <c r="N78" s="10">
        <v>-71.37</v>
      </c>
      <c r="O78" s="9">
        <v>0</v>
      </c>
      <c r="P78" s="9">
        <v>0</v>
      </c>
      <c r="Q78" s="9">
        <v>26.92</v>
      </c>
      <c r="R78" s="9">
        <v>4.42</v>
      </c>
      <c r="S78" s="9">
        <v>0</v>
      </c>
      <c r="T78" s="9">
        <v>21.65</v>
      </c>
      <c r="U78" s="10">
        <v>-0.02</v>
      </c>
      <c r="V78" s="9">
        <v>0</v>
      </c>
      <c r="W78" s="9">
        <v>0</v>
      </c>
      <c r="X78" s="9">
        <v>0</v>
      </c>
      <c r="Y78" s="9">
        <v>-18.399999999999999</v>
      </c>
      <c r="Z78" s="9">
        <v>460.2</v>
      </c>
    </row>
    <row r="79" spans="1:26" x14ac:dyDescent="0.2">
      <c r="A79" s="2" t="s">
        <v>164</v>
      </c>
      <c r="B79" s="1" t="s">
        <v>165</v>
      </c>
      <c r="C79" s="9">
        <v>530.16</v>
      </c>
      <c r="D79" s="9">
        <v>88.36</v>
      </c>
      <c r="E79" s="9">
        <v>0</v>
      </c>
      <c r="F79" s="9">
        <v>3577.18</v>
      </c>
      <c r="G79" s="9">
        <v>0</v>
      </c>
      <c r="H79" s="9">
        <v>0</v>
      </c>
      <c r="I79" s="9">
        <v>4195.7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598.37</v>
      </c>
      <c r="P79" s="10">
        <v>-598.37</v>
      </c>
      <c r="Q79" s="9">
        <v>109.72</v>
      </c>
      <c r="R79" s="9">
        <v>41.96</v>
      </c>
      <c r="S79" s="9">
        <v>0</v>
      </c>
      <c r="T79" s="9">
        <v>205.59</v>
      </c>
      <c r="U79" s="9">
        <v>0.03</v>
      </c>
      <c r="V79" s="9">
        <v>0</v>
      </c>
      <c r="W79" s="9">
        <v>700</v>
      </c>
      <c r="X79" s="9">
        <v>0</v>
      </c>
      <c r="Y79" s="9">
        <v>1057.3</v>
      </c>
      <c r="Z79" s="9">
        <v>3138.4</v>
      </c>
    </row>
    <row r="80" spans="1:26" x14ac:dyDescent="0.2">
      <c r="A80" s="2" t="s">
        <v>166</v>
      </c>
      <c r="B80" s="1" t="s">
        <v>167</v>
      </c>
      <c r="C80" s="9">
        <v>633.6</v>
      </c>
      <c r="D80" s="9">
        <v>105.6</v>
      </c>
      <c r="E80" s="9">
        <v>0</v>
      </c>
      <c r="F80" s="9">
        <v>2036.63</v>
      </c>
      <c r="G80" s="9">
        <v>0</v>
      </c>
      <c r="H80" s="9">
        <v>0</v>
      </c>
      <c r="I80" s="9">
        <v>2775.83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295.08</v>
      </c>
      <c r="P80" s="10">
        <v>-8.0399999999999991</v>
      </c>
      <c r="Q80" s="9">
        <v>85.4</v>
      </c>
      <c r="R80" s="9">
        <v>0</v>
      </c>
      <c r="S80" s="9">
        <v>0</v>
      </c>
      <c r="T80" s="9">
        <v>0</v>
      </c>
      <c r="U80" s="10">
        <v>-0.01</v>
      </c>
      <c r="V80" s="9">
        <v>0</v>
      </c>
      <c r="W80" s="9">
        <v>0</v>
      </c>
      <c r="X80" s="9">
        <v>0</v>
      </c>
      <c r="Y80" s="9">
        <v>372.43</v>
      </c>
      <c r="Z80" s="9">
        <v>2403.4</v>
      </c>
    </row>
    <row r="81" spans="1:26" x14ac:dyDescent="0.2">
      <c r="A81" s="2" t="s">
        <v>168</v>
      </c>
      <c r="B81" s="1" t="s">
        <v>169</v>
      </c>
      <c r="C81" s="9">
        <v>441.8</v>
      </c>
      <c r="D81" s="9">
        <v>73.63</v>
      </c>
      <c r="E81" s="9">
        <v>0</v>
      </c>
      <c r="F81" s="9">
        <v>528.6</v>
      </c>
      <c r="G81" s="9">
        <v>0</v>
      </c>
      <c r="H81" s="9">
        <v>0</v>
      </c>
      <c r="I81" s="9">
        <v>1044.03</v>
      </c>
      <c r="J81" s="9">
        <v>0</v>
      </c>
      <c r="K81" s="9">
        <v>0</v>
      </c>
      <c r="L81" s="9">
        <v>0</v>
      </c>
      <c r="M81" s="9">
        <v>0</v>
      </c>
      <c r="N81" s="10">
        <v>-20.72</v>
      </c>
      <c r="O81" s="9">
        <v>0</v>
      </c>
      <c r="P81" s="9">
        <v>0</v>
      </c>
      <c r="Q81" s="9">
        <v>31.15</v>
      </c>
      <c r="R81" s="9">
        <v>10.44</v>
      </c>
      <c r="S81" s="9">
        <v>0</v>
      </c>
      <c r="T81" s="9">
        <v>51.16</v>
      </c>
      <c r="U81" s="9">
        <v>0</v>
      </c>
      <c r="V81" s="9">
        <v>0</v>
      </c>
      <c r="W81" s="9">
        <v>0</v>
      </c>
      <c r="X81" s="9">
        <v>0</v>
      </c>
      <c r="Y81" s="9">
        <v>72.03</v>
      </c>
      <c r="Z81" s="9">
        <v>972</v>
      </c>
    </row>
    <row r="82" spans="1:26" x14ac:dyDescent="0.2">
      <c r="A82" s="2" t="s">
        <v>170</v>
      </c>
      <c r="B82" s="1" t="s">
        <v>171</v>
      </c>
      <c r="C82" s="9">
        <v>527.85</v>
      </c>
      <c r="D82" s="9">
        <v>87.97</v>
      </c>
      <c r="E82" s="9">
        <v>0</v>
      </c>
      <c r="F82" s="9">
        <v>0</v>
      </c>
      <c r="G82" s="9">
        <v>0</v>
      </c>
      <c r="H82" s="9">
        <v>0</v>
      </c>
      <c r="I82" s="9">
        <v>615.82000000000005</v>
      </c>
      <c r="J82" s="9">
        <v>0</v>
      </c>
      <c r="K82" s="9">
        <v>0</v>
      </c>
      <c r="L82" s="9">
        <v>0</v>
      </c>
      <c r="M82" s="9">
        <v>0</v>
      </c>
      <c r="N82" s="10">
        <v>-60.18</v>
      </c>
      <c r="O82" s="9">
        <v>0</v>
      </c>
      <c r="P82" s="9">
        <v>0</v>
      </c>
      <c r="Q82" s="9">
        <v>93.07</v>
      </c>
      <c r="R82" s="9">
        <v>0</v>
      </c>
      <c r="S82" s="9">
        <v>0</v>
      </c>
      <c r="T82" s="9">
        <v>0</v>
      </c>
      <c r="U82" s="10">
        <v>-7.0000000000000007E-2</v>
      </c>
      <c r="V82" s="9">
        <v>0</v>
      </c>
      <c r="W82" s="9">
        <v>150</v>
      </c>
      <c r="X82" s="9">
        <v>0</v>
      </c>
      <c r="Y82" s="9">
        <v>182.82</v>
      </c>
      <c r="Z82" s="9">
        <v>433</v>
      </c>
    </row>
    <row r="83" spans="1:26" x14ac:dyDescent="0.2">
      <c r="A83" s="2" t="s">
        <v>172</v>
      </c>
      <c r="B83" s="1" t="s">
        <v>173</v>
      </c>
      <c r="C83" s="9">
        <v>447.95</v>
      </c>
      <c r="D83" s="9">
        <v>74.66</v>
      </c>
      <c r="E83" s="9">
        <v>0</v>
      </c>
      <c r="F83" s="9">
        <v>3567.71</v>
      </c>
      <c r="G83" s="9">
        <v>0</v>
      </c>
      <c r="H83" s="9">
        <v>0</v>
      </c>
      <c r="I83" s="9">
        <v>4090.32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575.86</v>
      </c>
      <c r="P83" s="10">
        <v>-575.86</v>
      </c>
      <c r="Q83" s="9">
        <v>87.6</v>
      </c>
      <c r="R83" s="9">
        <v>40.9</v>
      </c>
      <c r="S83" s="9">
        <v>0</v>
      </c>
      <c r="T83" s="9">
        <v>200.43</v>
      </c>
      <c r="U83" s="10">
        <v>-0.01</v>
      </c>
      <c r="V83" s="9">
        <v>0</v>
      </c>
      <c r="W83" s="9">
        <v>500</v>
      </c>
      <c r="X83" s="9">
        <v>0</v>
      </c>
      <c r="Y83" s="9">
        <v>828.92</v>
      </c>
      <c r="Z83" s="9">
        <v>3261.4</v>
      </c>
    </row>
    <row r="84" spans="1:26" x14ac:dyDescent="0.2">
      <c r="A84" s="2" t="s">
        <v>174</v>
      </c>
      <c r="B84" s="1" t="s">
        <v>175</v>
      </c>
      <c r="C84" s="9">
        <v>537.54</v>
      </c>
      <c r="D84" s="9">
        <v>89.59</v>
      </c>
      <c r="E84" s="9">
        <v>0</v>
      </c>
      <c r="F84" s="9">
        <v>4915.7700000000004</v>
      </c>
      <c r="G84" s="9">
        <v>0</v>
      </c>
      <c r="H84" s="9">
        <v>0</v>
      </c>
      <c r="I84" s="9">
        <v>5542.9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886.13</v>
      </c>
      <c r="P84" s="10">
        <v>-428.13</v>
      </c>
      <c r="Q84" s="9">
        <v>167.17</v>
      </c>
      <c r="R84" s="9">
        <v>55.43</v>
      </c>
      <c r="S84" s="9">
        <v>0</v>
      </c>
      <c r="T84" s="9">
        <v>271.60000000000002</v>
      </c>
      <c r="U84" s="9">
        <v>0.1</v>
      </c>
      <c r="V84" s="9">
        <v>0</v>
      </c>
      <c r="W84" s="9">
        <v>1000</v>
      </c>
      <c r="X84" s="9">
        <v>0</v>
      </c>
      <c r="Y84" s="9">
        <v>1952.3</v>
      </c>
      <c r="Z84" s="9">
        <v>3590.6</v>
      </c>
    </row>
    <row r="85" spans="1:26" x14ac:dyDescent="0.2">
      <c r="A85" s="2" t="s">
        <v>176</v>
      </c>
      <c r="B85" s="1" t="s">
        <v>177</v>
      </c>
      <c r="C85" s="9">
        <v>530.16</v>
      </c>
      <c r="D85" s="9">
        <v>88.36</v>
      </c>
      <c r="E85" s="9">
        <v>0</v>
      </c>
      <c r="F85" s="9">
        <v>3678.65</v>
      </c>
      <c r="G85" s="9">
        <v>0</v>
      </c>
      <c r="H85" s="9">
        <v>0</v>
      </c>
      <c r="I85" s="9">
        <v>4297.17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620.04</v>
      </c>
      <c r="P85" s="9">
        <v>0</v>
      </c>
      <c r="Q85" s="9">
        <v>117.17</v>
      </c>
      <c r="R85" s="9">
        <v>42.97</v>
      </c>
      <c r="S85" s="9">
        <v>0</v>
      </c>
      <c r="T85" s="9">
        <v>210.56</v>
      </c>
      <c r="U85" s="9">
        <v>0.03</v>
      </c>
      <c r="V85" s="9">
        <v>0</v>
      </c>
      <c r="W85" s="9">
        <v>0</v>
      </c>
      <c r="X85" s="9">
        <v>0</v>
      </c>
      <c r="Y85" s="9">
        <v>990.77</v>
      </c>
      <c r="Z85" s="9">
        <v>3306.4</v>
      </c>
    </row>
    <row r="86" spans="1:26" x14ac:dyDescent="0.2">
      <c r="A86" s="2" t="s">
        <v>178</v>
      </c>
      <c r="B86" s="1" t="s">
        <v>179</v>
      </c>
      <c r="C86" s="9">
        <v>633.6</v>
      </c>
      <c r="D86" s="9">
        <v>105.6</v>
      </c>
      <c r="E86" s="9">
        <v>0</v>
      </c>
      <c r="F86" s="9">
        <v>3791.3</v>
      </c>
      <c r="G86" s="9">
        <v>0</v>
      </c>
      <c r="H86" s="9">
        <v>0</v>
      </c>
      <c r="I86" s="9">
        <v>4530.5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669.88</v>
      </c>
      <c r="P86" s="10">
        <v>-60.2</v>
      </c>
      <c r="Q86" s="9">
        <v>105.01</v>
      </c>
      <c r="R86" s="9">
        <v>0</v>
      </c>
      <c r="S86" s="9">
        <v>0</v>
      </c>
      <c r="T86" s="9">
        <v>0</v>
      </c>
      <c r="U86" s="9">
        <v>0.01</v>
      </c>
      <c r="V86" s="9">
        <v>0</v>
      </c>
      <c r="W86" s="9">
        <v>0</v>
      </c>
      <c r="X86" s="9">
        <v>0</v>
      </c>
      <c r="Y86" s="9">
        <v>714.7</v>
      </c>
      <c r="Z86" s="9">
        <v>3815.8</v>
      </c>
    </row>
    <row r="87" spans="1:26" x14ac:dyDescent="0.2">
      <c r="A87" s="2" t="s">
        <v>180</v>
      </c>
      <c r="B87" s="1" t="s">
        <v>181</v>
      </c>
      <c r="C87" s="9">
        <v>633.66</v>
      </c>
      <c r="D87" s="9">
        <v>105.61</v>
      </c>
      <c r="E87" s="9">
        <v>0</v>
      </c>
      <c r="F87" s="9">
        <v>5255.06</v>
      </c>
      <c r="G87" s="9">
        <v>0</v>
      </c>
      <c r="H87" s="9">
        <v>0</v>
      </c>
      <c r="I87" s="9">
        <v>5994.33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991.56</v>
      </c>
      <c r="P87" s="9">
        <v>0</v>
      </c>
      <c r="Q87" s="9">
        <v>123.21</v>
      </c>
      <c r="R87" s="9">
        <v>0</v>
      </c>
      <c r="S87" s="9">
        <v>0</v>
      </c>
      <c r="T87" s="9">
        <v>0</v>
      </c>
      <c r="U87" s="10">
        <v>-0.04</v>
      </c>
      <c r="V87" s="9">
        <v>0</v>
      </c>
      <c r="W87" s="9">
        <v>0</v>
      </c>
      <c r="X87" s="9">
        <v>0</v>
      </c>
      <c r="Y87" s="9">
        <v>1114.73</v>
      </c>
      <c r="Z87" s="9">
        <v>4879.6000000000004</v>
      </c>
    </row>
    <row r="88" spans="1:26" x14ac:dyDescent="0.2">
      <c r="A88" s="2" t="s">
        <v>182</v>
      </c>
      <c r="B88" s="1" t="s">
        <v>183</v>
      </c>
      <c r="C88" s="9">
        <v>530.16</v>
      </c>
      <c r="D88" s="9">
        <v>88.36</v>
      </c>
      <c r="E88" s="9">
        <v>0</v>
      </c>
      <c r="F88" s="9">
        <v>950.65</v>
      </c>
      <c r="G88" s="9">
        <v>0</v>
      </c>
      <c r="H88" s="9">
        <v>0</v>
      </c>
      <c r="I88" s="9">
        <v>1569.17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55.72</v>
      </c>
      <c r="P88" s="9">
        <v>0</v>
      </c>
      <c r="Q88" s="9">
        <v>33.56</v>
      </c>
      <c r="R88" s="9">
        <v>15.69</v>
      </c>
      <c r="S88" s="9">
        <v>0</v>
      </c>
      <c r="T88" s="9">
        <v>76.89</v>
      </c>
      <c r="U88" s="9">
        <v>0.11</v>
      </c>
      <c r="V88" s="9">
        <v>0</v>
      </c>
      <c r="W88" s="9">
        <v>0</v>
      </c>
      <c r="X88" s="9">
        <v>0</v>
      </c>
      <c r="Y88" s="9">
        <v>181.97</v>
      </c>
      <c r="Z88" s="9">
        <v>1387.2</v>
      </c>
    </row>
    <row r="89" spans="1:26" x14ac:dyDescent="0.2">
      <c r="A89" s="2" t="s">
        <v>184</v>
      </c>
      <c r="B89" s="1" t="s">
        <v>185</v>
      </c>
      <c r="C89" s="9">
        <v>1028.52</v>
      </c>
      <c r="D89" s="9">
        <v>171.42</v>
      </c>
      <c r="E89" s="9">
        <v>0</v>
      </c>
      <c r="F89" s="9">
        <v>0</v>
      </c>
      <c r="G89" s="9">
        <v>0</v>
      </c>
      <c r="H89" s="9">
        <v>0</v>
      </c>
      <c r="I89" s="9">
        <v>1199.94</v>
      </c>
      <c r="J89" s="9">
        <v>15</v>
      </c>
      <c r="K89" s="9">
        <v>600</v>
      </c>
      <c r="L89" s="9">
        <v>0</v>
      </c>
      <c r="M89" s="9">
        <v>0</v>
      </c>
      <c r="N89" s="10">
        <v>-0.87</v>
      </c>
      <c r="O89" s="9">
        <v>0</v>
      </c>
      <c r="P89" s="9">
        <v>0</v>
      </c>
      <c r="Q89" s="9">
        <v>30.7</v>
      </c>
      <c r="R89" s="9">
        <v>0</v>
      </c>
      <c r="S89" s="9">
        <v>0</v>
      </c>
      <c r="T89" s="9">
        <v>0</v>
      </c>
      <c r="U89" s="10">
        <v>-0.09</v>
      </c>
      <c r="V89" s="9">
        <v>0</v>
      </c>
      <c r="W89" s="9">
        <v>0</v>
      </c>
      <c r="X89" s="9">
        <v>0</v>
      </c>
      <c r="Y89" s="9">
        <v>644.74</v>
      </c>
      <c r="Z89" s="9">
        <v>555.20000000000005</v>
      </c>
    </row>
    <row r="90" spans="1:26" x14ac:dyDescent="0.2">
      <c r="A90" s="2" t="s">
        <v>186</v>
      </c>
      <c r="B90" s="1" t="s">
        <v>187</v>
      </c>
      <c r="C90" s="9">
        <v>530.16</v>
      </c>
      <c r="D90" s="9">
        <v>88.36</v>
      </c>
      <c r="E90" s="9">
        <v>0</v>
      </c>
      <c r="F90" s="9">
        <v>649.24</v>
      </c>
      <c r="G90" s="9">
        <v>0</v>
      </c>
      <c r="H90" s="9">
        <v>0</v>
      </c>
      <c r="I90" s="9">
        <v>1267.76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13.47</v>
      </c>
      <c r="P90" s="10">
        <v>-13.47</v>
      </c>
      <c r="Q90" s="9">
        <v>59.24</v>
      </c>
      <c r="R90" s="9">
        <v>12.68</v>
      </c>
      <c r="S90" s="9">
        <v>0</v>
      </c>
      <c r="T90" s="9">
        <v>62.12</v>
      </c>
      <c r="U90" s="10">
        <v>-0.08</v>
      </c>
      <c r="V90" s="9">
        <v>0</v>
      </c>
      <c r="W90" s="9">
        <v>300</v>
      </c>
      <c r="X90" s="9">
        <v>0</v>
      </c>
      <c r="Y90" s="9">
        <v>433.96</v>
      </c>
      <c r="Z90" s="9">
        <v>833.8</v>
      </c>
    </row>
    <row r="91" spans="1:26" x14ac:dyDescent="0.2">
      <c r="A91" s="2" t="s">
        <v>188</v>
      </c>
      <c r="B91" s="1" t="s">
        <v>189</v>
      </c>
      <c r="C91" s="9">
        <v>537.48</v>
      </c>
      <c r="D91" s="9">
        <v>89.58</v>
      </c>
      <c r="E91" s="9">
        <v>0</v>
      </c>
      <c r="F91" s="9">
        <v>2138.27</v>
      </c>
      <c r="G91" s="9">
        <v>0</v>
      </c>
      <c r="H91" s="9">
        <v>0</v>
      </c>
      <c r="I91" s="9">
        <v>2765.33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292.83999999999997</v>
      </c>
      <c r="P91" s="9">
        <v>0</v>
      </c>
      <c r="Q91" s="9">
        <v>27.15</v>
      </c>
      <c r="R91" s="9">
        <v>0</v>
      </c>
      <c r="S91" s="9">
        <v>0</v>
      </c>
      <c r="T91" s="9">
        <v>0</v>
      </c>
      <c r="U91" s="9">
        <v>0.14000000000000001</v>
      </c>
      <c r="V91" s="9">
        <v>0</v>
      </c>
      <c r="W91" s="9">
        <v>0</v>
      </c>
      <c r="X91" s="9">
        <v>0</v>
      </c>
      <c r="Y91" s="9">
        <v>320.13</v>
      </c>
      <c r="Z91" s="9">
        <v>2445.1999999999998</v>
      </c>
    </row>
    <row r="92" spans="1:26" x14ac:dyDescent="0.2">
      <c r="A92" s="2" t="s">
        <v>190</v>
      </c>
      <c r="B92" s="1" t="s">
        <v>191</v>
      </c>
      <c r="C92" s="9">
        <v>537.54</v>
      </c>
      <c r="D92" s="9">
        <v>89.59</v>
      </c>
      <c r="E92" s="9">
        <v>0</v>
      </c>
      <c r="F92" s="9">
        <v>1535.92</v>
      </c>
      <c r="G92" s="9">
        <v>0</v>
      </c>
      <c r="H92" s="9">
        <v>0</v>
      </c>
      <c r="I92" s="9">
        <v>2163.0500000000002</v>
      </c>
      <c r="J92" s="9">
        <v>0</v>
      </c>
      <c r="K92" s="9">
        <v>0</v>
      </c>
      <c r="L92" s="9">
        <v>0</v>
      </c>
      <c r="M92" s="9">
        <v>47.96</v>
      </c>
      <c r="N92" s="9">
        <v>0</v>
      </c>
      <c r="O92" s="9">
        <v>187.73</v>
      </c>
      <c r="P92" s="9">
        <v>0</v>
      </c>
      <c r="Q92" s="9">
        <v>105.67</v>
      </c>
      <c r="R92" s="9">
        <v>21.63</v>
      </c>
      <c r="S92" s="9">
        <v>0</v>
      </c>
      <c r="T92" s="9">
        <v>105.99</v>
      </c>
      <c r="U92" s="9">
        <v>7.0000000000000007E-2</v>
      </c>
      <c r="V92" s="9">
        <v>0</v>
      </c>
      <c r="W92" s="9">
        <v>0</v>
      </c>
      <c r="X92" s="9">
        <v>0</v>
      </c>
      <c r="Y92" s="9">
        <v>469.05</v>
      </c>
      <c r="Z92" s="9">
        <v>1694</v>
      </c>
    </row>
    <row r="93" spans="1:26" x14ac:dyDescent="0.2">
      <c r="A93" s="2" t="s">
        <v>192</v>
      </c>
      <c r="B93" s="1" t="s">
        <v>193</v>
      </c>
      <c r="C93" s="9">
        <v>441.8</v>
      </c>
      <c r="D93" s="9">
        <v>73.63</v>
      </c>
      <c r="E93" s="9">
        <v>0</v>
      </c>
      <c r="F93" s="9">
        <v>5682.82</v>
      </c>
      <c r="G93" s="9">
        <v>0</v>
      </c>
      <c r="H93" s="9">
        <v>0</v>
      </c>
      <c r="I93" s="9">
        <v>6198.25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1039.52</v>
      </c>
      <c r="P93" s="9">
        <v>0</v>
      </c>
      <c r="Q93" s="9">
        <v>153.30000000000001</v>
      </c>
      <c r="R93" s="9">
        <v>0</v>
      </c>
      <c r="S93" s="9">
        <v>0</v>
      </c>
      <c r="T93" s="9">
        <v>0</v>
      </c>
      <c r="U93" s="9">
        <v>0.03</v>
      </c>
      <c r="V93" s="9">
        <v>0</v>
      </c>
      <c r="W93" s="9">
        <v>0</v>
      </c>
      <c r="X93" s="9">
        <v>0</v>
      </c>
      <c r="Y93" s="9">
        <v>1192.8499999999999</v>
      </c>
      <c r="Z93" s="9">
        <v>5005.3999999999996</v>
      </c>
    </row>
    <row r="94" spans="1:26" x14ac:dyDescent="0.2">
      <c r="A94" s="2" t="s">
        <v>194</v>
      </c>
      <c r="B94" s="1" t="s">
        <v>195</v>
      </c>
      <c r="C94" s="9">
        <v>537.54</v>
      </c>
      <c r="D94" s="9">
        <v>89.59</v>
      </c>
      <c r="E94" s="9">
        <v>0</v>
      </c>
      <c r="F94" s="9">
        <v>2121</v>
      </c>
      <c r="G94" s="9">
        <v>0</v>
      </c>
      <c r="H94" s="9">
        <v>0</v>
      </c>
      <c r="I94" s="9">
        <v>2748.13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289.76</v>
      </c>
      <c r="P94" s="10">
        <v>-289.76</v>
      </c>
      <c r="Q94" s="9">
        <v>83.77</v>
      </c>
      <c r="R94" s="9">
        <v>27.48</v>
      </c>
      <c r="S94" s="9">
        <v>0</v>
      </c>
      <c r="T94" s="9">
        <v>134.66</v>
      </c>
      <c r="U94" s="9">
        <v>0.02</v>
      </c>
      <c r="V94" s="9">
        <v>0</v>
      </c>
      <c r="W94" s="9">
        <v>0</v>
      </c>
      <c r="X94" s="9">
        <v>0</v>
      </c>
      <c r="Y94" s="9">
        <v>245.93</v>
      </c>
      <c r="Z94" s="9">
        <v>2502.1999999999998</v>
      </c>
    </row>
    <row r="95" spans="1:26" x14ac:dyDescent="0.2">
      <c r="A95" s="2" t="s">
        <v>196</v>
      </c>
      <c r="B95" s="1" t="s">
        <v>197</v>
      </c>
      <c r="C95" s="9">
        <v>633.6</v>
      </c>
      <c r="D95" s="9">
        <v>105.6</v>
      </c>
      <c r="E95" s="9">
        <v>0</v>
      </c>
      <c r="F95" s="9">
        <v>4858.55</v>
      </c>
      <c r="G95" s="9">
        <v>0</v>
      </c>
      <c r="H95" s="9">
        <v>0</v>
      </c>
      <c r="I95" s="9">
        <v>5597.75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898.28</v>
      </c>
      <c r="P95" s="10">
        <v>-293.24</v>
      </c>
      <c r="Q95" s="9">
        <v>136.06</v>
      </c>
      <c r="R95" s="9">
        <v>0</v>
      </c>
      <c r="S95" s="9">
        <v>0</v>
      </c>
      <c r="T95" s="9">
        <v>0</v>
      </c>
      <c r="U95" s="10">
        <v>-0.15</v>
      </c>
      <c r="V95" s="9">
        <v>0</v>
      </c>
      <c r="W95" s="9">
        <v>0</v>
      </c>
      <c r="X95" s="9">
        <v>0</v>
      </c>
      <c r="Y95" s="9">
        <v>740.95</v>
      </c>
      <c r="Z95" s="9">
        <v>4856.8</v>
      </c>
    </row>
    <row r="96" spans="1:26" x14ac:dyDescent="0.2">
      <c r="A96" s="2" t="s">
        <v>198</v>
      </c>
      <c r="B96" s="1" t="s">
        <v>199</v>
      </c>
      <c r="C96" s="9">
        <v>441.8</v>
      </c>
      <c r="D96" s="9">
        <v>73.63</v>
      </c>
      <c r="E96" s="9">
        <v>0</v>
      </c>
      <c r="F96" s="9">
        <v>433.99</v>
      </c>
      <c r="G96" s="9">
        <v>179.7</v>
      </c>
      <c r="H96" s="9">
        <v>132.54</v>
      </c>
      <c r="I96" s="9">
        <v>1261.6600000000001</v>
      </c>
      <c r="J96" s="9">
        <v>0</v>
      </c>
      <c r="K96" s="9">
        <v>0</v>
      </c>
      <c r="L96" s="9">
        <v>0</v>
      </c>
      <c r="M96" s="9">
        <v>0</v>
      </c>
      <c r="N96" s="10">
        <v>-8.51</v>
      </c>
      <c r="O96" s="9">
        <v>0</v>
      </c>
      <c r="P96" s="9">
        <v>0</v>
      </c>
      <c r="Q96" s="9">
        <v>31.3</v>
      </c>
      <c r="R96" s="9">
        <v>12.62</v>
      </c>
      <c r="S96" s="9">
        <v>0</v>
      </c>
      <c r="T96" s="9">
        <v>61.82</v>
      </c>
      <c r="U96" s="9">
        <v>0.03</v>
      </c>
      <c r="V96" s="9">
        <v>0</v>
      </c>
      <c r="W96" s="9">
        <v>0</v>
      </c>
      <c r="X96" s="9">
        <v>0</v>
      </c>
      <c r="Y96" s="9">
        <v>97.26</v>
      </c>
      <c r="Z96" s="9">
        <v>1164.4000000000001</v>
      </c>
    </row>
    <row r="97" spans="1:26" x14ac:dyDescent="0.2">
      <c r="A97" s="2" t="s">
        <v>200</v>
      </c>
      <c r="B97" s="1" t="s">
        <v>201</v>
      </c>
      <c r="C97" s="9">
        <v>1028.58</v>
      </c>
      <c r="D97" s="9">
        <v>171.43</v>
      </c>
      <c r="E97" s="9">
        <v>0</v>
      </c>
      <c r="F97" s="9">
        <v>4343.3900000000003</v>
      </c>
      <c r="G97" s="9">
        <v>0</v>
      </c>
      <c r="H97" s="9">
        <v>0</v>
      </c>
      <c r="I97" s="9">
        <v>5543.4</v>
      </c>
      <c r="J97" s="9">
        <v>15</v>
      </c>
      <c r="K97" s="9">
        <v>0</v>
      </c>
      <c r="L97" s="9">
        <v>311.29000000000002</v>
      </c>
      <c r="M97" s="9">
        <v>0</v>
      </c>
      <c r="N97" s="9">
        <v>0</v>
      </c>
      <c r="O97" s="9">
        <v>886.24</v>
      </c>
      <c r="P97" s="10">
        <v>-886.24</v>
      </c>
      <c r="Q97" s="9">
        <v>139.13</v>
      </c>
      <c r="R97" s="9">
        <v>0</v>
      </c>
      <c r="S97" s="9">
        <v>0</v>
      </c>
      <c r="T97" s="9">
        <v>0</v>
      </c>
      <c r="U97" s="10">
        <v>-0.02</v>
      </c>
      <c r="V97" s="9">
        <v>0</v>
      </c>
      <c r="W97" s="9">
        <v>0</v>
      </c>
      <c r="X97" s="9">
        <v>0</v>
      </c>
      <c r="Y97" s="9">
        <v>465.4</v>
      </c>
      <c r="Z97" s="9">
        <v>5078</v>
      </c>
    </row>
    <row r="98" spans="1:26" x14ac:dyDescent="0.2">
      <c r="A98" s="2" t="s">
        <v>202</v>
      </c>
      <c r="B98" s="1" t="s">
        <v>203</v>
      </c>
      <c r="C98" s="9">
        <v>527.85</v>
      </c>
      <c r="D98" s="9">
        <v>87.97</v>
      </c>
      <c r="E98" s="9">
        <v>0</v>
      </c>
      <c r="F98" s="9">
        <v>3898.82</v>
      </c>
      <c r="G98" s="9">
        <v>0</v>
      </c>
      <c r="H98" s="9">
        <v>0</v>
      </c>
      <c r="I98" s="9">
        <v>4514.6400000000003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666.49</v>
      </c>
      <c r="P98" s="9">
        <v>0</v>
      </c>
      <c r="Q98" s="9">
        <v>100.17</v>
      </c>
      <c r="R98" s="9">
        <v>0</v>
      </c>
      <c r="S98" s="9">
        <v>0</v>
      </c>
      <c r="T98" s="9">
        <v>0</v>
      </c>
      <c r="U98" s="10">
        <v>-0.02</v>
      </c>
      <c r="V98" s="9">
        <v>0</v>
      </c>
      <c r="W98" s="9">
        <v>0</v>
      </c>
      <c r="X98" s="9">
        <v>0</v>
      </c>
      <c r="Y98" s="9">
        <v>766.64</v>
      </c>
      <c r="Z98" s="9">
        <v>3748</v>
      </c>
    </row>
    <row r="99" spans="1:26" x14ac:dyDescent="0.2">
      <c r="A99" s="2" t="s">
        <v>204</v>
      </c>
      <c r="B99" s="1" t="s">
        <v>205</v>
      </c>
      <c r="C99" s="9">
        <v>537.54</v>
      </c>
      <c r="D99" s="9">
        <v>89.59</v>
      </c>
      <c r="E99" s="9">
        <v>0</v>
      </c>
      <c r="F99" s="9">
        <v>1578.95</v>
      </c>
      <c r="G99" s="9">
        <v>0</v>
      </c>
      <c r="H99" s="9">
        <v>0</v>
      </c>
      <c r="I99" s="9">
        <v>2206.08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194.62</v>
      </c>
      <c r="P99" s="10">
        <v>-194.62</v>
      </c>
      <c r="Q99" s="9">
        <v>81.48</v>
      </c>
      <c r="R99" s="9">
        <v>22.06</v>
      </c>
      <c r="S99" s="9">
        <v>0</v>
      </c>
      <c r="T99" s="9">
        <v>108.1</v>
      </c>
      <c r="U99" s="9">
        <v>0.04</v>
      </c>
      <c r="V99" s="9">
        <v>0</v>
      </c>
      <c r="W99" s="9">
        <v>0</v>
      </c>
      <c r="X99" s="9">
        <v>0</v>
      </c>
      <c r="Y99" s="9">
        <v>211.68</v>
      </c>
      <c r="Z99" s="9">
        <v>1994.4</v>
      </c>
    </row>
    <row r="100" spans="1:26" x14ac:dyDescent="0.2">
      <c r="A100" s="2" t="s">
        <v>206</v>
      </c>
      <c r="B100" s="1" t="s">
        <v>207</v>
      </c>
      <c r="C100" s="9">
        <v>530.16</v>
      </c>
      <c r="D100" s="9">
        <v>88.36</v>
      </c>
      <c r="E100" s="9">
        <v>0</v>
      </c>
      <c r="F100" s="9">
        <v>1716.23</v>
      </c>
      <c r="G100" s="9">
        <v>0</v>
      </c>
      <c r="H100" s="9">
        <v>0</v>
      </c>
      <c r="I100" s="9">
        <v>2334.75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215.68</v>
      </c>
      <c r="P100" s="10">
        <v>-215.68</v>
      </c>
      <c r="Q100" s="9">
        <v>85.57</v>
      </c>
      <c r="R100" s="9">
        <v>23.35</v>
      </c>
      <c r="S100" s="9">
        <v>0</v>
      </c>
      <c r="T100" s="9">
        <v>114.4</v>
      </c>
      <c r="U100" s="9">
        <v>0.03</v>
      </c>
      <c r="V100" s="9">
        <v>0</v>
      </c>
      <c r="W100" s="9">
        <v>500</v>
      </c>
      <c r="X100" s="9">
        <v>0</v>
      </c>
      <c r="Y100" s="9">
        <v>723.35</v>
      </c>
      <c r="Z100" s="9">
        <v>1611.4</v>
      </c>
    </row>
    <row r="101" spans="1:26" x14ac:dyDescent="0.2">
      <c r="A101" s="2" t="s">
        <v>208</v>
      </c>
      <c r="B101" s="1" t="s">
        <v>209</v>
      </c>
      <c r="C101" s="9">
        <v>633.6</v>
      </c>
      <c r="D101" s="9">
        <v>105.6</v>
      </c>
      <c r="E101" s="9">
        <v>0</v>
      </c>
      <c r="F101" s="9">
        <v>5682.82</v>
      </c>
      <c r="G101" s="9">
        <v>0</v>
      </c>
      <c r="H101" s="9">
        <v>0</v>
      </c>
      <c r="I101" s="9">
        <v>6422.02</v>
      </c>
      <c r="J101" s="9">
        <v>15</v>
      </c>
      <c r="K101" s="9">
        <v>0</v>
      </c>
      <c r="L101" s="9">
        <v>1385.77</v>
      </c>
      <c r="M101" s="9">
        <v>0</v>
      </c>
      <c r="N101" s="9">
        <v>0</v>
      </c>
      <c r="O101" s="9">
        <v>1092.1500000000001</v>
      </c>
      <c r="P101" s="10">
        <v>-477.04</v>
      </c>
      <c r="Q101" s="9">
        <v>174.73</v>
      </c>
      <c r="R101" s="9">
        <v>0</v>
      </c>
      <c r="S101" s="9">
        <v>0</v>
      </c>
      <c r="T101" s="9">
        <v>0</v>
      </c>
      <c r="U101" s="9">
        <v>0.01</v>
      </c>
      <c r="V101" s="9">
        <v>0</v>
      </c>
      <c r="W101" s="9">
        <v>0</v>
      </c>
      <c r="X101" s="9">
        <v>0</v>
      </c>
      <c r="Y101" s="9">
        <v>2190.62</v>
      </c>
      <c r="Z101" s="9">
        <v>4231.3999999999996</v>
      </c>
    </row>
    <row r="102" spans="1:26" x14ac:dyDescent="0.2">
      <c r="A102" s="2" t="s">
        <v>210</v>
      </c>
      <c r="B102" s="1" t="s">
        <v>211</v>
      </c>
      <c r="C102" s="9">
        <v>537.48</v>
      </c>
      <c r="D102" s="9">
        <v>89.58</v>
      </c>
      <c r="E102" s="9">
        <v>0</v>
      </c>
      <c r="F102" s="9">
        <v>2907.61</v>
      </c>
      <c r="G102" s="9">
        <v>0</v>
      </c>
      <c r="H102" s="9">
        <v>0</v>
      </c>
      <c r="I102" s="9">
        <v>3534.67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457.17</v>
      </c>
      <c r="P102" s="9">
        <v>0</v>
      </c>
      <c r="Q102" s="9">
        <v>55.99</v>
      </c>
      <c r="R102" s="9">
        <v>35.35</v>
      </c>
      <c r="S102" s="9">
        <v>0</v>
      </c>
      <c r="T102" s="9">
        <v>173.2</v>
      </c>
      <c r="U102" s="10">
        <v>-0.04</v>
      </c>
      <c r="V102" s="9">
        <v>0</v>
      </c>
      <c r="W102" s="9">
        <v>0</v>
      </c>
      <c r="X102" s="9">
        <v>0</v>
      </c>
      <c r="Y102" s="9">
        <v>721.67</v>
      </c>
      <c r="Z102" s="9">
        <v>2813</v>
      </c>
    </row>
    <row r="103" spans="1:26" x14ac:dyDescent="0.2">
      <c r="A103" s="2" t="s">
        <v>212</v>
      </c>
      <c r="B103" s="1" t="s">
        <v>213</v>
      </c>
      <c r="C103" s="9">
        <v>633.6</v>
      </c>
      <c r="D103" s="9">
        <v>105.6</v>
      </c>
      <c r="E103" s="9">
        <v>0</v>
      </c>
      <c r="F103" s="9">
        <v>5512.7</v>
      </c>
      <c r="G103" s="9">
        <v>0</v>
      </c>
      <c r="H103" s="9">
        <v>0</v>
      </c>
      <c r="I103" s="9">
        <v>6251.9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1052.1400000000001</v>
      </c>
      <c r="P103" s="10">
        <v>-174.97</v>
      </c>
      <c r="Q103" s="9">
        <v>169.64</v>
      </c>
      <c r="R103" s="9">
        <v>0</v>
      </c>
      <c r="S103" s="9">
        <v>0</v>
      </c>
      <c r="T103" s="9">
        <v>0</v>
      </c>
      <c r="U103" s="10">
        <v>-0.11</v>
      </c>
      <c r="V103" s="9">
        <v>0</v>
      </c>
      <c r="W103" s="9">
        <v>0</v>
      </c>
      <c r="X103" s="9">
        <v>0</v>
      </c>
      <c r="Y103" s="9">
        <v>1046.7</v>
      </c>
      <c r="Z103" s="9">
        <v>5205.2</v>
      </c>
    </row>
    <row r="104" spans="1:26" x14ac:dyDescent="0.2">
      <c r="A104" s="2" t="s">
        <v>214</v>
      </c>
      <c r="B104" s="1" t="s">
        <v>215</v>
      </c>
      <c r="C104" s="9">
        <v>447.95</v>
      </c>
      <c r="D104" s="9">
        <v>74.66</v>
      </c>
      <c r="E104" s="9">
        <v>0</v>
      </c>
      <c r="F104" s="9">
        <v>2463.2399999999998</v>
      </c>
      <c r="G104" s="9">
        <v>6481.36</v>
      </c>
      <c r="H104" s="9">
        <v>0</v>
      </c>
      <c r="I104" s="9">
        <v>9467.2099999999991</v>
      </c>
      <c r="J104" s="9">
        <v>15</v>
      </c>
      <c r="K104" s="9">
        <v>0</v>
      </c>
      <c r="L104" s="9">
        <v>1010.83</v>
      </c>
      <c r="M104" s="9">
        <v>145.16999999999999</v>
      </c>
      <c r="N104" s="9">
        <v>0</v>
      </c>
      <c r="O104" s="9">
        <v>1852.2</v>
      </c>
      <c r="P104" s="9">
        <v>0</v>
      </c>
      <c r="Q104" s="9">
        <v>128.02000000000001</v>
      </c>
      <c r="R104" s="9">
        <v>94.67</v>
      </c>
      <c r="S104" s="9">
        <v>0</v>
      </c>
      <c r="T104" s="9">
        <v>463.89</v>
      </c>
      <c r="U104" s="9">
        <v>0.03</v>
      </c>
      <c r="V104" s="9">
        <v>0</v>
      </c>
      <c r="W104" s="9">
        <v>200</v>
      </c>
      <c r="X104" s="9">
        <v>0</v>
      </c>
      <c r="Y104" s="9">
        <v>3909.81</v>
      </c>
      <c r="Z104" s="9">
        <v>5557.4</v>
      </c>
    </row>
    <row r="105" spans="1:26" x14ac:dyDescent="0.2">
      <c r="A105" s="2" t="s">
        <v>216</v>
      </c>
      <c r="B105" s="1" t="s">
        <v>217</v>
      </c>
      <c r="C105" s="9">
        <v>633.41999999999996</v>
      </c>
      <c r="D105" s="9">
        <v>105.57</v>
      </c>
      <c r="E105" s="9">
        <v>0</v>
      </c>
      <c r="F105" s="9">
        <v>2070.65</v>
      </c>
      <c r="G105" s="9">
        <v>0</v>
      </c>
      <c r="H105" s="9">
        <v>0</v>
      </c>
      <c r="I105" s="9">
        <v>2809.64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302.3</v>
      </c>
      <c r="P105" s="9">
        <v>0</v>
      </c>
      <c r="Q105" s="9">
        <v>64.63</v>
      </c>
      <c r="R105" s="9">
        <v>0</v>
      </c>
      <c r="S105" s="9">
        <v>0</v>
      </c>
      <c r="T105" s="9">
        <v>0</v>
      </c>
      <c r="U105" s="10">
        <v>-0.09</v>
      </c>
      <c r="V105" s="9">
        <v>0</v>
      </c>
      <c r="W105" s="9">
        <v>0</v>
      </c>
      <c r="X105" s="9">
        <v>0</v>
      </c>
      <c r="Y105" s="9">
        <v>366.84</v>
      </c>
      <c r="Z105" s="9">
        <v>2442.8000000000002</v>
      </c>
    </row>
    <row r="106" spans="1:26" x14ac:dyDescent="0.2">
      <c r="A106" s="2" t="s">
        <v>218</v>
      </c>
      <c r="B106" s="1" t="s">
        <v>219</v>
      </c>
      <c r="C106" s="9">
        <v>530.16</v>
      </c>
      <c r="D106" s="9">
        <v>88.36</v>
      </c>
      <c r="E106" s="9">
        <v>0</v>
      </c>
      <c r="F106" s="9">
        <v>2157.42</v>
      </c>
      <c r="G106" s="9">
        <v>0</v>
      </c>
      <c r="H106" s="9">
        <v>0</v>
      </c>
      <c r="I106" s="9">
        <v>2775.94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295.11</v>
      </c>
      <c r="P106" s="10">
        <v>-295.11</v>
      </c>
      <c r="Q106" s="9">
        <v>63.95</v>
      </c>
      <c r="R106" s="9">
        <v>27.76</v>
      </c>
      <c r="S106" s="9">
        <v>0</v>
      </c>
      <c r="T106" s="9">
        <v>136.02000000000001</v>
      </c>
      <c r="U106" s="9">
        <v>0.01</v>
      </c>
      <c r="V106" s="9">
        <v>0</v>
      </c>
      <c r="W106" s="9">
        <v>0</v>
      </c>
      <c r="X106" s="9">
        <v>0</v>
      </c>
      <c r="Y106" s="9">
        <v>227.74</v>
      </c>
      <c r="Z106" s="9">
        <v>2548.1999999999998</v>
      </c>
    </row>
    <row r="107" spans="1:26" x14ac:dyDescent="0.2">
      <c r="A107" s="2" t="s">
        <v>220</v>
      </c>
      <c r="B107" s="1" t="s">
        <v>221</v>
      </c>
      <c r="C107" s="9">
        <v>534.29999999999995</v>
      </c>
      <c r="D107" s="9">
        <v>89.05</v>
      </c>
      <c r="E107" s="9">
        <v>0</v>
      </c>
      <c r="F107" s="9">
        <v>638.70000000000005</v>
      </c>
      <c r="G107" s="9">
        <v>0</v>
      </c>
      <c r="H107" s="9">
        <v>0</v>
      </c>
      <c r="I107" s="9">
        <v>1262.05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12.85</v>
      </c>
      <c r="P107" s="10">
        <v>-12.85</v>
      </c>
      <c r="Q107" s="9">
        <v>48.69</v>
      </c>
      <c r="R107" s="9">
        <v>12.62</v>
      </c>
      <c r="S107" s="9">
        <v>0</v>
      </c>
      <c r="T107" s="9">
        <v>61.84</v>
      </c>
      <c r="U107" s="9">
        <v>0.1</v>
      </c>
      <c r="V107" s="9">
        <v>0</v>
      </c>
      <c r="W107" s="9">
        <v>0</v>
      </c>
      <c r="X107" s="9">
        <v>0</v>
      </c>
      <c r="Y107" s="9">
        <v>123.25</v>
      </c>
      <c r="Z107" s="9">
        <v>1138.8</v>
      </c>
    </row>
    <row r="108" spans="1:26" x14ac:dyDescent="0.2">
      <c r="A108" s="2" t="s">
        <v>222</v>
      </c>
      <c r="B108" s="1" t="s">
        <v>223</v>
      </c>
      <c r="C108" s="9">
        <v>530.16</v>
      </c>
      <c r="D108" s="9">
        <v>88.36</v>
      </c>
      <c r="E108" s="9">
        <v>0</v>
      </c>
      <c r="F108" s="9">
        <v>528.20000000000005</v>
      </c>
      <c r="G108" s="9">
        <v>0</v>
      </c>
      <c r="H108" s="9">
        <v>0</v>
      </c>
      <c r="I108" s="9">
        <v>1146.72</v>
      </c>
      <c r="J108" s="9">
        <v>0</v>
      </c>
      <c r="K108" s="9">
        <v>0</v>
      </c>
      <c r="L108" s="9">
        <v>0</v>
      </c>
      <c r="M108" s="9">
        <v>0</v>
      </c>
      <c r="N108" s="10">
        <v>-6.66</v>
      </c>
      <c r="O108" s="9">
        <v>0</v>
      </c>
      <c r="P108" s="9">
        <v>0</v>
      </c>
      <c r="Q108" s="9">
        <v>7.9</v>
      </c>
      <c r="R108" s="9">
        <v>11.47</v>
      </c>
      <c r="S108" s="9">
        <v>0</v>
      </c>
      <c r="T108" s="9">
        <v>56.19</v>
      </c>
      <c r="U108" s="9">
        <v>0.02</v>
      </c>
      <c r="V108" s="9">
        <v>0</v>
      </c>
      <c r="W108" s="9">
        <v>0</v>
      </c>
      <c r="X108" s="9">
        <v>0</v>
      </c>
      <c r="Y108" s="9">
        <v>68.92</v>
      </c>
      <c r="Z108" s="9">
        <v>1077.8</v>
      </c>
    </row>
    <row r="109" spans="1:26" x14ac:dyDescent="0.2">
      <c r="A109" s="2" t="s">
        <v>224</v>
      </c>
      <c r="B109" s="1" t="s">
        <v>225</v>
      </c>
      <c r="C109" s="9">
        <v>537.54</v>
      </c>
      <c r="D109" s="9">
        <v>89.59</v>
      </c>
      <c r="E109" s="9">
        <v>0</v>
      </c>
      <c r="F109" s="9">
        <v>3714.9</v>
      </c>
      <c r="G109" s="9">
        <v>0</v>
      </c>
      <c r="H109" s="9">
        <v>0</v>
      </c>
      <c r="I109" s="9">
        <v>4342.03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629.62</v>
      </c>
      <c r="P109" s="10">
        <v>-407.64</v>
      </c>
      <c r="Q109" s="9">
        <v>135.72999999999999</v>
      </c>
      <c r="R109" s="9">
        <v>43.42</v>
      </c>
      <c r="S109" s="9">
        <v>0</v>
      </c>
      <c r="T109" s="9">
        <v>212.76</v>
      </c>
      <c r="U109" s="10">
        <v>-0.06</v>
      </c>
      <c r="V109" s="9">
        <v>0</v>
      </c>
      <c r="W109" s="9">
        <v>200</v>
      </c>
      <c r="X109" s="9">
        <v>0</v>
      </c>
      <c r="Y109" s="9">
        <v>813.83</v>
      </c>
      <c r="Z109" s="9">
        <v>3528.2</v>
      </c>
    </row>
    <row r="110" spans="1:26" x14ac:dyDescent="0.2">
      <c r="A110" s="2" t="s">
        <v>226</v>
      </c>
      <c r="B110" s="1" t="s">
        <v>227</v>
      </c>
      <c r="C110" s="9">
        <v>633.6</v>
      </c>
      <c r="D110" s="9">
        <v>105.6</v>
      </c>
      <c r="E110" s="9">
        <v>0</v>
      </c>
      <c r="F110" s="9">
        <v>4004.26</v>
      </c>
      <c r="G110" s="9">
        <v>0</v>
      </c>
      <c r="H110" s="9">
        <v>0</v>
      </c>
      <c r="I110" s="9">
        <v>4743.46</v>
      </c>
      <c r="J110" s="9">
        <v>15</v>
      </c>
      <c r="K110" s="9">
        <v>0</v>
      </c>
      <c r="L110" s="9">
        <v>419.6</v>
      </c>
      <c r="M110" s="9">
        <v>0</v>
      </c>
      <c r="N110" s="9">
        <v>0</v>
      </c>
      <c r="O110" s="9">
        <v>715.37</v>
      </c>
      <c r="P110" s="10">
        <v>-81.77</v>
      </c>
      <c r="Q110" s="9">
        <v>113.81</v>
      </c>
      <c r="R110" s="9">
        <v>0</v>
      </c>
      <c r="S110" s="9">
        <v>0</v>
      </c>
      <c r="T110" s="9">
        <v>0</v>
      </c>
      <c r="U110" s="9">
        <v>0.05</v>
      </c>
      <c r="V110" s="9">
        <v>0</v>
      </c>
      <c r="W110" s="9">
        <v>200</v>
      </c>
      <c r="X110" s="9">
        <v>0</v>
      </c>
      <c r="Y110" s="9">
        <v>1382.06</v>
      </c>
      <c r="Z110" s="9">
        <v>3361.4</v>
      </c>
    </row>
    <row r="111" spans="1:26" x14ac:dyDescent="0.2">
      <c r="A111" s="2" t="s">
        <v>228</v>
      </c>
      <c r="B111" s="1" t="s">
        <v>229</v>
      </c>
      <c r="C111" s="9">
        <v>530.16</v>
      </c>
      <c r="D111" s="9">
        <v>88.36</v>
      </c>
      <c r="E111" s="9">
        <v>0</v>
      </c>
      <c r="F111" s="9">
        <v>5910.57</v>
      </c>
      <c r="G111" s="9">
        <v>0</v>
      </c>
      <c r="H111" s="9">
        <v>0</v>
      </c>
      <c r="I111" s="9">
        <v>6529.09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1117.33</v>
      </c>
      <c r="P111" s="10">
        <v>-1117.33</v>
      </c>
      <c r="Q111" s="9">
        <v>167.61</v>
      </c>
      <c r="R111" s="9">
        <v>0</v>
      </c>
      <c r="S111" s="9">
        <v>0</v>
      </c>
      <c r="T111" s="9">
        <v>0</v>
      </c>
      <c r="U111" s="10">
        <v>-0.12</v>
      </c>
      <c r="V111" s="9">
        <v>0</v>
      </c>
      <c r="W111" s="9">
        <v>0</v>
      </c>
      <c r="X111" s="9">
        <v>0</v>
      </c>
      <c r="Y111" s="9">
        <v>167.49</v>
      </c>
      <c r="Z111" s="9">
        <v>6361.6</v>
      </c>
    </row>
    <row r="112" spans="1:26" x14ac:dyDescent="0.2">
      <c r="A112" s="2" t="s">
        <v>230</v>
      </c>
      <c r="B112" s="1" t="s">
        <v>231</v>
      </c>
      <c r="C112" s="9">
        <v>547.67999999999995</v>
      </c>
      <c r="D112" s="9">
        <v>91.28</v>
      </c>
      <c r="E112" s="9">
        <v>0</v>
      </c>
      <c r="F112" s="9">
        <v>4317.75</v>
      </c>
      <c r="G112" s="9">
        <v>0</v>
      </c>
      <c r="H112" s="9">
        <v>0</v>
      </c>
      <c r="I112" s="9">
        <v>4956.71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760.92</v>
      </c>
      <c r="P112" s="9">
        <v>0</v>
      </c>
      <c r="Q112" s="9">
        <v>53.14</v>
      </c>
      <c r="R112" s="9">
        <v>0</v>
      </c>
      <c r="S112" s="9">
        <v>0</v>
      </c>
      <c r="T112" s="9">
        <v>0</v>
      </c>
      <c r="U112" s="9">
        <v>0.05</v>
      </c>
      <c r="V112" s="9">
        <v>0</v>
      </c>
      <c r="W112" s="9">
        <v>0</v>
      </c>
      <c r="X112" s="9">
        <v>0</v>
      </c>
      <c r="Y112" s="9">
        <v>814.11</v>
      </c>
      <c r="Z112" s="9">
        <v>4142.6000000000004</v>
      </c>
    </row>
    <row r="113" spans="1:26" x14ac:dyDescent="0.2">
      <c r="A113" s="2" t="s">
        <v>232</v>
      </c>
      <c r="B113" s="1" t="s">
        <v>233</v>
      </c>
      <c r="C113" s="9">
        <v>530.16</v>
      </c>
      <c r="D113" s="9">
        <v>88.36</v>
      </c>
      <c r="E113" s="9">
        <v>0</v>
      </c>
      <c r="F113" s="9">
        <v>876.6</v>
      </c>
      <c r="G113" s="9">
        <v>0</v>
      </c>
      <c r="H113" s="9">
        <v>0</v>
      </c>
      <c r="I113" s="9">
        <v>1495.12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47.67</v>
      </c>
      <c r="P113" s="9">
        <v>0</v>
      </c>
      <c r="Q113" s="9">
        <v>32.369999999999997</v>
      </c>
      <c r="R113" s="9">
        <v>14.95</v>
      </c>
      <c r="S113" s="9">
        <v>0</v>
      </c>
      <c r="T113" s="9">
        <v>73.260000000000005</v>
      </c>
      <c r="U113" s="9">
        <v>7.0000000000000007E-2</v>
      </c>
      <c r="V113" s="9">
        <v>0</v>
      </c>
      <c r="W113" s="9">
        <v>0</v>
      </c>
      <c r="X113" s="9">
        <v>0</v>
      </c>
      <c r="Y113" s="9">
        <v>168.32</v>
      </c>
      <c r="Z113" s="9">
        <v>1326.8</v>
      </c>
    </row>
    <row r="114" spans="1:26" x14ac:dyDescent="0.2">
      <c r="A114" s="2" t="s">
        <v>234</v>
      </c>
      <c r="B114" s="1" t="s">
        <v>235</v>
      </c>
      <c r="C114" s="9">
        <v>441.8</v>
      </c>
      <c r="D114" s="9">
        <v>73.63</v>
      </c>
      <c r="E114" s="9">
        <v>0</v>
      </c>
      <c r="F114" s="9">
        <v>296.10000000000002</v>
      </c>
      <c r="G114" s="9">
        <v>0</v>
      </c>
      <c r="H114" s="9">
        <v>0</v>
      </c>
      <c r="I114" s="9">
        <v>811.53</v>
      </c>
      <c r="J114" s="9">
        <v>0</v>
      </c>
      <c r="K114" s="9">
        <v>0</v>
      </c>
      <c r="L114" s="9">
        <v>0</v>
      </c>
      <c r="M114" s="9">
        <v>0</v>
      </c>
      <c r="N114" s="10">
        <v>-44.47</v>
      </c>
      <c r="O114" s="9">
        <v>0</v>
      </c>
      <c r="P114" s="9">
        <v>0</v>
      </c>
      <c r="Q114" s="9">
        <v>30.09</v>
      </c>
      <c r="R114" s="9">
        <v>8.1199999999999992</v>
      </c>
      <c r="S114" s="9">
        <v>0</v>
      </c>
      <c r="T114" s="9">
        <v>39.76</v>
      </c>
      <c r="U114" s="9">
        <v>0.03</v>
      </c>
      <c r="V114" s="9">
        <v>0</v>
      </c>
      <c r="W114" s="9">
        <v>0</v>
      </c>
      <c r="X114" s="9">
        <v>0</v>
      </c>
      <c r="Y114" s="9">
        <v>33.53</v>
      </c>
      <c r="Z114" s="9">
        <v>778</v>
      </c>
    </row>
    <row r="115" spans="1:26" x14ac:dyDescent="0.2">
      <c r="A115" s="2" t="s">
        <v>236</v>
      </c>
      <c r="B115" s="1" t="s">
        <v>237</v>
      </c>
      <c r="C115" s="9">
        <v>537.54</v>
      </c>
      <c r="D115" s="9">
        <v>89.59</v>
      </c>
      <c r="E115" s="9">
        <v>0</v>
      </c>
      <c r="F115" s="9">
        <v>6788.1</v>
      </c>
      <c r="G115" s="9">
        <v>0</v>
      </c>
      <c r="H115" s="9">
        <v>0</v>
      </c>
      <c r="I115" s="9">
        <v>7415.23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1325.75</v>
      </c>
      <c r="P115" s="10">
        <v>-595.22</v>
      </c>
      <c r="Q115" s="9">
        <v>154.6</v>
      </c>
      <c r="R115" s="9">
        <v>74.150000000000006</v>
      </c>
      <c r="S115" s="9">
        <v>0</v>
      </c>
      <c r="T115" s="9">
        <v>363.35</v>
      </c>
      <c r="U115" s="9">
        <v>0</v>
      </c>
      <c r="V115" s="9">
        <v>0</v>
      </c>
      <c r="W115" s="9">
        <v>150</v>
      </c>
      <c r="X115" s="9">
        <v>0</v>
      </c>
      <c r="Y115" s="9">
        <v>1472.63</v>
      </c>
      <c r="Z115" s="9">
        <v>5942.6</v>
      </c>
    </row>
    <row r="116" spans="1:26" x14ac:dyDescent="0.2">
      <c r="A116" s="2" t="s">
        <v>238</v>
      </c>
      <c r="B116" s="1" t="s">
        <v>239</v>
      </c>
      <c r="C116" s="9">
        <v>547.67999999999995</v>
      </c>
      <c r="D116" s="9">
        <v>91.28</v>
      </c>
      <c r="E116" s="9">
        <v>0</v>
      </c>
      <c r="F116" s="9">
        <v>5195.0600000000004</v>
      </c>
      <c r="G116" s="9">
        <v>0</v>
      </c>
      <c r="H116" s="9">
        <v>0</v>
      </c>
      <c r="I116" s="9">
        <v>5834.02</v>
      </c>
      <c r="J116" s="9">
        <v>15</v>
      </c>
      <c r="K116" s="9">
        <v>0</v>
      </c>
      <c r="L116" s="9">
        <v>563.5</v>
      </c>
      <c r="M116" s="9">
        <v>0</v>
      </c>
      <c r="N116" s="9">
        <v>0</v>
      </c>
      <c r="O116" s="9">
        <v>953.85</v>
      </c>
      <c r="P116" s="9">
        <v>0</v>
      </c>
      <c r="Q116" s="9">
        <v>110.39</v>
      </c>
      <c r="R116" s="9">
        <v>0</v>
      </c>
      <c r="S116" s="9">
        <v>0</v>
      </c>
      <c r="T116" s="9">
        <v>0</v>
      </c>
      <c r="U116" s="9">
        <v>0.08</v>
      </c>
      <c r="V116" s="9">
        <v>0</v>
      </c>
      <c r="W116" s="9">
        <v>0</v>
      </c>
      <c r="X116" s="9">
        <v>0</v>
      </c>
      <c r="Y116" s="9">
        <v>1642.82</v>
      </c>
      <c r="Z116" s="9">
        <v>4191.2</v>
      </c>
    </row>
    <row r="117" spans="1:26" x14ac:dyDescent="0.2">
      <c r="A117" s="2" t="s">
        <v>240</v>
      </c>
      <c r="B117" s="1" t="s">
        <v>241</v>
      </c>
      <c r="C117" s="9">
        <v>633.6</v>
      </c>
      <c r="D117" s="9">
        <v>105.6</v>
      </c>
      <c r="E117" s="9">
        <v>0</v>
      </c>
      <c r="F117" s="9">
        <v>6371.66</v>
      </c>
      <c r="G117" s="9">
        <v>0</v>
      </c>
      <c r="H117" s="9">
        <v>0</v>
      </c>
      <c r="I117" s="9">
        <v>7110.86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1254.17</v>
      </c>
      <c r="P117" s="10">
        <v>-786.3</v>
      </c>
      <c r="Q117" s="9">
        <v>181.46</v>
      </c>
      <c r="R117" s="9">
        <v>0</v>
      </c>
      <c r="S117" s="9">
        <v>0</v>
      </c>
      <c r="T117" s="9">
        <v>0</v>
      </c>
      <c r="U117" s="10">
        <v>-7.0000000000000007E-2</v>
      </c>
      <c r="V117" s="9">
        <v>0</v>
      </c>
      <c r="W117" s="9">
        <v>500</v>
      </c>
      <c r="X117" s="9">
        <v>0</v>
      </c>
      <c r="Y117" s="9">
        <v>1149.26</v>
      </c>
      <c r="Z117" s="9">
        <v>5961.6</v>
      </c>
    </row>
    <row r="118" spans="1:26" x14ac:dyDescent="0.2">
      <c r="A118" s="2" t="s">
        <v>242</v>
      </c>
      <c r="B118" s="1" t="s">
        <v>243</v>
      </c>
      <c r="C118" s="9">
        <v>1028.52</v>
      </c>
      <c r="D118" s="9">
        <v>171.42</v>
      </c>
      <c r="E118" s="9">
        <v>0</v>
      </c>
      <c r="F118" s="9">
        <v>0</v>
      </c>
      <c r="G118" s="9">
        <v>0</v>
      </c>
      <c r="H118" s="9">
        <v>0</v>
      </c>
      <c r="I118" s="9">
        <v>1199.94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7.2</v>
      </c>
      <c r="P118" s="9">
        <v>0</v>
      </c>
      <c r="Q118" s="9">
        <v>29.79</v>
      </c>
      <c r="R118" s="9">
        <v>0</v>
      </c>
      <c r="S118" s="9">
        <v>0</v>
      </c>
      <c r="T118" s="9">
        <v>0</v>
      </c>
      <c r="U118" s="10">
        <v>-0.05</v>
      </c>
      <c r="V118" s="9">
        <v>0</v>
      </c>
      <c r="W118" s="9">
        <v>0</v>
      </c>
      <c r="X118" s="9">
        <v>0</v>
      </c>
      <c r="Y118" s="9">
        <v>36.94</v>
      </c>
      <c r="Z118" s="9">
        <v>1163</v>
      </c>
    </row>
    <row r="119" spans="1:26" s="6" customFormat="1" x14ac:dyDescent="0.2">
      <c r="A119" s="12" t="s">
        <v>151</v>
      </c>
      <c r="C119" s="6" t="s">
        <v>152</v>
      </c>
      <c r="D119" s="6" t="s">
        <v>152</v>
      </c>
      <c r="E119" s="6" t="s">
        <v>152</v>
      </c>
      <c r="F119" s="6" t="s">
        <v>152</v>
      </c>
      <c r="G119" s="6" t="s">
        <v>152</v>
      </c>
      <c r="H119" s="6" t="s">
        <v>152</v>
      </c>
      <c r="I119" s="6" t="s">
        <v>152</v>
      </c>
      <c r="J119" s="6" t="s">
        <v>152</v>
      </c>
      <c r="K119" s="6" t="s">
        <v>152</v>
      </c>
      <c r="L119" s="6" t="s">
        <v>152</v>
      </c>
      <c r="M119" s="6" t="s">
        <v>152</v>
      </c>
      <c r="N119" s="6" t="s">
        <v>152</v>
      </c>
      <c r="O119" s="6" t="s">
        <v>152</v>
      </c>
      <c r="P119" s="6" t="s">
        <v>152</v>
      </c>
      <c r="Q119" s="6" t="s">
        <v>152</v>
      </c>
      <c r="R119" s="6" t="s">
        <v>152</v>
      </c>
      <c r="S119" s="6" t="s">
        <v>152</v>
      </c>
      <c r="T119" s="6" t="s">
        <v>152</v>
      </c>
      <c r="U119" s="6" t="s">
        <v>152</v>
      </c>
      <c r="V119" s="6" t="s">
        <v>152</v>
      </c>
      <c r="W119" s="6" t="s">
        <v>152</v>
      </c>
      <c r="X119" s="6" t="s">
        <v>152</v>
      </c>
      <c r="Y119" s="6" t="s">
        <v>152</v>
      </c>
      <c r="Z119" s="6" t="s">
        <v>152</v>
      </c>
    </row>
    <row r="120" spans="1:26" x14ac:dyDescent="0.2">
      <c r="C120" s="14">
        <v>25665.38</v>
      </c>
      <c r="D120" s="14">
        <v>4307</v>
      </c>
      <c r="E120" s="14">
        <v>0</v>
      </c>
      <c r="F120" s="14">
        <v>127782.47</v>
      </c>
      <c r="G120" s="14">
        <v>6661.06</v>
      </c>
      <c r="H120" s="14">
        <v>132.54</v>
      </c>
      <c r="I120" s="14">
        <v>164548.45000000001</v>
      </c>
      <c r="J120" s="14">
        <v>105</v>
      </c>
      <c r="K120" s="14">
        <v>600</v>
      </c>
      <c r="L120" s="14">
        <v>4244.22</v>
      </c>
      <c r="M120" s="14">
        <v>193.13</v>
      </c>
      <c r="N120" s="15">
        <v>-212.78</v>
      </c>
      <c r="O120" s="14">
        <v>22978.6</v>
      </c>
      <c r="P120" s="15">
        <v>-8877.9699999999993</v>
      </c>
      <c r="Q120" s="14">
        <v>4177.47</v>
      </c>
      <c r="R120" s="14">
        <v>758.8</v>
      </c>
      <c r="S120" s="14">
        <v>0</v>
      </c>
      <c r="T120" s="14">
        <v>3718.02</v>
      </c>
      <c r="U120" s="14">
        <v>0.16</v>
      </c>
      <c r="V120" s="14">
        <v>0</v>
      </c>
      <c r="W120" s="14">
        <v>4700</v>
      </c>
      <c r="X120" s="14">
        <v>0</v>
      </c>
      <c r="Y120" s="14">
        <v>32384.65</v>
      </c>
      <c r="Z120" s="14">
        <v>132163.79999999999</v>
      </c>
    </row>
    <row r="122" spans="1:26" s="6" customFormat="1" x14ac:dyDescent="0.2">
      <c r="A122" s="11"/>
      <c r="C122" s="6" t="s">
        <v>244</v>
      </c>
      <c r="D122" s="6" t="s">
        <v>244</v>
      </c>
      <c r="E122" s="6" t="s">
        <v>244</v>
      </c>
      <c r="F122" s="6" t="s">
        <v>244</v>
      </c>
      <c r="G122" s="6" t="s">
        <v>244</v>
      </c>
      <c r="H122" s="6" t="s">
        <v>244</v>
      </c>
      <c r="I122" s="6" t="s">
        <v>244</v>
      </c>
      <c r="J122" s="6" t="s">
        <v>244</v>
      </c>
      <c r="K122" s="6" t="s">
        <v>244</v>
      </c>
      <c r="L122" s="6" t="s">
        <v>244</v>
      </c>
      <c r="M122" s="6" t="s">
        <v>244</v>
      </c>
      <c r="N122" s="6" t="s">
        <v>244</v>
      </c>
      <c r="O122" s="6" t="s">
        <v>244</v>
      </c>
      <c r="P122" s="6" t="s">
        <v>244</v>
      </c>
      <c r="Q122" s="6" t="s">
        <v>244</v>
      </c>
      <c r="R122" s="6" t="s">
        <v>244</v>
      </c>
      <c r="S122" s="6" t="s">
        <v>244</v>
      </c>
      <c r="T122" s="6" t="s">
        <v>244</v>
      </c>
      <c r="U122" s="6" t="s">
        <v>244</v>
      </c>
      <c r="V122" s="6" t="s">
        <v>244</v>
      </c>
      <c r="W122" s="6" t="s">
        <v>244</v>
      </c>
      <c r="X122" s="6" t="s">
        <v>244</v>
      </c>
      <c r="Y122" s="6" t="s">
        <v>244</v>
      </c>
      <c r="Z122" s="6" t="s">
        <v>244</v>
      </c>
    </row>
    <row r="123" spans="1:26" x14ac:dyDescent="0.2">
      <c r="A123" s="12" t="s">
        <v>245</v>
      </c>
      <c r="B123" s="1" t="s">
        <v>246</v>
      </c>
      <c r="C123" s="14">
        <v>97703.81</v>
      </c>
      <c r="D123" s="14">
        <v>16313.4</v>
      </c>
      <c r="E123" s="14">
        <v>3044.07</v>
      </c>
      <c r="F123" s="14">
        <v>199644.9</v>
      </c>
      <c r="G123" s="14">
        <v>7227.37</v>
      </c>
      <c r="H123" s="14">
        <v>482.55</v>
      </c>
      <c r="I123" s="14">
        <v>324416.09999999998</v>
      </c>
      <c r="J123" s="14">
        <v>270</v>
      </c>
      <c r="K123" s="14">
        <v>3517.79</v>
      </c>
      <c r="L123" s="14">
        <v>6357.11</v>
      </c>
      <c r="M123" s="14">
        <v>291.32</v>
      </c>
      <c r="N123" s="15">
        <v>-484.31</v>
      </c>
      <c r="O123" s="14">
        <v>41658.410000000003</v>
      </c>
      <c r="P123" s="15">
        <v>-14349</v>
      </c>
      <c r="Q123" s="14">
        <v>9900.58</v>
      </c>
      <c r="R123" s="14">
        <v>758.8</v>
      </c>
      <c r="S123" s="14">
        <v>4857.57</v>
      </c>
      <c r="T123" s="14">
        <v>3718.02</v>
      </c>
      <c r="U123" s="14">
        <v>0.48</v>
      </c>
      <c r="V123" s="14">
        <v>782.93</v>
      </c>
      <c r="W123" s="14">
        <v>6000</v>
      </c>
      <c r="X123" s="14">
        <v>1250</v>
      </c>
      <c r="Y123" s="14">
        <v>64529.7</v>
      </c>
      <c r="Z123" s="14">
        <v>259886.4</v>
      </c>
    </row>
    <row r="125" spans="1:26" x14ac:dyDescent="0.2">
      <c r="C125" s="1" t="s">
        <v>246</v>
      </c>
      <c r="D125" s="1" t="s">
        <v>246</v>
      </c>
      <c r="E125" s="1" t="s">
        <v>246</v>
      </c>
      <c r="F125" s="1" t="s">
        <v>246</v>
      </c>
      <c r="G125" s="1" t="s">
        <v>246</v>
      </c>
      <c r="H125" s="1" t="s">
        <v>246</v>
      </c>
      <c r="I125" s="1" t="s">
        <v>246</v>
      </c>
      <c r="J125" s="1" t="s">
        <v>246</v>
      </c>
      <c r="K125" s="1" t="s">
        <v>246</v>
      </c>
      <c r="L125" s="1" t="s">
        <v>246</v>
      </c>
      <c r="M125" s="1" t="s">
        <v>246</v>
      </c>
      <c r="N125" s="1" t="s">
        <v>246</v>
      </c>
      <c r="O125" s="1" t="s">
        <v>246</v>
      </c>
      <c r="P125" s="1" t="s">
        <v>246</v>
      </c>
      <c r="Q125" s="1" t="s">
        <v>246</v>
      </c>
      <c r="R125" s="1" t="s">
        <v>246</v>
      </c>
      <c r="S125" s="1" t="s">
        <v>246</v>
      </c>
      <c r="T125" s="1" t="s">
        <v>246</v>
      </c>
      <c r="U125" s="1" t="s">
        <v>246</v>
      </c>
      <c r="V125" s="1" t="s">
        <v>246</v>
      </c>
      <c r="W125" s="1" t="s">
        <v>246</v>
      </c>
      <c r="X125" s="1" t="s">
        <v>246</v>
      </c>
      <c r="Y125" s="1" t="s">
        <v>246</v>
      </c>
      <c r="Z125" s="1" t="s">
        <v>246</v>
      </c>
    </row>
    <row r="126" spans="1:26" x14ac:dyDescent="0.2">
      <c r="A126" s="2" t="s">
        <v>246</v>
      </c>
      <c r="B126" s="1" t="s">
        <v>246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103" workbookViewId="0">
      <selection activeCell="D121" sqref="D121"/>
    </sheetView>
  </sheetViews>
  <sheetFormatPr baseColWidth="10" defaultRowHeight="15" x14ac:dyDescent="0.25"/>
  <cols>
    <col min="2" max="2" width="13.28515625" customWidth="1"/>
    <col min="3" max="3" width="18.85546875" bestFit="1" customWidth="1"/>
    <col min="4" max="4" width="12.5703125" bestFit="1" customWidth="1"/>
    <col min="5" max="5" width="34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247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248</v>
      </c>
      <c r="B8" s="34" t="s">
        <v>249</v>
      </c>
      <c r="C8" s="34" t="s">
        <v>250</v>
      </c>
      <c r="D8" s="35" t="s">
        <v>251</v>
      </c>
      <c r="E8" s="34" t="s">
        <v>252</v>
      </c>
      <c r="F8" s="33"/>
      <c r="G8" s="33"/>
      <c r="H8" s="33"/>
      <c r="I8" s="33"/>
      <c r="J8" s="33"/>
    </row>
    <row r="9" spans="1:10" x14ac:dyDescent="0.25">
      <c r="A9" s="27" t="s">
        <v>182</v>
      </c>
      <c r="B9" s="27"/>
      <c r="C9" s="27" t="s">
        <v>253</v>
      </c>
      <c r="D9" s="27">
        <v>1387.2</v>
      </c>
      <c r="E9" s="27" t="s">
        <v>183</v>
      </c>
      <c r="F9" s="27"/>
      <c r="G9" s="27"/>
      <c r="H9" s="27"/>
      <c r="I9" s="27"/>
      <c r="J9" s="27"/>
    </row>
    <row r="10" spans="1:10" x14ac:dyDescent="0.25">
      <c r="A10" s="27"/>
      <c r="B10" s="27" t="s">
        <v>254</v>
      </c>
      <c r="C10" s="27"/>
      <c r="D10" s="36">
        <v>1387.2</v>
      </c>
      <c r="E10" s="27" t="s">
        <v>255</v>
      </c>
      <c r="F10" s="27"/>
      <c r="G10" s="27"/>
      <c r="H10" s="27"/>
      <c r="I10" s="27"/>
      <c r="J10" s="27"/>
    </row>
    <row r="12" spans="1:10" x14ac:dyDescent="0.25">
      <c r="A12" s="27" t="s">
        <v>156</v>
      </c>
      <c r="B12" s="27">
        <v>56708845760</v>
      </c>
      <c r="C12" s="27" t="s">
        <v>256</v>
      </c>
      <c r="D12" s="27">
        <v>1942.8000000000002</v>
      </c>
      <c r="E12" s="27" t="s">
        <v>157</v>
      </c>
      <c r="F12" s="27"/>
      <c r="G12" s="27"/>
      <c r="H12" s="27"/>
      <c r="I12" s="27"/>
      <c r="J12" s="27"/>
    </row>
    <row r="13" spans="1:10" x14ac:dyDescent="0.25">
      <c r="A13" s="27" t="s">
        <v>158</v>
      </c>
      <c r="B13" s="27">
        <v>56708845774</v>
      </c>
      <c r="C13" s="27" t="s">
        <v>256</v>
      </c>
      <c r="D13" s="27">
        <v>4828.6000000000004</v>
      </c>
      <c r="E13" s="27" t="s">
        <v>159</v>
      </c>
      <c r="F13" s="27"/>
      <c r="G13" s="27"/>
      <c r="H13" s="27"/>
      <c r="I13" s="27"/>
      <c r="J13" s="27"/>
    </row>
    <row r="14" spans="1:10" x14ac:dyDescent="0.25">
      <c r="A14" s="27">
        <v>16</v>
      </c>
      <c r="B14" s="27">
        <v>56708881292</v>
      </c>
      <c r="C14" s="27" t="s">
        <v>256</v>
      </c>
      <c r="D14" s="27">
        <v>3392.6000000000004</v>
      </c>
      <c r="E14" s="27" t="s">
        <v>40</v>
      </c>
      <c r="F14" s="27"/>
      <c r="G14" s="27"/>
      <c r="H14" s="27"/>
      <c r="I14" s="27"/>
      <c r="J14" s="27"/>
    </row>
    <row r="15" spans="1:10" x14ac:dyDescent="0.25">
      <c r="A15" s="27" t="s">
        <v>164</v>
      </c>
      <c r="B15" s="27">
        <v>56708845791</v>
      </c>
      <c r="C15" s="27" t="s">
        <v>256</v>
      </c>
      <c r="D15" s="27">
        <v>3138.4</v>
      </c>
      <c r="E15" s="27" t="s">
        <v>165</v>
      </c>
      <c r="F15" s="27"/>
      <c r="G15" s="27"/>
      <c r="H15" s="27"/>
      <c r="I15" s="27"/>
      <c r="J15" s="27"/>
    </row>
    <row r="16" spans="1:10" x14ac:dyDescent="0.25">
      <c r="A16" s="27">
        <v>18</v>
      </c>
      <c r="B16" s="27">
        <v>56708881349</v>
      </c>
      <c r="C16" s="27" t="s">
        <v>256</v>
      </c>
      <c r="D16" s="27">
        <v>357.6</v>
      </c>
      <c r="E16" s="27" t="s">
        <v>56</v>
      </c>
      <c r="F16" s="27"/>
      <c r="G16" s="27"/>
      <c r="H16" s="27"/>
      <c r="I16" s="27"/>
      <c r="J16" s="27"/>
    </row>
    <row r="17" spans="1:5" x14ac:dyDescent="0.25">
      <c r="A17" s="27" t="s">
        <v>172</v>
      </c>
      <c r="B17" s="27">
        <v>56708845820</v>
      </c>
      <c r="C17" s="27" t="s">
        <v>256</v>
      </c>
      <c r="D17" s="27">
        <v>3261.4</v>
      </c>
      <c r="E17" s="27" t="s">
        <v>173</v>
      </c>
    </row>
    <row r="18" spans="1:5" x14ac:dyDescent="0.25">
      <c r="A18" s="27" t="s">
        <v>174</v>
      </c>
      <c r="B18" s="27">
        <v>56708845834</v>
      </c>
      <c r="C18" s="27" t="s">
        <v>256</v>
      </c>
      <c r="D18" s="27">
        <v>3590.6000000000004</v>
      </c>
      <c r="E18" s="27" t="s">
        <v>175</v>
      </c>
    </row>
    <row r="19" spans="1:5" x14ac:dyDescent="0.25">
      <c r="A19" s="27" t="s">
        <v>83</v>
      </c>
      <c r="B19" s="27">
        <v>56708881457</v>
      </c>
      <c r="C19" s="27" t="s">
        <v>256</v>
      </c>
      <c r="D19" s="27">
        <v>917.6</v>
      </c>
      <c r="E19" s="27" t="s">
        <v>84</v>
      </c>
    </row>
    <row r="20" spans="1:5" x14ac:dyDescent="0.25">
      <c r="A20" s="27" t="s">
        <v>87</v>
      </c>
      <c r="B20" s="27">
        <v>56708845038</v>
      </c>
      <c r="C20" s="27" t="s">
        <v>256</v>
      </c>
      <c r="D20" s="27">
        <v>3636.2000000000003</v>
      </c>
      <c r="E20" s="27" t="s">
        <v>88</v>
      </c>
    </row>
    <row r="21" spans="1:5" x14ac:dyDescent="0.25">
      <c r="A21" s="27" t="s">
        <v>190</v>
      </c>
      <c r="B21" s="27">
        <v>56708881915</v>
      </c>
      <c r="C21" s="27" t="s">
        <v>256</v>
      </c>
      <c r="D21" s="27">
        <v>1694</v>
      </c>
      <c r="E21" s="27" t="s">
        <v>191</v>
      </c>
    </row>
    <row r="22" spans="1:5" x14ac:dyDescent="0.25">
      <c r="A22" s="27" t="s">
        <v>194</v>
      </c>
      <c r="B22" s="27">
        <v>56708845865</v>
      </c>
      <c r="C22" s="27" t="s">
        <v>256</v>
      </c>
      <c r="D22" s="27">
        <v>2502.2000000000003</v>
      </c>
      <c r="E22" s="27" t="s">
        <v>195</v>
      </c>
    </row>
    <row r="23" spans="1:5" x14ac:dyDescent="0.25">
      <c r="A23" s="27" t="s">
        <v>196</v>
      </c>
      <c r="B23" s="27">
        <v>56708845879</v>
      </c>
      <c r="C23" s="27" t="s">
        <v>256</v>
      </c>
      <c r="D23" s="27">
        <v>4856.8</v>
      </c>
      <c r="E23" s="27" t="s">
        <v>197</v>
      </c>
    </row>
    <row r="24" spans="1:5" x14ac:dyDescent="0.25">
      <c r="A24" s="27">
        <v>30</v>
      </c>
      <c r="B24" s="27">
        <v>56708881503</v>
      </c>
      <c r="C24" s="27" t="s">
        <v>256</v>
      </c>
      <c r="D24" s="27">
        <v>1803</v>
      </c>
      <c r="E24" s="27" t="s">
        <v>102</v>
      </c>
    </row>
    <row r="25" spans="1:5" x14ac:dyDescent="0.25">
      <c r="A25" s="27" t="s">
        <v>204</v>
      </c>
      <c r="B25" s="27">
        <v>56708845911</v>
      </c>
      <c r="C25" s="27" t="s">
        <v>256</v>
      </c>
      <c r="D25" s="27">
        <v>1994.4</v>
      </c>
      <c r="E25" s="27" t="s">
        <v>205</v>
      </c>
    </row>
    <row r="26" spans="1:5" x14ac:dyDescent="0.25">
      <c r="A26" s="27" t="s">
        <v>214</v>
      </c>
      <c r="B26" s="27">
        <v>56708881946</v>
      </c>
      <c r="C26" s="27" t="s">
        <v>256</v>
      </c>
      <c r="D26" s="27">
        <v>5557.4000000000005</v>
      </c>
      <c r="E26" s="27" t="s">
        <v>215</v>
      </c>
    </row>
    <row r="27" spans="1:5" x14ac:dyDescent="0.25">
      <c r="A27" s="27" t="s">
        <v>129</v>
      </c>
      <c r="B27" s="27">
        <v>56708881596</v>
      </c>
      <c r="C27" s="27" t="s">
        <v>256</v>
      </c>
      <c r="D27" s="27">
        <v>42.2</v>
      </c>
      <c r="E27" s="27" t="s">
        <v>130</v>
      </c>
    </row>
    <row r="28" spans="1:5" x14ac:dyDescent="0.25">
      <c r="A28" s="27" t="s">
        <v>224</v>
      </c>
      <c r="B28" s="27">
        <v>56708881963</v>
      </c>
      <c r="C28" s="27" t="s">
        <v>256</v>
      </c>
      <c r="D28" s="27">
        <v>3528.2000000000003</v>
      </c>
      <c r="E28" s="27" t="s">
        <v>225</v>
      </c>
    </row>
    <row r="29" spans="1:5" x14ac:dyDescent="0.25">
      <c r="A29" s="27" t="s">
        <v>236</v>
      </c>
      <c r="B29" s="27">
        <v>60589747903</v>
      </c>
      <c r="C29" s="27" t="s">
        <v>256</v>
      </c>
      <c r="D29" s="27">
        <v>5942.6</v>
      </c>
      <c r="E29" s="27" t="s">
        <v>237</v>
      </c>
    </row>
    <row r="30" spans="1:5" x14ac:dyDescent="0.25">
      <c r="A30" s="27" t="s">
        <v>240</v>
      </c>
      <c r="B30" s="27">
        <v>56708846050</v>
      </c>
      <c r="C30" s="27" t="s">
        <v>256</v>
      </c>
      <c r="D30" s="27">
        <v>5961.6</v>
      </c>
      <c r="E30" s="27" t="s">
        <v>241</v>
      </c>
    </row>
    <row r="31" spans="1:5" x14ac:dyDescent="0.25">
      <c r="A31" s="27" t="s">
        <v>226</v>
      </c>
      <c r="B31" s="27">
        <v>56708845990</v>
      </c>
      <c r="C31" s="27" t="s">
        <v>256</v>
      </c>
      <c r="D31" s="27">
        <v>3361.4</v>
      </c>
      <c r="E31" s="27" t="s">
        <v>227</v>
      </c>
    </row>
    <row r="32" spans="1:5" x14ac:dyDescent="0.25">
      <c r="A32" s="27" t="s">
        <v>220</v>
      </c>
      <c r="B32" s="27">
        <v>56708845973</v>
      </c>
      <c r="C32" s="27" t="s">
        <v>256</v>
      </c>
      <c r="D32" s="27">
        <v>1138.8</v>
      </c>
      <c r="E32" s="27" t="s">
        <v>221</v>
      </c>
    </row>
    <row r="33" spans="1:5" x14ac:dyDescent="0.25">
      <c r="A33" s="27" t="s">
        <v>160</v>
      </c>
      <c r="B33" s="27">
        <v>56708845788</v>
      </c>
      <c r="C33" s="27" t="s">
        <v>256</v>
      </c>
      <c r="D33" s="27">
        <v>2413.4</v>
      </c>
      <c r="E33" s="27" t="s">
        <v>161</v>
      </c>
    </row>
    <row r="34" spans="1:5" x14ac:dyDescent="0.25">
      <c r="A34" s="27" t="s">
        <v>49</v>
      </c>
      <c r="B34" s="27">
        <v>56708844916</v>
      </c>
      <c r="C34" s="27" t="s">
        <v>256</v>
      </c>
      <c r="D34" s="27">
        <v>144</v>
      </c>
      <c r="E34" s="27" t="s">
        <v>50</v>
      </c>
    </row>
    <row r="35" spans="1:5" x14ac:dyDescent="0.25">
      <c r="A35" s="27" t="s">
        <v>206</v>
      </c>
      <c r="B35" s="27">
        <v>56708845925</v>
      </c>
      <c r="C35" s="27" t="s">
        <v>256</v>
      </c>
      <c r="D35" s="27">
        <v>1611.4</v>
      </c>
      <c r="E35" s="27" t="s">
        <v>207</v>
      </c>
    </row>
    <row r="36" spans="1:5" x14ac:dyDescent="0.25">
      <c r="A36" s="27" t="s">
        <v>186</v>
      </c>
      <c r="B36" s="27">
        <v>56708845851</v>
      </c>
      <c r="C36" s="27" t="s">
        <v>256</v>
      </c>
      <c r="D36" s="27">
        <v>833.80000000000007</v>
      </c>
      <c r="E36" s="27" t="s">
        <v>187</v>
      </c>
    </row>
    <row r="37" spans="1:5" x14ac:dyDescent="0.25">
      <c r="A37" s="27" t="s">
        <v>35</v>
      </c>
      <c r="B37" s="27">
        <v>56708844887</v>
      </c>
      <c r="C37" s="27" t="s">
        <v>256</v>
      </c>
      <c r="D37" s="27">
        <v>2243.6</v>
      </c>
      <c r="E37" s="27" t="s">
        <v>36</v>
      </c>
    </row>
    <row r="38" spans="1:5" x14ac:dyDescent="0.25">
      <c r="A38" s="27" t="s">
        <v>127</v>
      </c>
      <c r="B38" s="27">
        <v>56708845254</v>
      </c>
      <c r="C38" s="27" t="s">
        <v>256</v>
      </c>
      <c r="D38" s="27">
        <v>4274.4000000000005</v>
      </c>
      <c r="E38" s="27" t="s">
        <v>128</v>
      </c>
    </row>
    <row r="39" spans="1:5" x14ac:dyDescent="0.25">
      <c r="A39" s="27" t="s">
        <v>208</v>
      </c>
      <c r="B39" s="27">
        <v>56708845939</v>
      </c>
      <c r="C39" s="27" t="s">
        <v>256</v>
      </c>
      <c r="D39" s="27">
        <v>4231.4000000000005</v>
      </c>
      <c r="E39" s="27" t="s">
        <v>209</v>
      </c>
    </row>
    <row r="40" spans="1:5" x14ac:dyDescent="0.25">
      <c r="A40" s="27" t="s">
        <v>63</v>
      </c>
      <c r="B40" s="27">
        <v>56708844950</v>
      </c>
      <c r="C40" s="27" t="s">
        <v>256</v>
      </c>
      <c r="D40" s="27">
        <v>1018.2</v>
      </c>
      <c r="E40" s="27" t="s">
        <v>64</v>
      </c>
    </row>
    <row r="41" spans="1:5" x14ac:dyDescent="0.25">
      <c r="A41" s="27" t="s">
        <v>133</v>
      </c>
      <c r="B41" s="27">
        <v>56708845268</v>
      </c>
      <c r="C41" s="27" t="s">
        <v>256</v>
      </c>
      <c r="D41" s="27">
        <v>2769.4</v>
      </c>
      <c r="E41" s="27" t="s">
        <v>134</v>
      </c>
    </row>
    <row r="42" spans="1:5" x14ac:dyDescent="0.25">
      <c r="A42" s="27" t="s">
        <v>89</v>
      </c>
      <c r="B42" s="27">
        <v>56708881460</v>
      </c>
      <c r="C42" s="27" t="s">
        <v>256</v>
      </c>
      <c r="D42" s="27">
        <v>1959.6000000000001</v>
      </c>
      <c r="E42" s="27" t="s">
        <v>90</v>
      </c>
    </row>
    <row r="43" spans="1:5" x14ac:dyDescent="0.25">
      <c r="A43" s="27" t="s">
        <v>178</v>
      </c>
      <c r="B43" s="27">
        <v>56708881901</v>
      </c>
      <c r="C43" s="27" t="s">
        <v>256</v>
      </c>
      <c r="D43" s="27">
        <v>3815.8</v>
      </c>
      <c r="E43" s="27" t="s">
        <v>179</v>
      </c>
    </row>
    <row r="44" spans="1:5" x14ac:dyDescent="0.25">
      <c r="A44" s="27" t="s">
        <v>123</v>
      </c>
      <c r="B44" s="27">
        <v>56708845240</v>
      </c>
      <c r="C44" s="27" t="s">
        <v>256</v>
      </c>
      <c r="D44" s="27">
        <v>2286.8000000000002</v>
      </c>
      <c r="E44" s="27" t="s">
        <v>124</v>
      </c>
    </row>
    <row r="45" spans="1:5" x14ac:dyDescent="0.25">
      <c r="A45" s="27" t="s">
        <v>57</v>
      </c>
      <c r="B45" s="27">
        <v>56708844947</v>
      </c>
      <c r="C45" s="27" t="s">
        <v>256</v>
      </c>
      <c r="D45" s="27">
        <v>384.20000000000005</v>
      </c>
      <c r="E45" s="27" t="s">
        <v>58</v>
      </c>
    </row>
    <row r="46" spans="1:5" x14ac:dyDescent="0.25">
      <c r="A46" s="27" t="s">
        <v>166</v>
      </c>
      <c r="B46" s="27">
        <v>56708881872</v>
      </c>
      <c r="C46" s="27" t="s">
        <v>256</v>
      </c>
      <c r="D46" s="27">
        <v>2403.4</v>
      </c>
      <c r="E46" s="27" t="s">
        <v>167</v>
      </c>
    </row>
    <row r="47" spans="1:5" x14ac:dyDescent="0.25">
      <c r="A47" s="27" t="s">
        <v>135</v>
      </c>
      <c r="B47" s="27">
        <v>60589939521</v>
      </c>
      <c r="C47" s="27" t="s">
        <v>256</v>
      </c>
      <c r="D47" s="27">
        <v>1769</v>
      </c>
      <c r="E47" s="27" t="s">
        <v>136</v>
      </c>
    </row>
    <row r="48" spans="1:5" x14ac:dyDescent="0.25">
      <c r="A48" s="27" t="s">
        <v>43</v>
      </c>
      <c r="B48" s="27">
        <v>56708881304</v>
      </c>
      <c r="C48" s="27" t="s">
        <v>256</v>
      </c>
      <c r="D48" s="27">
        <v>4307.4000000000005</v>
      </c>
      <c r="E48" s="27" t="s">
        <v>44</v>
      </c>
    </row>
    <row r="49" spans="1:5" x14ac:dyDescent="0.25">
      <c r="A49" s="27" t="s">
        <v>73</v>
      </c>
      <c r="B49" s="27">
        <v>60590329504</v>
      </c>
      <c r="C49" s="27" t="s">
        <v>256</v>
      </c>
      <c r="D49" s="27">
        <v>3432</v>
      </c>
      <c r="E49" s="27" t="s">
        <v>74</v>
      </c>
    </row>
    <row r="50" spans="1:5" x14ac:dyDescent="0.25">
      <c r="A50" s="27" t="s">
        <v>212</v>
      </c>
      <c r="B50" s="27">
        <v>56708845942</v>
      </c>
      <c r="C50" s="27" t="s">
        <v>256</v>
      </c>
      <c r="D50" s="27">
        <v>5205.2000000000007</v>
      </c>
      <c r="E50" s="27" t="s">
        <v>213</v>
      </c>
    </row>
    <row r="51" spans="1:5" x14ac:dyDescent="0.25">
      <c r="A51" s="27" t="s">
        <v>137</v>
      </c>
      <c r="B51" s="27">
        <v>60589627948</v>
      </c>
      <c r="C51" s="27" t="s">
        <v>256</v>
      </c>
      <c r="D51" s="27">
        <v>1809</v>
      </c>
      <c r="E51" s="27" t="s">
        <v>138</v>
      </c>
    </row>
    <row r="52" spans="1:5" x14ac:dyDescent="0.25">
      <c r="A52" s="27" t="s">
        <v>65</v>
      </c>
      <c r="B52" s="27">
        <v>56708844964</v>
      </c>
      <c r="C52" s="27" t="s">
        <v>256</v>
      </c>
      <c r="D52" s="27">
        <v>2618.4</v>
      </c>
      <c r="E52" s="27" t="s">
        <v>66</v>
      </c>
    </row>
    <row r="53" spans="1:5" x14ac:dyDescent="0.25">
      <c r="A53" s="27" t="s">
        <v>103</v>
      </c>
      <c r="B53" s="27">
        <v>60589552237</v>
      </c>
      <c r="C53" s="27" t="s">
        <v>256</v>
      </c>
      <c r="D53" s="27">
        <v>2151.8000000000002</v>
      </c>
      <c r="E53" s="27" t="s">
        <v>104</v>
      </c>
    </row>
    <row r="54" spans="1:5" x14ac:dyDescent="0.25">
      <c r="A54" s="27" t="s">
        <v>198</v>
      </c>
      <c r="B54" s="27">
        <v>56708845882</v>
      </c>
      <c r="C54" s="27" t="s">
        <v>256</v>
      </c>
      <c r="D54" s="27">
        <v>1164.4000000000001</v>
      </c>
      <c r="E54" s="27" t="s">
        <v>199</v>
      </c>
    </row>
    <row r="55" spans="1:5" x14ac:dyDescent="0.25">
      <c r="A55" s="27" t="s">
        <v>75</v>
      </c>
      <c r="B55" s="27">
        <v>56708845010</v>
      </c>
      <c r="C55" s="27" t="s">
        <v>256</v>
      </c>
      <c r="D55" s="27">
        <v>2700.6000000000004</v>
      </c>
      <c r="E55" s="27" t="s">
        <v>76</v>
      </c>
    </row>
    <row r="56" spans="1:5" x14ac:dyDescent="0.25">
      <c r="A56" s="27" t="s">
        <v>117</v>
      </c>
      <c r="B56" s="27">
        <v>56708881551</v>
      </c>
      <c r="C56" s="27" t="s">
        <v>256</v>
      </c>
      <c r="D56" s="27">
        <v>2856.8</v>
      </c>
      <c r="E56" s="27" t="s">
        <v>118</v>
      </c>
    </row>
    <row r="57" spans="1:5" x14ac:dyDescent="0.25">
      <c r="A57" s="27" t="s">
        <v>141</v>
      </c>
      <c r="B57" s="27">
        <v>56708845709</v>
      </c>
      <c r="C57" s="27" t="s">
        <v>256</v>
      </c>
      <c r="D57" s="27">
        <v>2933</v>
      </c>
      <c r="E57" s="27" t="s">
        <v>142</v>
      </c>
    </row>
    <row r="58" spans="1:5" x14ac:dyDescent="0.25">
      <c r="A58" s="27" t="s">
        <v>99</v>
      </c>
      <c r="B58" s="27">
        <v>56708845072</v>
      </c>
      <c r="C58" s="27" t="s">
        <v>256</v>
      </c>
      <c r="D58" s="27">
        <v>893.80000000000007</v>
      </c>
      <c r="E58" s="27" t="s">
        <v>100</v>
      </c>
    </row>
    <row r="59" spans="1:5" x14ac:dyDescent="0.25">
      <c r="A59" s="27" t="s">
        <v>218</v>
      </c>
      <c r="B59" s="27">
        <v>56708881608</v>
      </c>
      <c r="C59" s="27" t="s">
        <v>256</v>
      </c>
      <c r="D59" s="27">
        <v>2548.2000000000003</v>
      </c>
      <c r="E59" s="27" t="s">
        <v>219</v>
      </c>
    </row>
    <row r="60" spans="1:5" x14ac:dyDescent="0.25">
      <c r="A60" s="27" t="s">
        <v>69</v>
      </c>
      <c r="B60" s="27">
        <v>56708881383</v>
      </c>
      <c r="C60" s="27" t="s">
        <v>256</v>
      </c>
      <c r="D60" s="27">
        <v>3585.2000000000003</v>
      </c>
      <c r="E60" s="27" t="s">
        <v>70</v>
      </c>
    </row>
    <row r="61" spans="1:5" x14ac:dyDescent="0.25">
      <c r="A61" s="27" t="s">
        <v>125</v>
      </c>
      <c r="B61" s="27">
        <v>56708881582</v>
      </c>
      <c r="C61" s="27" t="s">
        <v>256</v>
      </c>
      <c r="D61" s="27">
        <v>2841.2000000000003</v>
      </c>
      <c r="E61" s="27" t="s">
        <v>126</v>
      </c>
    </row>
    <row r="62" spans="1:5" x14ac:dyDescent="0.25">
      <c r="A62" s="27" t="s">
        <v>170</v>
      </c>
      <c r="B62" s="27">
        <v>56710773131</v>
      </c>
      <c r="C62" s="27" t="s">
        <v>256</v>
      </c>
      <c r="D62" s="27">
        <v>433</v>
      </c>
      <c r="E62" s="27" t="s">
        <v>171</v>
      </c>
    </row>
    <row r="63" spans="1:5" x14ac:dyDescent="0.25">
      <c r="A63" s="27" t="s">
        <v>81</v>
      </c>
      <c r="B63" s="27">
        <v>56708881656</v>
      </c>
      <c r="C63" s="27" t="s">
        <v>256</v>
      </c>
      <c r="D63" s="27">
        <v>1001.8000000000001</v>
      </c>
      <c r="E63" s="27" t="s">
        <v>82</v>
      </c>
    </row>
    <row r="64" spans="1:5" x14ac:dyDescent="0.25">
      <c r="A64" s="27" t="s">
        <v>107</v>
      </c>
      <c r="B64" s="27">
        <v>56708845530</v>
      </c>
      <c r="C64" s="27" t="s">
        <v>256</v>
      </c>
      <c r="D64" s="27">
        <v>1580.2</v>
      </c>
      <c r="E64" s="27" t="s">
        <v>108</v>
      </c>
    </row>
    <row r="65" spans="1:5" x14ac:dyDescent="0.25">
      <c r="A65" s="27" t="s">
        <v>147</v>
      </c>
      <c r="B65" s="27">
        <v>56710784605</v>
      </c>
      <c r="C65" s="27" t="s">
        <v>256</v>
      </c>
      <c r="D65" s="27">
        <v>3457.4</v>
      </c>
      <c r="E65" s="27" t="s">
        <v>148</v>
      </c>
    </row>
    <row r="66" spans="1:5" x14ac:dyDescent="0.25">
      <c r="A66" s="27" t="s">
        <v>200</v>
      </c>
      <c r="B66" s="27">
        <v>60589845501</v>
      </c>
      <c r="C66" s="27" t="s">
        <v>256</v>
      </c>
      <c r="D66" s="27">
        <v>5078</v>
      </c>
      <c r="E66" s="27" t="s">
        <v>201</v>
      </c>
    </row>
    <row r="67" spans="1:5" x14ac:dyDescent="0.25">
      <c r="A67" s="27" t="s">
        <v>67</v>
      </c>
      <c r="B67" s="27">
        <v>60592609882</v>
      </c>
      <c r="C67" s="27" t="s">
        <v>256</v>
      </c>
      <c r="D67" s="27">
        <v>2999.2000000000003</v>
      </c>
      <c r="E67" s="27" t="s">
        <v>68</v>
      </c>
    </row>
    <row r="68" spans="1:5" x14ac:dyDescent="0.25">
      <c r="A68" s="27" t="s">
        <v>111</v>
      </c>
      <c r="B68" s="27">
        <v>60589665774</v>
      </c>
      <c r="C68" s="27" t="s">
        <v>256</v>
      </c>
      <c r="D68" s="27">
        <v>968.80000000000007</v>
      </c>
      <c r="E68" s="27" t="s">
        <v>112</v>
      </c>
    </row>
    <row r="69" spans="1:5" x14ac:dyDescent="0.25">
      <c r="A69" s="27" t="s">
        <v>232</v>
      </c>
      <c r="B69" s="27">
        <v>60589634536</v>
      </c>
      <c r="C69" s="27" t="s">
        <v>256</v>
      </c>
      <c r="D69" s="27">
        <v>1326.8000000000002</v>
      </c>
      <c r="E69" s="27" t="s">
        <v>233</v>
      </c>
    </row>
    <row r="70" spans="1:5" x14ac:dyDescent="0.25">
      <c r="A70" s="27" t="s">
        <v>162</v>
      </c>
      <c r="B70" s="27">
        <v>60589582591</v>
      </c>
      <c r="C70" s="27" t="s">
        <v>256</v>
      </c>
      <c r="D70" s="27">
        <v>460.20000000000005</v>
      </c>
      <c r="E70" s="27" t="s">
        <v>163</v>
      </c>
    </row>
    <row r="71" spans="1:5" x14ac:dyDescent="0.25">
      <c r="A71" s="27" t="s">
        <v>168</v>
      </c>
      <c r="B71" s="27">
        <v>60589642468</v>
      </c>
      <c r="C71" s="27" t="s">
        <v>256</v>
      </c>
      <c r="D71" s="27">
        <v>972</v>
      </c>
      <c r="E71" s="27" t="s">
        <v>169</v>
      </c>
    </row>
    <row r="72" spans="1:5" x14ac:dyDescent="0.25">
      <c r="A72" s="27" t="s">
        <v>228</v>
      </c>
      <c r="B72" s="27">
        <v>60589597089</v>
      </c>
      <c r="C72" s="27" t="s">
        <v>256</v>
      </c>
      <c r="D72" s="27">
        <v>6361.6</v>
      </c>
      <c r="E72" s="27" t="s">
        <v>229</v>
      </c>
    </row>
    <row r="73" spans="1:5" x14ac:dyDescent="0.25">
      <c r="A73" s="27" t="s">
        <v>77</v>
      </c>
      <c r="B73" s="27">
        <v>60590035188</v>
      </c>
      <c r="C73" s="27" t="s">
        <v>256</v>
      </c>
      <c r="D73" s="27">
        <v>1842.8000000000002</v>
      </c>
      <c r="E73" s="27" t="s">
        <v>78</v>
      </c>
    </row>
    <row r="74" spans="1:5" x14ac:dyDescent="0.25">
      <c r="A74" s="27" t="s">
        <v>192</v>
      </c>
      <c r="B74" s="27">
        <v>60589704184</v>
      </c>
      <c r="C74" s="27" t="s">
        <v>256</v>
      </c>
      <c r="D74" s="27">
        <v>5005.4000000000005</v>
      </c>
      <c r="E74" s="27" t="s">
        <v>193</v>
      </c>
    </row>
    <row r="75" spans="1:5" x14ac:dyDescent="0.25">
      <c r="A75" s="27" t="s">
        <v>143</v>
      </c>
      <c r="B75" s="27">
        <v>60590199370</v>
      </c>
      <c r="C75" s="27" t="s">
        <v>256</v>
      </c>
      <c r="D75" s="27">
        <v>3777</v>
      </c>
      <c r="E75" s="27" t="s">
        <v>144</v>
      </c>
    </row>
    <row r="76" spans="1:5" x14ac:dyDescent="0.25">
      <c r="A76" s="27" t="s">
        <v>176</v>
      </c>
      <c r="B76" s="27">
        <v>60590100738</v>
      </c>
      <c r="C76" s="27" t="s">
        <v>256</v>
      </c>
      <c r="D76" s="27">
        <v>3306.4</v>
      </c>
      <c r="E76" s="27" t="s">
        <v>177</v>
      </c>
    </row>
    <row r="77" spans="1:5" x14ac:dyDescent="0.25">
      <c r="A77" s="27" t="s">
        <v>139</v>
      </c>
      <c r="B77" s="27">
        <v>60590412629</v>
      </c>
      <c r="C77" s="27" t="s">
        <v>256</v>
      </c>
      <c r="D77" s="27">
        <v>3348.2000000000003</v>
      </c>
      <c r="E77" s="27" t="s">
        <v>140</v>
      </c>
    </row>
    <row r="78" spans="1:5" x14ac:dyDescent="0.25">
      <c r="A78" s="27" t="s">
        <v>105</v>
      </c>
      <c r="B78" s="27">
        <v>60590678030</v>
      </c>
      <c r="C78" s="27" t="s">
        <v>256</v>
      </c>
      <c r="D78" s="27">
        <v>884.6</v>
      </c>
      <c r="E78" s="27" t="s">
        <v>106</v>
      </c>
    </row>
    <row r="79" spans="1:5" x14ac:dyDescent="0.25">
      <c r="A79" s="27" t="s">
        <v>180</v>
      </c>
      <c r="B79" s="27">
        <v>60592118015</v>
      </c>
      <c r="C79" s="27" t="s">
        <v>256</v>
      </c>
      <c r="D79" s="27">
        <v>4879.6000000000004</v>
      </c>
      <c r="E79" s="27" t="s">
        <v>181</v>
      </c>
    </row>
    <row r="80" spans="1:5" x14ac:dyDescent="0.25">
      <c r="A80" s="27" t="s">
        <v>115</v>
      </c>
      <c r="B80" s="27">
        <v>60590340221</v>
      </c>
      <c r="C80" s="27" t="s">
        <v>256</v>
      </c>
      <c r="D80" s="27">
        <v>2089.2000000000003</v>
      </c>
      <c r="E80" s="27" t="s">
        <v>116</v>
      </c>
    </row>
    <row r="81" spans="1:5" x14ac:dyDescent="0.25">
      <c r="A81" s="27" t="s">
        <v>51</v>
      </c>
      <c r="B81" s="27">
        <v>60592545278</v>
      </c>
      <c r="C81" s="27" t="s">
        <v>256</v>
      </c>
      <c r="D81" s="27">
        <v>3782</v>
      </c>
      <c r="E81" s="27" t="s">
        <v>52</v>
      </c>
    </row>
    <row r="82" spans="1:5" x14ac:dyDescent="0.25">
      <c r="A82" s="27" t="s">
        <v>202</v>
      </c>
      <c r="B82" s="27">
        <v>60592420864</v>
      </c>
      <c r="C82" s="27" t="s">
        <v>256</v>
      </c>
      <c r="D82" s="27">
        <v>3748</v>
      </c>
      <c r="E82" s="27" t="s">
        <v>203</v>
      </c>
    </row>
    <row r="83" spans="1:5" x14ac:dyDescent="0.25">
      <c r="A83" s="27" t="s">
        <v>216</v>
      </c>
      <c r="B83" s="27">
        <v>60592492890</v>
      </c>
      <c r="C83" s="27" t="s">
        <v>256</v>
      </c>
      <c r="D83" s="27">
        <v>2442.8000000000002</v>
      </c>
      <c r="E83" s="27" t="s">
        <v>217</v>
      </c>
    </row>
    <row r="84" spans="1:5" x14ac:dyDescent="0.25">
      <c r="A84" s="27" t="s">
        <v>210</v>
      </c>
      <c r="B84" s="27">
        <v>60592585699</v>
      </c>
      <c r="C84" s="27" t="s">
        <v>256</v>
      </c>
      <c r="D84" s="27">
        <v>2813</v>
      </c>
      <c r="E84" s="27" t="s">
        <v>211</v>
      </c>
    </row>
    <row r="85" spans="1:5" x14ac:dyDescent="0.25">
      <c r="A85" s="27" t="s">
        <v>91</v>
      </c>
      <c r="B85" s="27">
        <v>60592636121</v>
      </c>
      <c r="C85" s="27" t="s">
        <v>256</v>
      </c>
      <c r="D85" s="27">
        <v>956.6</v>
      </c>
      <c r="E85" s="27" t="s">
        <v>92</v>
      </c>
    </row>
    <row r="86" spans="1:5" x14ac:dyDescent="0.25">
      <c r="A86" s="27" t="s">
        <v>79</v>
      </c>
      <c r="B86" s="27">
        <v>60584074827</v>
      </c>
      <c r="C86" s="27" t="s">
        <v>256</v>
      </c>
      <c r="D86" s="27">
        <v>3318.2000000000003</v>
      </c>
      <c r="E86" s="27" t="s">
        <v>80</v>
      </c>
    </row>
    <row r="87" spans="1:5" x14ac:dyDescent="0.25">
      <c r="A87" s="27" t="s">
        <v>113</v>
      </c>
      <c r="B87" s="27">
        <v>56708881702</v>
      </c>
      <c r="C87" s="27" t="s">
        <v>256</v>
      </c>
      <c r="D87" s="27">
        <v>8765.4</v>
      </c>
      <c r="E87" s="27" t="s">
        <v>114</v>
      </c>
    </row>
    <row r="88" spans="1:5" x14ac:dyDescent="0.25">
      <c r="A88" s="27" t="s">
        <v>95</v>
      </c>
      <c r="B88" s="27">
        <v>60594750506</v>
      </c>
      <c r="C88" s="27" t="s">
        <v>256</v>
      </c>
      <c r="D88" s="27">
        <v>1900.8000000000002</v>
      </c>
      <c r="E88" s="27" t="s">
        <v>96</v>
      </c>
    </row>
    <row r="89" spans="1:5" x14ac:dyDescent="0.25">
      <c r="A89" s="27" t="s">
        <v>53</v>
      </c>
      <c r="B89" s="27">
        <v>60594701908</v>
      </c>
      <c r="C89" s="27" t="s">
        <v>256</v>
      </c>
      <c r="D89" s="27">
        <v>2678</v>
      </c>
      <c r="E89" s="27" t="s">
        <v>54</v>
      </c>
    </row>
    <row r="90" spans="1:5" x14ac:dyDescent="0.25">
      <c r="A90" s="27" t="s">
        <v>61</v>
      </c>
      <c r="B90" s="27">
        <v>60577925003</v>
      </c>
      <c r="C90" s="27" t="s">
        <v>256</v>
      </c>
      <c r="D90" s="27">
        <v>5447.8</v>
      </c>
      <c r="E90" s="27" t="s">
        <v>62</v>
      </c>
    </row>
    <row r="91" spans="1:5" x14ac:dyDescent="0.25">
      <c r="A91" s="27" t="s">
        <v>119</v>
      </c>
      <c r="B91" s="27">
        <v>60595911850</v>
      </c>
      <c r="C91" s="27" t="s">
        <v>256</v>
      </c>
      <c r="D91" s="27">
        <v>2306</v>
      </c>
      <c r="E91" s="27" t="s">
        <v>120</v>
      </c>
    </row>
    <row r="92" spans="1:5" x14ac:dyDescent="0.25">
      <c r="A92" s="27" t="s">
        <v>238</v>
      </c>
      <c r="B92" s="27">
        <v>60578682154</v>
      </c>
      <c r="C92" s="27" t="s">
        <v>256</v>
      </c>
      <c r="D92" s="27">
        <v>4191.2</v>
      </c>
      <c r="E92" s="27" t="s">
        <v>239</v>
      </c>
    </row>
    <row r="93" spans="1:5" x14ac:dyDescent="0.25">
      <c r="A93" s="27" t="s">
        <v>93</v>
      </c>
      <c r="B93" s="27">
        <v>60596635649</v>
      </c>
      <c r="C93" s="27" t="s">
        <v>256</v>
      </c>
      <c r="D93" s="27">
        <v>1329.4</v>
      </c>
      <c r="E93" s="27" t="s">
        <v>94</v>
      </c>
    </row>
    <row r="94" spans="1:5" x14ac:dyDescent="0.25">
      <c r="A94" s="27" t="s">
        <v>234</v>
      </c>
      <c r="B94" s="27">
        <v>60596596065</v>
      </c>
      <c r="C94" s="27" t="s">
        <v>256</v>
      </c>
      <c r="D94" s="27">
        <v>778</v>
      </c>
      <c r="E94" s="27" t="s">
        <v>235</v>
      </c>
    </row>
    <row r="95" spans="1:5" x14ac:dyDescent="0.25">
      <c r="A95" s="27" t="s">
        <v>154</v>
      </c>
      <c r="B95" s="27">
        <v>56697905731</v>
      </c>
      <c r="C95" s="27" t="s">
        <v>256</v>
      </c>
      <c r="D95" s="27">
        <v>2070.6</v>
      </c>
      <c r="E95" s="27" t="s">
        <v>155</v>
      </c>
    </row>
    <row r="96" spans="1:5" x14ac:dyDescent="0.25">
      <c r="A96" s="27" t="s">
        <v>230</v>
      </c>
      <c r="B96" s="27">
        <v>56714607256</v>
      </c>
      <c r="C96" s="27" t="s">
        <v>256</v>
      </c>
      <c r="D96" s="27">
        <v>4142.6000000000004</v>
      </c>
      <c r="E96" s="27" t="s">
        <v>231</v>
      </c>
    </row>
    <row r="97" spans="1:5" x14ac:dyDescent="0.25">
      <c r="A97" s="27" t="s">
        <v>222</v>
      </c>
      <c r="B97" s="27">
        <v>60596755422</v>
      </c>
      <c r="C97" s="27" t="s">
        <v>256</v>
      </c>
      <c r="D97" s="27">
        <v>1077.8</v>
      </c>
      <c r="E97" s="27" t="s">
        <v>223</v>
      </c>
    </row>
    <row r="98" spans="1:5" x14ac:dyDescent="0.25">
      <c r="A98" s="27" t="s">
        <v>37</v>
      </c>
      <c r="B98" s="27">
        <v>60597137212</v>
      </c>
      <c r="C98" s="27" t="s">
        <v>256</v>
      </c>
      <c r="D98" s="27">
        <v>1440.6000000000001</v>
      </c>
      <c r="E98" s="27" t="s">
        <v>38</v>
      </c>
    </row>
    <row r="99" spans="1:5" x14ac:dyDescent="0.25">
      <c r="A99" s="27" t="s">
        <v>85</v>
      </c>
      <c r="B99" s="27">
        <v>60597082882</v>
      </c>
      <c r="C99" s="27" t="s">
        <v>256</v>
      </c>
      <c r="D99" s="27">
        <v>1019.4000000000001</v>
      </c>
      <c r="E99" s="27" t="s">
        <v>86</v>
      </c>
    </row>
    <row r="100" spans="1:5" x14ac:dyDescent="0.25">
      <c r="A100" s="27" t="s">
        <v>45</v>
      </c>
      <c r="B100" s="27">
        <v>60597130077</v>
      </c>
      <c r="C100" s="27" t="s">
        <v>256</v>
      </c>
      <c r="D100" s="27">
        <v>1329.2</v>
      </c>
      <c r="E100" s="27" t="s">
        <v>46</v>
      </c>
    </row>
    <row r="101" spans="1:5" x14ac:dyDescent="0.25">
      <c r="A101" s="27" t="s">
        <v>59</v>
      </c>
      <c r="B101" s="27">
        <v>60597155367</v>
      </c>
      <c r="C101" s="27" t="s">
        <v>256</v>
      </c>
      <c r="D101" s="27">
        <v>1019.4000000000001</v>
      </c>
      <c r="E101" s="27" t="s">
        <v>60</v>
      </c>
    </row>
    <row r="102" spans="1:5" x14ac:dyDescent="0.25">
      <c r="A102" s="27" t="s">
        <v>97</v>
      </c>
      <c r="B102" s="27">
        <v>56701660014</v>
      </c>
      <c r="C102" s="27" t="s">
        <v>256</v>
      </c>
      <c r="D102" s="27">
        <v>2027.6000000000001</v>
      </c>
      <c r="E102" s="27" t="s">
        <v>98</v>
      </c>
    </row>
    <row r="103" spans="1:5" x14ac:dyDescent="0.25">
      <c r="A103" s="27" t="s">
        <v>184</v>
      </c>
      <c r="B103" s="27">
        <v>60597618992</v>
      </c>
      <c r="C103" s="27" t="s">
        <v>256</v>
      </c>
      <c r="D103" s="27">
        <v>555.20000000000005</v>
      </c>
      <c r="E103" s="27" t="s">
        <v>185</v>
      </c>
    </row>
    <row r="104" spans="1:5" x14ac:dyDescent="0.25">
      <c r="A104" s="27" t="s">
        <v>121</v>
      </c>
      <c r="B104" s="27">
        <v>60568120718</v>
      </c>
      <c r="C104" s="27" t="s">
        <v>256</v>
      </c>
      <c r="D104" s="27">
        <v>1329.4</v>
      </c>
      <c r="E104" s="27" t="s">
        <v>122</v>
      </c>
    </row>
    <row r="105" spans="1:5" x14ac:dyDescent="0.25">
      <c r="A105" s="27" t="s">
        <v>149</v>
      </c>
      <c r="B105" s="27">
        <v>60597479727</v>
      </c>
      <c r="C105" s="27" t="s">
        <v>256</v>
      </c>
      <c r="D105" s="27">
        <v>1019.6</v>
      </c>
      <c r="E105" s="27" t="s">
        <v>150</v>
      </c>
    </row>
    <row r="106" spans="1:5" x14ac:dyDescent="0.25">
      <c r="A106" s="27" t="s">
        <v>242</v>
      </c>
      <c r="B106" s="27">
        <v>60597522863</v>
      </c>
      <c r="C106" s="27" t="s">
        <v>256</v>
      </c>
      <c r="D106" s="27">
        <v>1163</v>
      </c>
      <c r="E106" s="27" t="s">
        <v>243</v>
      </c>
    </row>
    <row r="107" spans="1:5" x14ac:dyDescent="0.25">
      <c r="A107" s="27" t="s">
        <v>188</v>
      </c>
      <c r="B107" s="27">
        <v>60597668810</v>
      </c>
      <c r="C107" s="27" t="s">
        <v>256</v>
      </c>
      <c r="D107" s="27">
        <v>2445.2000000000003</v>
      </c>
      <c r="E107" s="27" t="s">
        <v>189</v>
      </c>
    </row>
    <row r="108" spans="1:5" x14ac:dyDescent="0.25">
      <c r="A108" s="27"/>
      <c r="B108" s="27" t="s">
        <v>257</v>
      </c>
      <c r="C108" s="27"/>
      <c r="D108" s="36">
        <v>249522.8</v>
      </c>
      <c r="E108" s="27" t="s">
        <v>258</v>
      </c>
    </row>
    <row r="110" spans="1:5" x14ac:dyDescent="0.25">
      <c r="A110" s="27" t="s">
        <v>145</v>
      </c>
      <c r="B110" s="27">
        <v>1179675078</v>
      </c>
      <c r="C110" s="27" t="s">
        <v>259</v>
      </c>
      <c r="D110" s="27">
        <v>1195.4000000000001</v>
      </c>
      <c r="E110" s="27" t="s">
        <v>146</v>
      </c>
    </row>
    <row r="111" spans="1:5" x14ac:dyDescent="0.25">
      <c r="A111" s="27" t="s">
        <v>109</v>
      </c>
      <c r="B111" s="27">
        <v>1168500843</v>
      </c>
      <c r="C111" s="27" t="s">
        <v>259</v>
      </c>
      <c r="D111" s="27">
        <v>2392.8000000000002</v>
      </c>
      <c r="E111" s="27" t="s">
        <v>110</v>
      </c>
    </row>
    <row r="112" spans="1:5" x14ac:dyDescent="0.25">
      <c r="A112" s="27" t="s">
        <v>71</v>
      </c>
      <c r="B112" s="27">
        <v>462465140</v>
      </c>
      <c r="C112" s="27" t="s">
        <v>259</v>
      </c>
      <c r="D112" s="27">
        <v>1001.2</v>
      </c>
      <c r="E112" s="27" t="s">
        <v>72</v>
      </c>
    </row>
    <row r="113" spans="1:5" x14ac:dyDescent="0.25">
      <c r="A113" s="27" t="s">
        <v>41</v>
      </c>
      <c r="B113" s="27">
        <v>1543342964</v>
      </c>
      <c r="C113" s="27" t="s">
        <v>259</v>
      </c>
      <c r="D113" s="27">
        <v>2039.8000000000002</v>
      </c>
      <c r="E113" s="27" t="s">
        <v>42</v>
      </c>
    </row>
    <row r="114" spans="1:5" x14ac:dyDescent="0.25">
      <c r="A114" s="27" t="s">
        <v>131</v>
      </c>
      <c r="B114" s="27">
        <v>1539992200</v>
      </c>
      <c r="C114" s="27" t="s">
        <v>259</v>
      </c>
      <c r="D114" s="27">
        <v>1327.8000000000002</v>
      </c>
      <c r="E114" s="27" t="s">
        <v>132</v>
      </c>
    </row>
    <row r="115" spans="1:5" x14ac:dyDescent="0.25">
      <c r="A115" s="27" t="s">
        <v>47</v>
      </c>
      <c r="B115" s="27">
        <v>1522786230</v>
      </c>
      <c r="C115" s="27" t="s">
        <v>259</v>
      </c>
      <c r="D115" s="27">
        <v>1019.4000000000001</v>
      </c>
      <c r="E115" s="27" t="s">
        <v>48</v>
      </c>
    </row>
    <row r="116" spans="1:5" x14ac:dyDescent="0.25">
      <c r="A116" s="27"/>
      <c r="B116" s="27" t="s">
        <v>260</v>
      </c>
      <c r="C116" s="27"/>
      <c r="D116" s="36">
        <v>8976.4</v>
      </c>
      <c r="E116" s="27" t="s">
        <v>261</v>
      </c>
    </row>
    <row r="118" spans="1:5" x14ac:dyDescent="0.25">
      <c r="A118" s="27"/>
      <c r="B118" s="37" t="s">
        <v>254</v>
      </c>
      <c r="C118" s="37"/>
      <c r="D118" s="38">
        <v>1387.2</v>
      </c>
      <c r="E118" s="37" t="s">
        <v>255</v>
      </c>
    </row>
    <row r="119" spans="1:5" x14ac:dyDescent="0.25">
      <c r="A119" s="27"/>
      <c r="B119" s="37" t="s">
        <v>257</v>
      </c>
      <c r="C119" s="37"/>
      <c r="D119" s="38">
        <v>249522.8</v>
      </c>
      <c r="E119" s="37" t="s">
        <v>258</v>
      </c>
    </row>
    <row r="120" spans="1:5" x14ac:dyDescent="0.25">
      <c r="A120" s="27"/>
      <c r="B120" s="37" t="s">
        <v>260</v>
      </c>
      <c r="C120" s="37"/>
      <c r="D120" s="38">
        <v>8976.4</v>
      </c>
      <c r="E120" s="37" t="s">
        <v>261</v>
      </c>
    </row>
    <row r="121" spans="1:5" x14ac:dyDescent="0.25">
      <c r="A121" s="27"/>
      <c r="B121" s="37"/>
      <c r="C121" s="37"/>
      <c r="D121" s="38">
        <v>259886.4</v>
      </c>
      <c r="E121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49" t="s">
        <v>269</v>
      </c>
      <c r="B1" s="49"/>
      <c r="C1" s="50"/>
      <c r="D1" s="51"/>
      <c r="E1" s="51"/>
      <c r="F1" s="52"/>
    </row>
    <row r="2" spans="1:6" x14ac:dyDescent="0.25">
      <c r="A2" s="49" t="s">
        <v>281</v>
      </c>
      <c r="B2" s="49"/>
      <c r="C2" s="50"/>
      <c r="D2" s="51"/>
      <c r="E2" s="51"/>
      <c r="F2" s="52"/>
    </row>
    <row r="3" spans="1:6" x14ac:dyDescent="0.25">
      <c r="A3" s="49" t="s">
        <v>270</v>
      </c>
      <c r="B3" s="53" t="s">
        <v>282</v>
      </c>
      <c r="C3" s="50"/>
      <c r="D3" s="51"/>
      <c r="E3" s="51"/>
      <c r="F3" s="52"/>
    </row>
    <row r="4" spans="1:6" x14ac:dyDescent="0.25">
      <c r="A4" s="50"/>
      <c r="B4" s="50"/>
      <c r="C4" s="50"/>
      <c r="D4" s="51"/>
      <c r="E4" s="51"/>
      <c r="F4" s="52"/>
    </row>
    <row r="5" spans="1:6" x14ac:dyDescent="0.25">
      <c r="A5" s="50" t="s">
        <v>271</v>
      </c>
      <c r="B5" s="50" t="s">
        <v>272</v>
      </c>
      <c r="C5" s="50"/>
      <c r="D5" s="51"/>
      <c r="E5" s="51"/>
      <c r="F5" s="52"/>
    </row>
    <row r="6" spans="1:6" x14ac:dyDescent="0.25">
      <c r="A6" s="51" t="s">
        <v>273</v>
      </c>
      <c r="B6" s="54">
        <v>87575.039999999994</v>
      </c>
      <c r="C6" s="51"/>
      <c r="D6" s="51"/>
      <c r="E6" s="51"/>
      <c r="F6" s="52"/>
    </row>
    <row r="7" spans="1:6" x14ac:dyDescent="0.25">
      <c r="A7" s="51" t="s">
        <v>274</v>
      </c>
      <c r="B7" s="54">
        <v>30061.22</v>
      </c>
      <c r="C7" s="51"/>
      <c r="D7" s="51"/>
      <c r="E7" s="51"/>
      <c r="F7" s="52"/>
    </row>
    <row r="8" spans="1:6" x14ac:dyDescent="0.25">
      <c r="A8" s="51" t="s">
        <v>275</v>
      </c>
      <c r="B8" s="54">
        <v>0</v>
      </c>
      <c r="C8" s="51"/>
      <c r="D8" s="51"/>
      <c r="E8" s="51"/>
      <c r="F8" s="52"/>
    </row>
    <row r="9" spans="1:6" x14ac:dyDescent="0.25">
      <c r="A9" s="51" t="s">
        <v>276</v>
      </c>
      <c r="B9" s="54">
        <v>7202.57</v>
      </c>
      <c r="C9" s="51"/>
      <c r="D9" s="51"/>
      <c r="E9" s="51"/>
      <c r="F9" s="52"/>
    </row>
    <row r="10" spans="1:6" x14ac:dyDescent="0.25">
      <c r="A10" s="51" t="s">
        <v>277</v>
      </c>
      <c r="B10" s="54">
        <v>0</v>
      </c>
      <c r="C10" s="51"/>
      <c r="D10" s="51"/>
      <c r="E10" s="51"/>
      <c r="F10" s="52"/>
    </row>
    <row r="11" spans="1:6" x14ac:dyDescent="0.25">
      <c r="A11" s="51" t="s">
        <v>278</v>
      </c>
      <c r="B11" s="54">
        <v>50216.24</v>
      </c>
      <c r="C11" s="51"/>
      <c r="D11" s="51"/>
      <c r="E11" s="51"/>
      <c r="F11" s="52"/>
    </row>
    <row r="12" spans="1:6" x14ac:dyDescent="0.25">
      <c r="A12" s="51" t="s">
        <v>279</v>
      </c>
      <c r="B12" s="55">
        <v>0</v>
      </c>
      <c r="C12" s="51"/>
      <c r="D12" s="51"/>
      <c r="E12" s="51"/>
      <c r="F12" s="52"/>
    </row>
    <row r="13" spans="1:6" ht="15.75" thickBot="1" x14ac:dyDescent="0.3">
      <c r="A13" s="51" t="s">
        <v>280</v>
      </c>
      <c r="B13" s="56">
        <v>183898.57</v>
      </c>
      <c r="C13" s="51"/>
      <c r="D13" s="51"/>
      <c r="E13" s="51"/>
      <c r="F13" s="52"/>
    </row>
    <row r="14" spans="1:6" x14ac:dyDescent="0.25">
      <c r="A14" s="51"/>
      <c r="B14" s="57">
        <f>SUM(B6:B13)</f>
        <v>358953.64</v>
      </c>
      <c r="C14" s="51"/>
      <c r="D14" s="57"/>
      <c r="E14" s="51"/>
      <c r="F14" s="52"/>
    </row>
    <row r="15" spans="1:6" ht="15.75" thickBot="1" x14ac:dyDescent="0.3">
      <c r="A15" s="51"/>
      <c r="B15" s="58">
        <f>B14*0.16</f>
        <v>57432.582400000007</v>
      </c>
      <c r="C15" s="51"/>
      <c r="D15" s="52"/>
      <c r="E15" s="51"/>
      <c r="F15" s="52"/>
    </row>
    <row r="16" spans="1:6" ht="15.75" thickTop="1" x14ac:dyDescent="0.25">
      <c r="A16" s="51"/>
      <c r="B16" s="59">
        <f>+B14+B15</f>
        <v>416386.22240000003</v>
      </c>
      <c r="C16" s="51"/>
      <c r="D16" s="59"/>
      <c r="E16" s="51"/>
      <c r="F16" s="52"/>
    </row>
    <row r="17" spans="1:6" x14ac:dyDescent="0.25">
      <c r="A17" s="51"/>
      <c r="B17" s="54">
        <f>+FACTURACION!K123</f>
        <v>416386.23341999989</v>
      </c>
      <c r="C17" s="51"/>
      <c r="D17" s="54"/>
      <c r="E17" s="51"/>
      <c r="F17" s="52"/>
    </row>
    <row r="18" spans="1:6" x14ac:dyDescent="0.25">
      <c r="A18" s="51"/>
      <c r="B18" s="54">
        <f>+B16-B17</f>
        <v>-1.1019999859854579E-2</v>
      </c>
      <c r="C18" s="51"/>
      <c r="D18" s="54"/>
      <c r="E18" s="51"/>
      <c r="F18" s="52"/>
    </row>
    <row r="19" spans="1:6" x14ac:dyDescent="0.25">
      <c r="A19" s="51"/>
      <c r="B19" s="54"/>
      <c r="C19" s="51"/>
      <c r="D19" s="51"/>
      <c r="E19" s="51"/>
      <c r="F19" s="52"/>
    </row>
    <row r="20" spans="1:6" x14ac:dyDescent="0.25">
      <c r="A20" s="51"/>
      <c r="B20" s="51"/>
      <c r="C20" s="51"/>
      <c r="D20" s="51"/>
      <c r="E20" s="51"/>
      <c r="F20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2018-01-05T19:32:28Z</dcterms:created>
  <dcterms:modified xsi:type="dcterms:W3CDTF">2018-01-16T18:20:16Z</dcterms:modified>
</cp:coreProperties>
</file>