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FACTURACION!$A$11:$M$76</definedName>
  </definedNames>
  <calcPr calcId="144525"/>
</workbook>
</file>

<file path=xl/calcChain.xml><?xml version="1.0" encoding="utf-8"?>
<calcChain xmlns="http://schemas.openxmlformats.org/spreadsheetml/2006/main">
  <c r="B16" i="4" l="1"/>
  <c r="B17" i="4" l="1"/>
  <c r="B18" i="4" s="1"/>
  <c r="F83" i="3" l="1"/>
  <c r="G83" i="3"/>
  <c r="H83" i="3"/>
  <c r="I83" i="3"/>
  <c r="J83" i="3"/>
  <c r="E83" i="3"/>
  <c r="E13" i="3"/>
  <c r="G13" i="3" s="1"/>
  <c r="E14" i="3"/>
  <c r="F14" i="3" s="1"/>
  <c r="E15" i="3"/>
  <c r="G15" i="3" s="1"/>
  <c r="E16" i="3"/>
  <c r="G16" i="3" s="1"/>
  <c r="F16" i="3"/>
  <c r="E17" i="3"/>
  <c r="G17" i="3" s="1"/>
  <c r="E18" i="3"/>
  <c r="G18" i="3" s="1"/>
  <c r="E19" i="3"/>
  <c r="G19" i="3" s="1"/>
  <c r="E20" i="3"/>
  <c r="F20" i="3" s="1"/>
  <c r="E21" i="3"/>
  <c r="G21" i="3" s="1"/>
  <c r="E22" i="3"/>
  <c r="F22" i="3" s="1"/>
  <c r="E23" i="3"/>
  <c r="G23" i="3" s="1"/>
  <c r="E24" i="3"/>
  <c r="G24" i="3" s="1"/>
  <c r="E25" i="3"/>
  <c r="G25" i="3" s="1"/>
  <c r="E26" i="3"/>
  <c r="G26" i="3" s="1"/>
  <c r="E27" i="3"/>
  <c r="G27" i="3" s="1"/>
  <c r="E28" i="3"/>
  <c r="F28" i="3" s="1"/>
  <c r="E29" i="3"/>
  <c r="G29" i="3" s="1"/>
  <c r="E30" i="3"/>
  <c r="F30" i="3" s="1"/>
  <c r="E31" i="3"/>
  <c r="G31" i="3" s="1"/>
  <c r="E32" i="3"/>
  <c r="F32" i="3" s="1"/>
  <c r="E33" i="3"/>
  <c r="G33" i="3" s="1"/>
  <c r="E34" i="3"/>
  <c r="F34" i="3" s="1"/>
  <c r="E35" i="3"/>
  <c r="G35" i="3" s="1"/>
  <c r="E36" i="3"/>
  <c r="G36" i="3" s="1"/>
  <c r="E37" i="3"/>
  <c r="G37" i="3" s="1"/>
  <c r="E38" i="3"/>
  <c r="F38" i="3" s="1"/>
  <c r="E39" i="3"/>
  <c r="G39" i="3" s="1"/>
  <c r="E40" i="3"/>
  <c r="F40" i="3" s="1"/>
  <c r="E41" i="3"/>
  <c r="G41" i="3" s="1"/>
  <c r="E42" i="3"/>
  <c r="F42" i="3" s="1"/>
  <c r="E43" i="3"/>
  <c r="G43" i="3" s="1"/>
  <c r="E44" i="3"/>
  <c r="G44" i="3" s="1"/>
  <c r="E45" i="3"/>
  <c r="G45" i="3" s="1"/>
  <c r="E46" i="3"/>
  <c r="F46" i="3" s="1"/>
  <c r="E47" i="3"/>
  <c r="G47" i="3" s="1"/>
  <c r="E48" i="3"/>
  <c r="G48" i="3" s="1"/>
  <c r="E49" i="3"/>
  <c r="G49" i="3" s="1"/>
  <c r="E50" i="3"/>
  <c r="F50" i="3" s="1"/>
  <c r="E51" i="3"/>
  <c r="G51" i="3" s="1"/>
  <c r="E52" i="3"/>
  <c r="G52" i="3" s="1"/>
  <c r="E53" i="3"/>
  <c r="G53" i="3" s="1"/>
  <c r="E54" i="3"/>
  <c r="F54" i="3" s="1"/>
  <c r="E55" i="3"/>
  <c r="G55" i="3" s="1"/>
  <c r="E56" i="3"/>
  <c r="G56" i="3" s="1"/>
  <c r="E57" i="3"/>
  <c r="G57" i="3" s="1"/>
  <c r="E58" i="3"/>
  <c r="F58" i="3" s="1"/>
  <c r="E59" i="3"/>
  <c r="G59" i="3" s="1"/>
  <c r="E60" i="3"/>
  <c r="F60" i="3" s="1"/>
  <c r="E61" i="3"/>
  <c r="G61" i="3" s="1"/>
  <c r="E62" i="3"/>
  <c r="G62" i="3" s="1"/>
  <c r="E63" i="3"/>
  <c r="G63" i="3" s="1"/>
  <c r="E64" i="3"/>
  <c r="G64" i="3" s="1"/>
  <c r="E65" i="3"/>
  <c r="G65" i="3" s="1"/>
  <c r="E66" i="3"/>
  <c r="F66" i="3" s="1"/>
  <c r="E67" i="3"/>
  <c r="G67" i="3" s="1"/>
  <c r="E68" i="3"/>
  <c r="G68" i="3" s="1"/>
  <c r="E69" i="3"/>
  <c r="G69" i="3" s="1"/>
  <c r="E70" i="3"/>
  <c r="E71" i="3"/>
  <c r="G71" i="3" s="1"/>
  <c r="E72" i="3"/>
  <c r="F72" i="3" s="1"/>
  <c r="E73" i="3"/>
  <c r="G73" i="3" s="1"/>
  <c r="E74" i="3"/>
  <c r="F74" i="3" s="1"/>
  <c r="E79" i="3"/>
  <c r="G79" i="3" s="1"/>
  <c r="F79" i="3"/>
  <c r="H79" i="3"/>
  <c r="I79" i="3" s="1"/>
  <c r="J79" i="3"/>
  <c r="E80" i="3"/>
  <c r="F80" i="3"/>
  <c r="G80" i="3"/>
  <c r="H80" i="3"/>
  <c r="I80" i="3" s="1"/>
  <c r="E81" i="3"/>
  <c r="G81" i="3" s="1"/>
  <c r="F81" i="3"/>
  <c r="H81" i="3"/>
  <c r="I81" i="3" s="1"/>
  <c r="E12" i="3"/>
  <c r="G32" i="3" l="1"/>
  <c r="F48" i="3"/>
  <c r="F41" i="3"/>
  <c r="H41" i="3" s="1"/>
  <c r="G38" i="3"/>
  <c r="F27" i="3"/>
  <c r="H27" i="3" s="1"/>
  <c r="I27" i="3" s="1"/>
  <c r="J27" i="3" s="1"/>
  <c r="F62" i="3"/>
  <c r="F59" i="3"/>
  <c r="H59" i="3" s="1"/>
  <c r="I59" i="3" s="1"/>
  <c r="J59" i="3" s="1"/>
  <c r="F56" i="3"/>
  <c r="F53" i="3"/>
  <c r="H53" i="3" s="1"/>
  <c r="I53" i="3" s="1"/>
  <c r="J53" i="3" s="1"/>
  <c r="F36" i="3"/>
  <c r="F63" i="3"/>
  <c r="H63" i="3" s="1"/>
  <c r="F37" i="3"/>
  <c r="F26" i="3"/>
  <c r="H26" i="3" s="1"/>
  <c r="I26" i="3" s="1"/>
  <c r="J26" i="3" s="1"/>
  <c r="G72" i="3"/>
  <c r="H72" i="3" s="1"/>
  <c r="F69" i="3"/>
  <c r="H69" i="3" s="1"/>
  <c r="I69" i="3" s="1"/>
  <c r="J69" i="3" s="1"/>
  <c r="F57" i="3"/>
  <c r="H57" i="3" s="1"/>
  <c r="I57" i="3" s="1"/>
  <c r="F52" i="3"/>
  <c r="H52" i="3" s="1"/>
  <c r="E76" i="3"/>
  <c r="F19" i="3"/>
  <c r="H19" i="3" s="1"/>
  <c r="I19" i="3" s="1"/>
  <c r="J19" i="3" s="1"/>
  <c r="F73" i="3"/>
  <c r="H73" i="3" s="1"/>
  <c r="I73" i="3" s="1"/>
  <c r="F71" i="3"/>
  <c r="H71" i="3" s="1"/>
  <c r="F65" i="3"/>
  <c r="H38" i="3"/>
  <c r="I38" i="3" s="1"/>
  <c r="F24" i="3"/>
  <c r="H24" i="3" s="1"/>
  <c r="I24" i="3" s="1"/>
  <c r="F18" i="3"/>
  <c r="H18" i="3" s="1"/>
  <c r="I18" i="3" s="1"/>
  <c r="J18" i="3" s="1"/>
  <c r="G66" i="3"/>
  <c r="F45" i="3"/>
  <c r="H45" i="3" s="1"/>
  <c r="I45" i="3" s="1"/>
  <c r="J45" i="3" s="1"/>
  <c r="F29" i="3"/>
  <c r="H29" i="3" s="1"/>
  <c r="I29" i="3" s="1"/>
  <c r="J29" i="3" s="1"/>
  <c r="G22" i="3"/>
  <c r="H22" i="3" s="1"/>
  <c r="I22" i="3" s="1"/>
  <c r="J22" i="3" s="1"/>
  <c r="F13" i="3"/>
  <c r="F68" i="3"/>
  <c r="H68" i="3" s="1"/>
  <c r="I68" i="3" s="1"/>
  <c r="J68" i="3" s="1"/>
  <c r="F64" i="3"/>
  <c r="G60" i="3"/>
  <c r="H60" i="3" s="1"/>
  <c r="I60" i="3" s="1"/>
  <c r="J60" i="3" s="1"/>
  <c r="G54" i="3"/>
  <c r="G40" i="3"/>
  <c r="H40" i="3" s="1"/>
  <c r="I40" i="3" s="1"/>
  <c r="H62" i="3"/>
  <c r="I62" i="3" s="1"/>
  <c r="J62" i="3" s="1"/>
  <c r="H54" i="3"/>
  <c r="I54" i="3" s="1"/>
  <c r="G46" i="3"/>
  <c r="F44" i="3"/>
  <c r="H44" i="3" s="1"/>
  <c r="G30" i="3"/>
  <c r="F21" i="3"/>
  <c r="H21" i="3" s="1"/>
  <c r="I21" i="3" s="1"/>
  <c r="J21" i="3" s="1"/>
  <c r="G14" i="3"/>
  <c r="H14" i="3" s="1"/>
  <c r="I14" i="3" s="1"/>
  <c r="J14" i="3" s="1"/>
  <c r="H46" i="3"/>
  <c r="I46" i="3" s="1"/>
  <c r="H30" i="3"/>
  <c r="I30" i="3" s="1"/>
  <c r="F12" i="3"/>
  <c r="G74" i="3"/>
  <c r="H74" i="3" s="1"/>
  <c r="I74" i="3" s="1"/>
  <c r="J74" i="3" s="1"/>
  <c r="G70" i="3"/>
  <c r="F67" i="3"/>
  <c r="H67" i="3" s="1"/>
  <c r="I67" i="3" s="1"/>
  <c r="J67" i="3" s="1"/>
  <c r="H64" i="3"/>
  <c r="I64" i="3" s="1"/>
  <c r="G58" i="3"/>
  <c r="H58" i="3" s="1"/>
  <c r="I58" i="3" s="1"/>
  <c r="J58" i="3" s="1"/>
  <c r="G50" i="3"/>
  <c r="H50" i="3" s="1"/>
  <c r="F49" i="3"/>
  <c r="H49" i="3" s="1"/>
  <c r="I49" i="3" s="1"/>
  <c r="J49" i="3" s="1"/>
  <c r="G42" i="3"/>
  <c r="H42" i="3" s="1"/>
  <c r="G34" i="3"/>
  <c r="H34" i="3" s="1"/>
  <c r="F33" i="3"/>
  <c r="H33" i="3" s="1"/>
  <c r="G28" i="3"/>
  <c r="H28" i="3" s="1"/>
  <c r="I28" i="3" s="1"/>
  <c r="J28" i="3" s="1"/>
  <c r="F25" i="3"/>
  <c r="H25" i="3" s="1"/>
  <c r="I25" i="3" s="1"/>
  <c r="J25" i="3" s="1"/>
  <c r="G20" i="3"/>
  <c r="H20" i="3" s="1"/>
  <c r="I20" i="3" s="1"/>
  <c r="J20" i="3" s="1"/>
  <c r="F17" i="3"/>
  <c r="H17" i="3" s="1"/>
  <c r="I17" i="3" s="1"/>
  <c r="J17" i="3" s="1"/>
  <c r="G12" i="3"/>
  <c r="F70" i="3"/>
  <c r="H65" i="3"/>
  <c r="I65" i="3" s="1"/>
  <c r="F61" i="3"/>
  <c r="H61" i="3" s="1"/>
  <c r="I61" i="3" s="1"/>
  <c r="J61" i="3" s="1"/>
  <c r="F55" i="3"/>
  <c r="H55" i="3" s="1"/>
  <c r="I55" i="3" s="1"/>
  <c r="J55" i="3" s="1"/>
  <c r="F51" i="3"/>
  <c r="H51" i="3" s="1"/>
  <c r="I51" i="3" s="1"/>
  <c r="J51" i="3" s="1"/>
  <c r="F47" i="3"/>
  <c r="H47" i="3" s="1"/>
  <c r="I47" i="3" s="1"/>
  <c r="J47" i="3" s="1"/>
  <c r="F43" i="3"/>
  <c r="H43" i="3" s="1"/>
  <c r="I43" i="3" s="1"/>
  <c r="J43" i="3" s="1"/>
  <c r="F39" i="3"/>
  <c r="H39" i="3" s="1"/>
  <c r="I39" i="3" s="1"/>
  <c r="J39" i="3" s="1"/>
  <c r="F35" i="3"/>
  <c r="H35" i="3" s="1"/>
  <c r="I35" i="3" s="1"/>
  <c r="J35" i="3" s="1"/>
  <c r="F31" i="3"/>
  <c r="H31" i="3" s="1"/>
  <c r="I31" i="3" s="1"/>
  <c r="J31" i="3" s="1"/>
  <c r="F23" i="3"/>
  <c r="H23" i="3" s="1"/>
  <c r="F15" i="3"/>
  <c r="H15" i="3" s="1"/>
  <c r="E86" i="3"/>
  <c r="H36" i="3"/>
  <c r="H66" i="3"/>
  <c r="I66" i="3" s="1"/>
  <c r="J66" i="3" s="1"/>
  <c r="H56" i="3"/>
  <c r="I56" i="3" s="1"/>
  <c r="H48" i="3"/>
  <c r="I48" i="3" s="1"/>
  <c r="H37" i="3"/>
  <c r="I37" i="3" s="1"/>
  <c r="J37" i="3" s="1"/>
  <c r="H32" i="3"/>
  <c r="I32" i="3" s="1"/>
  <c r="H16" i="3"/>
  <c r="I16" i="3" s="1"/>
  <c r="J16" i="3" s="1"/>
  <c r="H13" i="3"/>
  <c r="I13" i="3" s="1"/>
  <c r="J81" i="3"/>
  <c r="J80" i="3"/>
  <c r="J73" i="3"/>
  <c r="J57" i="3"/>
  <c r="J32" i="3"/>
  <c r="I41" i="3"/>
  <c r="J41" i="3" s="1"/>
  <c r="I33" i="3"/>
  <c r="J33" i="3" s="1"/>
  <c r="J38" i="3" l="1"/>
  <c r="J54" i="3"/>
  <c r="J48" i="3"/>
  <c r="I72" i="3"/>
  <c r="J72" i="3" s="1"/>
  <c r="J30" i="3"/>
  <c r="H70" i="3"/>
  <c r="I70" i="3" s="1"/>
  <c r="J70" i="3" s="1"/>
  <c r="I15" i="3"/>
  <c r="J15" i="3" s="1"/>
  <c r="J40" i="3"/>
  <c r="I71" i="3"/>
  <c r="J71" i="3" s="1"/>
  <c r="I23" i="3"/>
  <c r="J23" i="3" s="1"/>
  <c r="J13" i="3"/>
  <c r="J56" i="3"/>
  <c r="J24" i="3"/>
  <c r="J46" i="3"/>
  <c r="I34" i="3"/>
  <c r="J34" i="3" s="1"/>
  <c r="I42" i="3"/>
  <c r="J42" i="3" s="1"/>
  <c r="I50" i="3"/>
  <c r="J50" i="3" s="1"/>
  <c r="I36" i="3"/>
  <c r="J36" i="3" s="1"/>
  <c r="F76" i="3"/>
  <c r="F86" i="3" s="1"/>
  <c r="H12" i="3"/>
  <c r="I52" i="3"/>
  <c r="J52" i="3" s="1"/>
  <c r="J64" i="3"/>
  <c r="I44" i="3"/>
  <c r="J44" i="3" s="1"/>
  <c r="G76" i="3"/>
  <c r="G86" i="3" s="1"/>
  <c r="J65" i="3"/>
  <c r="I63" i="3"/>
  <c r="J63" i="3" s="1"/>
  <c r="I12" i="3" l="1"/>
  <c r="I76" i="3" s="1"/>
  <c r="I86" i="3" s="1"/>
  <c r="H76" i="3"/>
  <c r="H86" i="3" s="1"/>
  <c r="J12" i="3" l="1"/>
  <c r="J76" i="3" s="1"/>
  <c r="J86" i="3" s="1"/>
  <c r="B19" i="4" s="1"/>
  <c r="B20" i="4" s="1"/>
</calcChain>
</file>

<file path=xl/sharedStrings.xml><?xml version="1.0" encoding="utf-8"?>
<sst xmlns="http://schemas.openxmlformats.org/spreadsheetml/2006/main" count="796" uniqueCount="274">
  <si>
    <t>CONTPAQ i</t>
  </si>
  <si>
    <t xml:space="preserve">      NÓMINAS</t>
  </si>
  <si>
    <t>011 INGENIERIA FISCAL LABORAL SC</t>
  </si>
  <si>
    <t>Lista de Raya (forma tabular)</t>
  </si>
  <si>
    <t>Periodo 1 al 1 Quincenal del 01/01/2018 al 15/01/2018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</si>
  <si>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</si>
  <si>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</si>
  <si>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</si>
  <si>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</si>
  <si>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</si>
  <si>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</si>
  <si>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</si>
  <si>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</si>
  <si>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</si>
  <si>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</si>
  <si>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</si>
  <si>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</si>
  <si>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I.S.R. a retener (cálc. anual)</t>
  </si>
  <si>
    <t>I.S.R. (sp)</t>
  </si>
  <si>
    <t>Reintegro de ISR pagado en exceso</t>
  </si>
  <si>
    <t>I.M.S.S.</t>
  </si>
  <si>
    <t>Préstamo Infonavit</t>
  </si>
  <si>
    <t>Préstamo FONACOT</t>
  </si>
  <si>
    <t>Ajuste al neto</t>
  </si>
  <si>
    <t>Ahorro CTM</t>
  </si>
  <si>
    <t>DESC CTA 254</t>
  </si>
  <si>
    <t>Descuento infonavit 17</t>
  </si>
  <si>
    <t>*TOTAL* *DEDUCCIONES*</t>
  </si>
  <si>
    <t>*NETO*</t>
  </si>
  <si>
    <t xml:space="preserve">    Reg. Pat. IMSS:  Z3422423106</t>
  </si>
  <si>
    <t>Departamento 1 1200X11</t>
  </si>
  <si>
    <t>ABM22</t>
  </si>
  <si>
    <t>Acosta Becerra Maria Del Pueblito</t>
  </si>
  <si>
    <t>ABA21</t>
  </si>
  <si>
    <t>Alvarez Balderas Abraham Adalberto</t>
  </si>
  <si>
    <t>AOE14</t>
  </si>
  <si>
    <t>Alvizar Organista Eduardo</t>
  </si>
  <si>
    <t>AVA19</t>
  </si>
  <si>
    <t>Armenta Vargas Adriana</t>
  </si>
  <si>
    <t>AHM29</t>
  </si>
  <si>
    <t>Asiain Hernandez Maria Guadalupe</t>
  </si>
  <si>
    <t>BRA01</t>
  </si>
  <si>
    <t>Balvanera Rebollar Abraham</t>
  </si>
  <si>
    <t>BCJ22</t>
  </si>
  <si>
    <t>Barcenas Colmenero Jorge Alejandro</t>
  </si>
  <si>
    <t>BCE10</t>
  </si>
  <si>
    <t>Bravo Carboney Eduardo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</si>
  <si>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</si>
  <si>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</si>
  <si>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</si>
  <si>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</si>
  <si>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</si>
  <si>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</si>
  <si>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</si>
  <si>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</si>
  <si>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</si>
  <si>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</si>
  <si>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</si>
  <si>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</si>
  <si>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</si>
  <si>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</si>
  <si>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COM16</t>
  </si>
  <si>
    <t>Cristobal Ortiz Mauricio</t>
  </si>
  <si>
    <t>0EZ08</t>
  </si>
  <si>
    <t>Espindola Zarazua Maria Guadalupe</t>
  </si>
  <si>
    <t>FC026</t>
  </si>
  <si>
    <t>Flores Catarino Josue</t>
  </si>
  <si>
    <t>GRJ05</t>
  </si>
  <si>
    <t>Gallegos Ramirez Jose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</si>
  <si>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</si>
  <si>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</si>
  <si>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</si>
  <si>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</si>
  <si>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</si>
  <si>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</si>
  <si>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</si>
  <si>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</si>
  <si>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</si>
  <si>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</si>
  <si>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</si>
  <si>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</si>
  <si>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</si>
  <si>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</si>
  <si>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GVJ02</t>
  </si>
  <si>
    <t>Guerrero Vega Javier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</si>
  <si>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</si>
  <si>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</si>
  <si>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</si>
  <si>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</si>
  <si>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</si>
  <si>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</si>
  <si>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</si>
  <si>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</si>
  <si>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</si>
  <si>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</si>
  <si>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</si>
  <si>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Yessenia</t>
  </si>
  <si>
    <t>JAM01</t>
  </si>
  <si>
    <t>Juarez Aguilar Miguel</t>
  </si>
  <si>
    <t>0JB01</t>
  </si>
  <si>
    <t>Juarez Bautista Juan Carlos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</si>
  <si>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</si>
  <si>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</si>
  <si>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</si>
  <si>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</si>
  <si>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</si>
  <si>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</si>
  <si>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</si>
  <si>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</si>
  <si>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</si>
  <si>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</si>
  <si>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</si>
  <si>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</si>
  <si>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</si>
  <si>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</si>
  <si>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</si>
  <si>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</si>
  <si>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</si>
  <si>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</si>
  <si>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PSC21</t>
  </si>
  <si>
    <t>Pantoja Sanchez Carely Desiree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</si>
  <si>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</si>
  <si>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</si>
  <si>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</si>
  <si>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</si>
  <si>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</si>
  <si>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</si>
  <si>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</si>
  <si>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</si>
  <si>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RGA22</t>
  </si>
  <si>
    <t>Rivera Galvan Jose Alberto</t>
  </si>
  <si>
    <t>SAG03</t>
  </si>
  <si>
    <t>Sanchez Atanasio Gabriel</t>
  </si>
  <si>
    <t>0SM19</t>
  </si>
  <si>
    <t>Sanchez Morales Idalid</t>
  </si>
  <si>
    <t>SRD09</t>
  </si>
  <si>
    <t>Sanchez Rivera Daniela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</si>
  <si>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</si>
  <si>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</si>
  <si>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</si>
  <si>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</si>
  <si>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</si>
  <si>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</si>
  <si>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</si>
  <si>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</si>
  <si>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</si>
  <si>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</si>
  <si>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</si>
  <si>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</si>
  <si>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VHE15</t>
  </si>
  <si>
    <t>Valdez Hernandez Elda Nelly</t>
  </si>
  <si>
    <t>0CV22</t>
  </si>
  <si>
    <t>Vargas Cosme Susana</t>
  </si>
  <si>
    <t>0VA00</t>
  </si>
  <si>
    <t>Villalba Acosta Fernando</t>
  </si>
  <si>
    <t>WRC03</t>
  </si>
  <si>
    <t>Williams Rodriguez Cristhian Donald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</si>
  <si>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</si>
  <si>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</si>
  <si>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</si>
  <si>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</si>
  <si>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</si>
  <si>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</si>
  <si>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</si>
  <si>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</si>
  <si>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</si>
  <si>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</si>
  <si>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</si>
  <si>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</si>
  <si>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1 del 2018-01-01 al 2018-01-15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</si>
  <si>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</si>
  <si>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</si>
  <si>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</si>
  <si>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</si>
  <si>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</si>
  <si>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</si>
  <si>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</si>
  <si>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2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</si>
  <si>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</si>
  <si>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</si>
  <si>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</si>
  <si>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</si>
  <si>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</si>
  <si>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59</t>
  </si>
  <si>
    <t>99 Otros</t>
  </si>
  <si>
    <t>Total Otros</t>
  </si>
  <si>
    <t>INGENIERIA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</si>
  <si>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</si>
  <si>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</si>
  <si>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</si>
  <si>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</si>
  <si>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</si>
  <si>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</si>
  <si>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</si>
  <si>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</si>
  <si>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</si>
  <si>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</si>
  <si>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</si>
  <si>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</si>
  <si>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1RA ENERO</t>
  </si>
  <si>
    <t>01/01/2018 AL 15/01/2018</t>
  </si>
  <si>
    <t>VENTAS</t>
  </si>
  <si>
    <t>ACOSTA BECERRA MARIA DEL PUEBLITO</t>
  </si>
  <si>
    <t>REFACCIONES</t>
  </si>
  <si>
    <t>ALVAREZ BALDERAS ABRAHAM ADALBERTO</t>
  </si>
  <si>
    <t>SERVICIO</t>
  </si>
  <si>
    <t>ALVIZAR ORGANISTA EDUARDO</t>
  </si>
  <si>
    <t>ARMENTA VARGAS ADRIANA</t>
  </si>
  <si>
    <t>ADMINISTRACION</t>
  </si>
  <si>
    <t>ASIAIN HERNANDEZ MARIA GUADALUPE</t>
  </si>
  <si>
    <t>BALVANERA REBOLLAR ABRAHAM</t>
  </si>
  <si>
    <t>BARCENAS COLMENERO JORGE ALEJANDRO</t>
  </si>
  <si>
    <t>BRAVO CARBONEY EDUARDO</t>
  </si>
  <si>
    <t>ADMON VENTAS</t>
  </si>
  <si>
    <t>BREÑA BASALDUA MARGARITA</t>
  </si>
  <si>
    <t>CORPORATIVO</t>
  </si>
  <si>
    <t>CAMACHO RESENDIZ M DOLORES</t>
  </si>
  <si>
    <t>CARRASCO MARTINEZ PATRICIA</t>
  </si>
  <si>
    <t>CATALAN DURAZNO ALISANDRA</t>
  </si>
  <si>
    <t>CEDEÑO HERNANDEZ JUANA</t>
  </si>
  <si>
    <t>CHAVEZ PEREZ BEATRIZ</t>
  </si>
  <si>
    <t>COLIN ALVAREZ OTHON</t>
  </si>
  <si>
    <t>CRISTOBAL ORTIZ MAURICIO</t>
  </si>
  <si>
    <t>ESPINDOLA ZARAZUA MARIA GUADALUPE</t>
  </si>
  <si>
    <t>FLORES CATARINO JOSUE</t>
  </si>
  <si>
    <t>GALLEGOS RAMIREZ JOSE</t>
  </si>
  <si>
    <t>GARCIA GONZALEZ JAVIER</t>
  </si>
  <si>
    <t>GARCIA LINO MARTHA GUADALUPE</t>
  </si>
  <si>
    <t>GARCIA LOZANO GABRIELA</t>
  </si>
  <si>
    <t>GARCIA PEREZ DIANA</t>
  </si>
  <si>
    <t>GOMEZ VALENCIA EVELIA</t>
  </si>
  <si>
    <t>F&amp;I</t>
  </si>
  <si>
    <t>GONZALEZ SANCHEZ MICHELLE ESTEFANIA</t>
  </si>
  <si>
    <t>GONZALEZ SOTELO JUDITH</t>
  </si>
  <si>
    <t>GUERRERO VEGA JAVIER</t>
  </si>
  <si>
    <t>HERNANDEZ CARPIO JESUS</t>
  </si>
  <si>
    <t>HERNANDEZ GARCIA TERESITA DE JESUS</t>
  </si>
  <si>
    <t>HERNANDEZ MARTINEZ ALMA JANET</t>
  </si>
  <si>
    <t>SEMINUEVOS</t>
  </si>
  <si>
    <t>HERNANDEZ MARTINEZ MARCO ANTONIO</t>
  </si>
  <si>
    <t>HERNANDEZ MONTERO MARIA MONSERRAT</t>
  </si>
  <si>
    <t>JIMENEZ ZARAGOZA YESSENIA</t>
  </si>
  <si>
    <t>HOJALATERIA</t>
  </si>
  <si>
    <t>JUAREZ AGUILAR MIGUEL</t>
  </si>
  <si>
    <t>JUAREZ BAUTISTA JUAN CARLOS</t>
  </si>
  <si>
    <t>MANCILLA ZUñIGA FERMIN</t>
  </si>
  <si>
    <t>MANDUJANO MARTINEZ GUADALUPE</t>
  </si>
  <si>
    <t>ADMON SERVICIO</t>
  </si>
  <si>
    <t>MARTINEZ CABRERA ERICK IGNACIO</t>
  </si>
  <si>
    <t>MARTINEZ GONZALEZ MARIA DOLORES</t>
  </si>
  <si>
    <t>MOLINA RAMIREZ JESUS OCTAVIO</t>
  </si>
  <si>
    <t>MOMPALA HERNANDEZ JUAN MANUEL</t>
  </si>
  <si>
    <t>MORALES CRUZ HAYDEE</t>
  </si>
  <si>
    <t>OLVERA LANDAVERDE ARMANDO</t>
  </si>
  <si>
    <t>ORTIZ BOLAÑOS BANEZA YUDIHT</t>
  </si>
  <si>
    <t>PANTOJA SANCHEZ CARELY DESIREE</t>
  </si>
  <si>
    <t>PEREZ BANDA CRISTINA</t>
  </si>
  <si>
    <t>PEREZ HERNANDEZ JUAN</t>
  </si>
  <si>
    <t>QUILLO ALVAREZ EDUARDO</t>
  </si>
  <si>
    <t>RAMIREZ DE LA O MARGARITA</t>
  </si>
  <si>
    <t>RIVERA GALVAN JOSE ALBERTO</t>
  </si>
  <si>
    <t>SANCHEZ ATANASIO GABRIEL</t>
  </si>
  <si>
    <t>SANCHEZ MORALES IDALID</t>
  </si>
  <si>
    <t>SANCHEZ RIVERA DANIELA</t>
  </si>
  <si>
    <t>SANTOS ARREDONDO MARIA REMEDIOS</t>
  </si>
  <si>
    <t>SEBASTIAN BERNAL FLOR MIREYA</t>
  </si>
  <si>
    <t>SERRATO ROMAN MAURO RAYMUNDO</t>
  </si>
  <si>
    <t>SIERRA POLINA CESAR ALAN</t>
  </si>
  <si>
    <t>TINOCO SUAREZ MARGARITA</t>
  </si>
  <si>
    <t>TORRES JIMENEZ ISMAEL FERNANDO</t>
  </si>
  <si>
    <t>VALDEZ HERNANDEZ ELDA NELLY</t>
  </si>
  <si>
    <t>VARGAS COSME SUSANA</t>
  </si>
  <si>
    <t>VILLALBA ACOSTA FERNANDO</t>
  </si>
  <si>
    <t>WILLIAMS RODRIGUEZ CRISTHIAN 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</si>
</sst>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2" fillId="0" borderId="1" xfId="0" applyNumberFormat="1" applyFont="1" applyBorder="1"/>
    <xf numFmtId="44" fontId="9" fillId="0" borderId="0" xfId="1" applyFont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9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H45" sqref="H45:H74"/>
    </sheetView>
  </sheetViews>
  <sheetFormatPr baseColWidth="10" defaultRowHeight="11.25" x14ac:dyDescent="0.2"/>
  <cols>
    <col min="1" max="1" width="8.5703125" style="2" customWidth="1"/>
    <col min="2" max="2" width="27.28515625" style="1" customWidth="1"/>
    <col min="3" max="3" width="15" style="1" bestFit="1" customWidth="1"/>
    <col min="4" max="4" width="11.42578125" style="1"/>
    <col min="5" max="5" width="13.42578125" style="1" customWidth="1"/>
    <col min="6" max="6" width="11.42578125" style="1"/>
    <col min="7" max="7" width="12.140625" style="1" customWidth="1"/>
    <col min="8" max="8" width="13.28515625" style="1" customWidth="1"/>
    <col min="9" max="9" width="13.5703125" style="1" customWidth="1"/>
    <col min="10" max="10" width="13.140625" style="1" customWidth="1"/>
    <col min="11" max="16384" width="11.42578125" style="1"/>
  </cols>
  <sheetData>
    <row r="1" spans="1:13" ht="18" customHeight="1" x14ac:dyDescent="0.2">
      <c r="A1" s="3" t="s">
        <v>0</v>
      </c>
      <c r="B1" s="26" t="s">
        <v>168</v>
      </c>
    </row>
    <row r="2" spans="1:13" ht="24.95" customHeight="1" x14ac:dyDescent="0.2">
      <c r="A2" s="4" t="s">
        <v>1</v>
      </c>
      <c r="B2" s="24" t="s">
        <v>2</v>
      </c>
    </row>
    <row r="3" spans="1:13" ht="15.75" customHeight="1" x14ac:dyDescent="0.2">
      <c r="B3" s="21" t="s">
        <v>3</v>
      </c>
    </row>
    <row r="4" spans="1:13" ht="12.75" x14ac:dyDescent="0.2">
      <c r="B4" s="23" t="s">
        <v>4</v>
      </c>
    </row>
    <row r="5" spans="1:13" x14ac:dyDescent="0.2">
      <c r="B5" s="6" t="s">
        <v>5</v>
      </c>
    </row>
    <row r="6" spans="1:13" x14ac:dyDescent="0.2">
      <c r="B6" s="6" t="s">
        <v>6</v>
      </c>
    </row>
    <row r="7" spans="1:13" ht="15.75" x14ac:dyDescent="0.25">
      <c r="E7" s="45" t="s">
        <v>187</v>
      </c>
      <c r="F7" s="45"/>
      <c r="G7" s="45"/>
      <c r="H7" s="45"/>
      <c r="I7" s="45"/>
      <c r="J7" s="45"/>
    </row>
    <row r="8" spans="1:13" s="5" customFormat="1" ht="34.5" thickBot="1" x14ac:dyDescent="0.25">
      <c r="A8" s="8" t="s">
        <v>7</v>
      </c>
      <c r="B8" s="9" t="s">
        <v>8</v>
      </c>
      <c r="C8" s="10" t="s">
        <v>13</v>
      </c>
      <c r="E8" s="40" t="s">
        <v>13</v>
      </c>
      <c r="F8" s="40" t="s">
        <v>188</v>
      </c>
      <c r="G8" s="40" t="s">
        <v>189</v>
      </c>
      <c r="H8" s="40" t="s">
        <v>190</v>
      </c>
      <c r="I8" s="40" t="s">
        <v>191</v>
      </c>
      <c r="J8" s="40" t="s">
        <v>192</v>
      </c>
    </row>
    <row r="9" spans="1:13" ht="12" thickTop="1" x14ac:dyDescent="0.2">
      <c r="A9" s="13" t="s">
        <v>29</v>
      </c>
    </row>
    <row r="11" spans="1:13" x14ac:dyDescent="0.2">
      <c r="A11" s="12" t="s">
        <v>30</v>
      </c>
    </row>
    <row r="12" spans="1:13" ht="15" hidden="1" x14ac:dyDescent="0.25">
      <c r="A12" s="2" t="s">
        <v>31</v>
      </c>
      <c r="B12" s="1" t="s">
        <v>32</v>
      </c>
      <c r="C12" s="14">
        <v>4000.05</v>
      </c>
      <c r="E12" s="41">
        <f>+C12</f>
        <v>4000.05</v>
      </c>
      <c r="F12" s="41">
        <f>+E12*2%</f>
        <v>80.001000000000005</v>
      </c>
      <c r="G12" s="41">
        <f>+E12*7.5%</f>
        <v>300.00375000000003</v>
      </c>
      <c r="H12" s="41">
        <f>SUM(E12:G12)</f>
        <v>4380.0547500000002</v>
      </c>
      <c r="I12" s="41">
        <f>+H12*16%</f>
        <v>700.80876000000001</v>
      </c>
      <c r="J12" s="41">
        <f>+H12+I12</f>
        <v>5080.8635100000001</v>
      </c>
      <c r="L12" s="58" t="s">
        <v>201</v>
      </c>
      <c r="M12" s="58" t="s">
        <v>202</v>
      </c>
    </row>
    <row r="13" spans="1:13" ht="15" hidden="1" x14ac:dyDescent="0.25">
      <c r="A13" s="2" t="s">
        <v>33</v>
      </c>
      <c r="B13" s="1" t="s">
        <v>34</v>
      </c>
      <c r="C13" s="14">
        <v>4499.95</v>
      </c>
      <c r="E13" s="41">
        <f t="shared" ref="E13:E74" si="0">+C13</f>
        <v>4499.95</v>
      </c>
      <c r="F13" s="41">
        <f t="shared" ref="F13:F74" si="1">+E13*2%</f>
        <v>89.998999999999995</v>
      </c>
      <c r="G13" s="41">
        <f t="shared" ref="G13:G74" si="2">+E13*7.5%</f>
        <v>337.49624999999997</v>
      </c>
      <c r="H13" s="41">
        <f t="shared" ref="H13:H74" si="3">SUM(E13:G13)</f>
        <v>4927.4452499999998</v>
      </c>
      <c r="I13" s="41">
        <f t="shared" ref="I13:I74" si="4">+H13*16%</f>
        <v>788.39123999999993</v>
      </c>
      <c r="J13" s="41">
        <f t="shared" ref="J13:J74" si="5">+H13+I13</f>
        <v>5715.8364899999997</v>
      </c>
      <c r="L13" s="58" t="s">
        <v>203</v>
      </c>
      <c r="M13" s="58" t="s">
        <v>204</v>
      </c>
    </row>
    <row r="14" spans="1:13" ht="15" hidden="1" x14ac:dyDescent="0.25">
      <c r="A14" s="2" t="s">
        <v>35</v>
      </c>
      <c r="B14" s="1" t="s">
        <v>36</v>
      </c>
      <c r="C14" s="14">
        <v>41202.879999999997</v>
      </c>
      <c r="E14" s="41">
        <f t="shared" si="0"/>
        <v>41202.879999999997</v>
      </c>
      <c r="F14" s="41">
        <f t="shared" si="1"/>
        <v>824.05759999999998</v>
      </c>
      <c r="G14" s="41">
        <f t="shared" si="2"/>
        <v>3090.2159999999999</v>
      </c>
      <c r="H14" s="41">
        <f t="shared" si="3"/>
        <v>45117.153599999998</v>
      </c>
      <c r="I14" s="41">
        <f t="shared" si="4"/>
        <v>7218.7445760000001</v>
      </c>
      <c r="J14" s="41">
        <f t="shared" si="5"/>
        <v>52335.898175999995</v>
      </c>
      <c r="L14" s="58" t="s">
        <v>205</v>
      </c>
      <c r="M14" s="58" t="s">
        <v>206</v>
      </c>
    </row>
    <row r="15" spans="1:13" ht="15" hidden="1" x14ac:dyDescent="0.25">
      <c r="A15" s="2" t="s">
        <v>37</v>
      </c>
      <c r="B15" s="1" t="s">
        <v>38</v>
      </c>
      <c r="C15" s="14">
        <v>5232.96</v>
      </c>
      <c r="E15" s="41">
        <f t="shared" si="0"/>
        <v>5232.96</v>
      </c>
      <c r="F15" s="41">
        <f t="shared" si="1"/>
        <v>104.6592</v>
      </c>
      <c r="G15" s="41">
        <f t="shared" si="2"/>
        <v>392.47199999999998</v>
      </c>
      <c r="H15" s="41">
        <f t="shared" si="3"/>
        <v>5730.0911999999998</v>
      </c>
      <c r="I15" s="41">
        <f t="shared" si="4"/>
        <v>916.81459199999995</v>
      </c>
      <c r="J15" s="41">
        <f t="shared" si="5"/>
        <v>6646.9057919999996</v>
      </c>
      <c r="L15" s="58" t="s">
        <v>201</v>
      </c>
      <c r="M15" s="58" t="s">
        <v>207</v>
      </c>
    </row>
    <row r="16" spans="1:13" ht="15" hidden="1" x14ac:dyDescent="0.25">
      <c r="A16" s="2" t="s">
        <v>39</v>
      </c>
      <c r="B16" s="1" t="s">
        <v>40</v>
      </c>
      <c r="C16" s="14">
        <v>4028.26</v>
      </c>
      <c r="E16" s="41">
        <f t="shared" si="0"/>
        <v>4028.26</v>
      </c>
      <c r="F16" s="41">
        <f t="shared" si="1"/>
        <v>80.565200000000004</v>
      </c>
      <c r="G16" s="41">
        <f t="shared" si="2"/>
        <v>302.11950000000002</v>
      </c>
      <c r="H16" s="41">
        <f t="shared" si="3"/>
        <v>4410.9447</v>
      </c>
      <c r="I16" s="41">
        <f t="shared" si="4"/>
        <v>705.75115200000005</v>
      </c>
      <c r="J16" s="41">
        <f t="shared" si="5"/>
        <v>5116.6958519999998</v>
      </c>
      <c r="L16" s="58" t="s">
        <v>208</v>
      </c>
      <c r="M16" s="58" t="s">
        <v>209</v>
      </c>
    </row>
    <row r="17" spans="1:13" ht="15" hidden="1" x14ac:dyDescent="0.25">
      <c r="A17" s="2" t="s">
        <v>41</v>
      </c>
      <c r="B17" s="1" t="s">
        <v>42</v>
      </c>
      <c r="C17" s="14">
        <v>6500</v>
      </c>
      <c r="E17" s="41">
        <f t="shared" si="0"/>
        <v>6500</v>
      </c>
      <c r="F17" s="41">
        <f t="shared" si="1"/>
        <v>130</v>
      </c>
      <c r="G17" s="41">
        <f t="shared" si="2"/>
        <v>487.5</v>
      </c>
      <c r="H17" s="41">
        <f t="shared" si="3"/>
        <v>7117.5</v>
      </c>
      <c r="I17" s="41">
        <f t="shared" si="4"/>
        <v>1138.8</v>
      </c>
      <c r="J17" s="41">
        <f t="shared" si="5"/>
        <v>8256.2999999999993</v>
      </c>
      <c r="L17" s="58" t="s">
        <v>201</v>
      </c>
      <c r="M17" s="58" t="s">
        <v>210</v>
      </c>
    </row>
    <row r="18" spans="1:13" ht="15" hidden="1" x14ac:dyDescent="0.25">
      <c r="A18" s="2" t="s">
        <v>43</v>
      </c>
      <c r="B18" s="1" t="s">
        <v>44</v>
      </c>
      <c r="C18" s="14">
        <v>11753.02</v>
      </c>
      <c r="E18" s="41">
        <f t="shared" si="0"/>
        <v>11753.02</v>
      </c>
      <c r="F18" s="41">
        <f t="shared" si="1"/>
        <v>235.06040000000002</v>
      </c>
      <c r="G18" s="41">
        <f t="shared" si="2"/>
        <v>881.47649999999999</v>
      </c>
      <c r="H18" s="41">
        <f t="shared" si="3"/>
        <v>12869.556900000001</v>
      </c>
      <c r="I18" s="41">
        <f t="shared" si="4"/>
        <v>2059.1291040000001</v>
      </c>
      <c r="J18" s="41">
        <f t="shared" si="5"/>
        <v>14928.686004000001</v>
      </c>
      <c r="L18" s="58" t="s">
        <v>205</v>
      </c>
      <c r="M18" s="58" t="s">
        <v>211</v>
      </c>
    </row>
    <row r="19" spans="1:13" ht="15" hidden="1" x14ac:dyDescent="0.25">
      <c r="A19" s="2" t="s">
        <v>45</v>
      </c>
      <c r="B19" s="1" t="s">
        <v>46</v>
      </c>
      <c r="C19" s="14">
        <v>3000</v>
      </c>
      <c r="E19" s="41">
        <f t="shared" si="0"/>
        <v>3000</v>
      </c>
      <c r="F19" s="41">
        <f t="shared" si="1"/>
        <v>60</v>
      </c>
      <c r="G19" s="41">
        <f t="shared" si="2"/>
        <v>225</v>
      </c>
      <c r="H19" s="41">
        <f t="shared" si="3"/>
        <v>3285</v>
      </c>
      <c r="I19" s="41">
        <f t="shared" si="4"/>
        <v>525.6</v>
      </c>
      <c r="J19" s="41">
        <f t="shared" si="5"/>
        <v>3810.6</v>
      </c>
      <c r="L19" s="58" t="s">
        <v>201</v>
      </c>
      <c r="M19" s="58" t="s">
        <v>212</v>
      </c>
    </row>
    <row r="20" spans="1:13" ht="15" hidden="1" x14ac:dyDescent="0.25">
      <c r="A20" s="2" t="s">
        <v>47</v>
      </c>
      <c r="B20" s="1" t="s">
        <v>48</v>
      </c>
      <c r="C20" s="14">
        <v>3000</v>
      </c>
      <c r="E20" s="41">
        <f t="shared" si="0"/>
        <v>3000</v>
      </c>
      <c r="F20" s="41">
        <f t="shared" si="1"/>
        <v>60</v>
      </c>
      <c r="G20" s="41">
        <f t="shared" si="2"/>
        <v>225</v>
      </c>
      <c r="H20" s="41">
        <f t="shared" si="3"/>
        <v>3285</v>
      </c>
      <c r="I20" s="41">
        <f t="shared" si="4"/>
        <v>525.6</v>
      </c>
      <c r="J20" s="41">
        <f t="shared" si="5"/>
        <v>3810.6</v>
      </c>
      <c r="L20" s="58" t="s">
        <v>213</v>
      </c>
      <c r="M20" s="58" t="s">
        <v>214</v>
      </c>
    </row>
    <row r="21" spans="1:13" ht="15" hidden="1" x14ac:dyDescent="0.25">
      <c r="A21" s="2" t="s">
        <v>49</v>
      </c>
      <c r="B21" s="1" t="s">
        <v>50</v>
      </c>
      <c r="C21" s="14">
        <v>16500</v>
      </c>
      <c r="E21" s="41">
        <f t="shared" si="0"/>
        <v>16500</v>
      </c>
      <c r="F21" s="41">
        <f t="shared" si="1"/>
        <v>330</v>
      </c>
      <c r="G21" s="41">
        <f t="shared" si="2"/>
        <v>1237.5</v>
      </c>
      <c r="H21" s="41">
        <f t="shared" si="3"/>
        <v>18067.5</v>
      </c>
      <c r="I21" s="41">
        <f t="shared" si="4"/>
        <v>2890.8</v>
      </c>
      <c r="J21" s="41">
        <f t="shared" si="5"/>
        <v>20958.3</v>
      </c>
      <c r="L21" s="58" t="s">
        <v>215</v>
      </c>
      <c r="M21" s="58" t="s">
        <v>216</v>
      </c>
    </row>
    <row r="22" spans="1:13" ht="15" hidden="1" x14ac:dyDescent="0.25">
      <c r="A22" s="2" t="s">
        <v>51</v>
      </c>
      <c r="B22" s="1" t="s">
        <v>52</v>
      </c>
      <c r="C22" s="14">
        <v>3000</v>
      </c>
      <c r="E22" s="41">
        <f t="shared" si="0"/>
        <v>3000</v>
      </c>
      <c r="F22" s="41">
        <f t="shared" si="1"/>
        <v>60</v>
      </c>
      <c r="G22" s="41">
        <f t="shared" si="2"/>
        <v>225</v>
      </c>
      <c r="H22" s="41">
        <f t="shared" si="3"/>
        <v>3285</v>
      </c>
      <c r="I22" s="41">
        <f t="shared" si="4"/>
        <v>525.6</v>
      </c>
      <c r="J22" s="41">
        <f t="shared" si="5"/>
        <v>3810.6</v>
      </c>
      <c r="L22" s="59" t="s">
        <v>201</v>
      </c>
      <c r="M22" s="59" t="s">
        <v>217</v>
      </c>
    </row>
    <row r="23" spans="1:13" ht="15" hidden="1" x14ac:dyDescent="0.25">
      <c r="A23" s="2" t="s">
        <v>53</v>
      </c>
      <c r="B23" s="1" t="s">
        <v>54</v>
      </c>
      <c r="C23" s="14">
        <v>4499.95</v>
      </c>
      <c r="E23" s="41">
        <f t="shared" si="0"/>
        <v>4499.95</v>
      </c>
      <c r="F23" s="41">
        <f t="shared" si="1"/>
        <v>89.998999999999995</v>
      </c>
      <c r="G23" s="41">
        <f t="shared" si="2"/>
        <v>337.49624999999997</v>
      </c>
      <c r="H23" s="41">
        <f t="shared" si="3"/>
        <v>4927.4452499999998</v>
      </c>
      <c r="I23" s="41">
        <f t="shared" si="4"/>
        <v>788.39123999999993</v>
      </c>
      <c r="J23" s="41">
        <f t="shared" si="5"/>
        <v>5715.8364899999997</v>
      </c>
      <c r="L23" s="59" t="s">
        <v>203</v>
      </c>
      <c r="M23" s="59" t="s">
        <v>218</v>
      </c>
    </row>
    <row r="24" spans="1:13" ht="15" hidden="1" x14ac:dyDescent="0.25">
      <c r="A24" s="2" t="s">
        <v>55</v>
      </c>
      <c r="B24" s="1" t="s">
        <v>56</v>
      </c>
      <c r="C24" s="14">
        <v>5000.1000000000004</v>
      </c>
      <c r="E24" s="41">
        <f t="shared" si="0"/>
        <v>5000.1000000000004</v>
      </c>
      <c r="F24" s="41">
        <f t="shared" si="1"/>
        <v>100.00200000000001</v>
      </c>
      <c r="G24" s="41">
        <f t="shared" si="2"/>
        <v>375.00749999999999</v>
      </c>
      <c r="H24" s="41">
        <f t="shared" si="3"/>
        <v>5475.1095000000005</v>
      </c>
      <c r="I24" s="41">
        <f t="shared" si="4"/>
        <v>876.0175200000001</v>
      </c>
      <c r="J24" s="41">
        <f t="shared" si="5"/>
        <v>6351.1270200000008</v>
      </c>
      <c r="L24" s="58" t="s">
        <v>208</v>
      </c>
      <c r="M24" s="58" t="s">
        <v>219</v>
      </c>
    </row>
    <row r="25" spans="1:13" ht="15" hidden="1" x14ac:dyDescent="0.25">
      <c r="A25" s="2" t="s">
        <v>57</v>
      </c>
      <c r="B25" s="1" t="s">
        <v>58</v>
      </c>
      <c r="C25" s="14">
        <v>2750.1</v>
      </c>
      <c r="E25" s="41">
        <f t="shared" si="0"/>
        <v>2750.1</v>
      </c>
      <c r="F25" s="41">
        <f t="shared" si="1"/>
        <v>55.002000000000002</v>
      </c>
      <c r="G25" s="41">
        <f t="shared" si="2"/>
        <v>206.25749999999999</v>
      </c>
      <c r="H25" s="41">
        <f t="shared" si="3"/>
        <v>3011.3595</v>
      </c>
      <c r="I25" s="41">
        <f t="shared" si="4"/>
        <v>481.81752</v>
      </c>
      <c r="J25" s="41">
        <f t="shared" si="5"/>
        <v>3493.1770200000001</v>
      </c>
      <c r="L25" s="58" t="s">
        <v>213</v>
      </c>
      <c r="M25" s="58" t="s">
        <v>220</v>
      </c>
    </row>
    <row r="26" spans="1:13" ht="15" hidden="1" x14ac:dyDescent="0.25">
      <c r="A26" s="2" t="s">
        <v>59</v>
      </c>
      <c r="B26" s="1" t="s">
        <v>60</v>
      </c>
      <c r="C26" s="14">
        <v>7056</v>
      </c>
      <c r="E26" s="41">
        <f t="shared" si="0"/>
        <v>7056</v>
      </c>
      <c r="F26" s="41">
        <f t="shared" si="1"/>
        <v>141.12</v>
      </c>
      <c r="G26" s="41">
        <f t="shared" si="2"/>
        <v>529.19999999999993</v>
      </c>
      <c r="H26" s="41">
        <f t="shared" si="3"/>
        <v>7726.32</v>
      </c>
      <c r="I26" s="41">
        <f t="shared" si="4"/>
        <v>1236.2112</v>
      </c>
      <c r="J26" s="41">
        <f t="shared" si="5"/>
        <v>8962.5311999999994</v>
      </c>
      <c r="L26" s="58" t="s">
        <v>215</v>
      </c>
      <c r="M26" s="58" t="s">
        <v>221</v>
      </c>
    </row>
    <row r="27" spans="1:13" ht="15" hidden="1" x14ac:dyDescent="0.25">
      <c r="A27" s="2" t="s">
        <v>61</v>
      </c>
      <c r="B27" s="1" t="s">
        <v>62</v>
      </c>
      <c r="C27" s="14">
        <v>6600</v>
      </c>
      <c r="E27" s="41">
        <f t="shared" si="0"/>
        <v>6600</v>
      </c>
      <c r="F27" s="41">
        <f t="shared" si="1"/>
        <v>132</v>
      </c>
      <c r="G27" s="41">
        <f t="shared" si="2"/>
        <v>495</v>
      </c>
      <c r="H27" s="41">
        <f t="shared" si="3"/>
        <v>7227</v>
      </c>
      <c r="I27" s="41">
        <f t="shared" si="4"/>
        <v>1156.32</v>
      </c>
      <c r="J27" s="41">
        <f t="shared" si="5"/>
        <v>8383.32</v>
      </c>
      <c r="L27" s="58" t="s">
        <v>201</v>
      </c>
      <c r="M27" s="58" t="s">
        <v>222</v>
      </c>
    </row>
    <row r="28" spans="1:13" ht="15" hidden="1" x14ac:dyDescent="0.25">
      <c r="A28" s="2" t="s">
        <v>63</v>
      </c>
      <c r="B28" s="1" t="s">
        <v>64</v>
      </c>
      <c r="C28" s="14">
        <v>7531.36</v>
      </c>
      <c r="E28" s="41">
        <f t="shared" si="0"/>
        <v>7531.36</v>
      </c>
      <c r="F28" s="41">
        <f t="shared" si="1"/>
        <v>150.62719999999999</v>
      </c>
      <c r="G28" s="41">
        <f t="shared" si="2"/>
        <v>564.85199999999998</v>
      </c>
      <c r="H28" s="41">
        <f t="shared" si="3"/>
        <v>8246.8392000000003</v>
      </c>
      <c r="I28" s="41">
        <f t="shared" si="4"/>
        <v>1319.4942720000001</v>
      </c>
      <c r="J28" s="41">
        <f t="shared" si="5"/>
        <v>9566.3334720000003</v>
      </c>
      <c r="L28" s="58" t="s">
        <v>205</v>
      </c>
      <c r="M28" s="58" t="s">
        <v>223</v>
      </c>
    </row>
    <row r="29" spans="1:13" ht="15" hidden="1" x14ac:dyDescent="0.25">
      <c r="A29" s="2" t="s">
        <v>65</v>
      </c>
      <c r="B29" s="1" t="s">
        <v>66</v>
      </c>
      <c r="C29" s="14">
        <v>6219.79</v>
      </c>
      <c r="E29" s="41">
        <f t="shared" si="0"/>
        <v>6219.79</v>
      </c>
      <c r="F29" s="41">
        <f t="shared" si="1"/>
        <v>124.39580000000001</v>
      </c>
      <c r="G29" s="41">
        <f t="shared" si="2"/>
        <v>466.48424999999997</v>
      </c>
      <c r="H29" s="41">
        <f t="shared" si="3"/>
        <v>6810.6700500000006</v>
      </c>
      <c r="I29" s="41">
        <f t="shared" si="4"/>
        <v>1089.707208</v>
      </c>
      <c r="J29" s="41">
        <f t="shared" si="5"/>
        <v>7900.3772580000004</v>
      </c>
      <c r="L29" s="58" t="s">
        <v>205</v>
      </c>
      <c r="M29" s="58" t="s">
        <v>224</v>
      </c>
    </row>
    <row r="30" spans="1:13" ht="15" hidden="1" x14ac:dyDescent="0.25">
      <c r="A30" s="2" t="s">
        <v>67</v>
      </c>
      <c r="B30" s="1" t="s">
        <v>68</v>
      </c>
      <c r="C30" s="14">
        <v>15380.83</v>
      </c>
      <c r="E30" s="41">
        <f t="shared" si="0"/>
        <v>15380.83</v>
      </c>
      <c r="F30" s="41">
        <f t="shared" si="1"/>
        <v>307.61660000000001</v>
      </c>
      <c r="G30" s="41">
        <f t="shared" si="2"/>
        <v>1153.5622499999999</v>
      </c>
      <c r="H30" s="41">
        <f t="shared" si="3"/>
        <v>16842.008849999998</v>
      </c>
      <c r="I30" s="41">
        <f t="shared" si="4"/>
        <v>2694.7214159999999</v>
      </c>
      <c r="J30" s="41">
        <f t="shared" si="5"/>
        <v>19536.730265999999</v>
      </c>
      <c r="L30" s="58" t="s">
        <v>205</v>
      </c>
      <c r="M30" s="58" t="s">
        <v>225</v>
      </c>
    </row>
    <row r="31" spans="1:13" ht="15" hidden="1" x14ac:dyDescent="0.25">
      <c r="A31" s="2" t="s">
        <v>69</v>
      </c>
      <c r="B31" s="1" t="s">
        <v>70</v>
      </c>
      <c r="C31" s="14">
        <v>7000</v>
      </c>
      <c r="E31" s="41">
        <f t="shared" si="0"/>
        <v>7000</v>
      </c>
      <c r="F31" s="41">
        <f t="shared" si="1"/>
        <v>140</v>
      </c>
      <c r="G31" s="41">
        <f t="shared" si="2"/>
        <v>525</v>
      </c>
      <c r="H31" s="41">
        <f t="shared" si="3"/>
        <v>7665</v>
      </c>
      <c r="I31" s="41">
        <f t="shared" si="4"/>
        <v>1226.4000000000001</v>
      </c>
      <c r="J31" s="41">
        <f t="shared" si="5"/>
        <v>8891.4</v>
      </c>
      <c r="L31" s="58" t="s">
        <v>201</v>
      </c>
      <c r="M31" s="58" t="s">
        <v>226</v>
      </c>
    </row>
    <row r="32" spans="1:13" ht="15" hidden="1" x14ac:dyDescent="0.25">
      <c r="A32" s="2" t="s">
        <v>71</v>
      </c>
      <c r="B32" s="1" t="s">
        <v>72</v>
      </c>
      <c r="C32" s="14">
        <v>4000.05</v>
      </c>
      <c r="E32" s="41">
        <f t="shared" si="0"/>
        <v>4000.05</v>
      </c>
      <c r="F32" s="41">
        <f t="shared" si="1"/>
        <v>80.001000000000005</v>
      </c>
      <c r="G32" s="41">
        <f t="shared" si="2"/>
        <v>300.00375000000003</v>
      </c>
      <c r="H32" s="41">
        <f t="shared" si="3"/>
        <v>4380.0547500000002</v>
      </c>
      <c r="I32" s="41">
        <f t="shared" si="4"/>
        <v>700.80876000000001</v>
      </c>
      <c r="J32" s="41">
        <f t="shared" si="5"/>
        <v>5080.8635100000001</v>
      </c>
      <c r="L32" s="58" t="s">
        <v>208</v>
      </c>
      <c r="M32" s="58" t="s">
        <v>227</v>
      </c>
    </row>
    <row r="33" spans="1:13" ht="15" hidden="1" x14ac:dyDescent="0.25">
      <c r="A33" s="2" t="s">
        <v>73</v>
      </c>
      <c r="B33" s="1" t="s">
        <v>74</v>
      </c>
      <c r="C33" s="14">
        <v>4999.95</v>
      </c>
      <c r="E33" s="41">
        <f t="shared" si="0"/>
        <v>4999.95</v>
      </c>
      <c r="F33" s="41">
        <f t="shared" si="1"/>
        <v>99.998999999999995</v>
      </c>
      <c r="G33" s="41">
        <f t="shared" si="2"/>
        <v>374.99624999999997</v>
      </c>
      <c r="H33" s="41">
        <f t="shared" si="3"/>
        <v>5474.9452499999998</v>
      </c>
      <c r="I33" s="41">
        <f t="shared" si="4"/>
        <v>875.99123999999995</v>
      </c>
      <c r="J33" s="41">
        <f t="shared" si="5"/>
        <v>6350.93649</v>
      </c>
      <c r="L33" s="58" t="s">
        <v>208</v>
      </c>
      <c r="M33" s="58" t="s">
        <v>228</v>
      </c>
    </row>
    <row r="34" spans="1:13" ht="15" hidden="1" x14ac:dyDescent="0.25">
      <c r="A34" s="2" t="s">
        <v>75</v>
      </c>
      <c r="B34" s="1" t="s">
        <v>76</v>
      </c>
      <c r="C34" s="14">
        <v>12499.95</v>
      </c>
      <c r="E34" s="41">
        <f t="shared" si="0"/>
        <v>12499.95</v>
      </c>
      <c r="F34" s="41">
        <f t="shared" si="1"/>
        <v>249.99900000000002</v>
      </c>
      <c r="G34" s="41">
        <f t="shared" si="2"/>
        <v>937.49625000000003</v>
      </c>
      <c r="H34" s="41">
        <f t="shared" si="3"/>
        <v>13687.445250000001</v>
      </c>
      <c r="I34" s="41">
        <f t="shared" si="4"/>
        <v>2189.9912400000003</v>
      </c>
      <c r="J34" s="41">
        <f t="shared" si="5"/>
        <v>15877.43649</v>
      </c>
      <c r="L34" s="58" t="s">
        <v>208</v>
      </c>
      <c r="M34" s="58" t="s">
        <v>229</v>
      </c>
    </row>
    <row r="35" spans="1:13" ht="15" hidden="1" x14ac:dyDescent="0.25">
      <c r="A35" s="2" t="s">
        <v>77</v>
      </c>
      <c r="B35" s="1" t="s">
        <v>78</v>
      </c>
      <c r="C35" s="14">
        <v>6000</v>
      </c>
      <c r="E35" s="41">
        <f t="shared" si="0"/>
        <v>6000</v>
      </c>
      <c r="F35" s="41">
        <f t="shared" si="1"/>
        <v>120</v>
      </c>
      <c r="G35" s="41">
        <f t="shared" si="2"/>
        <v>450</v>
      </c>
      <c r="H35" s="41">
        <f t="shared" si="3"/>
        <v>6570</v>
      </c>
      <c r="I35" s="41">
        <f t="shared" si="4"/>
        <v>1051.2</v>
      </c>
      <c r="J35" s="41">
        <f t="shared" si="5"/>
        <v>7621.2</v>
      </c>
      <c r="L35" s="58" t="s">
        <v>208</v>
      </c>
      <c r="M35" s="58" t="s">
        <v>230</v>
      </c>
    </row>
    <row r="36" spans="1:13" ht="15" hidden="1" x14ac:dyDescent="0.25">
      <c r="A36" s="2" t="s">
        <v>79</v>
      </c>
      <c r="B36" s="1" t="s">
        <v>80</v>
      </c>
      <c r="C36" s="14">
        <v>9194.85</v>
      </c>
      <c r="E36" s="41">
        <f t="shared" si="0"/>
        <v>9194.85</v>
      </c>
      <c r="F36" s="41">
        <f t="shared" si="1"/>
        <v>183.89700000000002</v>
      </c>
      <c r="G36" s="41">
        <f t="shared" si="2"/>
        <v>689.61374999999998</v>
      </c>
      <c r="H36" s="41">
        <f t="shared" si="3"/>
        <v>10068.360750000002</v>
      </c>
      <c r="I36" s="41">
        <f t="shared" si="4"/>
        <v>1610.9377200000004</v>
      </c>
      <c r="J36" s="41">
        <f t="shared" si="5"/>
        <v>11679.298470000002</v>
      </c>
      <c r="L36" s="58" t="s">
        <v>231</v>
      </c>
      <c r="M36" s="58" t="s">
        <v>232</v>
      </c>
    </row>
    <row r="37" spans="1:13" ht="15" hidden="1" x14ac:dyDescent="0.25">
      <c r="A37" s="2" t="s">
        <v>81</v>
      </c>
      <c r="B37" s="1" t="s">
        <v>82</v>
      </c>
      <c r="C37" s="14">
        <v>4999.95</v>
      </c>
      <c r="E37" s="41">
        <f t="shared" si="0"/>
        <v>4999.95</v>
      </c>
      <c r="F37" s="41">
        <f t="shared" si="1"/>
        <v>99.998999999999995</v>
      </c>
      <c r="G37" s="41">
        <f t="shared" si="2"/>
        <v>374.99624999999997</v>
      </c>
      <c r="H37" s="41">
        <f t="shared" si="3"/>
        <v>5474.9452499999998</v>
      </c>
      <c r="I37" s="41">
        <f t="shared" si="4"/>
        <v>875.99123999999995</v>
      </c>
      <c r="J37" s="41">
        <f t="shared" si="5"/>
        <v>6350.93649</v>
      </c>
      <c r="L37" s="58" t="s">
        <v>208</v>
      </c>
      <c r="M37" s="58" t="s">
        <v>233</v>
      </c>
    </row>
    <row r="38" spans="1:13" ht="15" hidden="1" x14ac:dyDescent="0.25">
      <c r="A38" s="2" t="s">
        <v>83</v>
      </c>
      <c r="B38" s="1" t="s">
        <v>84</v>
      </c>
      <c r="C38" s="14">
        <v>9999.9500000000007</v>
      </c>
      <c r="E38" s="41">
        <f t="shared" si="0"/>
        <v>9999.9500000000007</v>
      </c>
      <c r="F38" s="41">
        <f t="shared" si="1"/>
        <v>199.99900000000002</v>
      </c>
      <c r="G38" s="41">
        <f t="shared" si="2"/>
        <v>749.99625000000003</v>
      </c>
      <c r="H38" s="41">
        <f t="shared" si="3"/>
        <v>10949.945250000001</v>
      </c>
      <c r="I38" s="41">
        <f t="shared" si="4"/>
        <v>1751.9912400000001</v>
      </c>
      <c r="J38" s="41">
        <f t="shared" si="5"/>
        <v>12701.93649</v>
      </c>
      <c r="L38" s="58" t="s">
        <v>208</v>
      </c>
      <c r="M38" s="58" t="s">
        <v>234</v>
      </c>
    </row>
    <row r="39" spans="1:13" ht="15" hidden="1" x14ac:dyDescent="0.25">
      <c r="A39" s="2" t="s">
        <v>85</v>
      </c>
      <c r="B39" s="1" t="s">
        <v>86</v>
      </c>
      <c r="C39" s="14">
        <v>8276.98</v>
      </c>
      <c r="E39" s="41">
        <f t="shared" si="0"/>
        <v>8276.98</v>
      </c>
      <c r="F39" s="41">
        <f t="shared" si="1"/>
        <v>165.53960000000001</v>
      </c>
      <c r="G39" s="41">
        <f t="shared" si="2"/>
        <v>620.7734999999999</v>
      </c>
      <c r="H39" s="41">
        <f t="shared" si="3"/>
        <v>9063.293099999999</v>
      </c>
      <c r="I39" s="41">
        <f t="shared" si="4"/>
        <v>1450.1268959999998</v>
      </c>
      <c r="J39" s="41">
        <f t="shared" si="5"/>
        <v>10513.419995999999</v>
      </c>
      <c r="L39" s="58" t="s">
        <v>203</v>
      </c>
      <c r="M39" s="58" t="s">
        <v>235</v>
      </c>
    </row>
    <row r="40" spans="1:13" ht="15" hidden="1" x14ac:dyDescent="0.25">
      <c r="A40" s="2" t="s">
        <v>87</v>
      </c>
      <c r="B40" s="1" t="s">
        <v>88</v>
      </c>
      <c r="C40" s="14">
        <v>5499.95</v>
      </c>
      <c r="E40" s="41">
        <f t="shared" si="0"/>
        <v>5499.95</v>
      </c>
      <c r="F40" s="41">
        <f t="shared" si="1"/>
        <v>109.999</v>
      </c>
      <c r="G40" s="41">
        <f t="shared" si="2"/>
        <v>412.49624999999997</v>
      </c>
      <c r="H40" s="41">
        <f t="shared" si="3"/>
        <v>6022.4452499999998</v>
      </c>
      <c r="I40" s="41">
        <f t="shared" si="4"/>
        <v>963.59123999999997</v>
      </c>
      <c r="J40" s="41">
        <f t="shared" si="5"/>
        <v>6986.0364899999995</v>
      </c>
      <c r="L40" s="58" t="s">
        <v>201</v>
      </c>
      <c r="M40" s="58" t="s">
        <v>236</v>
      </c>
    </row>
    <row r="41" spans="1:13" ht="15" hidden="1" x14ac:dyDescent="0.25">
      <c r="A41" s="2" t="s">
        <v>89</v>
      </c>
      <c r="B41" s="1" t="s">
        <v>90</v>
      </c>
      <c r="C41" s="14">
        <v>4000.05</v>
      </c>
      <c r="E41" s="41">
        <f t="shared" si="0"/>
        <v>4000.05</v>
      </c>
      <c r="F41" s="41">
        <f t="shared" si="1"/>
        <v>80.001000000000005</v>
      </c>
      <c r="G41" s="41">
        <f t="shared" si="2"/>
        <v>300.00375000000003</v>
      </c>
      <c r="H41" s="41">
        <f t="shared" si="3"/>
        <v>4380.0547500000002</v>
      </c>
      <c r="I41" s="41">
        <f t="shared" si="4"/>
        <v>700.80876000000001</v>
      </c>
      <c r="J41" s="41">
        <f t="shared" si="5"/>
        <v>5080.8635100000001</v>
      </c>
      <c r="L41" s="58" t="s">
        <v>208</v>
      </c>
      <c r="M41" s="58" t="s">
        <v>237</v>
      </c>
    </row>
    <row r="42" spans="1:13" ht="15" hidden="1" x14ac:dyDescent="0.25">
      <c r="A42" s="2" t="s">
        <v>91</v>
      </c>
      <c r="B42" s="1" t="s">
        <v>92</v>
      </c>
      <c r="C42" s="14">
        <v>9124.9500000000007</v>
      </c>
      <c r="E42" s="41">
        <f t="shared" si="0"/>
        <v>9124.9500000000007</v>
      </c>
      <c r="F42" s="41">
        <f t="shared" si="1"/>
        <v>182.49900000000002</v>
      </c>
      <c r="G42" s="41">
        <f t="shared" si="2"/>
        <v>684.37125000000003</v>
      </c>
      <c r="H42" s="41">
        <f t="shared" si="3"/>
        <v>9991.8202500000007</v>
      </c>
      <c r="I42" s="41">
        <f t="shared" si="4"/>
        <v>1598.6912400000001</v>
      </c>
      <c r="J42" s="41">
        <f t="shared" si="5"/>
        <v>11590.511490000001</v>
      </c>
      <c r="L42" s="58" t="s">
        <v>238</v>
      </c>
      <c r="M42" s="58" t="s">
        <v>239</v>
      </c>
    </row>
    <row r="43" spans="1:13" ht="15" hidden="1" x14ac:dyDescent="0.25">
      <c r="A43" s="2" t="s">
        <v>93</v>
      </c>
      <c r="B43" s="1" t="s">
        <v>94</v>
      </c>
      <c r="C43" s="14">
        <v>3924.94</v>
      </c>
      <c r="E43" s="41">
        <f t="shared" si="0"/>
        <v>3924.94</v>
      </c>
      <c r="F43" s="41">
        <f t="shared" si="1"/>
        <v>78.498800000000003</v>
      </c>
      <c r="G43" s="41">
        <f t="shared" si="2"/>
        <v>294.37049999999999</v>
      </c>
      <c r="H43" s="41">
        <f t="shared" si="3"/>
        <v>4297.8092999999999</v>
      </c>
      <c r="I43" s="41">
        <f t="shared" si="4"/>
        <v>687.64948800000002</v>
      </c>
      <c r="J43" s="41">
        <f t="shared" si="5"/>
        <v>4985.4587879999999</v>
      </c>
      <c r="L43" s="58" t="s">
        <v>201</v>
      </c>
      <c r="M43" s="58" t="s">
        <v>240</v>
      </c>
    </row>
    <row r="44" spans="1:13" ht="15" hidden="1" x14ac:dyDescent="0.25">
      <c r="A44" s="2" t="s">
        <v>95</v>
      </c>
      <c r="B44" s="1" t="s">
        <v>96</v>
      </c>
      <c r="C44" s="14">
        <v>3000</v>
      </c>
      <c r="E44" s="41">
        <f t="shared" si="0"/>
        <v>3000</v>
      </c>
      <c r="F44" s="41">
        <f t="shared" si="1"/>
        <v>60</v>
      </c>
      <c r="G44" s="41">
        <f t="shared" si="2"/>
        <v>225</v>
      </c>
      <c r="H44" s="41">
        <f t="shared" si="3"/>
        <v>3285</v>
      </c>
      <c r="I44" s="41">
        <f t="shared" si="4"/>
        <v>525.6</v>
      </c>
      <c r="J44" s="41">
        <f t="shared" si="5"/>
        <v>3810.6</v>
      </c>
      <c r="L44" s="58" t="s">
        <v>208</v>
      </c>
      <c r="M44" s="58" t="s">
        <v>241</v>
      </c>
    </row>
    <row r="45" spans="1:13" ht="15" x14ac:dyDescent="0.25">
      <c r="A45" s="2" t="s">
        <v>97</v>
      </c>
      <c r="B45" s="1" t="s">
        <v>98</v>
      </c>
      <c r="C45" s="14">
        <v>9146.11</v>
      </c>
      <c r="E45" s="41">
        <f t="shared" si="0"/>
        <v>9146.11</v>
      </c>
      <c r="F45" s="41">
        <f t="shared" si="1"/>
        <v>182.9222</v>
      </c>
      <c r="G45" s="41">
        <f t="shared" si="2"/>
        <v>685.95825000000002</v>
      </c>
      <c r="H45" s="41">
        <f t="shared" si="3"/>
        <v>10014.990450000001</v>
      </c>
      <c r="I45" s="41">
        <f t="shared" si="4"/>
        <v>1602.3984720000003</v>
      </c>
      <c r="J45" s="41">
        <f t="shared" si="5"/>
        <v>11617.388922000002</v>
      </c>
      <c r="L45" s="58" t="s">
        <v>242</v>
      </c>
      <c r="M45" s="58" t="s">
        <v>243</v>
      </c>
    </row>
    <row r="46" spans="1:13" ht="15" hidden="1" x14ac:dyDescent="0.25">
      <c r="A46" s="2" t="s">
        <v>99</v>
      </c>
      <c r="B46" s="1" t="s">
        <v>100</v>
      </c>
      <c r="C46" s="14">
        <v>13063.89</v>
      </c>
      <c r="E46" s="41">
        <f t="shared" si="0"/>
        <v>13063.89</v>
      </c>
      <c r="F46" s="41">
        <f t="shared" si="1"/>
        <v>261.27780000000001</v>
      </c>
      <c r="G46" s="41">
        <f t="shared" si="2"/>
        <v>979.79174999999987</v>
      </c>
      <c r="H46" s="41">
        <f t="shared" si="3"/>
        <v>14304.95955</v>
      </c>
      <c r="I46" s="41">
        <f t="shared" si="4"/>
        <v>2288.7935280000002</v>
      </c>
      <c r="J46" s="41">
        <f t="shared" si="5"/>
        <v>16593.753078000002</v>
      </c>
      <c r="L46" s="58" t="s">
        <v>205</v>
      </c>
      <c r="M46" s="58" t="s">
        <v>244</v>
      </c>
    </row>
    <row r="47" spans="1:13" ht="15" hidden="1" x14ac:dyDescent="0.25">
      <c r="A47" s="2" t="s">
        <v>101</v>
      </c>
      <c r="B47" s="1" t="s">
        <v>102</v>
      </c>
      <c r="C47" s="14">
        <v>12887.62</v>
      </c>
      <c r="E47" s="41">
        <f t="shared" si="0"/>
        <v>12887.62</v>
      </c>
      <c r="F47" s="41">
        <f t="shared" si="1"/>
        <v>257.75240000000002</v>
      </c>
      <c r="G47" s="41">
        <f t="shared" si="2"/>
        <v>966.57150000000001</v>
      </c>
      <c r="H47" s="41">
        <f t="shared" si="3"/>
        <v>14111.9439</v>
      </c>
      <c r="I47" s="41">
        <f t="shared" si="4"/>
        <v>2257.911024</v>
      </c>
      <c r="J47" s="41">
        <f t="shared" si="5"/>
        <v>16369.854923999999</v>
      </c>
      <c r="L47" s="58" t="s">
        <v>208</v>
      </c>
      <c r="M47" s="58" t="s">
        <v>245</v>
      </c>
    </row>
    <row r="48" spans="1:13" ht="15" hidden="1" x14ac:dyDescent="0.25">
      <c r="A48" s="2" t="s">
        <v>103</v>
      </c>
      <c r="B48" s="1" t="s">
        <v>104</v>
      </c>
      <c r="C48" s="14">
        <v>3225.1</v>
      </c>
      <c r="E48" s="41">
        <f t="shared" si="0"/>
        <v>3225.1</v>
      </c>
      <c r="F48" s="41">
        <f t="shared" si="1"/>
        <v>64.501999999999995</v>
      </c>
      <c r="G48" s="41">
        <f t="shared" si="2"/>
        <v>241.88249999999999</v>
      </c>
      <c r="H48" s="41">
        <f t="shared" si="3"/>
        <v>3531.4845</v>
      </c>
      <c r="I48" s="41">
        <f t="shared" si="4"/>
        <v>565.03751999999997</v>
      </c>
      <c r="J48" s="41">
        <f t="shared" si="5"/>
        <v>4096.5220200000003</v>
      </c>
      <c r="L48" s="58" t="s">
        <v>203</v>
      </c>
      <c r="M48" s="58" t="s">
        <v>246</v>
      </c>
    </row>
    <row r="49" spans="1:13" ht="15" hidden="1" x14ac:dyDescent="0.25">
      <c r="A49" s="2" t="s">
        <v>105</v>
      </c>
      <c r="B49" s="1" t="s">
        <v>106</v>
      </c>
      <c r="C49" s="14">
        <v>10518.75</v>
      </c>
      <c r="E49" s="41">
        <f t="shared" si="0"/>
        <v>10518.75</v>
      </c>
      <c r="F49" s="41">
        <f t="shared" si="1"/>
        <v>210.375</v>
      </c>
      <c r="G49" s="41">
        <f t="shared" si="2"/>
        <v>788.90625</v>
      </c>
      <c r="H49" s="41">
        <f t="shared" si="3"/>
        <v>11518.03125</v>
      </c>
      <c r="I49" s="41">
        <f t="shared" si="4"/>
        <v>1842.885</v>
      </c>
      <c r="J49" s="41">
        <f t="shared" si="5"/>
        <v>13360.91625</v>
      </c>
      <c r="L49" s="58" t="s">
        <v>247</v>
      </c>
      <c r="M49" s="58" t="s">
        <v>248</v>
      </c>
    </row>
    <row r="50" spans="1:13" ht="15" hidden="1" x14ac:dyDescent="0.25">
      <c r="A50" s="2" t="s">
        <v>107</v>
      </c>
      <c r="B50" s="1" t="s">
        <v>108</v>
      </c>
      <c r="C50" s="14">
        <v>2750.1</v>
      </c>
      <c r="E50" s="41">
        <f t="shared" si="0"/>
        <v>2750.1</v>
      </c>
      <c r="F50" s="41">
        <f t="shared" si="1"/>
        <v>55.002000000000002</v>
      </c>
      <c r="G50" s="41">
        <f t="shared" si="2"/>
        <v>206.25749999999999</v>
      </c>
      <c r="H50" s="41">
        <f t="shared" si="3"/>
        <v>3011.3595</v>
      </c>
      <c r="I50" s="41">
        <f t="shared" si="4"/>
        <v>481.81752</v>
      </c>
      <c r="J50" s="41">
        <f t="shared" si="5"/>
        <v>3493.1770200000001</v>
      </c>
      <c r="L50" s="58" t="s">
        <v>201</v>
      </c>
      <c r="M50" s="58" t="s">
        <v>249</v>
      </c>
    </row>
    <row r="51" spans="1:13" ht="15" hidden="1" x14ac:dyDescent="0.25">
      <c r="A51" s="2" t="s">
        <v>109</v>
      </c>
      <c r="B51" s="1" t="s">
        <v>110</v>
      </c>
      <c r="C51" s="14">
        <v>19706.72</v>
      </c>
      <c r="E51" s="41">
        <f t="shared" si="0"/>
        <v>19706.72</v>
      </c>
      <c r="F51" s="41">
        <f t="shared" si="1"/>
        <v>394.13440000000003</v>
      </c>
      <c r="G51" s="41">
        <f t="shared" si="2"/>
        <v>1478.0040000000001</v>
      </c>
      <c r="H51" s="41">
        <f t="shared" si="3"/>
        <v>21578.858400000001</v>
      </c>
      <c r="I51" s="41">
        <f t="shared" si="4"/>
        <v>3452.6173440000002</v>
      </c>
      <c r="J51" s="41">
        <f t="shared" si="5"/>
        <v>25031.475744000003</v>
      </c>
      <c r="L51" s="58" t="s">
        <v>205</v>
      </c>
      <c r="M51" s="58" t="s">
        <v>250</v>
      </c>
    </row>
    <row r="52" spans="1:13" ht="15" hidden="1" x14ac:dyDescent="0.25">
      <c r="A52" s="2" t="s">
        <v>111</v>
      </c>
      <c r="B52" s="1" t="s">
        <v>112</v>
      </c>
      <c r="C52" s="14">
        <v>6374.63</v>
      </c>
      <c r="E52" s="41">
        <f t="shared" si="0"/>
        <v>6374.63</v>
      </c>
      <c r="F52" s="41">
        <f t="shared" si="1"/>
        <v>127.49260000000001</v>
      </c>
      <c r="G52" s="41">
        <f t="shared" si="2"/>
        <v>478.09724999999997</v>
      </c>
      <c r="H52" s="41">
        <f t="shared" si="3"/>
        <v>6980.2198499999995</v>
      </c>
      <c r="I52" s="41">
        <f t="shared" si="4"/>
        <v>1116.835176</v>
      </c>
      <c r="J52" s="41">
        <f t="shared" si="5"/>
        <v>8097.055026</v>
      </c>
      <c r="L52" s="58" t="s">
        <v>213</v>
      </c>
      <c r="M52" s="58" t="s">
        <v>251</v>
      </c>
    </row>
    <row r="53" spans="1:13" ht="15" hidden="1" x14ac:dyDescent="0.25">
      <c r="A53" s="2" t="s">
        <v>113</v>
      </c>
      <c r="B53" s="1" t="s">
        <v>114</v>
      </c>
      <c r="C53" s="14">
        <v>7000.05</v>
      </c>
      <c r="E53" s="41">
        <f t="shared" si="0"/>
        <v>7000.05</v>
      </c>
      <c r="F53" s="41">
        <f t="shared" si="1"/>
        <v>140.001</v>
      </c>
      <c r="G53" s="41">
        <f t="shared" si="2"/>
        <v>525.00374999999997</v>
      </c>
      <c r="H53" s="41">
        <f t="shared" si="3"/>
        <v>7665.0547500000002</v>
      </c>
      <c r="I53" s="41">
        <f t="shared" si="4"/>
        <v>1226.40876</v>
      </c>
      <c r="J53" s="41">
        <f t="shared" si="5"/>
        <v>8891.4635099999996</v>
      </c>
      <c r="L53" s="58" t="s">
        <v>208</v>
      </c>
      <c r="M53" s="58" t="s">
        <v>252</v>
      </c>
    </row>
    <row r="54" spans="1:13" ht="15" x14ac:dyDescent="0.25">
      <c r="A54" s="2" t="s">
        <v>115</v>
      </c>
      <c r="B54" s="1" t="s">
        <v>116</v>
      </c>
      <c r="C54" s="14">
        <v>14380.41</v>
      </c>
      <c r="E54" s="41">
        <f t="shared" si="0"/>
        <v>14380.41</v>
      </c>
      <c r="F54" s="41">
        <f t="shared" si="1"/>
        <v>287.60820000000001</v>
      </c>
      <c r="G54" s="41">
        <f t="shared" si="2"/>
        <v>1078.5307499999999</v>
      </c>
      <c r="H54" s="41">
        <f t="shared" si="3"/>
        <v>15746.54895</v>
      </c>
      <c r="I54" s="41">
        <f t="shared" si="4"/>
        <v>2519.4478320000003</v>
      </c>
      <c r="J54" s="41">
        <f t="shared" si="5"/>
        <v>18265.996782000002</v>
      </c>
      <c r="L54" s="58" t="s">
        <v>242</v>
      </c>
      <c r="M54" s="58" t="s">
        <v>253</v>
      </c>
    </row>
    <row r="55" spans="1:13" ht="15" hidden="1" x14ac:dyDescent="0.25">
      <c r="A55" s="2" t="s">
        <v>117</v>
      </c>
      <c r="B55" s="1" t="s">
        <v>118</v>
      </c>
      <c r="C55" s="14">
        <v>3924.94</v>
      </c>
      <c r="E55" s="41">
        <f t="shared" si="0"/>
        <v>3924.94</v>
      </c>
      <c r="F55" s="41">
        <f t="shared" si="1"/>
        <v>78.498800000000003</v>
      </c>
      <c r="G55" s="41">
        <f t="shared" si="2"/>
        <v>294.37049999999999</v>
      </c>
      <c r="H55" s="41">
        <f t="shared" si="3"/>
        <v>4297.8092999999999</v>
      </c>
      <c r="I55" s="41">
        <f t="shared" si="4"/>
        <v>687.64948800000002</v>
      </c>
      <c r="J55" s="41">
        <f t="shared" si="5"/>
        <v>4985.4587879999999</v>
      </c>
      <c r="L55" s="58" t="s">
        <v>201</v>
      </c>
      <c r="M55" s="58" t="s">
        <v>254</v>
      </c>
    </row>
    <row r="56" spans="1:13" ht="15" hidden="1" x14ac:dyDescent="0.25">
      <c r="A56" s="2" t="s">
        <v>119</v>
      </c>
      <c r="B56" s="1" t="s">
        <v>120</v>
      </c>
      <c r="C56" s="14">
        <v>3250.05</v>
      </c>
      <c r="E56" s="41">
        <f t="shared" si="0"/>
        <v>3250.05</v>
      </c>
      <c r="F56" s="41">
        <f t="shared" si="1"/>
        <v>65.001000000000005</v>
      </c>
      <c r="G56" s="41">
        <f t="shared" si="2"/>
        <v>243.75375</v>
      </c>
      <c r="H56" s="41">
        <f t="shared" si="3"/>
        <v>3558.8047500000002</v>
      </c>
      <c r="I56" s="41">
        <f t="shared" si="4"/>
        <v>569.40876000000003</v>
      </c>
      <c r="J56" s="41">
        <f t="shared" si="5"/>
        <v>4128.2135100000005</v>
      </c>
      <c r="L56" s="58" t="s">
        <v>238</v>
      </c>
      <c r="M56" s="58" t="s">
        <v>255</v>
      </c>
    </row>
    <row r="57" spans="1:13" ht="15" hidden="1" x14ac:dyDescent="0.25">
      <c r="A57" s="2" t="s">
        <v>121</v>
      </c>
      <c r="B57" s="1" t="s">
        <v>122</v>
      </c>
      <c r="C57" s="14">
        <v>6249.9</v>
      </c>
      <c r="E57" s="41">
        <f t="shared" si="0"/>
        <v>6249.9</v>
      </c>
      <c r="F57" s="41">
        <f t="shared" si="1"/>
        <v>124.99799999999999</v>
      </c>
      <c r="G57" s="41">
        <f t="shared" si="2"/>
        <v>468.74249999999995</v>
      </c>
      <c r="H57" s="41">
        <f t="shared" si="3"/>
        <v>6843.6404999999995</v>
      </c>
      <c r="I57" s="41">
        <f t="shared" si="4"/>
        <v>1094.9824799999999</v>
      </c>
      <c r="J57" s="41">
        <f t="shared" si="5"/>
        <v>7938.6229799999992</v>
      </c>
      <c r="L57" s="58" t="s">
        <v>205</v>
      </c>
      <c r="M57" s="58" t="s">
        <v>256</v>
      </c>
    </row>
    <row r="58" spans="1:13" ht="15" hidden="1" x14ac:dyDescent="0.25">
      <c r="A58" s="2" t="s">
        <v>123</v>
      </c>
      <c r="B58" s="1" t="s">
        <v>124</v>
      </c>
      <c r="C58" s="14">
        <v>10211.27</v>
      </c>
      <c r="E58" s="41">
        <f t="shared" si="0"/>
        <v>10211.27</v>
      </c>
      <c r="F58" s="41">
        <f t="shared" si="1"/>
        <v>204.22540000000001</v>
      </c>
      <c r="G58" s="41">
        <f t="shared" si="2"/>
        <v>765.84524999999996</v>
      </c>
      <c r="H58" s="41">
        <f t="shared" si="3"/>
        <v>11181.34065</v>
      </c>
      <c r="I58" s="41">
        <f t="shared" si="4"/>
        <v>1789.014504</v>
      </c>
      <c r="J58" s="41">
        <f t="shared" si="5"/>
        <v>12970.355154000001</v>
      </c>
      <c r="L58" s="58" t="s">
        <v>247</v>
      </c>
      <c r="M58" s="58" t="s">
        <v>257</v>
      </c>
    </row>
    <row r="59" spans="1:13" ht="15" hidden="1" x14ac:dyDescent="0.25">
      <c r="A59" s="2" t="s">
        <v>125</v>
      </c>
      <c r="B59" s="1" t="s">
        <v>126</v>
      </c>
      <c r="C59" s="14">
        <v>3999</v>
      </c>
      <c r="E59" s="41">
        <f t="shared" si="0"/>
        <v>3999</v>
      </c>
      <c r="F59" s="41">
        <f t="shared" si="1"/>
        <v>79.98</v>
      </c>
      <c r="G59" s="41">
        <f t="shared" si="2"/>
        <v>299.92500000000001</v>
      </c>
      <c r="H59" s="41">
        <f t="shared" si="3"/>
        <v>4378.9049999999997</v>
      </c>
      <c r="I59" s="41">
        <f t="shared" si="4"/>
        <v>700.62479999999994</v>
      </c>
      <c r="J59" s="41">
        <f t="shared" si="5"/>
        <v>5079.5297999999993</v>
      </c>
      <c r="L59" s="58" t="s">
        <v>208</v>
      </c>
      <c r="M59" s="58" t="s">
        <v>258</v>
      </c>
    </row>
    <row r="60" spans="1:13" ht="15" hidden="1" x14ac:dyDescent="0.25">
      <c r="A60" s="2" t="s">
        <v>127</v>
      </c>
      <c r="B60" s="1" t="s">
        <v>128</v>
      </c>
      <c r="C60" s="14">
        <v>5666.15</v>
      </c>
      <c r="E60" s="41">
        <f t="shared" si="0"/>
        <v>5666.15</v>
      </c>
      <c r="F60" s="41">
        <f t="shared" si="1"/>
        <v>113.32299999999999</v>
      </c>
      <c r="G60" s="41">
        <f t="shared" si="2"/>
        <v>424.96124999999995</v>
      </c>
      <c r="H60" s="41">
        <f t="shared" si="3"/>
        <v>6204.4342500000002</v>
      </c>
      <c r="I60" s="41">
        <f t="shared" si="4"/>
        <v>992.7094800000001</v>
      </c>
      <c r="J60" s="41">
        <f t="shared" si="5"/>
        <v>7197.1437300000007</v>
      </c>
      <c r="L60" s="58" t="s">
        <v>213</v>
      </c>
      <c r="M60" s="58" t="s">
        <v>259</v>
      </c>
    </row>
    <row r="61" spans="1:13" ht="15" hidden="1" x14ac:dyDescent="0.25">
      <c r="A61" s="2" t="s">
        <v>129</v>
      </c>
      <c r="B61" s="1" t="s">
        <v>130</v>
      </c>
      <c r="C61" s="14">
        <v>5699.9</v>
      </c>
      <c r="E61" s="41">
        <f t="shared" si="0"/>
        <v>5699.9</v>
      </c>
      <c r="F61" s="41">
        <f t="shared" si="1"/>
        <v>113.99799999999999</v>
      </c>
      <c r="G61" s="41">
        <f t="shared" si="2"/>
        <v>427.49249999999995</v>
      </c>
      <c r="H61" s="41">
        <f t="shared" si="3"/>
        <v>6241.3904999999995</v>
      </c>
      <c r="I61" s="41">
        <f t="shared" si="4"/>
        <v>998.62248</v>
      </c>
      <c r="J61" s="41">
        <f t="shared" si="5"/>
        <v>7240.0129799999995</v>
      </c>
      <c r="L61" s="58" t="s">
        <v>213</v>
      </c>
      <c r="M61" s="58" t="s">
        <v>260</v>
      </c>
    </row>
    <row r="62" spans="1:13" ht="15" hidden="1" x14ac:dyDescent="0.25">
      <c r="A62" s="2" t="s">
        <v>131</v>
      </c>
      <c r="B62" s="1" t="s">
        <v>132</v>
      </c>
      <c r="C62" s="14">
        <v>3000</v>
      </c>
      <c r="E62" s="41">
        <f t="shared" si="0"/>
        <v>3000</v>
      </c>
      <c r="F62" s="41">
        <f t="shared" si="1"/>
        <v>60</v>
      </c>
      <c r="G62" s="41">
        <f t="shared" si="2"/>
        <v>225</v>
      </c>
      <c r="H62" s="41">
        <f t="shared" si="3"/>
        <v>3285</v>
      </c>
      <c r="I62" s="41">
        <f t="shared" si="4"/>
        <v>525.6</v>
      </c>
      <c r="J62" s="41">
        <f t="shared" si="5"/>
        <v>3810.6</v>
      </c>
      <c r="L62" s="58" t="s">
        <v>247</v>
      </c>
      <c r="M62" s="58" t="s">
        <v>261</v>
      </c>
    </row>
    <row r="63" spans="1:13" ht="15" hidden="1" x14ac:dyDescent="0.25">
      <c r="A63" s="2" t="s">
        <v>133</v>
      </c>
      <c r="B63" s="1" t="s">
        <v>134</v>
      </c>
      <c r="C63" s="14">
        <v>14307.81</v>
      </c>
      <c r="E63" s="41">
        <f t="shared" si="0"/>
        <v>14307.81</v>
      </c>
      <c r="F63" s="41">
        <f t="shared" si="1"/>
        <v>286.15620000000001</v>
      </c>
      <c r="G63" s="41">
        <f t="shared" si="2"/>
        <v>1073.08575</v>
      </c>
      <c r="H63" s="41">
        <f t="shared" si="3"/>
        <v>15667.051949999999</v>
      </c>
      <c r="I63" s="41">
        <f t="shared" si="4"/>
        <v>2506.7283119999997</v>
      </c>
      <c r="J63" s="41">
        <f t="shared" si="5"/>
        <v>18173.780262</v>
      </c>
      <c r="L63" s="58" t="s">
        <v>203</v>
      </c>
      <c r="M63" s="58" t="s">
        <v>262</v>
      </c>
    </row>
    <row r="64" spans="1:13" ht="15" hidden="1" x14ac:dyDescent="0.25">
      <c r="A64" s="2" t="s">
        <v>135</v>
      </c>
      <c r="B64" s="1" t="s">
        <v>136</v>
      </c>
      <c r="C64" s="14">
        <v>4000.05</v>
      </c>
      <c r="E64" s="41">
        <f t="shared" si="0"/>
        <v>4000.05</v>
      </c>
      <c r="F64" s="41">
        <f t="shared" si="1"/>
        <v>80.001000000000005</v>
      </c>
      <c r="G64" s="41">
        <f t="shared" si="2"/>
        <v>300.00375000000003</v>
      </c>
      <c r="H64" s="41">
        <f t="shared" si="3"/>
        <v>4380.0547500000002</v>
      </c>
      <c r="I64" s="41">
        <f t="shared" si="4"/>
        <v>700.80876000000001</v>
      </c>
      <c r="J64" s="41">
        <f t="shared" si="5"/>
        <v>5080.8635100000001</v>
      </c>
      <c r="L64" s="58" t="s">
        <v>208</v>
      </c>
      <c r="M64" s="58" t="s">
        <v>263</v>
      </c>
    </row>
    <row r="65" spans="1:13" ht="15" hidden="1" x14ac:dyDescent="0.25">
      <c r="A65" s="2" t="s">
        <v>137</v>
      </c>
      <c r="B65" s="1" t="s">
        <v>138</v>
      </c>
      <c r="C65" s="14">
        <v>3000</v>
      </c>
      <c r="E65" s="41">
        <f t="shared" si="0"/>
        <v>3000</v>
      </c>
      <c r="F65" s="41">
        <f t="shared" si="1"/>
        <v>60</v>
      </c>
      <c r="G65" s="41">
        <f t="shared" si="2"/>
        <v>225</v>
      </c>
      <c r="H65" s="41">
        <f t="shared" si="3"/>
        <v>3285</v>
      </c>
      <c r="I65" s="41">
        <f t="shared" si="4"/>
        <v>525.6</v>
      </c>
      <c r="J65" s="41">
        <f t="shared" si="5"/>
        <v>3810.6</v>
      </c>
      <c r="L65" s="58" t="s">
        <v>203</v>
      </c>
      <c r="M65" s="58" t="s">
        <v>264</v>
      </c>
    </row>
    <row r="66" spans="1:13" ht="15" hidden="1" x14ac:dyDescent="0.25">
      <c r="A66" s="2" t="s">
        <v>139</v>
      </c>
      <c r="B66" s="1" t="s">
        <v>140</v>
      </c>
      <c r="C66" s="14">
        <v>8276.83</v>
      </c>
      <c r="E66" s="41">
        <f t="shared" si="0"/>
        <v>8276.83</v>
      </c>
      <c r="F66" s="41">
        <f t="shared" si="1"/>
        <v>165.53659999999999</v>
      </c>
      <c r="G66" s="41">
        <f t="shared" si="2"/>
        <v>620.76224999999999</v>
      </c>
      <c r="H66" s="41">
        <f t="shared" si="3"/>
        <v>9063.1288499999991</v>
      </c>
      <c r="I66" s="41">
        <f t="shared" si="4"/>
        <v>1450.1006159999999</v>
      </c>
      <c r="J66" s="41">
        <f t="shared" si="5"/>
        <v>10513.229465999999</v>
      </c>
      <c r="L66" s="58" t="s">
        <v>203</v>
      </c>
      <c r="M66" s="58" t="s">
        <v>265</v>
      </c>
    </row>
    <row r="67" spans="1:13" ht="15" hidden="1" x14ac:dyDescent="0.25">
      <c r="A67" s="2" t="s">
        <v>141</v>
      </c>
      <c r="B67" s="1" t="s">
        <v>142</v>
      </c>
      <c r="C67" s="14">
        <v>6374.63</v>
      </c>
      <c r="E67" s="41">
        <f t="shared" si="0"/>
        <v>6374.63</v>
      </c>
      <c r="F67" s="41">
        <f t="shared" si="1"/>
        <v>127.49260000000001</v>
      </c>
      <c r="G67" s="41">
        <f t="shared" si="2"/>
        <v>478.09724999999997</v>
      </c>
      <c r="H67" s="41">
        <f t="shared" si="3"/>
        <v>6980.2198499999995</v>
      </c>
      <c r="I67" s="41">
        <f t="shared" si="4"/>
        <v>1116.835176</v>
      </c>
      <c r="J67" s="41">
        <f t="shared" si="5"/>
        <v>8097.055026</v>
      </c>
      <c r="L67" s="58" t="s">
        <v>201</v>
      </c>
      <c r="M67" s="58" t="s">
        <v>266</v>
      </c>
    </row>
    <row r="68" spans="1:13" ht="15" hidden="1" x14ac:dyDescent="0.25">
      <c r="A68" s="2" t="s">
        <v>143</v>
      </c>
      <c r="B68" s="1" t="s">
        <v>144</v>
      </c>
      <c r="C68" s="14">
        <v>9394.85</v>
      </c>
      <c r="E68" s="41">
        <f t="shared" si="0"/>
        <v>9394.85</v>
      </c>
      <c r="F68" s="41">
        <f t="shared" si="1"/>
        <v>187.89700000000002</v>
      </c>
      <c r="G68" s="41">
        <f t="shared" si="2"/>
        <v>704.61374999999998</v>
      </c>
      <c r="H68" s="41">
        <f t="shared" si="3"/>
        <v>10287.360750000002</v>
      </c>
      <c r="I68" s="41">
        <f t="shared" si="4"/>
        <v>1645.9777200000003</v>
      </c>
      <c r="J68" s="41">
        <f t="shared" si="5"/>
        <v>11933.338470000002</v>
      </c>
      <c r="L68" s="58" t="s">
        <v>231</v>
      </c>
      <c r="M68" s="58" t="s">
        <v>267</v>
      </c>
    </row>
    <row r="69" spans="1:13" ht="15" hidden="1" x14ac:dyDescent="0.25">
      <c r="A69" s="2" t="s">
        <v>145</v>
      </c>
      <c r="B69" s="1" t="s">
        <v>146</v>
      </c>
      <c r="C69" s="14">
        <v>12624.68</v>
      </c>
      <c r="E69" s="41">
        <f t="shared" si="0"/>
        <v>12624.68</v>
      </c>
      <c r="F69" s="41">
        <f t="shared" si="1"/>
        <v>252.49360000000001</v>
      </c>
      <c r="G69" s="41">
        <f t="shared" si="2"/>
        <v>946.851</v>
      </c>
      <c r="H69" s="41">
        <f t="shared" si="3"/>
        <v>13824.024600000001</v>
      </c>
      <c r="I69" s="41">
        <f t="shared" si="4"/>
        <v>2211.8439360000002</v>
      </c>
      <c r="J69" s="41">
        <f t="shared" si="5"/>
        <v>16035.868536000002</v>
      </c>
      <c r="L69" s="58" t="s">
        <v>201</v>
      </c>
      <c r="M69" s="58" t="s">
        <v>268</v>
      </c>
    </row>
    <row r="70" spans="1:13" ht="15" hidden="1" x14ac:dyDescent="0.25">
      <c r="A70" s="2" t="s">
        <v>147</v>
      </c>
      <c r="B70" s="1" t="s">
        <v>148</v>
      </c>
      <c r="C70" s="14">
        <v>21408.240000000002</v>
      </c>
      <c r="E70" s="41">
        <f t="shared" si="0"/>
        <v>21408.240000000002</v>
      </c>
      <c r="F70" s="41">
        <f t="shared" si="1"/>
        <v>428.16480000000001</v>
      </c>
      <c r="G70" s="41">
        <f t="shared" si="2"/>
        <v>1605.6180000000002</v>
      </c>
      <c r="H70" s="41">
        <f t="shared" si="3"/>
        <v>23442.022799999999</v>
      </c>
      <c r="I70" s="41">
        <f t="shared" si="4"/>
        <v>3750.7236479999997</v>
      </c>
      <c r="J70" s="41">
        <f t="shared" si="5"/>
        <v>27192.746447999998</v>
      </c>
      <c r="L70" s="58" t="s">
        <v>238</v>
      </c>
      <c r="M70" s="58" t="s">
        <v>269</v>
      </c>
    </row>
    <row r="71" spans="1:13" ht="15" hidden="1" x14ac:dyDescent="0.25">
      <c r="A71" s="2" t="s">
        <v>149</v>
      </c>
      <c r="B71" s="1" t="s">
        <v>150</v>
      </c>
      <c r="C71" s="14">
        <v>6999.95</v>
      </c>
      <c r="E71" s="41">
        <f t="shared" si="0"/>
        <v>6999.95</v>
      </c>
      <c r="F71" s="41">
        <f t="shared" si="1"/>
        <v>139.999</v>
      </c>
      <c r="G71" s="41">
        <f t="shared" si="2"/>
        <v>524.99624999999992</v>
      </c>
      <c r="H71" s="41">
        <f t="shared" si="3"/>
        <v>7664.9452499999998</v>
      </c>
      <c r="I71" s="41">
        <f t="shared" si="4"/>
        <v>1226.3912399999999</v>
      </c>
      <c r="J71" s="41">
        <f t="shared" si="5"/>
        <v>8891.3364899999997</v>
      </c>
      <c r="L71" s="58" t="s">
        <v>201</v>
      </c>
      <c r="M71" s="58" t="s">
        <v>270</v>
      </c>
    </row>
    <row r="72" spans="1:13" ht="15" hidden="1" x14ac:dyDescent="0.25">
      <c r="A72" s="2" t="s">
        <v>151</v>
      </c>
      <c r="B72" s="1" t="s">
        <v>152</v>
      </c>
      <c r="C72" s="14">
        <v>7056</v>
      </c>
      <c r="E72" s="41">
        <f t="shared" si="0"/>
        <v>7056</v>
      </c>
      <c r="F72" s="41">
        <f t="shared" si="1"/>
        <v>141.12</v>
      </c>
      <c r="G72" s="41">
        <f t="shared" si="2"/>
        <v>529.19999999999993</v>
      </c>
      <c r="H72" s="41">
        <f t="shared" si="3"/>
        <v>7726.32</v>
      </c>
      <c r="I72" s="41">
        <f t="shared" si="4"/>
        <v>1236.2112</v>
      </c>
      <c r="J72" s="41">
        <f t="shared" si="5"/>
        <v>8962.5311999999994</v>
      </c>
      <c r="L72" s="58" t="s">
        <v>208</v>
      </c>
      <c r="M72" s="58" t="s">
        <v>271</v>
      </c>
    </row>
    <row r="73" spans="1:13" ht="15" hidden="1" x14ac:dyDescent="0.25">
      <c r="A73" s="2" t="s">
        <v>153</v>
      </c>
      <c r="B73" s="1" t="s">
        <v>154</v>
      </c>
      <c r="C73" s="14">
        <v>100000.1</v>
      </c>
      <c r="E73" s="41">
        <f t="shared" si="0"/>
        <v>100000.1</v>
      </c>
      <c r="F73" s="41">
        <f t="shared" si="1"/>
        <v>2000.0020000000002</v>
      </c>
      <c r="G73" s="41">
        <f t="shared" si="2"/>
        <v>7500.0074999999997</v>
      </c>
      <c r="H73" s="41">
        <f t="shared" si="3"/>
        <v>109500.10949999999</v>
      </c>
      <c r="I73" s="41">
        <f t="shared" si="4"/>
        <v>17520.017519999998</v>
      </c>
      <c r="J73" s="41">
        <f t="shared" si="5"/>
        <v>127020.12701999999</v>
      </c>
      <c r="L73" s="58" t="s">
        <v>208</v>
      </c>
      <c r="M73" s="58" t="s">
        <v>272</v>
      </c>
    </row>
    <row r="74" spans="1:13" ht="15" x14ac:dyDescent="0.25">
      <c r="A74" s="2" t="s">
        <v>155</v>
      </c>
      <c r="B74" s="1" t="s">
        <v>156</v>
      </c>
      <c r="C74" s="14">
        <v>13952.44</v>
      </c>
      <c r="E74" s="41">
        <f t="shared" si="0"/>
        <v>13952.44</v>
      </c>
      <c r="F74" s="41">
        <f t="shared" si="1"/>
        <v>279.04880000000003</v>
      </c>
      <c r="G74" s="41">
        <f t="shared" si="2"/>
        <v>1046.433</v>
      </c>
      <c r="H74" s="41">
        <f t="shared" si="3"/>
        <v>15277.9218</v>
      </c>
      <c r="I74" s="41">
        <f t="shared" si="4"/>
        <v>2444.4674880000002</v>
      </c>
      <c r="J74" s="41">
        <f t="shared" si="5"/>
        <v>17722.389287999998</v>
      </c>
      <c r="L74" s="58" t="s">
        <v>242</v>
      </c>
      <c r="M74" s="58" t="s">
        <v>273</v>
      </c>
    </row>
    <row r="75" spans="1:13" s="7" customFormat="1" hidden="1" x14ac:dyDescent="0.2">
      <c r="A75" s="17" t="s">
        <v>157</v>
      </c>
      <c r="C75" s="7" t="s">
        <v>158</v>
      </c>
      <c r="E75" s="39" t="s">
        <v>158</v>
      </c>
      <c r="F75" s="39" t="s">
        <v>158</v>
      </c>
      <c r="G75" s="39" t="s">
        <v>158</v>
      </c>
      <c r="H75" s="39" t="s">
        <v>158</v>
      </c>
      <c r="I75" s="39" t="s">
        <v>158</v>
      </c>
      <c r="J75" s="39" t="s">
        <v>158</v>
      </c>
    </row>
    <row r="76" spans="1:13" hidden="1" x14ac:dyDescent="0.2">
      <c r="C76" s="19">
        <v>598726.99</v>
      </c>
      <c r="E76" s="44">
        <f>SUM(E12:E74)</f>
        <v>598726.99</v>
      </c>
      <c r="F76" s="44">
        <f t="shared" ref="F76:J76" si="6">SUM(F12:F74)</f>
        <v>11974.5398</v>
      </c>
      <c r="G76" s="44">
        <f t="shared" si="6"/>
        <v>44904.524249999988</v>
      </c>
      <c r="H76" s="44">
        <f t="shared" si="6"/>
        <v>655606.05405000004</v>
      </c>
      <c r="I76" s="44">
        <f t="shared" si="6"/>
        <v>104896.96864800002</v>
      </c>
      <c r="J76" s="44">
        <f t="shared" si="6"/>
        <v>760503.02269799984</v>
      </c>
    </row>
    <row r="77" spans="1:13" x14ac:dyDescent="0.2">
      <c r="E77" s="41"/>
      <c r="F77" s="41"/>
      <c r="G77" s="41"/>
      <c r="H77" s="41"/>
      <c r="I77" s="41"/>
      <c r="J77" s="41"/>
    </row>
    <row r="78" spans="1:13" x14ac:dyDescent="0.2">
      <c r="A78" s="12" t="s">
        <v>159</v>
      </c>
      <c r="E78" s="41"/>
      <c r="F78" s="41"/>
      <c r="G78" s="41"/>
      <c r="H78" s="41"/>
      <c r="I78" s="41"/>
      <c r="J78" s="41"/>
    </row>
    <row r="79" spans="1:13" ht="15" x14ac:dyDescent="0.25">
      <c r="A79" s="2" t="s">
        <v>160</v>
      </c>
      <c r="B79" s="1" t="s">
        <v>161</v>
      </c>
      <c r="C79" s="14">
        <v>4548.95</v>
      </c>
      <c r="E79" s="41">
        <f t="shared" ref="E79:E81" si="7">+C79</f>
        <v>4548.95</v>
      </c>
      <c r="F79" s="41">
        <f t="shared" ref="F79:F81" si="8">+E79*2%</f>
        <v>90.978999999999999</v>
      </c>
      <c r="G79" s="41">
        <f t="shared" ref="G79:G81" si="9">+E79*7.5%</f>
        <v>341.17124999999999</v>
      </c>
      <c r="H79" s="41">
        <f t="shared" ref="H79:H81" si="10">SUM(E79:G79)</f>
        <v>4981.1002500000004</v>
      </c>
      <c r="I79" s="41">
        <f t="shared" ref="I79:I81" si="11">+H79*16%</f>
        <v>796.97604000000013</v>
      </c>
      <c r="J79" s="41">
        <f t="shared" ref="J79:J81" si="12">+H79+I79</f>
        <v>5778.0762900000009</v>
      </c>
      <c r="L79" s="59" t="s">
        <v>201</v>
      </c>
      <c r="M79" s="60" t="s">
        <v>161</v>
      </c>
    </row>
    <row r="80" spans="1:13" ht="15" x14ac:dyDescent="0.25">
      <c r="A80" s="2" t="s">
        <v>162</v>
      </c>
      <c r="B80" s="1" t="s">
        <v>163</v>
      </c>
      <c r="C80" s="14">
        <v>4834.05</v>
      </c>
      <c r="E80" s="41">
        <f t="shared" si="7"/>
        <v>4834.05</v>
      </c>
      <c r="F80" s="41">
        <f t="shared" si="8"/>
        <v>96.681000000000012</v>
      </c>
      <c r="G80" s="41">
        <f t="shared" si="9"/>
        <v>362.55374999999998</v>
      </c>
      <c r="H80" s="41">
        <f t="shared" si="10"/>
        <v>5293.2847499999998</v>
      </c>
      <c r="I80" s="41">
        <f t="shared" si="11"/>
        <v>846.92556000000002</v>
      </c>
      <c r="J80" s="41">
        <f t="shared" si="12"/>
        <v>6140.2103099999995</v>
      </c>
      <c r="L80" s="59" t="s">
        <v>208</v>
      </c>
      <c r="M80" s="60" t="s">
        <v>163</v>
      </c>
    </row>
    <row r="81" spans="1:13" ht="15" x14ac:dyDescent="0.25">
      <c r="A81" s="2" t="s">
        <v>164</v>
      </c>
      <c r="B81" s="1" t="s">
        <v>165</v>
      </c>
      <c r="C81" s="14">
        <v>2782.5</v>
      </c>
      <c r="E81" s="41">
        <f t="shared" si="7"/>
        <v>2782.5</v>
      </c>
      <c r="F81" s="41">
        <f t="shared" si="8"/>
        <v>55.65</v>
      </c>
      <c r="G81" s="41">
        <f t="shared" si="9"/>
        <v>208.6875</v>
      </c>
      <c r="H81" s="41">
        <f t="shared" si="10"/>
        <v>3046.8375000000001</v>
      </c>
      <c r="I81" s="41">
        <f t="shared" si="11"/>
        <v>487.49400000000003</v>
      </c>
      <c r="J81" s="41">
        <f t="shared" si="12"/>
        <v>3534.3315000000002</v>
      </c>
      <c r="L81" s="59" t="s">
        <v>208</v>
      </c>
      <c r="M81" s="60" t="s">
        <v>165</v>
      </c>
    </row>
    <row r="82" spans="1:13" s="7" customFormat="1" x14ac:dyDescent="0.2">
      <c r="A82" s="17" t="s">
        <v>157</v>
      </c>
      <c r="C82" s="7" t="s">
        <v>158</v>
      </c>
      <c r="E82" s="39" t="s">
        <v>158</v>
      </c>
      <c r="F82" s="39" t="s">
        <v>158</v>
      </c>
      <c r="G82" s="39" t="s">
        <v>158</v>
      </c>
      <c r="H82" s="39" t="s">
        <v>158</v>
      </c>
      <c r="I82" s="39" t="s">
        <v>158</v>
      </c>
      <c r="J82" s="39" t="s">
        <v>158</v>
      </c>
    </row>
    <row r="83" spans="1:13" x14ac:dyDescent="0.2">
      <c r="C83" s="19">
        <v>12165.5</v>
      </c>
      <c r="E83" s="42">
        <f>SUM(E79:E81)</f>
        <v>12165.5</v>
      </c>
      <c r="F83" s="42">
        <f t="shared" ref="F83:J83" si="13">SUM(F79:F81)</f>
        <v>243.31000000000003</v>
      </c>
      <c r="G83" s="42">
        <f t="shared" si="13"/>
        <v>912.41249999999991</v>
      </c>
      <c r="H83" s="42">
        <f t="shared" si="13"/>
        <v>13321.2225</v>
      </c>
      <c r="I83" s="42">
        <f t="shared" si="13"/>
        <v>2131.3956000000003</v>
      </c>
      <c r="J83" s="42">
        <f t="shared" si="13"/>
        <v>15452.6181</v>
      </c>
    </row>
    <row r="85" spans="1:13" s="7" customFormat="1" x14ac:dyDescent="0.2">
      <c r="A85" s="16"/>
      <c r="C85" s="7" t="s">
        <v>166</v>
      </c>
      <c r="E85" s="39" t="s">
        <v>166</v>
      </c>
      <c r="F85" s="39" t="s">
        <v>166</v>
      </c>
      <c r="G85" s="39" t="s">
        <v>166</v>
      </c>
      <c r="H85" s="39" t="s">
        <v>166</v>
      </c>
      <c r="I85" s="39" t="s">
        <v>166</v>
      </c>
      <c r="J85" s="39" t="s">
        <v>166</v>
      </c>
    </row>
    <row r="86" spans="1:13" ht="13.5" thickBot="1" x14ac:dyDescent="0.25">
      <c r="A86" s="17" t="s">
        <v>167</v>
      </c>
      <c r="B86" s="1" t="s">
        <v>168</v>
      </c>
      <c r="C86" s="19">
        <v>610892.49</v>
      </c>
      <c r="E86" s="43">
        <f>+E76+E83</f>
        <v>610892.49</v>
      </c>
      <c r="F86" s="43">
        <f t="shared" ref="F86:J86" si="14">+F76+F83</f>
        <v>12217.8498</v>
      </c>
      <c r="G86" s="43">
        <f t="shared" si="14"/>
        <v>45816.936749999986</v>
      </c>
      <c r="H86" s="43">
        <f t="shared" si="14"/>
        <v>668927.27655000007</v>
      </c>
      <c r="I86" s="43">
        <f t="shared" si="14"/>
        <v>107028.36424800003</v>
      </c>
      <c r="J86" s="43">
        <f t="shared" si="14"/>
        <v>775955.6407979998</v>
      </c>
    </row>
    <row r="87" spans="1:13" ht="12" thickTop="1" x14ac:dyDescent="0.2"/>
    <row r="88" spans="1:13" x14ac:dyDescent="0.2">
      <c r="C88" s="1" t="s">
        <v>168</v>
      </c>
    </row>
    <row r="89" spans="1:13" x14ac:dyDescent="0.2">
      <c r="A89" s="2" t="s">
        <v>168</v>
      </c>
      <c r="B89" s="1" t="s">
        <v>168</v>
      </c>
      <c r="C89" s="18"/>
    </row>
  </sheetData>
  <autoFilter ref="A11:M76">
    <filterColumn colId="11">
      <filters>
        <filter val="HOJALATERIA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workbookViewId="0">
      <pane xSplit="2" ySplit="11" topLeftCell="M63" activePane="bottomRight" state="frozen"/>
      <selection pane="topRight" activeCell="C1" sqref="C1"/>
      <selection pane="bottomLeft" activeCell="A14" sqref="A14"/>
      <selection pane="bottomRight" activeCell="V24" sqref="V24"/>
    </sheetView>
  </sheetViews>
  <sheetFormatPr baseColWidth="10" defaultRowHeight="11.25" x14ac:dyDescent="0.2"/>
  <cols>
    <col min="1" max="1" width="8.5703125" style="2" customWidth="1"/>
    <col min="2" max="2" width="27.28515625" style="1" customWidth="1"/>
    <col min="3" max="3" width="11.28515625" style="1" customWidth="1"/>
    <col min="4" max="4" width="12.28515625" style="1" customWidth="1"/>
    <col min="5" max="5" width="13.7109375" style="1" customWidth="1"/>
    <col min="6" max="6" width="12.140625" style="1" customWidth="1"/>
    <col min="7" max="7" width="15" style="1" bestFit="1" customWidth="1"/>
    <col min="8" max="9" width="10.85546875" style="1" customWidth="1"/>
    <col min="10" max="10" width="9.5703125" style="1" customWidth="1"/>
    <col min="11" max="11" width="10.5703125" style="1" customWidth="1"/>
    <col min="12" max="12" width="11.7109375" style="1" customWidth="1"/>
    <col min="13" max="13" width="11.140625" style="1" customWidth="1"/>
    <col min="14" max="14" width="10.5703125" style="1" customWidth="1"/>
    <col min="15" max="15" width="9.7109375" style="1" customWidth="1"/>
    <col min="16" max="16" width="10.7109375" style="1" customWidth="1"/>
    <col min="17" max="17" width="6.5703125" style="1" customWidth="1"/>
    <col min="18" max="18" width="8.5703125" style="1" customWidth="1"/>
    <col min="19" max="19" width="10.42578125" style="1" customWidth="1"/>
    <col min="20" max="20" width="11.7109375" style="1" customWidth="1"/>
    <col min="21" max="21" width="15" style="1" bestFit="1" customWidth="1"/>
    <col min="22" max="22" width="12" style="1" customWidth="1"/>
    <col min="23" max="16384" width="11.42578125" style="1"/>
  </cols>
  <sheetData>
    <row r="1" spans="1:22" ht="18" customHeight="1" x14ac:dyDescent="0.25">
      <c r="A1" s="3" t="s">
        <v>0</v>
      </c>
      <c r="B1" s="46" t="s">
        <v>168</v>
      </c>
      <c r="C1" s="47"/>
    </row>
    <row r="2" spans="1:22" ht="24.95" customHeight="1" x14ac:dyDescent="0.2">
      <c r="A2" s="4" t="s">
        <v>1</v>
      </c>
      <c r="B2" s="24" t="s">
        <v>2</v>
      </c>
      <c r="C2" s="25"/>
    </row>
    <row r="3" spans="1:22" ht="15.75" customHeight="1" x14ac:dyDescent="0.2">
      <c r="B3" s="21" t="s">
        <v>3</v>
      </c>
      <c r="C3" s="21"/>
      <c r="D3" s="7"/>
    </row>
    <row r="4" spans="1:22" ht="15" x14ac:dyDescent="0.25">
      <c r="B4" s="23" t="s">
        <v>4</v>
      </c>
      <c r="C4" s="22"/>
      <c r="D4" s="7"/>
    </row>
    <row r="5" spans="1:22" x14ac:dyDescent="0.2">
      <c r="B5" s="6" t="s">
        <v>5</v>
      </c>
    </row>
    <row r="6" spans="1:22" x14ac:dyDescent="0.2">
      <c r="B6" s="6" t="s">
        <v>6</v>
      </c>
    </row>
    <row r="8" spans="1:22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10" t="s">
        <v>27</v>
      </c>
      <c r="V8" s="11" t="s">
        <v>28</v>
      </c>
    </row>
    <row r="9" spans="1:22" ht="12" thickTop="1" x14ac:dyDescent="0.2">
      <c r="A9" s="13" t="s">
        <v>29</v>
      </c>
    </row>
    <row r="11" spans="1:22" x14ac:dyDescent="0.2">
      <c r="A11" s="12" t="s">
        <v>30</v>
      </c>
    </row>
    <row r="12" spans="1:22" x14ac:dyDescent="0.2">
      <c r="A12" s="2" t="s">
        <v>31</v>
      </c>
      <c r="B12" s="1" t="s">
        <v>32</v>
      </c>
      <c r="C12" s="14">
        <v>4000.05</v>
      </c>
      <c r="D12" s="14">
        <v>0</v>
      </c>
      <c r="E12" s="14">
        <v>0</v>
      </c>
      <c r="F12" s="14">
        <v>0</v>
      </c>
      <c r="G12" s="14">
        <v>4000.05</v>
      </c>
      <c r="H12" s="14">
        <v>0</v>
      </c>
      <c r="I12" s="14">
        <v>0</v>
      </c>
      <c r="J12" s="14">
        <v>0</v>
      </c>
      <c r="K12" s="14">
        <v>0</v>
      </c>
      <c r="L12" s="14">
        <v>349.04</v>
      </c>
      <c r="M12" s="14">
        <v>0</v>
      </c>
      <c r="N12" s="14">
        <v>102.43</v>
      </c>
      <c r="O12" s="14">
        <v>0</v>
      </c>
      <c r="P12" s="14">
        <v>0</v>
      </c>
      <c r="Q12" s="15">
        <v>-0.02</v>
      </c>
      <c r="R12" s="14">
        <v>0</v>
      </c>
      <c r="S12" s="14">
        <v>0</v>
      </c>
      <c r="T12" s="14">
        <v>0</v>
      </c>
      <c r="U12" s="14">
        <v>451.45</v>
      </c>
      <c r="V12" s="14">
        <v>3548.6</v>
      </c>
    </row>
    <row r="13" spans="1:22" x14ac:dyDescent="0.2">
      <c r="A13" s="2" t="s">
        <v>33</v>
      </c>
      <c r="B13" s="1" t="s">
        <v>34</v>
      </c>
      <c r="C13" s="14">
        <v>2749.95</v>
      </c>
      <c r="D13" s="14">
        <v>1750</v>
      </c>
      <c r="E13" s="14">
        <v>0</v>
      </c>
      <c r="F13" s="14">
        <v>0</v>
      </c>
      <c r="G13" s="14">
        <v>4499.95</v>
      </c>
      <c r="H13" s="14">
        <v>0</v>
      </c>
      <c r="I13" s="14">
        <v>0</v>
      </c>
      <c r="J13" s="14">
        <v>0</v>
      </c>
      <c r="K13" s="14">
        <v>0</v>
      </c>
      <c r="L13" s="14">
        <v>380.66</v>
      </c>
      <c r="M13" s="14">
        <v>0</v>
      </c>
      <c r="N13" s="14">
        <v>90.23</v>
      </c>
      <c r="O13" s="14">
        <v>0</v>
      </c>
      <c r="P13" s="14">
        <v>0</v>
      </c>
      <c r="Q13" s="14">
        <v>0.06</v>
      </c>
      <c r="R13" s="14">
        <v>0</v>
      </c>
      <c r="S13" s="14">
        <v>0</v>
      </c>
      <c r="T13" s="14">
        <v>0</v>
      </c>
      <c r="U13" s="14">
        <v>470.95</v>
      </c>
      <c r="V13" s="14">
        <v>4029</v>
      </c>
    </row>
    <row r="14" spans="1:22" x14ac:dyDescent="0.2">
      <c r="A14" s="2" t="s">
        <v>35</v>
      </c>
      <c r="B14" s="1" t="s">
        <v>36</v>
      </c>
      <c r="C14" s="14">
        <v>6500.1</v>
      </c>
      <c r="D14" s="14">
        <v>34702.78</v>
      </c>
      <c r="E14" s="14">
        <v>0</v>
      </c>
      <c r="F14" s="14">
        <v>0</v>
      </c>
      <c r="G14" s="14">
        <v>41202.879999999997</v>
      </c>
      <c r="H14" s="14">
        <v>15</v>
      </c>
      <c r="I14" s="14">
        <v>0</v>
      </c>
      <c r="J14" s="14">
        <v>7843.16</v>
      </c>
      <c r="K14" s="14">
        <v>0</v>
      </c>
      <c r="L14" s="14">
        <v>10348.58</v>
      </c>
      <c r="M14" s="14">
        <v>0</v>
      </c>
      <c r="N14" s="14">
        <v>681.27</v>
      </c>
      <c r="O14" s="14">
        <v>0</v>
      </c>
      <c r="P14" s="14">
        <v>0</v>
      </c>
      <c r="Q14" s="14">
        <v>0.03</v>
      </c>
      <c r="R14" s="14">
        <v>0</v>
      </c>
      <c r="S14" s="14">
        <v>0</v>
      </c>
      <c r="T14" s="14">
        <v>1342.64</v>
      </c>
      <c r="U14" s="14">
        <v>20230.68</v>
      </c>
      <c r="V14" s="14">
        <v>20972.2</v>
      </c>
    </row>
    <row r="15" spans="1:22" x14ac:dyDescent="0.2">
      <c r="A15" s="2" t="s">
        <v>37</v>
      </c>
      <c r="B15" s="1" t="s">
        <v>38</v>
      </c>
      <c r="C15" s="14">
        <v>2816.71</v>
      </c>
      <c r="D15" s="14">
        <v>2416.25</v>
      </c>
      <c r="E15" s="14">
        <v>0</v>
      </c>
      <c r="F15" s="14">
        <v>0</v>
      </c>
      <c r="G15" s="14">
        <v>5232.96</v>
      </c>
      <c r="H15" s="14">
        <v>0</v>
      </c>
      <c r="I15" s="14">
        <v>0</v>
      </c>
      <c r="J15" s="14">
        <v>0</v>
      </c>
      <c r="K15" s="14">
        <v>0</v>
      </c>
      <c r="L15" s="14">
        <v>503.38</v>
      </c>
      <c r="M15" s="14">
        <v>0</v>
      </c>
      <c r="N15" s="14">
        <v>103.01</v>
      </c>
      <c r="O15" s="14">
        <v>0</v>
      </c>
      <c r="P15" s="14">
        <v>0</v>
      </c>
      <c r="Q15" s="14">
        <v>7.0000000000000007E-2</v>
      </c>
      <c r="R15" s="14">
        <v>0</v>
      </c>
      <c r="S15" s="14">
        <v>187.5</v>
      </c>
      <c r="T15" s="14">
        <v>0</v>
      </c>
      <c r="U15" s="14">
        <v>793.96</v>
      </c>
      <c r="V15" s="14">
        <v>4439</v>
      </c>
    </row>
    <row r="16" spans="1:22" x14ac:dyDescent="0.2">
      <c r="A16" s="2" t="s">
        <v>39</v>
      </c>
      <c r="B16" s="1" t="s">
        <v>40</v>
      </c>
      <c r="C16" s="14">
        <v>3000</v>
      </c>
      <c r="D16" s="14">
        <v>1028.26</v>
      </c>
      <c r="E16" s="14">
        <v>0</v>
      </c>
      <c r="F16" s="14">
        <v>0</v>
      </c>
      <c r="G16" s="14">
        <v>4028.26</v>
      </c>
      <c r="H16" s="14">
        <v>0</v>
      </c>
      <c r="I16" s="14">
        <v>0</v>
      </c>
      <c r="J16" s="14">
        <v>0</v>
      </c>
      <c r="K16" s="14">
        <v>0</v>
      </c>
      <c r="L16" s="14">
        <v>316.94</v>
      </c>
      <c r="M16" s="14">
        <v>0</v>
      </c>
      <c r="N16" s="14">
        <v>109.27</v>
      </c>
      <c r="O16" s="14">
        <v>0</v>
      </c>
      <c r="P16" s="14">
        <v>0</v>
      </c>
      <c r="Q16" s="14">
        <v>0.05</v>
      </c>
      <c r="R16" s="14">
        <v>0</v>
      </c>
      <c r="S16" s="14">
        <v>0</v>
      </c>
      <c r="T16" s="14">
        <v>0</v>
      </c>
      <c r="U16" s="14">
        <v>426.26</v>
      </c>
      <c r="V16" s="14">
        <v>3602</v>
      </c>
    </row>
    <row r="17" spans="1:22" x14ac:dyDescent="0.2">
      <c r="A17" s="2" t="s">
        <v>41</v>
      </c>
      <c r="B17" s="1" t="s">
        <v>42</v>
      </c>
      <c r="C17" s="14">
        <v>3000</v>
      </c>
      <c r="D17" s="14">
        <v>3500</v>
      </c>
      <c r="E17" s="14">
        <v>0</v>
      </c>
      <c r="F17" s="14">
        <v>0</v>
      </c>
      <c r="G17" s="14">
        <v>6500</v>
      </c>
      <c r="H17" s="14">
        <v>0</v>
      </c>
      <c r="I17" s="14">
        <v>0</v>
      </c>
      <c r="J17" s="14">
        <v>0</v>
      </c>
      <c r="K17" s="14">
        <v>0</v>
      </c>
      <c r="L17" s="14">
        <v>750.18</v>
      </c>
      <c r="M17" s="14">
        <v>0</v>
      </c>
      <c r="N17" s="14">
        <v>105.93</v>
      </c>
      <c r="O17" s="14">
        <v>0</v>
      </c>
      <c r="P17" s="14">
        <v>0</v>
      </c>
      <c r="Q17" s="14">
        <v>0.09</v>
      </c>
      <c r="R17" s="14">
        <v>0</v>
      </c>
      <c r="S17" s="14">
        <v>0</v>
      </c>
      <c r="T17" s="14">
        <v>0</v>
      </c>
      <c r="U17" s="14">
        <v>856.2</v>
      </c>
      <c r="V17" s="14">
        <v>5643.8</v>
      </c>
    </row>
    <row r="18" spans="1:22" x14ac:dyDescent="0.2">
      <c r="A18" s="2" t="s">
        <v>43</v>
      </c>
      <c r="B18" s="1" t="s">
        <v>44</v>
      </c>
      <c r="C18" s="14">
        <v>3249.9</v>
      </c>
      <c r="D18" s="14">
        <v>8503.1200000000008</v>
      </c>
      <c r="E18" s="14">
        <v>0</v>
      </c>
      <c r="F18" s="14">
        <v>0</v>
      </c>
      <c r="G18" s="14">
        <v>11753.02</v>
      </c>
      <c r="H18" s="14">
        <v>0</v>
      </c>
      <c r="I18" s="14">
        <v>0</v>
      </c>
      <c r="J18" s="14">
        <v>0</v>
      </c>
      <c r="K18" s="14">
        <v>0</v>
      </c>
      <c r="L18" s="14">
        <v>1872.23</v>
      </c>
      <c r="M18" s="15">
        <v>-1872.23</v>
      </c>
      <c r="N18" s="14">
        <v>208.66</v>
      </c>
      <c r="O18" s="14">
        <v>0</v>
      </c>
      <c r="P18" s="14">
        <v>0</v>
      </c>
      <c r="Q18" s="14">
        <v>0.02</v>
      </c>
      <c r="R18" s="14">
        <v>0</v>
      </c>
      <c r="S18" s="14">
        <v>2333.34</v>
      </c>
      <c r="T18" s="14">
        <v>0</v>
      </c>
      <c r="U18" s="14">
        <v>2542.02</v>
      </c>
      <c r="V18" s="14">
        <v>9211</v>
      </c>
    </row>
    <row r="19" spans="1:22" x14ac:dyDescent="0.2">
      <c r="A19" s="2" t="s">
        <v>45</v>
      </c>
      <c r="B19" s="1" t="s">
        <v>46</v>
      </c>
      <c r="C19" s="14">
        <v>3000</v>
      </c>
      <c r="D19" s="14">
        <v>0</v>
      </c>
      <c r="E19" s="14">
        <v>0</v>
      </c>
      <c r="F19" s="14">
        <v>0</v>
      </c>
      <c r="G19" s="14">
        <v>3000</v>
      </c>
      <c r="H19" s="14">
        <v>0</v>
      </c>
      <c r="I19" s="14">
        <v>0</v>
      </c>
      <c r="J19" s="14">
        <v>0</v>
      </c>
      <c r="K19" s="14">
        <v>0</v>
      </c>
      <c r="L19" s="14">
        <v>76.98</v>
      </c>
      <c r="M19" s="14">
        <v>0</v>
      </c>
      <c r="N19" s="14">
        <v>74.48</v>
      </c>
      <c r="O19" s="14">
        <v>0</v>
      </c>
      <c r="P19" s="14">
        <v>0</v>
      </c>
      <c r="Q19" s="15">
        <v>-0.06</v>
      </c>
      <c r="R19" s="14">
        <v>0</v>
      </c>
      <c r="S19" s="14">
        <v>0</v>
      </c>
      <c r="T19" s="14">
        <v>0</v>
      </c>
      <c r="U19" s="14">
        <v>151.4</v>
      </c>
      <c r="V19" s="14">
        <v>2848.6</v>
      </c>
    </row>
    <row r="20" spans="1:22" x14ac:dyDescent="0.2">
      <c r="A20" s="2" t="s">
        <v>47</v>
      </c>
      <c r="B20" s="1" t="s">
        <v>48</v>
      </c>
      <c r="C20" s="14">
        <v>3000</v>
      </c>
      <c r="D20" s="14">
        <v>0</v>
      </c>
      <c r="E20" s="14">
        <v>0</v>
      </c>
      <c r="F20" s="14">
        <v>0</v>
      </c>
      <c r="G20" s="14">
        <v>3000</v>
      </c>
      <c r="H20" s="14">
        <v>0</v>
      </c>
      <c r="I20" s="14">
        <v>0</v>
      </c>
      <c r="J20" s="14">
        <v>0</v>
      </c>
      <c r="K20" s="14">
        <v>0</v>
      </c>
      <c r="L20" s="14">
        <v>76.98</v>
      </c>
      <c r="M20" s="14">
        <v>0</v>
      </c>
      <c r="N20" s="14">
        <v>77.98</v>
      </c>
      <c r="O20" s="14">
        <v>0</v>
      </c>
      <c r="P20" s="14">
        <v>0</v>
      </c>
      <c r="Q20" s="14">
        <v>0.04</v>
      </c>
      <c r="R20" s="14">
        <v>0</v>
      </c>
      <c r="S20" s="14">
        <v>0</v>
      </c>
      <c r="T20" s="14">
        <v>0</v>
      </c>
      <c r="U20" s="14">
        <v>155</v>
      </c>
      <c r="V20" s="14">
        <v>2845</v>
      </c>
    </row>
    <row r="21" spans="1:22" x14ac:dyDescent="0.2">
      <c r="A21" s="2" t="s">
        <v>49</v>
      </c>
      <c r="B21" s="1" t="s">
        <v>50</v>
      </c>
      <c r="C21" s="14">
        <v>16500</v>
      </c>
      <c r="D21" s="14">
        <v>0</v>
      </c>
      <c r="E21" s="14">
        <v>0</v>
      </c>
      <c r="F21" s="14">
        <v>0</v>
      </c>
      <c r="G21" s="14">
        <v>16500</v>
      </c>
      <c r="H21" s="14">
        <v>0</v>
      </c>
      <c r="I21" s="14">
        <v>0</v>
      </c>
      <c r="J21" s="14">
        <v>0</v>
      </c>
      <c r="K21" s="14">
        <v>0</v>
      </c>
      <c r="L21" s="14">
        <v>3134.65</v>
      </c>
      <c r="M21" s="14">
        <v>0</v>
      </c>
      <c r="N21" s="14">
        <v>490.65</v>
      </c>
      <c r="O21" s="14">
        <v>0</v>
      </c>
      <c r="P21" s="14">
        <v>0</v>
      </c>
      <c r="Q21" s="14">
        <v>0.1</v>
      </c>
      <c r="R21" s="14">
        <v>0</v>
      </c>
      <c r="S21" s="14">
        <v>0</v>
      </c>
      <c r="T21" s="14">
        <v>0</v>
      </c>
      <c r="U21" s="14">
        <v>3625.4</v>
      </c>
      <c r="V21" s="14">
        <v>12874.6</v>
      </c>
    </row>
    <row r="22" spans="1:22" x14ac:dyDescent="0.2">
      <c r="A22" s="2" t="s">
        <v>51</v>
      </c>
      <c r="B22" s="1" t="s">
        <v>52</v>
      </c>
      <c r="C22" s="14">
        <v>3000</v>
      </c>
      <c r="D22" s="14">
        <v>0</v>
      </c>
      <c r="E22" s="14">
        <v>0</v>
      </c>
      <c r="F22" s="14">
        <v>0</v>
      </c>
      <c r="G22" s="14">
        <v>3000</v>
      </c>
      <c r="H22" s="14">
        <v>0</v>
      </c>
      <c r="I22" s="14">
        <v>0</v>
      </c>
      <c r="J22" s="14">
        <v>0</v>
      </c>
      <c r="K22" s="14">
        <v>0</v>
      </c>
      <c r="L22" s="14">
        <v>59.69</v>
      </c>
      <c r="M22" s="15">
        <v>-8.23</v>
      </c>
      <c r="N22" s="14">
        <v>74.56</v>
      </c>
      <c r="O22" s="14">
        <v>0</v>
      </c>
      <c r="P22" s="14">
        <v>600</v>
      </c>
      <c r="Q22" s="14">
        <v>0.18</v>
      </c>
      <c r="R22" s="14">
        <v>0</v>
      </c>
      <c r="S22" s="14">
        <v>250</v>
      </c>
      <c r="T22" s="14">
        <v>0</v>
      </c>
      <c r="U22" s="14">
        <v>976.2</v>
      </c>
      <c r="V22" s="14">
        <v>2023.8</v>
      </c>
    </row>
    <row r="23" spans="1:22" x14ac:dyDescent="0.2">
      <c r="A23" s="2" t="s">
        <v>53</v>
      </c>
      <c r="B23" s="1" t="s">
        <v>54</v>
      </c>
      <c r="C23" s="14">
        <v>2749.95</v>
      </c>
      <c r="D23" s="14">
        <v>1750</v>
      </c>
      <c r="E23" s="14">
        <v>0</v>
      </c>
      <c r="F23" s="14">
        <v>0</v>
      </c>
      <c r="G23" s="14">
        <v>4499.95</v>
      </c>
      <c r="H23" s="14">
        <v>0</v>
      </c>
      <c r="I23" s="14">
        <v>0</v>
      </c>
      <c r="J23" s="14">
        <v>0</v>
      </c>
      <c r="K23" s="14">
        <v>0</v>
      </c>
      <c r="L23" s="14">
        <v>380.66</v>
      </c>
      <c r="M23" s="14">
        <v>0</v>
      </c>
      <c r="N23" s="14">
        <v>93.29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473.95</v>
      </c>
      <c r="V23" s="14">
        <v>4026</v>
      </c>
    </row>
    <row r="24" spans="1:22" x14ac:dyDescent="0.2">
      <c r="A24" s="2" t="s">
        <v>55</v>
      </c>
      <c r="B24" s="1" t="s">
        <v>56</v>
      </c>
      <c r="C24" s="14">
        <v>5000.1000000000004</v>
      </c>
      <c r="D24" s="14">
        <v>0</v>
      </c>
      <c r="E24" s="14">
        <v>0</v>
      </c>
      <c r="F24" s="14">
        <v>0</v>
      </c>
      <c r="G24" s="14">
        <v>5000.1000000000004</v>
      </c>
      <c r="H24" s="14">
        <v>0</v>
      </c>
      <c r="I24" s="14">
        <v>0</v>
      </c>
      <c r="J24" s="14">
        <v>0</v>
      </c>
      <c r="K24" s="14">
        <v>0</v>
      </c>
      <c r="L24" s="14">
        <v>461.65</v>
      </c>
      <c r="M24" s="15">
        <v>-523.55999999999995</v>
      </c>
      <c r="N24" s="14">
        <v>131.62</v>
      </c>
      <c r="O24" s="14">
        <v>0</v>
      </c>
      <c r="P24" s="14">
        <v>0</v>
      </c>
      <c r="Q24" s="15">
        <v>-0.01</v>
      </c>
      <c r="R24" s="14">
        <v>0</v>
      </c>
      <c r="S24" s="14">
        <v>0</v>
      </c>
      <c r="T24" s="14">
        <v>0</v>
      </c>
      <c r="U24" s="14">
        <v>69.7</v>
      </c>
      <c r="V24" s="14">
        <v>4930.3999999999996</v>
      </c>
    </row>
    <row r="25" spans="1:22" x14ac:dyDescent="0.2">
      <c r="A25" s="2" t="s">
        <v>57</v>
      </c>
      <c r="B25" s="1" t="s">
        <v>58</v>
      </c>
      <c r="C25" s="14">
        <v>2750.1</v>
      </c>
      <c r="D25" s="14">
        <v>0</v>
      </c>
      <c r="E25" s="14">
        <v>0</v>
      </c>
      <c r="F25" s="14">
        <v>0</v>
      </c>
      <c r="G25" s="14">
        <v>2750.1</v>
      </c>
      <c r="H25" s="14">
        <v>15</v>
      </c>
      <c r="I25" s="14">
        <v>0</v>
      </c>
      <c r="J25" s="14">
        <v>0</v>
      </c>
      <c r="K25" s="14">
        <v>1.66</v>
      </c>
      <c r="L25" s="14">
        <v>32.5</v>
      </c>
      <c r="M25" s="14">
        <v>0</v>
      </c>
      <c r="N25" s="14">
        <v>69.239999999999995</v>
      </c>
      <c r="O25" s="14">
        <v>571.48</v>
      </c>
      <c r="P25" s="14">
        <v>0</v>
      </c>
      <c r="Q25" s="14">
        <v>0.02</v>
      </c>
      <c r="R25" s="14">
        <v>0</v>
      </c>
      <c r="S25" s="14">
        <v>0</v>
      </c>
      <c r="T25" s="14">
        <v>0</v>
      </c>
      <c r="U25" s="14">
        <v>689.9</v>
      </c>
      <c r="V25" s="14">
        <v>2060.1999999999998</v>
      </c>
    </row>
    <row r="26" spans="1:22" x14ac:dyDescent="0.2">
      <c r="A26" s="2" t="s">
        <v>59</v>
      </c>
      <c r="B26" s="1" t="s">
        <v>60</v>
      </c>
      <c r="C26" s="14">
        <v>7056</v>
      </c>
      <c r="D26" s="14">
        <v>0</v>
      </c>
      <c r="E26" s="14">
        <v>0</v>
      </c>
      <c r="F26" s="14">
        <v>0</v>
      </c>
      <c r="G26" s="14">
        <v>7056</v>
      </c>
      <c r="H26" s="14">
        <v>0</v>
      </c>
      <c r="I26" s="14">
        <v>0</v>
      </c>
      <c r="J26" s="14">
        <v>0</v>
      </c>
      <c r="K26" s="14">
        <v>0</v>
      </c>
      <c r="L26" s="14">
        <v>959.9</v>
      </c>
      <c r="M26" s="14">
        <v>0</v>
      </c>
      <c r="N26" s="14">
        <v>191.61</v>
      </c>
      <c r="O26" s="14">
        <v>0</v>
      </c>
      <c r="P26" s="14">
        <v>0</v>
      </c>
      <c r="Q26" s="14">
        <v>0.09</v>
      </c>
      <c r="R26" s="14">
        <v>0</v>
      </c>
      <c r="S26" s="14">
        <v>0</v>
      </c>
      <c r="T26" s="14">
        <v>0</v>
      </c>
      <c r="U26" s="14">
        <v>1151.5999999999999</v>
      </c>
      <c r="V26" s="14">
        <v>5904.4</v>
      </c>
    </row>
    <row r="27" spans="1:22" x14ac:dyDescent="0.2">
      <c r="A27" s="2" t="s">
        <v>61</v>
      </c>
      <c r="B27" s="1" t="s">
        <v>62</v>
      </c>
      <c r="C27" s="14">
        <v>2600</v>
      </c>
      <c r="D27" s="14">
        <v>4000</v>
      </c>
      <c r="E27" s="14">
        <v>0</v>
      </c>
      <c r="F27" s="14">
        <v>0</v>
      </c>
      <c r="G27" s="14">
        <v>6600</v>
      </c>
      <c r="H27" s="14">
        <v>0</v>
      </c>
      <c r="I27" s="14">
        <v>0</v>
      </c>
      <c r="J27" s="14">
        <v>0</v>
      </c>
      <c r="K27" s="14">
        <v>0</v>
      </c>
      <c r="L27" s="14">
        <v>771.54</v>
      </c>
      <c r="M27" s="14">
        <v>0</v>
      </c>
      <c r="N27" s="14">
        <v>96.69</v>
      </c>
      <c r="O27" s="14">
        <v>0</v>
      </c>
      <c r="P27" s="14">
        <v>0</v>
      </c>
      <c r="Q27" s="15">
        <v>-0.03</v>
      </c>
      <c r="R27" s="14">
        <v>0</v>
      </c>
      <c r="S27" s="14">
        <v>0</v>
      </c>
      <c r="T27" s="14">
        <v>0</v>
      </c>
      <c r="U27" s="14">
        <v>868.2</v>
      </c>
      <c r="V27" s="14">
        <v>5731.8</v>
      </c>
    </row>
    <row r="28" spans="1:22" x14ac:dyDescent="0.2">
      <c r="A28" s="2" t="s">
        <v>63</v>
      </c>
      <c r="B28" s="1" t="s">
        <v>64</v>
      </c>
      <c r="C28" s="14">
        <v>3500.1</v>
      </c>
      <c r="D28" s="14">
        <v>4031.26</v>
      </c>
      <c r="E28" s="14">
        <v>0</v>
      </c>
      <c r="F28" s="14">
        <v>0</v>
      </c>
      <c r="G28" s="14">
        <v>7531.36</v>
      </c>
      <c r="H28" s="14">
        <v>15</v>
      </c>
      <c r="I28" s="14">
        <v>0</v>
      </c>
      <c r="J28" s="14">
        <v>356.65</v>
      </c>
      <c r="K28" s="14">
        <v>0</v>
      </c>
      <c r="L28" s="14">
        <v>970.48</v>
      </c>
      <c r="M28" s="14">
        <v>0</v>
      </c>
      <c r="N28" s="14">
        <v>214.9</v>
      </c>
      <c r="O28" s="14">
        <v>0</v>
      </c>
      <c r="P28" s="14">
        <v>0</v>
      </c>
      <c r="Q28" s="15">
        <v>-7.0000000000000007E-2</v>
      </c>
      <c r="R28" s="14">
        <v>0</v>
      </c>
      <c r="S28" s="14">
        <v>0</v>
      </c>
      <c r="T28" s="14">
        <v>0</v>
      </c>
      <c r="U28" s="14">
        <v>1556.96</v>
      </c>
      <c r="V28" s="14">
        <v>5974.4</v>
      </c>
    </row>
    <row r="29" spans="1:22" x14ac:dyDescent="0.2">
      <c r="A29" s="2" t="s">
        <v>65</v>
      </c>
      <c r="B29" s="1" t="s">
        <v>66</v>
      </c>
      <c r="C29" s="14">
        <v>2016.74</v>
      </c>
      <c r="D29" s="14">
        <v>4203.05</v>
      </c>
      <c r="E29" s="14">
        <v>0</v>
      </c>
      <c r="F29" s="14">
        <v>0</v>
      </c>
      <c r="G29" s="14">
        <v>6219.79</v>
      </c>
      <c r="H29" s="14">
        <v>0</v>
      </c>
      <c r="I29" s="14">
        <v>0</v>
      </c>
      <c r="J29" s="14">
        <v>0</v>
      </c>
      <c r="K29" s="14">
        <v>0</v>
      </c>
      <c r="L29" s="14">
        <v>690.33</v>
      </c>
      <c r="M29" s="15">
        <v>-690.33</v>
      </c>
      <c r="N29" s="14">
        <v>134.88</v>
      </c>
      <c r="O29" s="14">
        <v>0</v>
      </c>
      <c r="P29" s="14">
        <v>0</v>
      </c>
      <c r="Q29" s="14">
        <v>0.11</v>
      </c>
      <c r="R29" s="14">
        <v>0</v>
      </c>
      <c r="S29" s="14">
        <v>0</v>
      </c>
      <c r="T29" s="14">
        <v>0</v>
      </c>
      <c r="U29" s="14">
        <v>134.99</v>
      </c>
      <c r="V29" s="14">
        <v>6084.8</v>
      </c>
    </row>
    <row r="30" spans="1:22" x14ac:dyDescent="0.2">
      <c r="A30" s="2" t="s">
        <v>67</v>
      </c>
      <c r="B30" s="1" t="s">
        <v>68</v>
      </c>
      <c r="C30" s="14">
        <v>2499.15</v>
      </c>
      <c r="D30" s="14">
        <v>12881.68</v>
      </c>
      <c r="E30" s="14">
        <v>0</v>
      </c>
      <c r="F30" s="14">
        <v>0</v>
      </c>
      <c r="G30" s="14">
        <v>15380.83</v>
      </c>
      <c r="H30" s="14">
        <v>0</v>
      </c>
      <c r="I30" s="14">
        <v>0</v>
      </c>
      <c r="J30" s="14">
        <v>0</v>
      </c>
      <c r="K30" s="14">
        <v>0</v>
      </c>
      <c r="L30" s="14">
        <v>2721.2</v>
      </c>
      <c r="M30" s="15">
        <v>-2721.2</v>
      </c>
      <c r="N30" s="14">
        <v>297.97000000000003</v>
      </c>
      <c r="O30" s="14">
        <v>0</v>
      </c>
      <c r="P30" s="14">
        <v>0</v>
      </c>
      <c r="Q30" s="14">
        <v>0.06</v>
      </c>
      <c r="R30" s="14">
        <v>0</v>
      </c>
      <c r="S30" s="14">
        <v>0</v>
      </c>
      <c r="T30" s="14">
        <v>0</v>
      </c>
      <c r="U30" s="14">
        <v>298.02999999999997</v>
      </c>
      <c r="V30" s="14">
        <v>15082.8</v>
      </c>
    </row>
    <row r="31" spans="1:22" x14ac:dyDescent="0.2">
      <c r="A31" s="2" t="s">
        <v>69</v>
      </c>
      <c r="B31" s="1" t="s">
        <v>70</v>
      </c>
      <c r="C31" s="14">
        <v>3000</v>
      </c>
      <c r="D31" s="14">
        <v>4000</v>
      </c>
      <c r="E31" s="14">
        <v>0</v>
      </c>
      <c r="F31" s="14">
        <v>0</v>
      </c>
      <c r="G31" s="14">
        <v>7000</v>
      </c>
      <c r="H31" s="14">
        <v>0</v>
      </c>
      <c r="I31" s="14">
        <v>0</v>
      </c>
      <c r="J31" s="14">
        <v>0</v>
      </c>
      <c r="K31" s="14">
        <v>0</v>
      </c>
      <c r="L31" s="14">
        <v>856.98</v>
      </c>
      <c r="M31" s="14">
        <v>0</v>
      </c>
      <c r="N31" s="14">
        <v>116.42</v>
      </c>
      <c r="O31" s="14">
        <v>0</v>
      </c>
      <c r="P31" s="14">
        <v>0</v>
      </c>
      <c r="Q31" s="15">
        <v>-0.2</v>
      </c>
      <c r="R31" s="14">
        <v>0</v>
      </c>
      <c r="S31" s="14">
        <v>0</v>
      </c>
      <c r="T31" s="14">
        <v>0</v>
      </c>
      <c r="U31" s="14">
        <v>973.2</v>
      </c>
      <c r="V31" s="14">
        <v>6026.8</v>
      </c>
    </row>
    <row r="32" spans="1:22" x14ac:dyDescent="0.2">
      <c r="A32" s="2" t="s">
        <v>71</v>
      </c>
      <c r="B32" s="1" t="s">
        <v>72</v>
      </c>
      <c r="C32" s="14">
        <v>4000.05</v>
      </c>
      <c r="D32" s="14">
        <v>0</v>
      </c>
      <c r="E32" s="14">
        <v>0</v>
      </c>
      <c r="F32" s="14">
        <v>0</v>
      </c>
      <c r="G32" s="14">
        <v>4000.05</v>
      </c>
      <c r="H32" s="14">
        <v>0</v>
      </c>
      <c r="I32" s="14">
        <v>0</v>
      </c>
      <c r="J32" s="14">
        <v>0</v>
      </c>
      <c r="K32" s="14">
        <v>0</v>
      </c>
      <c r="L32" s="14">
        <v>313.87</v>
      </c>
      <c r="M32" s="15">
        <v>-349.04</v>
      </c>
      <c r="N32" s="14">
        <v>102.59</v>
      </c>
      <c r="O32" s="14">
        <v>0</v>
      </c>
      <c r="P32" s="14">
        <v>0</v>
      </c>
      <c r="Q32" s="14">
        <v>0.03</v>
      </c>
      <c r="R32" s="14">
        <v>0</v>
      </c>
      <c r="S32" s="14">
        <v>0</v>
      </c>
      <c r="T32" s="14">
        <v>0</v>
      </c>
      <c r="U32" s="14">
        <v>67.45</v>
      </c>
      <c r="V32" s="14">
        <v>3932.6</v>
      </c>
    </row>
    <row r="33" spans="1:22" x14ac:dyDescent="0.2">
      <c r="A33" s="2" t="s">
        <v>73</v>
      </c>
      <c r="B33" s="1" t="s">
        <v>74</v>
      </c>
      <c r="C33" s="14">
        <v>4999.95</v>
      </c>
      <c r="D33" s="14">
        <v>0</v>
      </c>
      <c r="E33" s="14">
        <v>0</v>
      </c>
      <c r="F33" s="14">
        <v>0</v>
      </c>
      <c r="G33" s="14">
        <v>4999.95</v>
      </c>
      <c r="H33" s="14">
        <v>0</v>
      </c>
      <c r="I33" s="14">
        <v>0</v>
      </c>
      <c r="J33" s="14">
        <v>0</v>
      </c>
      <c r="K33" s="14">
        <v>0</v>
      </c>
      <c r="L33" s="14">
        <v>461.63</v>
      </c>
      <c r="M33" s="15">
        <v>-29.54</v>
      </c>
      <c r="N33" s="14">
        <v>131.61000000000001</v>
      </c>
      <c r="O33" s="14">
        <v>0</v>
      </c>
      <c r="P33" s="14">
        <v>0</v>
      </c>
      <c r="Q33" s="14">
        <v>0.05</v>
      </c>
      <c r="R33" s="14">
        <v>0</v>
      </c>
      <c r="S33" s="14">
        <v>0</v>
      </c>
      <c r="T33" s="14">
        <v>0</v>
      </c>
      <c r="U33" s="14">
        <v>563.75</v>
      </c>
      <c r="V33" s="14">
        <v>4436.2</v>
      </c>
    </row>
    <row r="34" spans="1:22" x14ac:dyDescent="0.2">
      <c r="A34" s="2" t="s">
        <v>75</v>
      </c>
      <c r="B34" s="1" t="s">
        <v>76</v>
      </c>
      <c r="C34" s="14">
        <v>12499.95</v>
      </c>
      <c r="D34" s="14">
        <v>0</v>
      </c>
      <c r="E34" s="14">
        <v>0</v>
      </c>
      <c r="F34" s="14">
        <v>0</v>
      </c>
      <c r="G34" s="14">
        <v>12499.95</v>
      </c>
      <c r="H34" s="14">
        <v>0</v>
      </c>
      <c r="I34" s="14">
        <v>0</v>
      </c>
      <c r="J34" s="14">
        <v>0</v>
      </c>
      <c r="K34" s="14">
        <v>0</v>
      </c>
      <c r="L34" s="14">
        <v>2043.62</v>
      </c>
      <c r="M34" s="15">
        <v>-366.49</v>
      </c>
      <c r="N34" s="14">
        <v>350.86</v>
      </c>
      <c r="O34" s="14">
        <v>0</v>
      </c>
      <c r="P34" s="14">
        <v>0</v>
      </c>
      <c r="Q34" s="15">
        <v>-0.04</v>
      </c>
      <c r="R34" s="14">
        <v>0</v>
      </c>
      <c r="S34" s="14">
        <v>0</v>
      </c>
      <c r="T34" s="14">
        <v>0</v>
      </c>
      <c r="U34" s="14">
        <v>2027.95</v>
      </c>
      <c r="V34" s="14">
        <v>10472</v>
      </c>
    </row>
    <row r="35" spans="1:22" x14ac:dyDescent="0.2">
      <c r="A35" s="2" t="s">
        <v>77</v>
      </c>
      <c r="B35" s="1" t="s">
        <v>78</v>
      </c>
      <c r="C35" s="14">
        <v>6000</v>
      </c>
      <c r="D35" s="14">
        <v>0</v>
      </c>
      <c r="E35" s="14">
        <v>0</v>
      </c>
      <c r="F35" s="14">
        <v>0</v>
      </c>
      <c r="G35" s="14">
        <v>6000</v>
      </c>
      <c r="H35" s="14">
        <v>15</v>
      </c>
      <c r="I35" s="14">
        <v>1528.48</v>
      </c>
      <c r="J35" s="14">
        <v>0</v>
      </c>
      <c r="K35" s="14">
        <v>0</v>
      </c>
      <c r="L35" s="14">
        <v>643.38</v>
      </c>
      <c r="M35" s="15">
        <v>-4.24</v>
      </c>
      <c r="N35" s="14">
        <v>160.66999999999999</v>
      </c>
      <c r="O35" s="14">
        <v>0</v>
      </c>
      <c r="P35" s="14">
        <v>0</v>
      </c>
      <c r="Q35" s="15">
        <v>-0.09</v>
      </c>
      <c r="R35" s="14">
        <v>0</v>
      </c>
      <c r="S35" s="14">
        <v>0</v>
      </c>
      <c r="T35" s="14">
        <v>0</v>
      </c>
      <c r="U35" s="14">
        <v>2343.1999999999998</v>
      </c>
      <c r="V35" s="14">
        <v>3656.8</v>
      </c>
    </row>
    <row r="36" spans="1:22" x14ac:dyDescent="0.2">
      <c r="A36" s="2" t="s">
        <v>79</v>
      </c>
      <c r="B36" s="1" t="s">
        <v>80</v>
      </c>
      <c r="C36" s="14">
        <v>2400</v>
      </c>
      <c r="D36" s="14">
        <v>6794.85</v>
      </c>
      <c r="E36" s="14">
        <v>0</v>
      </c>
      <c r="F36" s="14">
        <v>0</v>
      </c>
      <c r="G36" s="14">
        <v>9194.85</v>
      </c>
      <c r="H36" s="14">
        <v>0</v>
      </c>
      <c r="I36" s="14">
        <v>0</v>
      </c>
      <c r="J36" s="14">
        <v>0</v>
      </c>
      <c r="K36" s="14">
        <v>0</v>
      </c>
      <c r="L36" s="14">
        <v>1325.8</v>
      </c>
      <c r="M36" s="15">
        <v>-1325.8</v>
      </c>
      <c r="N36" s="14">
        <v>177.42</v>
      </c>
      <c r="O36" s="14">
        <v>0</v>
      </c>
      <c r="P36" s="14">
        <v>965.23</v>
      </c>
      <c r="Q36" s="15">
        <v>-0.2</v>
      </c>
      <c r="R36" s="14">
        <v>0</v>
      </c>
      <c r="S36" s="14">
        <v>0</v>
      </c>
      <c r="T36" s="14">
        <v>0</v>
      </c>
      <c r="U36" s="14">
        <v>1142.45</v>
      </c>
      <c r="V36" s="14">
        <v>8052.4</v>
      </c>
    </row>
    <row r="37" spans="1:22" x14ac:dyDescent="0.2">
      <c r="A37" s="2" t="s">
        <v>81</v>
      </c>
      <c r="B37" s="1" t="s">
        <v>82</v>
      </c>
      <c r="C37" s="14">
        <v>4999.95</v>
      </c>
      <c r="D37" s="14">
        <v>0</v>
      </c>
      <c r="E37" s="14">
        <v>0</v>
      </c>
      <c r="F37" s="14">
        <v>0</v>
      </c>
      <c r="G37" s="14">
        <v>4999.95</v>
      </c>
      <c r="H37" s="14">
        <v>0</v>
      </c>
      <c r="I37" s="14">
        <v>0</v>
      </c>
      <c r="J37" s="14">
        <v>0</v>
      </c>
      <c r="K37" s="14">
        <v>0</v>
      </c>
      <c r="L37" s="14">
        <v>461.63</v>
      </c>
      <c r="M37" s="15">
        <v>-29.54</v>
      </c>
      <c r="N37" s="14">
        <v>131.61000000000001</v>
      </c>
      <c r="O37" s="14">
        <v>0</v>
      </c>
      <c r="P37" s="14">
        <v>0</v>
      </c>
      <c r="Q37" s="14">
        <v>0.05</v>
      </c>
      <c r="R37" s="14">
        <v>0</v>
      </c>
      <c r="S37" s="14">
        <v>0</v>
      </c>
      <c r="T37" s="14">
        <v>0</v>
      </c>
      <c r="U37" s="14">
        <v>563.75</v>
      </c>
      <c r="V37" s="14">
        <v>4436.2</v>
      </c>
    </row>
    <row r="38" spans="1:22" x14ac:dyDescent="0.2">
      <c r="A38" s="2" t="s">
        <v>83</v>
      </c>
      <c r="B38" s="1" t="s">
        <v>84</v>
      </c>
      <c r="C38" s="14">
        <v>7999.95</v>
      </c>
      <c r="D38" s="14">
        <v>2000</v>
      </c>
      <c r="E38" s="14">
        <v>0</v>
      </c>
      <c r="F38" s="14">
        <v>0</v>
      </c>
      <c r="G38" s="14">
        <v>9999.9500000000007</v>
      </c>
      <c r="H38" s="14">
        <v>15</v>
      </c>
      <c r="I38" s="14">
        <v>388.57</v>
      </c>
      <c r="J38" s="14">
        <v>0</v>
      </c>
      <c r="K38" s="14">
        <v>0</v>
      </c>
      <c r="L38" s="14">
        <v>1497.77</v>
      </c>
      <c r="M38" s="14">
        <v>0</v>
      </c>
      <c r="N38" s="14">
        <v>238.92</v>
      </c>
      <c r="O38" s="14">
        <v>0</v>
      </c>
      <c r="P38" s="14">
        <v>0</v>
      </c>
      <c r="Q38" s="14">
        <v>0.09</v>
      </c>
      <c r="R38" s="14">
        <v>0</v>
      </c>
      <c r="S38" s="14">
        <v>0</v>
      </c>
      <c r="T38" s="14">
        <v>0</v>
      </c>
      <c r="U38" s="14">
        <v>2140.35</v>
      </c>
      <c r="V38" s="14">
        <v>7859.6</v>
      </c>
    </row>
    <row r="39" spans="1:22" x14ac:dyDescent="0.2">
      <c r="A39" s="2" t="s">
        <v>85</v>
      </c>
      <c r="B39" s="1" t="s">
        <v>86</v>
      </c>
      <c r="C39" s="14">
        <v>2750.1</v>
      </c>
      <c r="D39" s="14">
        <v>5526.88</v>
      </c>
      <c r="E39" s="14">
        <v>0</v>
      </c>
      <c r="F39" s="14">
        <v>0</v>
      </c>
      <c r="G39" s="14">
        <v>8276.98</v>
      </c>
      <c r="H39" s="14">
        <v>0</v>
      </c>
      <c r="I39" s="14">
        <v>0</v>
      </c>
      <c r="J39" s="14">
        <v>0</v>
      </c>
      <c r="K39" s="14">
        <v>0</v>
      </c>
      <c r="L39" s="14">
        <v>1129.74</v>
      </c>
      <c r="M39" s="15">
        <v>-1129.74</v>
      </c>
      <c r="N39" s="14">
        <v>154.34</v>
      </c>
      <c r="O39" s="14">
        <v>0</v>
      </c>
      <c r="P39" s="14">
        <v>0</v>
      </c>
      <c r="Q39" s="14">
        <v>0.04</v>
      </c>
      <c r="R39" s="14">
        <v>0</v>
      </c>
      <c r="S39" s="14">
        <v>0</v>
      </c>
      <c r="T39" s="14">
        <v>0</v>
      </c>
      <c r="U39" s="14">
        <v>154.38</v>
      </c>
      <c r="V39" s="14">
        <v>8122.6</v>
      </c>
    </row>
    <row r="40" spans="1:22" x14ac:dyDescent="0.2">
      <c r="A40" s="2" t="s">
        <v>87</v>
      </c>
      <c r="B40" s="1" t="s">
        <v>88</v>
      </c>
      <c r="C40" s="14">
        <v>3499.95</v>
      </c>
      <c r="D40" s="14">
        <v>2000</v>
      </c>
      <c r="E40" s="14">
        <v>0</v>
      </c>
      <c r="F40" s="14">
        <v>0</v>
      </c>
      <c r="G40" s="14">
        <v>5499.95</v>
      </c>
      <c r="H40" s="14">
        <v>0</v>
      </c>
      <c r="I40" s="14">
        <v>0</v>
      </c>
      <c r="J40" s="14">
        <v>0</v>
      </c>
      <c r="K40" s="14">
        <v>0</v>
      </c>
      <c r="L40" s="14">
        <v>551.23</v>
      </c>
      <c r="M40" s="14">
        <v>0</v>
      </c>
      <c r="N40" s="14">
        <v>105.5</v>
      </c>
      <c r="O40" s="14">
        <v>0</v>
      </c>
      <c r="P40" s="14">
        <v>0</v>
      </c>
      <c r="Q40" s="14">
        <v>0.02</v>
      </c>
      <c r="R40" s="14">
        <v>0</v>
      </c>
      <c r="S40" s="14">
        <v>0</v>
      </c>
      <c r="T40" s="14">
        <v>0</v>
      </c>
      <c r="U40" s="14">
        <v>656.75</v>
      </c>
      <c r="V40" s="14">
        <v>4843.2</v>
      </c>
    </row>
    <row r="41" spans="1:22" x14ac:dyDescent="0.2">
      <c r="A41" s="2" t="s">
        <v>89</v>
      </c>
      <c r="B41" s="1" t="s">
        <v>90</v>
      </c>
      <c r="C41" s="14">
        <v>4000.05</v>
      </c>
      <c r="D41" s="14">
        <v>0</v>
      </c>
      <c r="E41" s="14">
        <v>0</v>
      </c>
      <c r="F41" s="14">
        <v>0</v>
      </c>
      <c r="G41" s="14">
        <v>4000.05</v>
      </c>
      <c r="H41" s="14">
        <v>15</v>
      </c>
      <c r="I41" s="14">
        <v>1197.22</v>
      </c>
      <c r="J41" s="14">
        <v>0</v>
      </c>
      <c r="K41" s="14">
        <v>0</v>
      </c>
      <c r="L41" s="14">
        <v>313.87</v>
      </c>
      <c r="M41" s="15">
        <v>-27.27</v>
      </c>
      <c r="N41" s="14">
        <v>102.74</v>
      </c>
      <c r="O41" s="14">
        <v>0</v>
      </c>
      <c r="P41" s="14">
        <v>0</v>
      </c>
      <c r="Q41" s="14">
        <v>0.09</v>
      </c>
      <c r="R41" s="14">
        <v>0</v>
      </c>
      <c r="S41" s="14">
        <v>0</v>
      </c>
      <c r="T41" s="14">
        <v>0</v>
      </c>
      <c r="U41" s="14">
        <v>1601.65</v>
      </c>
      <c r="V41" s="14">
        <v>2398.4</v>
      </c>
    </row>
    <row r="42" spans="1:22" x14ac:dyDescent="0.2">
      <c r="A42" s="2" t="s">
        <v>91</v>
      </c>
      <c r="B42" s="1" t="s">
        <v>92</v>
      </c>
      <c r="C42" s="14">
        <v>3124.95</v>
      </c>
      <c r="D42" s="14">
        <v>6000</v>
      </c>
      <c r="E42" s="14">
        <v>0</v>
      </c>
      <c r="F42" s="14">
        <v>0</v>
      </c>
      <c r="G42" s="14">
        <v>9124.9500000000007</v>
      </c>
      <c r="H42" s="14">
        <v>0</v>
      </c>
      <c r="I42" s="14">
        <v>0</v>
      </c>
      <c r="J42" s="14">
        <v>0</v>
      </c>
      <c r="K42" s="14">
        <v>0</v>
      </c>
      <c r="L42" s="14">
        <v>1310.87</v>
      </c>
      <c r="M42" s="15">
        <v>-1310.87</v>
      </c>
      <c r="N42" s="14">
        <v>207.3</v>
      </c>
      <c r="O42" s="14">
        <v>0</v>
      </c>
      <c r="P42" s="14">
        <v>0</v>
      </c>
      <c r="Q42" s="15">
        <v>-0.15</v>
      </c>
      <c r="R42" s="14">
        <v>0</v>
      </c>
      <c r="S42" s="14">
        <v>0</v>
      </c>
      <c r="T42" s="14">
        <v>0</v>
      </c>
      <c r="U42" s="14">
        <v>207.15</v>
      </c>
      <c r="V42" s="14">
        <v>8917.7999999999993</v>
      </c>
    </row>
    <row r="43" spans="1:22" x14ac:dyDescent="0.2">
      <c r="A43" s="2" t="s">
        <v>93</v>
      </c>
      <c r="B43" s="1" t="s">
        <v>94</v>
      </c>
      <c r="C43" s="14">
        <v>3000</v>
      </c>
      <c r="D43" s="14">
        <v>924.94</v>
      </c>
      <c r="E43" s="14">
        <v>0</v>
      </c>
      <c r="F43" s="14">
        <v>0</v>
      </c>
      <c r="G43" s="14">
        <v>3924.94</v>
      </c>
      <c r="H43" s="14">
        <v>0</v>
      </c>
      <c r="I43" s="14">
        <v>0</v>
      </c>
      <c r="J43" s="14">
        <v>0</v>
      </c>
      <c r="K43" s="14">
        <v>0</v>
      </c>
      <c r="L43" s="14">
        <v>305.7</v>
      </c>
      <c r="M43" s="15">
        <v>-305.7</v>
      </c>
      <c r="N43" s="14">
        <v>92.24</v>
      </c>
      <c r="O43" s="14">
        <v>0</v>
      </c>
      <c r="P43" s="14">
        <v>0</v>
      </c>
      <c r="Q43" s="14">
        <v>0.1</v>
      </c>
      <c r="R43" s="14">
        <v>0</v>
      </c>
      <c r="S43" s="14">
        <v>0</v>
      </c>
      <c r="T43" s="14">
        <v>0</v>
      </c>
      <c r="U43" s="14">
        <v>92.34</v>
      </c>
      <c r="V43" s="14">
        <v>3832.6</v>
      </c>
    </row>
    <row r="44" spans="1:22" x14ac:dyDescent="0.2">
      <c r="A44" s="2" t="s">
        <v>95</v>
      </c>
      <c r="B44" s="1" t="s">
        <v>96</v>
      </c>
      <c r="C44" s="14">
        <v>3000</v>
      </c>
      <c r="D44" s="14">
        <v>0</v>
      </c>
      <c r="E44" s="14">
        <v>0</v>
      </c>
      <c r="F44" s="14">
        <v>0</v>
      </c>
      <c r="G44" s="14">
        <v>3000</v>
      </c>
      <c r="H44" s="14">
        <v>0</v>
      </c>
      <c r="I44" s="14">
        <v>0</v>
      </c>
      <c r="J44" s="14">
        <v>0</v>
      </c>
      <c r="K44" s="14">
        <v>0</v>
      </c>
      <c r="L44" s="14">
        <v>76.98</v>
      </c>
      <c r="M44" s="14">
        <v>0</v>
      </c>
      <c r="N44" s="14">
        <v>74.48</v>
      </c>
      <c r="O44" s="14">
        <v>0</v>
      </c>
      <c r="P44" s="14">
        <v>0</v>
      </c>
      <c r="Q44" s="14">
        <v>0.14000000000000001</v>
      </c>
      <c r="R44" s="14">
        <v>0</v>
      </c>
      <c r="S44" s="14">
        <v>0</v>
      </c>
      <c r="T44" s="14">
        <v>0</v>
      </c>
      <c r="U44" s="14">
        <v>151.6</v>
      </c>
      <c r="V44" s="14">
        <v>2848.4</v>
      </c>
    </row>
    <row r="45" spans="1:22" x14ac:dyDescent="0.2">
      <c r="A45" s="2" t="s">
        <v>97</v>
      </c>
      <c r="B45" s="1" t="s">
        <v>98</v>
      </c>
      <c r="C45" s="14">
        <v>3750</v>
      </c>
      <c r="D45" s="14">
        <v>5396.11</v>
      </c>
      <c r="E45" s="14">
        <v>0</v>
      </c>
      <c r="F45" s="14">
        <v>0</v>
      </c>
      <c r="G45" s="14">
        <v>9146.11</v>
      </c>
      <c r="H45" s="14">
        <v>0</v>
      </c>
      <c r="I45" s="14">
        <v>0</v>
      </c>
      <c r="J45" s="14">
        <v>0</v>
      </c>
      <c r="K45" s="14">
        <v>0</v>
      </c>
      <c r="L45" s="14">
        <v>1315.39</v>
      </c>
      <c r="M45" s="15">
        <v>-728.68</v>
      </c>
      <c r="N45" s="14">
        <v>215.1</v>
      </c>
      <c r="O45" s="14">
        <v>0</v>
      </c>
      <c r="P45" s="14">
        <v>0</v>
      </c>
      <c r="Q45" s="15">
        <v>-0.1</v>
      </c>
      <c r="R45" s="14">
        <v>0</v>
      </c>
      <c r="S45" s="14">
        <v>0</v>
      </c>
      <c r="T45" s="14">
        <v>0</v>
      </c>
      <c r="U45" s="14">
        <v>801.71</v>
      </c>
      <c r="V45" s="14">
        <v>8344.4</v>
      </c>
    </row>
    <row r="46" spans="1:22" x14ac:dyDescent="0.2">
      <c r="A46" s="2" t="s">
        <v>99</v>
      </c>
      <c r="B46" s="1" t="s">
        <v>100</v>
      </c>
      <c r="C46" s="14">
        <v>3250.05</v>
      </c>
      <c r="D46" s="14">
        <v>9813.84</v>
      </c>
      <c r="E46" s="14">
        <v>0</v>
      </c>
      <c r="F46" s="14">
        <v>0</v>
      </c>
      <c r="G46" s="14">
        <v>13063.89</v>
      </c>
      <c r="H46" s="14">
        <v>15</v>
      </c>
      <c r="I46" s="14">
        <v>1090.8900000000001</v>
      </c>
      <c r="J46" s="14">
        <v>0</v>
      </c>
      <c r="K46" s="14">
        <v>0</v>
      </c>
      <c r="L46" s="14">
        <v>2176.25</v>
      </c>
      <c r="M46" s="15">
        <v>-845.12</v>
      </c>
      <c r="N46" s="14">
        <v>210.93</v>
      </c>
      <c r="O46" s="14">
        <v>0</v>
      </c>
      <c r="P46" s="14">
        <v>0</v>
      </c>
      <c r="Q46" s="15">
        <v>-0.06</v>
      </c>
      <c r="R46" s="14">
        <v>0</v>
      </c>
      <c r="S46" s="14">
        <v>0</v>
      </c>
      <c r="T46" s="14">
        <v>0</v>
      </c>
      <c r="U46" s="14">
        <v>2647.89</v>
      </c>
      <c r="V46" s="14">
        <v>10416</v>
      </c>
    </row>
    <row r="47" spans="1:22" x14ac:dyDescent="0.2">
      <c r="A47" s="2" t="s">
        <v>101</v>
      </c>
      <c r="B47" s="1" t="s">
        <v>102</v>
      </c>
      <c r="C47" s="14">
        <v>4500</v>
      </c>
      <c r="D47" s="14">
        <v>2025</v>
      </c>
      <c r="E47" s="14">
        <v>5612.62</v>
      </c>
      <c r="F47" s="14">
        <v>750</v>
      </c>
      <c r="G47" s="14">
        <v>12887.62</v>
      </c>
      <c r="H47" s="14">
        <v>15</v>
      </c>
      <c r="I47" s="14">
        <v>956.93</v>
      </c>
      <c r="J47" s="14">
        <v>0</v>
      </c>
      <c r="K47" s="14">
        <v>297.31</v>
      </c>
      <c r="L47" s="14">
        <v>1958.4</v>
      </c>
      <c r="M47" s="14">
        <v>0</v>
      </c>
      <c r="N47" s="14">
        <v>230.53</v>
      </c>
      <c r="O47" s="14">
        <v>0</v>
      </c>
      <c r="P47" s="14">
        <v>0</v>
      </c>
      <c r="Q47" s="15">
        <v>-0.15</v>
      </c>
      <c r="R47" s="14">
        <v>0</v>
      </c>
      <c r="S47" s="14">
        <v>0</v>
      </c>
      <c r="T47" s="14">
        <v>0</v>
      </c>
      <c r="U47" s="14">
        <v>3458.02</v>
      </c>
      <c r="V47" s="14">
        <v>9429.6</v>
      </c>
    </row>
    <row r="48" spans="1:22" x14ac:dyDescent="0.2">
      <c r="A48" s="2" t="s">
        <v>103</v>
      </c>
      <c r="B48" s="1" t="s">
        <v>104</v>
      </c>
      <c r="C48" s="14">
        <v>1475.1</v>
      </c>
      <c r="D48" s="14">
        <v>1750</v>
      </c>
      <c r="E48" s="14">
        <v>0</v>
      </c>
      <c r="F48" s="14">
        <v>0</v>
      </c>
      <c r="G48" s="14">
        <v>3225.1</v>
      </c>
      <c r="H48" s="14">
        <v>0</v>
      </c>
      <c r="I48" s="14">
        <v>0</v>
      </c>
      <c r="J48" s="14">
        <v>0</v>
      </c>
      <c r="K48" s="14">
        <v>0</v>
      </c>
      <c r="L48" s="14">
        <v>104.46</v>
      </c>
      <c r="M48" s="15">
        <v>-104.46</v>
      </c>
      <c r="N48" s="14">
        <v>94.83</v>
      </c>
      <c r="O48" s="14">
        <v>0</v>
      </c>
      <c r="P48" s="14">
        <v>0</v>
      </c>
      <c r="Q48" s="14">
        <v>7.0000000000000007E-2</v>
      </c>
      <c r="R48" s="14">
        <v>0</v>
      </c>
      <c r="S48" s="14">
        <v>0</v>
      </c>
      <c r="T48" s="14">
        <v>0</v>
      </c>
      <c r="U48" s="14">
        <v>94.9</v>
      </c>
      <c r="V48" s="14">
        <v>3130.2</v>
      </c>
    </row>
    <row r="49" spans="1:22" x14ac:dyDescent="0.2">
      <c r="A49" s="2" t="s">
        <v>105</v>
      </c>
      <c r="B49" s="1" t="s">
        <v>106</v>
      </c>
      <c r="C49" s="14">
        <v>2850</v>
      </c>
      <c r="D49" s="14">
        <v>7668.75</v>
      </c>
      <c r="E49" s="14">
        <v>0</v>
      </c>
      <c r="F49" s="14">
        <v>0</v>
      </c>
      <c r="G49" s="14">
        <v>10518.75</v>
      </c>
      <c r="H49" s="14">
        <v>0</v>
      </c>
      <c r="I49" s="14">
        <v>0</v>
      </c>
      <c r="J49" s="14">
        <v>0</v>
      </c>
      <c r="K49" s="14">
        <v>0</v>
      </c>
      <c r="L49" s="14">
        <v>1608.59</v>
      </c>
      <c r="M49" s="15">
        <v>-1404.4</v>
      </c>
      <c r="N49" s="14">
        <v>183.02</v>
      </c>
      <c r="O49" s="14">
        <v>0</v>
      </c>
      <c r="P49" s="14">
        <v>0</v>
      </c>
      <c r="Q49" s="15">
        <v>-0.06</v>
      </c>
      <c r="R49" s="14">
        <v>500</v>
      </c>
      <c r="S49" s="14">
        <v>0</v>
      </c>
      <c r="T49" s="14">
        <v>0</v>
      </c>
      <c r="U49" s="14">
        <v>887.15</v>
      </c>
      <c r="V49" s="14">
        <v>9631.6</v>
      </c>
    </row>
    <row r="50" spans="1:22" x14ac:dyDescent="0.2">
      <c r="A50" s="2" t="s">
        <v>107</v>
      </c>
      <c r="B50" s="1" t="s">
        <v>108</v>
      </c>
      <c r="C50" s="14">
        <v>2750.1</v>
      </c>
      <c r="D50" s="14">
        <v>0</v>
      </c>
      <c r="E50" s="14">
        <v>0</v>
      </c>
      <c r="F50" s="14">
        <v>0</v>
      </c>
      <c r="G50" s="14">
        <v>2750.1</v>
      </c>
      <c r="H50" s="14">
        <v>0</v>
      </c>
      <c r="I50" s="14">
        <v>0</v>
      </c>
      <c r="J50" s="14">
        <v>0</v>
      </c>
      <c r="K50" s="14">
        <v>0</v>
      </c>
      <c r="L50" s="14">
        <v>32.5</v>
      </c>
      <c r="M50" s="15">
        <v>-49.79</v>
      </c>
      <c r="N50" s="14">
        <v>74.22</v>
      </c>
      <c r="O50" s="14">
        <v>0</v>
      </c>
      <c r="P50" s="14">
        <v>0</v>
      </c>
      <c r="Q50" s="15">
        <v>-0.03</v>
      </c>
      <c r="R50" s="14">
        <v>0</v>
      </c>
      <c r="S50" s="14">
        <v>0</v>
      </c>
      <c r="T50" s="14">
        <v>0</v>
      </c>
      <c r="U50" s="14">
        <v>56.9</v>
      </c>
      <c r="V50" s="14">
        <v>2693.2</v>
      </c>
    </row>
    <row r="51" spans="1:22" x14ac:dyDescent="0.2">
      <c r="A51" s="2" t="s">
        <v>109</v>
      </c>
      <c r="B51" s="1" t="s">
        <v>110</v>
      </c>
      <c r="C51" s="14">
        <v>2333.38</v>
      </c>
      <c r="D51" s="14">
        <v>17373.34</v>
      </c>
      <c r="E51" s="14">
        <v>0</v>
      </c>
      <c r="F51" s="14">
        <v>0</v>
      </c>
      <c r="G51" s="14">
        <v>19706.72</v>
      </c>
      <c r="H51" s="14">
        <v>0</v>
      </c>
      <c r="I51" s="14">
        <v>0</v>
      </c>
      <c r="J51" s="14">
        <v>0</v>
      </c>
      <c r="K51" s="14">
        <v>0</v>
      </c>
      <c r="L51" s="14">
        <v>3794.96</v>
      </c>
      <c r="M51" s="15">
        <v>-3794.96</v>
      </c>
      <c r="N51" s="14">
        <v>285.24</v>
      </c>
      <c r="O51" s="14">
        <v>0</v>
      </c>
      <c r="P51" s="14">
        <v>0</v>
      </c>
      <c r="Q51" s="15">
        <v>-0.12</v>
      </c>
      <c r="R51" s="14">
        <v>0</v>
      </c>
      <c r="S51" s="14">
        <v>0</v>
      </c>
      <c r="T51" s="14">
        <v>0</v>
      </c>
      <c r="U51" s="14">
        <v>285.12</v>
      </c>
      <c r="V51" s="14">
        <v>19421.599999999999</v>
      </c>
    </row>
    <row r="52" spans="1:22" x14ac:dyDescent="0.2">
      <c r="A52" s="2" t="s">
        <v>111</v>
      </c>
      <c r="B52" s="1" t="s">
        <v>112</v>
      </c>
      <c r="C52" s="14">
        <v>2749.95</v>
      </c>
      <c r="D52" s="14">
        <v>3624.68</v>
      </c>
      <c r="E52" s="14">
        <v>0</v>
      </c>
      <c r="F52" s="14">
        <v>0</v>
      </c>
      <c r="G52" s="14">
        <v>6374.63</v>
      </c>
      <c r="H52" s="14">
        <v>0</v>
      </c>
      <c r="I52" s="14">
        <v>0</v>
      </c>
      <c r="J52" s="14">
        <v>0</v>
      </c>
      <c r="K52" s="14">
        <v>0</v>
      </c>
      <c r="L52" s="14">
        <v>723.4</v>
      </c>
      <c r="M52" s="15">
        <v>-723.4</v>
      </c>
      <c r="N52" s="14">
        <v>136.22</v>
      </c>
      <c r="O52" s="14">
        <v>0</v>
      </c>
      <c r="P52" s="14">
        <v>0</v>
      </c>
      <c r="Q52" s="14">
        <v>0.01</v>
      </c>
      <c r="R52" s="14">
        <v>0</v>
      </c>
      <c r="S52" s="14">
        <v>0</v>
      </c>
      <c r="T52" s="14">
        <v>0</v>
      </c>
      <c r="U52" s="14">
        <v>136.22999999999999</v>
      </c>
      <c r="V52" s="14">
        <v>6238.4</v>
      </c>
    </row>
    <row r="53" spans="1:22" x14ac:dyDescent="0.2">
      <c r="A53" s="2" t="s">
        <v>113</v>
      </c>
      <c r="B53" s="1" t="s">
        <v>114</v>
      </c>
      <c r="C53" s="14">
        <v>7000.05</v>
      </c>
      <c r="D53" s="14">
        <v>0</v>
      </c>
      <c r="E53" s="14">
        <v>0</v>
      </c>
      <c r="F53" s="14">
        <v>0</v>
      </c>
      <c r="G53" s="14">
        <v>7000.05</v>
      </c>
      <c r="H53" s="14">
        <v>15</v>
      </c>
      <c r="I53" s="14">
        <v>0</v>
      </c>
      <c r="J53" s="14">
        <v>1839.2</v>
      </c>
      <c r="K53" s="14">
        <v>0</v>
      </c>
      <c r="L53" s="14">
        <v>947.95</v>
      </c>
      <c r="M53" s="14">
        <v>0</v>
      </c>
      <c r="N53" s="14">
        <v>189.45</v>
      </c>
      <c r="O53" s="14">
        <v>0</v>
      </c>
      <c r="P53" s="14">
        <v>0</v>
      </c>
      <c r="Q53" s="14">
        <v>0.05</v>
      </c>
      <c r="R53" s="14">
        <v>0</v>
      </c>
      <c r="S53" s="14">
        <v>0</v>
      </c>
      <c r="T53" s="14">
        <v>0</v>
      </c>
      <c r="U53" s="14">
        <v>2991.65</v>
      </c>
      <c r="V53" s="14">
        <v>4008.4</v>
      </c>
    </row>
    <row r="54" spans="1:22" x14ac:dyDescent="0.2">
      <c r="A54" s="2" t="s">
        <v>115</v>
      </c>
      <c r="B54" s="1" t="s">
        <v>116</v>
      </c>
      <c r="C54" s="14">
        <v>6000</v>
      </c>
      <c r="D54" s="14">
        <v>8380.41</v>
      </c>
      <c r="E54" s="14">
        <v>0</v>
      </c>
      <c r="F54" s="14">
        <v>0</v>
      </c>
      <c r="G54" s="14">
        <v>14380.41</v>
      </c>
      <c r="H54" s="14">
        <v>0</v>
      </c>
      <c r="I54" s="14">
        <v>0</v>
      </c>
      <c r="J54" s="14">
        <v>0</v>
      </c>
      <c r="K54" s="14">
        <v>0</v>
      </c>
      <c r="L54" s="14">
        <v>2485.9</v>
      </c>
      <c r="M54" s="15">
        <v>-2485.9</v>
      </c>
      <c r="N54" s="14">
        <v>364.21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364.21</v>
      </c>
      <c r="V54" s="14">
        <v>14016.2</v>
      </c>
    </row>
    <row r="55" spans="1:22" x14ac:dyDescent="0.2">
      <c r="A55" s="2" t="s">
        <v>117</v>
      </c>
      <c r="B55" s="1" t="s">
        <v>118</v>
      </c>
      <c r="C55" s="14">
        <v>3000</v>
      </c>
      <c r="D55" s="14">
        <v>924.94</v>
      </c>
      <c r="E55" s="14">
        <v>0</v>
      </c>
      <c r="F55" s="14">
        <v>0</v>
      </c>
      <c r="G55" s="14">
        <v>3924.94</v>
      </c>
      <c r="H55" s="14">
        <v>0</v>
      </c>
      <c r="I55" s="14">
        <v>0</v>
      </c>
      <c r="J55" s="14">
        <v>0</v>
      </c>
      <c r="K55" s="14">
        <v>0</v>
      </c>
      <c r="L55" s="14">
        <v>305.7</v>
      </c>
      <c r="M55" s="15">
        <v>-305.7</v>
      </c>
      <c r="N55" s="14">
        <v>92.13</v>
      </c>
      <c r="O55" s="14">
        <v>0</v>
      </c>
      <c r="P55" s="14">
        <v>0</v>
      </c>
      <c r="Q55" s="14">
        <v>0.01</v>
      </c>
      <c r="R55" s="14">
        <v>0</v>
      </c>
      <c r="S55" s="14">
        <v>0</v>
      </c>
      <c r="T55" s="14">
        <v>0</v>
      </c>
      <c r="U55" s="14">
        <v>92.14</v>
      </c>
      <c r="V55" s="14">
        <v>3832.8</v>
      </c>
    </row>
    <row r="56" spans="1:22" x14ac:dyDescent="0.2">
      <c r="A56" s="2" t="s">
        <v>119</v>
      </c>
      <c r="B56" s="1" t="s">
        <v>120</v>
      </c>
      <c r="C56" s="14">
        <v>3250.05</v>
      </c>
      <c r="D56" s="14">
        <v>0</v>
      </c>
      <c r="E56" s="14">
        <v>0</v>
      </c>
      <c r="F56" s="14">
        <v>0</v>
      </c>
      <c r="G56" s="14">
        <v>3250.05</v>
      </c>
      <c r="H56" s="14">
        <v>0</v>
      </c>
      <c r="I56" s="14">
        <v>0</v>
      </c>
      <c r="J56" s="14">
        <v>0</v>
      </c>
      <c r="K56" s="14">
        <v>0</v>
      </c>
      <c r="L56" s="14">
        <v>124.46</v>
      </c>
      <c r="M56" s="14">
        <v>0</v>
      </c>
      <c r="N56" s="14">
        <v>80.680000000000007</v>
      </c>
      <c r="O56" s="14">
        <v>0</v>
      </c>
      <c r="P56" s="14">
        <v>0</v>
      </c>
      <c r="Q56" s="15">
        <v>-0.09</v>
      </c>
      <c r="R56" s="14">
        <v>0</v>
      </c>
      <c r="S56" s="14">
        <v>0</v>
      </c>
      <c r="T56" s="14">
        <v>0</v>
      </c>
      <c r="U56" s="14">
        <v>205.05</v>
      </c>
      <c r="V56" s="14">
        <v>3045</v>
      </c>
    </row>
    <row r="57" spans="1:22" x14ac:dyDescent="0.2">
      <c r="A57" s="2" t="s">
        <v>121</v>
      </c>
      <c r="B57" s="1" t="s">
        <v>122</v>
      </c>
      <c r="C57" s="14">
        <v>3249.9</v>
      </c>
      <c r="D57" s="14">
        <v>3000</v>
      </c>
      <c r="E57" s="14">
        <v>0</v>
      </c>
      <c r="F57" s="14">
        <v>0</v>
      </c>
      <c r="G57" s="14">
        <v>6249.9</v>
      </c>
      <c r="H57" s="14">
        <v>0</v>
      </c>
      <c r="I57" s="14">
        <v>0</v>
      </c>
      <c r="J57" s="14">
        <v>0</v>
      </c>
      <c r="K57" s="14">
        <v>0</v>
      </c>
      <c r="L57" s="14">
        <v>696.76</v>
      </c>
      <c r="M57" s="14">
        <v>0</v>
      </c>
      <c r="N57" s="14">
        <v>111.37</v>
      </c>
      <c r="O57" s="14">
        <v>0</v>
      </c>
      <c r="P57" s="14">
        <v>0</v>
      </c>
      <c r="Q57" s="15">
        <v>-0.03</v>
      </c>
      <c r="R57" s="14">
        <v>0</v>
      </c>
      <c r="S57" s="14">
        <v>0</v>
      </c>
      <c r="T57" s="14">
        <v>0</v>
      </c>
      <c r="U57" s="14">
        <v>808.1</v>
      </c>
      <c r="V57" s="14">
        <v>5441.8</v>
      </c>
    </row>
    <row r="58" spans="1:22" x14ac:dyDescent="0.2">
      <c r="A58" s="2" t="s">
        <v>123</v>
      </c>
      <c r="B58" s="1" t="s">
        <v>124</v>
      </c>
      <c r="C58" s="14">
        <v>3499.95</v>
      </c>
      <c r="D58" s="14">
        <v>6711.32</v>
      </c>
      <c r="E58" s="14">
        <v>0</v>
      </c>
      <c r="F58" s="14">
        <v>0</v>
      </c>
      <c r="G58" s="14">
        <v>10211.27</v>
      </c>
      <c r="H58" s="14">
        <v>0</v>
      </c>
      <c r="I58" s="14">
        <v>0</v>
      </c>
      <c r="J58" s="14">
        <v>0</v>
      </c>
      <c r="K58" s="14">
        <v>0</v>
      </c>
      <c r="L58" s="14">
        <v>1542.91</v>
      </c>
      <c r="M58" s="14">
        <v>0</v>
      </c>
      <c r="N58" s="14">
        <v>197.98</v>
      </c>
      <c r="O58" s="14">
        <v>0</v>
      </c>
      <c r="P58" s="14">
        <v>0</v>
      </c>
      <c r="Q58" s="15">
        <v>-0.02</v>
      </c>
      <c r="R58" s="14">
        <v>0</v>
      </c>
      <c r="S58" s="14">
        <v>0</v>
      </c>
      <c r="T58" s="14">
        <v>0</v>
      </c>
      <c r="U58" s="14">
        <v>1740.87</v>
      </c>
      <c r="V58" s="14">
        <v>8470.4</v>
      </c>
    </row>
    <row r="59" spans="1:22" x14ac:dyDescent="0.2">
      <c r="A59" s="2" t="s">
        <v>125</v>
      </c>
      <c r="B59" s="1" t="s">
        <v>126</v>
      </c>
      <c r="C59" s="14">
        <v>3999</v>
      </c>
      <c r="D59" s="14">
        <v>0</v>
      </c>
      <c r="E59" s="14">
        <v>0</v>
      </c>
      <c r="F59" s="14">
        <v>0</v>
      </c>
      <c r="G59" s="14">
        <v>3999</v>
      </c>
      <c r="H59" s="14">
        <v>15</v>
      </c>
      <c r="I59" s="14">
        <v>634.88</v>
      </c>
      <c r="J59" s="14">
        <v>0</v>
      </c>
      <c r="K59" s="14">
        <v>0</v>
      </c>
      <c r="L59" s="14">
        <v>313.76</v>
      </c>
      <c r="M59" s="14">
        <v>0</v>
      </c>
      <c r="N59" s="14">
        <v>102.39</v>
      </c>
      <c r="O59" s="14">
        <v>0</v>
      </c>
      <c r="P59" s="14">
        <v>604.94000000000005</v>
      </c>
      <c r="Q59" s="15">
        <v>-0.17</v>
      </c>
      <c r="R59" s="14">
        <v>0</v>
      </c>
      <c r="S59" s="14">
        <v>0</v>
      </c>
      <c r="T59" s="14">
        <v>0</v>
      </c>
      <c r="U59" s="14">
        <v>1670.8</v>
      </c>
      <c r="V59" s="14">
        <v>2328.1999999999998</v>
      </c>
    </row>
    <row r="60" spans="1:22" x14ac:dyDescent="0.2">
      <c r="A60" s="2" t="s">
        <v>127</v>
      </c>
      <c r="B60" s="1" t="s">
        <v>128</v>
      </c>
      <c r="C60" s="14">
        <v>3249.9</v>
      </c>
      <c r="D60" s="14">
        <v>2416.25</v>
      </c>
      <c r="E60" s="14">
        <v>0</v>
      </c>
      <c r="F60" s="14">
        <v>0</v>
      </c>
      <c r="G60" s="14">
        <v>5666.15</v>
      </c>
      <c r="H60" s="14">
        <v>15</v>
      </c>
      <c r="I60" s="14">
        <v>0</v>
      </c>
      <c r="J60" s="14">
        <v>875.2</v>
      </c>
      <c r="K60" s="14">
        <v>0</v>
      </c>
      <c r="L60" s="14">
        <v>581.01</v>
      </c>
      <c r="M60" s="14">
        <v>0</v>
      </c>
      <c r="N60" s="14">
        <v>80.67</v>
      </c>
      <c r="O60" s="14">
        <v>0</v>
      </c>
      <c r="P60" s="14">
        <v>0</v>
      </c>
      <c r="Q60" s="14">
        <v>7.0000000000000007E-2</v>
      </c>
      <c r="R60" s="14">
        <v>0</v>
      </c>
      <c r="S60" s="14">
        <v>0</v>
      </c>
      <c r="T60" s="14">
        <v>0</v>
      </c>
      <c r="U60" s="14">
        <v>1551.95</v>
      </c>
      <c r="V60" s="14">
        <v>4114.2</v>
      </c>
    </row>
    <row r="61" spans="1:22" x14ac:dyDescent="0.2">
      <c r="A61" s="2" t="s">
        <v>129</v>
      </c>
      <c r="B61" s="1" t="s">
        <v>130</v>
      </c>
      <c r="C61" s="14">
        <v>3249.9</v>
      </c>
      <c r="D61" s="14">
        <v>2450</v>
      </c>
      <c r="E61" s="14">
        <v>0</v>
      </c>
      <c r="F61" s="14">
        <v>0</v>
      </c>
      <c r="G61" s="14">
        <v>5699.9</v>
      </c>
      <c r="H61" s="14">
        <v>0</v>
      </c>
      <c r="I61" s="14">
        <v>0</v>
      </c>
      <c r="J61" s="14">
        <v>0</v>
      </c>
      <c r="K61" s="14">
        <v>0</v>
      </c>
      <c r="L61" s="14">
        <v>587.05999999999995</v>
      </c>
      <c r="M61" s="15">
        <v>-158.53</v>
      </c>
      <c r="N61" s="14">
        <v>134.68</v>
      </c>
      <c r="O61" s="14">
        <v>0</v>
      </c>
      <c r="P61" s="14">
        <v>0</v>
      </c>
      <c r="Q61" s="14">
        <v>0.09</v>
      </c>
      <c r="R61" s="14">
        <v>0</v>
      </c>
      <c r="S61" s="14">
        <v>0</v>
      </c>
      <c r="T61" s="14">
        <v>0</v>
      </c>
      <c r="U61" s="14">
        <v>563.29999999999995</v>
      </c>
      <c r="V61" s="14">
        <v>5136.6000000000004</v>
      </c>
    </row>
    <row r="62" spans="1:22" x14ac:dyDescent="0.2">
      <c r="A62" s="2" t="s">
        <v>131</v>
      </c>
      <c r="B62" s="1" t="s">
        <v>132</v>
      </c>
      <c r="C62" s="14">
        <v>3000</v>
      </c>
      <c r="D62" s="14">
        <v>0</v>
      </c>
      <c r="E62" s="14">
        <v>0</v>
      </c>
      <c r="F62" s="14">
        <v>0</v>
      </c>
      <c r="G62" s="14">
        <v>3000</v>
      </c>
      <c r="H62" s="14">
        <v>0</v>
      </c>
      <c r="I62" s="14">
        <v>168.37</v>
      </c>
      <c r="J62" s="14">
        <v>0</v>
      </c>
      <c r="K62" s="14">
        <v>0</v>
      </c>
      <c r="L62" s="14">
        <v>59.69</v>
      </c>
      <c r="M62" s="14">
        <v>0</v>
      </c>
      <c r="N62" s="14">
        <v>74.48</v>
      </c>
      <c r="O62" s="14">
        <v>0</v>
      </c>
      <c r="P62" s="14">
        <v>0</v>
      </c>
      <c r="Q62" s="14">
        <v>0.06</v>
      </c>
      <c r="R62" s="14">
        <v>0</v>
      </c>
      <c r="S62" s="14">
        <v>0</v>
      </c>
      <c r="T62" s="14">
        <v>0</v>
      </c>
      <c r="U62" s="14">
        <v>302.60000000000002</v>
      </c>
      <c r="V62" s="14">
        <v>2697.4</v>
      </c>
    </row>
    <row r="63" spans="1:22" x14ac:dyDescent="0.2">
      <c r="A63" s="2" t="s">
        <v>133</v>
      </c>
      <c r="B63" s="1" t="s">
        <v>134</v>
      </c>
      <c r="C63" s="14">
        <v>6000</v>
      </c>
      <c r="D63" s="14">
        <v>8307.81</v>
      </c>
      <c r="E63" s="14">
        <v>0</v>
      </c>
      <c r="F63" s="14">
        <v>0</v>
      </c>
      <c r="G63" s="14">
        <v>14307.81</v>
      </c>
      <c r="H63" s="14">
        <v>15</v>
      </c>
      <c r="I63" s="14">
        <v>490.17</v>
      </c>
      <c r="J63" s="14">
        <v>0</v>
      </c>
      <c r="K63" s="14">
        <v>0</v>
      </c>
      <c r="L63" s="14">
        <v>2468.8200000000002</v>
      </c>
      <c r="M63" s="15">
        <v>-1642.04</v>
      </c>
      <c r="N63" s="14">
        <v>341.21</v>
      </c>
      <c r="O63" s="14">
        <v>0</v>
      </c>
      <c r="P63" s="14">
        <v>0</v>
      </c>
      <c r="Q63" s="14">
        <v>0.05</v>
      </c>
      <c r="R63" s="14">
        <v>0</v>
      </c>
      <c r="S63" s="14">
        <v>0</v>
      </c>
      <c r="T63" s="14">
        <v>0</v>
      </c>
      <c r="U63" s="14">
        <v>1673.21</v>
      </c>
      <c r="V63" s="14">
        <v>12634.6</v>
      </c>
    </row>
    <row r="64" spans="1:22" x14ac:dyDescent="0.2">
      <c r="A64" s="2" t="s">
        <v>135</v>
      </c>
      <c r="B64" s="1" t="s">
        <v>136</v>
      </c>
      <c r="C64" s="14">
        <v>4000.05</v>
      </c>
      <c r="D64" s="14">
        <v>0</v>
      </c>
      <c r="E64" s="14">
        <v>0</v>
      </c>
      <c r="F64" s="14">
        <v>0</v>
      </c>
      <c r="G64" s="14">
        <v>4000.05</v>
      </c>
      <c r="H64" s="14">
        <v>0</v>
      </c>
      <c r="I64" s="14">
        <v>0</v>
      </c>
      <c r="J64" s="14">
        <v>0</v>
      </c>
      <c r="K64" s="14">
        <v>0</v>
      </c>
      <c r="L64" s="14">
        <v>349.04</v>
      </c>
      <c r="M64" s="14">
        <v>0</v>
      </c>
      <c r="N64" s="14">
        <v>102.43</v>
      </c>
      <c r="O64" s="14">
        <v>0</v>
      </c>
      <c r="P64" s="14">
        <v>0</v>
      </c>
      <c r="Q64" s="14">
        <v>0.18</v>
      </c>
      <c r="R64" s="14">
        <v>0</v>
      </c>
      <c r="S64" s="14">
        <v>0</v>
      </c>
      <c r="T64" s="14">
        <v>0</v>
      </c>
      <c r="U64" s="14">
        <v>451.65</v>
      </c>
      <c r="V64" s="14">
        <v>3548.4</v>
      </c>
    </row>
    <row r="65" spans="1:22" x14ac:dyDescent="0.2">
      <c r="A65" s="2" t="s">
        <v>137</v>
      </c>
      <c r="B65" s="1" t="s">
        <v>138</v>
      </c>
      <c r="C65" s="14">
        <v>3000</v>
      </c>
      <c r="D65" s="14">
        <v>0</v>
      </c>
      <c r="E65" s="14">
        <v>0</v>
      </c>
      <c r="F65" s="14">
        <v>0</v>
      </c>
      <c r="G65" s="14">
        <v>3000</v>
      </c>
      <c r="H65" s="14">
        <v>0</v>
      </c>
      <c r="I65" s="14">
        <v>0</v>
      </c>
      <c r="J65" s="14">
        <v>0</v>
      </c>
      <c r="K65" s="14">
        <v>0</v>
      </c>
      <c r="L65" s="14">
        <v>76.98</v>
      </c>
      <c r="M65" s="14">
        <v>0</v>
      </c>
      <c r="N65" s="14">
        <v>74.48</v>
      </c>
      <c r="O65" s="14">
        <v>0</v>
      </c>
      <c r="P65" s="14">
        <v>0</v>
      </c>
      <c r="Q65" s="15">
        <v>-0.06</v>
      </c>
      <c r="R65" s="14">
        <v>0</v>
      </c>
      <c r="S65" s="14">
        <v>0</v>
      </c>
      <c r="T65" s="14">
        <v>0</v>
      </c>
      <c r="U65" s="14">
        <v>151.4</v>
      </c>
      <c r="V65" s="14">
        <v>2848.6</v>
      </c>
    </row>
    <row r="66" spans="1:22" x14ac:dyDescent="0.2">
      <c r="A66" s="2" t="s">
        <v>139</v>
      </c>
      <c r="B66" s="1" t="s">
        <v>140</v>
      </c>
      <c r="C66" s="14">
        <v>2749.95</v>
      </c>
      <c r="D66" s="14">
        <v>5526.88</v>
      </c>
      <c r="E66" s="14">
        <v>0</v>
      </c>
      <c r="F66" s="14">
        <v>0</v>
      </c>
      <c r="G66" s="14">
        <v>8276.83</v>
      </c>
      <c r="H66" s="14">
        <v>0</v>
      </c>
      <c r="I66" s="14">
        <v>0</v>
      </c>
      <c r="J66" s="14">
        <v>0</v>
      </c>
      <c r="K66" s="14">
        <v>0</v>
      </c>
      <c r="L66" s="14">
        <v>1129.71</v>
      </c>
      <c r="M66" s="15">
        <v>-1129.71</v>
      </c>
      <c r="N66" s="14">
        <v>150.03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150.03</v>
      </c>
      <c r="V66" s="14">
        <v>8126.8</v>
      </c>
    </row>
    <row r="67" spans="1:22" x14ac:dyDescent="0.2">
      <c r="A67" s="2" t="s">
        <v>141</v>
      </c>
      <c r="B67" s="1" t="s">
        <v>142</v>
      </c>
      <c r="C67" s="14">
        <v>2749.95</v>
      </c>
      <c r="D67" s="14">
        <v>3624.68</v>
      </c>
      <c r="E67" s="14">
        <v>0</v>
      </c>
      <c r="F67" s="14">
        <v>0</v>
      </c>
      <c r="G67" s="14">
        <v>6374.63</v>
      </c>
      <c r="H67" s="14">
        <v>0</v>
      </c>
      <c r="I67" s="14">
        <v>0</v>
      </c>
      <c r="J67" s="14">
        <v>0</v>
      </c>
      <c r="K67" s="14">
        <v>0</v>
      </c>
      <c r="L67" s="14">
        <v>723.4</v>
      </c>
      <c r="M67" s="15">
        <v>-723.4</v>
      </c>
      <c r="N67" s="14">
        <v>126.23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126.23</v>
      </c>
      <c r="V67" s="14">
        <v>6248.4</v>
      </c>
    </row>
    <row r="68" spans="1:22" x14ac:dyDescent="0.2">
      <c r="A68" s="2" t="s">
        <v>143</v>
      </c>
      <c r="B68" s="1" t="s">
        <v>144</v>
      </c>
      <c r="C68" s="14">
        <v>2600</v>
      </c>
      <c r="D68" s="14">
        <v>6794.85</v>
      </c>
      <c r="E68" s="14">
        <v>0</v>
      </c>
      <c r="F68" s="14">
        <v>0</v>
      </c>
      <c r="G68" s="14">
        <v>9394.85</v>
      </c>
      <c r="H68" s="14">
        <v>0</v>
      </c>
      <c r="I68" s="14">
        <v>0</v>
      </c>
      <c r="J68" s="14">
        <v>0</v>
      </c>
      <c r="K68" s="14">
        <v>0</v>
      </c>
      <c r="L68" s="14">
        <v>1368.52</v>
      </c>
      <c r="M68" s="15">
        <v>-1368.52</v>
      </c>
      <c r="N68" s="14">
        <v>176.45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176.45</v>
      </c>
      <c r="V68" s="14">
        <v>9218.4</v>
      </c>
    </row>
    <row r="69" spans="1:22" x14ac:dyDescent="0.2">
      <c r="A69" s="2" t="s">
        <v>145</v>
      </c>
      <c r="B69" s="1" t="s">
        <v>146</v>
      </c>
      <c r="C69" s="14">
        <v>6000</v>
      </c>
      <c r="D69" s="14">
        <v>6624.68</v>
      </c>
      <c r="E69" s="14">
        <v>0</v>
      </c>
      <c r="F69" s="14">
        <v>0</v>
      </c>
      <c r="G69" s="14">
        <v>12624.68</v>
      </c>
      <c r="H69" s="14">
        <v>0</v>
      </c>
      <c r="I69" s="14">
        <v>0</v>
      </c>
      <c r="J69" s="14">
        <v>0</v>
      </c>
      <c r="K69" s="14">
        <v>0</v>
      </c>
      <c r="L69" s="14">
        <v>2072.9499999999998</v>
      </c>
      <c r="M69" s="15">
        <v>-838.4</v>
      </c>
      <c r="N69" s="14">
        <v>281.2</v>
      </c>
      <c r="O69" s="14">
        <v>0</v>
      </c>
      <c r="P69" s="14">
        <v>0</v>
      </c>
      <c r="Q69" s="14">
        <v>0.13</v>
      </c>
      <c r="R69" s="14">
        <v>0</v>
      </c>
      <c r="S69" s="14">
        <v>0</v>
      </c>
      <c r="T69" s="14">
        <v>0</v>
      </c>
      <c r="U69" s="14">
        <v>1515.88</v>
      </c>
      <c r="V69" s="14">
        <v>11108.8</v>
      </c>
    </row>
    <row r="70" spans="1:22" x14ac:dyDescent="0.2">
      <c r="A70" s="2" t="s">
        <v>147</v>
      </c>
      <c r="B70" s="1" t="s">
        <v>148</v>
      </c>
      <c r="C70" s="14">
        <v>3033.24</v>
      </c>
      <c r="D70" s="14">
        <v>18375</v>
      </c>
      <c r="E70" s="14">
        <v>0</v>
      </c>
      <c r="F70" s="14">
        <v>0</v>
      </c>
      <c r="G70" s="14">
        <v>21408.240000000002</v>
      </c>
      <c r="H70" s="14">
        <v>0</v>
      </c>
      <c r="I70" s="14">
        <v>0</v>
      </c>
      <c r="J70" s="14">
        <v>0</v>
      </c>
      <c r="K70" s="14">
        <v>0</v>
      </c>
      <c r="L70" s="14">
        <v>4305.41</v>
      </c>
      <c r="M70" s="14">
        <v>0</v>
      </c>
      <c r="N70" s="14">
        <v>353.55</v>
      </c>
      <c r="O70" s="14">
        <v>0</v>
      </c>
      <c r="P70" s="14">
        <v>0</v>
      </c>
      <c r="Q70" s="14">
        <v>0.08</v>
      </c>
      <c r="R70" s="14">
        <v>0</v>
      </c>
      <c r="S70" s="14">
        <v>0</v>
      </c>
      <c r="T70" s="14">
        <v>0</v>
      </c>
      <c r="U70" s="14">
        <v>4659.04</v>
      </c>
      <c r="V70" s="14">
        <v>16749.2</v>
      </c>
    </row>
    <row r="71" spans="1:22" x14ac:dyDescent="0.2">
      <c r="A71" s="2" t="s">
        <v>149</v>
      </c>
      <c r="B71" s="1" t="s">
        <v>150</v>
      </c>
      <c r="C71" s="14">
        <v>1999.95</v>
      </c>
      <c r="D71" s="14">
        <v>5000</v>
      </c>
      <c r="E71" s="14">
        <v>0</v>
      </c>
      <c r="F71" s="14">
        <v>0</v>
      </c>
      <c r="G71" s="14">
        <v>6999.95</v>
      </c>
      <c r="H71" s="14">
        <v>0</v>
      </c>
      <c r="I71" s="14">
        <v>0</v>
      </c>
      <c r="J71" s="14">
        <v>0</v>
      </c>
      <c r="K71" s="14">
        <v>0</v>
      </c>
      <c r="L71" s="14">
        <v>856.97</v>
      </c>
      <c r="M71" s="15">
        <v>-95.44</v>
      </c>
      <c r="N71" s="14">
        <v>61.39</v>
      </c>
      <c r="O71" s="14">
        <v>0</v>
      </c>
      <c r="P71" s="14">
        <v>0</v>
      </c>
      <c r="Q71" s="15">
        <v>-0.17</v>
      </c>
      <c r="R71" s="14">
        <v>0</v>
      </c>
      <c r="S71" s="14">
        <v>0</v>
      </c>
      <c r="T71" s="14">
        <v>0</v>
      </c>
      <c r="U71" s="14">
        <v>822.75</v>
      </c>
      <c r="V71" s="14">
        <v>6177.2</v>
      </c>
    </row>
    <row r="72" spans="1:22" x14ac:dyDescent="0.2">
      <c r="A72" s="2" t="s">
        <v>151</v>
      </c>
      <c r="B72" s="1" t="s">
        <v>152</v>
      </c>
      <c r="C72" s="14">
        <v>7056</v>
      </c>
      <c r="D72" s="14">
        <v>0</v>
      </c>
      <c r="E72" s="14">
        <v>0</v>
      </c>
      <c r="F72" s="14">
        <v>0</v>
      </c>
      <c r="G72" s="14">
        <v>7056</v>
      </c>
      <c r="H72" s="14">
        <v>0</v>
      </c>
      <c r="I72" s="14">
        <v>0</v>
      </c>
      <c r="J72" s="14">
        <v>0</v>
      </c>
      <c r="K72" s="14">
        <v>0</v>
      </c>
      <c r="L72" s="14">
        <v>868.94</v>
      </c>
      <c r="M72" s="15">
        <v>-175.08</v>
      </c>
      <c r="N72" s="14">
        <v>191.61</v>
      </c>
      <c r="O72" s="14">
        <v>0</v>
      </c>
      <c r="P72" s="14">
        <v>0</v>
      </c>
      <c r="Q72" s="14">
        <v>0.13</v>
      </c>
      <c r="R72" s="14">
        <v>0</v>
      </c>
      <c r="S72" s="14">
        <v>0</v>
      </c>
      <c r="T72" s="14">
        <v>0</v>
      </c>
      <c r="U72" s="14">
        <v>885.6</v>
      </c>
      <c r="V72" s="14">
        <v>6170.4</v>
      </c>
    </row>
    <row r="73" spans="1:22" x14ac:dyDescent="0.2">
      <c r="A73" s="2" t="s">
        <v>153</v>
      </c>
      <c r="B73" s="1" t="s">
        <v>154</v>
      </c>
      <c r="C73" s="14">
        <v>20000.099999999999</v>
      </c>
      <c r="D73" s="14">
        <v>80000</v>
      </c>
      <c r="E73" s="14">
        <v>0</v>
      </c>
      <c r="F73" s="14">
        <v>0</v>
      </c>
      <c r="G73" s="14">
        <v>100000.1</v>
      </c>
      <c r="H73" s="14">
        <v>0</v>
      </c>
      <c r="I73" s="14">
        <v>0</v>
      </c>
      <c r="J73" s="14">
        <v>0</v>
      </c>
      <c r="K73" s="14">
        <v>0</v>
      </c>
      <c r="L73" s="14">
        <v>30204.65</v>
      </c>
      <c r="M73" s="14">
        <v>0</v>
      </c>
      <c r="N73" s="14">
        <v>771.98</v>
      </c>
      <c r="O73" s="14">
        <v>0</v>
      </c>
      <c r="P73" s="14">
        <v>0</v>
      </c>
      <c r="Q73" s="15">
        <v>-0.13</v>
      </c>
      <c r="R73" s="14">
        <v>1500</v>
      </c>
      <c r="S73" s="14">
        <v>5000</v>
      </c>
      <c r="T73" s="14">
        <v>0</v>
      </c>
      <c r="U73" s="14">
        <v>37476.5</v>
      </c>
      <c r="V73" s="14">
        <v>62523.6</v>
      </c>
    </row>
    <row r="74" spans="1:22" x14ac:dyDescent="0.2">
      <c r="A74" s="2" t="s">
        <v>155</v>
      </c>
      <c r="B74" s="1" t="s">
        <v>156</v>
      </c>
      <c r="C74" s="14">
        <v>6000</v>
      </c>
      <c r="D74" s="14">
        <v>7952.44</v>
      </c>
      <c r="E74" s="14">
        <v>0</v>
      </c>
      <c r="F74" s="14">
        <v>0</v>
      </c>
      <c r="G74" s="14">
        <v>13952.44</v>
      </c>
      <c r="H74" s="14">
        <v>0</v>
      </c>
      <c r="I74" s="14">
        <v>0</v>
      </c>
      <c r="J74" s="14">
        <v>0</v>
      </c>
      <c r="K74" s="14">
        <v>0</v>
      </c>
      <c r="L74" s="14">
        <v>2385.2399999999998</v>
      </c>
      <c r="M74" s="14">
        <v>0</v>
      </c>
      <c r="N74" s="14">
        <v>268.74</v>
      </c>
      <c r="O74" s="14">
        <v>0</v>
      </c>
      <c r="P74" s="14">
        <v>0</v>
      </c>
      <c r="Q74" s="14">
        <v>0.06</v>
      </c>
      <c r="R74" s="14">
        <v>0</v>
      </c>
      <c r="S74" s="14">
        <v>0</v>
      </c>
      <c r="T74" s="14">
        <v>0</v>
      </c>
      <c r="U74" s="14">
        <v>2654.04</v>
      </c>
      <c r="V74" s="14">
        <v>11298.4</v>
      </c>
    </row>
    <row r="75" spans="1:22" s="7" customFormat="1" x14ac:dyDescent="0.2">
      <c r="A75" s="17" t="s">
        <v>157</v>
      </c>
      <c r="C75" s="7" t="s">
        <v>158</v>
      </c>
      <c r="D75" s="7" t="s">
        <v>158</v>
      </c>
      <c r="E75" s="7" t="s">
        <v>158</v>
      </c>
      <c r="F75" s="7" t="s">
        <v>158</v>
      </c>
      <c r="G75" s="7" t="s">
        <v>158</v>
      </c>
      <c r="H75" s="7" t="s">
        <v>158</v>
      </c>
      <c r="I75" s="7" t="s">
        <v>158</v>
      </c>
      <c r="J75" s="7" t="s">
        <v>158</v>
      </c>
      <c r="K75" s="7" t="s">
        <v>158</v>
      </c>
      <c r="L75" s="7" t="s">
        <v>158</v>
      </c>
      <c r="M75" s="7" t="s">
        <v>158</v>
      </c>
      <c r="N75" s="7" t="s">
        <v>158</v>
      </c>
      <c r="O75" s="7" t="s">
        <v>158</v>
      </c>
      <c r="P75" s="7" t="s">
        <v>158</v>
      </c>
      <c r="Q75" s="7" t="s">
        <v>158</v>
      </c>
      <c r="R75" s="7" t="s">
        <v>158</v>
      </c>
      <c r="S75" s="7" t="s">
        <v>158</v>
      </c>
      <c r="T75" s="7" t="s">
        <v>158</v>
      </c>
      <c r="U75" s="7" t="s">
        <v>158</v>
      </c>
      <c r="V75" s="7" t="s">
        <v>158</v>
      </c>
    </row>
    <row r="76" spans="1:22" x14ac:dyDescent="0.2">
      <c r="C76" s="19">
        <v>272610.32</v>
      </c>
      <c r="D76" s="19">
        <v>319754.05</v>
      </c>
      <c r="E76" s="19">
        <v>5612.62</v>
      </c>
      <c r="F76" s="19">
        <v>750</v>
      </c>
      <c r="G76" s="19">
        <v>598726.99</v>
      </c>
      <c r="H76" s="19">
        <v>180</v>
      </c>
      <c r="I76" s="19">
        <v>6455.51</v>
      </c>
      <c r="J76" s="19">
        <v>10914.21</v>
      </c>
      <c r="K76" s="19">
        <v>298.97000000000003</v>
      </c>
      <c r="L76" s="19">
        <v>102320.42</v>
      </c>
      <c r="M76" s="20">
        <v>-27267.31</v>
      </c>
      <c r="N76" s="19">
        <v>11252.8</v>
      </c>
      <c r="O76" s="19">
        <v>571.48</v>
      </c>
      <c r="P76" s="19">
        <v>2170.17</v>
      </c>
      <c r="Q76" s="19">
        <v>0.46</v>
      </c>
      <c r="R76" s="19">
        <v>2000</v>
      </c>
      <c r="S76" s="19">
        <v>7770.84</v>
      </c>
      <c r="T76" s="19">
        <v>1342.64</v>
      </c>
      <c r="U76" s="19">
        <v>118010.19</v>
      </c>
      <c r="V76" s="19">
        <v>480716.79999999999</v>
      </c>
    </row>
    <row r="78" spans="1:22" x14ac:dyDescent="0.2">
      <c r="A78" s="12" t="s">
        <v>159</v>
      </c>
    </row>
    <row r="79" spans="1:22" x14ac:dyDescent="0.2">
      <c r="A79" s="2" t="s">
        <v>160</v>
      </c>
      <c r="B79" s="1" t="s">
        <v>161</v>
      </c>
      <c r="C79" s="14">
        <v>3898.95</v>
      </c>
      <c r="D79" s="14">
        <v>650</v>
      </c>
      <c r="E79" s="14">
        <v>0</v>
      </c>
      <c r="F79" s="14">
        <v>0</v>
      </c>
      <c r="G79" s="14">
        <v>4548.95</v>
      </c>
      <c r="H79" s="14">
        <v>0</v>
      </c>
      <c r="I79" s="14">
        <v>0</v>
      </c>
      <c r="J79" s="14">
        <v>0</v>
      </c>
      <c r="K79" s="14">
        <v>0</v>
      </c>
      <c r="L79" s="14">
        <v>388.5</v>
      </c>
      <c r="M79" s="15">
        <v>-73.2</v>
      </c>
      <c r="N79" s="14">
        <v>124.3</v>
      </c>
      <c r="O79" s="14">
        <v>0</v>
      </c>
      <c r="P79" s="14">
        <v>0</v>
      </c>
      <c r="Q79" s="15">
        <v>-0.05</v>
      </c>
      <c r="R79" s="14">
        <v>0</v>
      </c>
      <c r="S79" s="14">
        <v>0</v>
      </c>
      <c r="T79" s="14">
        <v>0</v>
      </c>
      <c r="U79" s="14">
        <v>439.55</v>
      </c>
      <c r="V79" s="14">
        <v>4109.3999999999996</v>
      </c>
    </row>
    <row r="80" spans="1:22" x14ac:dyDescent="0.2">
      <c r="A80" s="2" t="s">
        <v>162</v>
      </c>
      <c r="B80" s="1" t="s">
        <v>163</v>
      </c>
      <c r="C80" s="14">
        <v>4834.05</v>
      </c>
      <c r="D80" s="14">
        <v>0</v>
      </c>
      <c r="E80" s="14">
        <v>0</v>
      </c>
      <c r="F80" s="14">
        <v>0</v>
      </c>
      <c r="G80" s="14">
        <v>4834.05</v>
      </c>
      <c r="H80" s="14">
        <v>15</v>
      </c>
      <c r="I80" s="14">
        <v>0</v>
      </c>
      <c r="J80" s="14">
        <v>0</v>
      </c>
      <c r="K80" s="14">
        <v>83.8</v>
      </c>
      <c r="L80" s="14">
        <v>434.12</v>
      </c>
      <c r="M80" s="14">
        <v>0</v>
      </c>
      <c r="N80" s="14">
        <v>127.91</v>
      </c>
      <c r="O80" s="14">
        <v>1274.73</v>
      </c>
      <c r="P80" s="14">
        <v>0</v>
      </c>
      <c r="Q80" s="14">
        <v>0.09</v>
      </c>
      <c r="R80" s="14">
        <v>0</v>
      </c>
      <c r="S80" s="14">
        <v>0</v>
      </c>
      <c r="T80" s="14">
        <v>0</v>
      </c>
      <c r="U80" s="14">
        <v>1935.65</v>
      </c>
      <c r="V80" s="14">
        <v>2898.4</v>
      </c>
    </row>
    <row r="81" spans="1:22" x14ac:dyDescent="0.2">
      <c r="A81" s="2" t="s">
        <v>164</v>
      </c>
      <c r="B81" s="1" t="s">
        <v>165</v>
      </c>
      <c r="C81" s="14">
        <v>2782.5</v>
      </c>
      <c r="D81" s="14">
        <v>0</v>
      </c>
      <c r="E81" s="14">
        <v>0</v>
      </c>
      <c r="F81" s="14">
        <v>0</v>
      </c>
      <c r="G81" s="14">
        <v>2782.5</v>
      </c>
      <c r="H81" s="14">
        <v>0</v>
      </c>
      <c r="I81" s="14">
        <v>0</v>
      </c>
      <c r="J81" s="14">
        <v>0</v>
      </c>
      <c r="K81" s="14">
        <v>0</v>
      </c>
      <c r="L81" s="14">
        <v>36.03</v>
      </c>
      <c r="M81" s="15">
        <v>-53.32</v>
      </c>
      <c r="N81" s="14">
        <v>82.58</v>
      </c>
      <c r="O81" s="14">
        <v>0</v>
      </c>
      <c r="P81" s="14">
        <v>0</v>
      </c>
      <c r="Q81" s="14">
        <v>0.01</v>
      </c>
      <c r="R81" s="14">
        <v>0</v>
      </c>
      <c r="S81" s="14">
        <v>0</v>
      </c>
      <c r="T81" s="14">
        <v>0</v>
      </c>
      <c r="U81" s="14">
        <v>65.3</v>
      </c>
      <c r="V81" s="14">
        <v>2717.2</v>
      </c>
    </row>
    <row r="82" spans="1:22" s="7" customFormat="1" x14ac:dyDescent="0.2">
      <c r="A82" s="17" t="s">
        <v>157</v>
      </c>
      <c r="C82" s="7" t="s">
        <v>158</v>
      </c>
      <c r="D82" s="7" t="s">
        <v>158</v>
      </c>
      <c r="E82" s="7" t="s">
        <v>158</v>
      </c>
      <c r="F82" s="7" t="s">
        <v>158</v>
      </c>
      <c r="G82" s="7" t="s">
        <v>158</v>
      </c>
      <c r="H82" s="7" t="s">
        <v>158</v>
      </c>
      <c r="I82" s="7" t="s">
        <v>158</v>
      </c>
      <c r="J82" s="7" t="s">
        <v>158</v>
      </c>
      <c r="K82" s="7" t="s">
        <v>158</v>
      </c>
      <c r="L82" s="7" t="s">
        <v>158</v>
      </c>
      <c r="M82" s="7" t="s">
        <v>158</v>
      </c>
      <c r="N82" s="7" t="s">
        <v>158</v>
      </c>
      <c r="O82" s="7" t="s">
        <v>158</v>
      </c>
      <c r="P82" s="7" t="s">
        <v>158</v>
      </c>
      <c r="Q82" s="7" t="s">
        <v>158</v>
      </c>
      <c r="R82" s="7" t="s">
        <v>158</v>
      </c>
      <c r="S82" s="7" t="s">
        <v>158</v>
      </c>
      <c r="T82" s="7" t="s">
        <v>158</v>
      </c>
      <c r="U82" s="7" t="s">
        <v>158</v>
      </c>
      <c r="V82" s="7" t="s">
        <v>158</v>
      </c>
    </row>
    <row r="83" spans="1:22" x14ac:dyDescent="0.2">
      <c r="C83" s="19">
        <v>11515.5</v>
      </c>
      <c r="D83" s="19">
        <v>650</v>
      </c>
      <c r="E83" s="19">
        <v>0</v>
      </c>
      <c r="F83" s="19">
        <v>0</v>
      </c>
      <c r="G83" s="19">
        <v>12165.5</v>
      </c>
      <c r="H83" s="19">
        <v>15</v>
      </c>
      <c r="I83" s="19">
        <v>0</v>
      </c>
      <c r="J83" s="19">
        <v>0</v>
      </c>
      <c r="K83" s="19">
        <v>83.8</v>
      </c>
      <c r="L83" s="19">
        <v>858.65</v>
      </c>
      <c r="M83" s="20">
        <v>-126.52</v>
      </c>
      <c r="N83" s="19">
        <v>334.79</v>
      </c>
      <c r="O83" s="19">
        <v>1274.73</v>
      </c>
      <c r="P83" s="19">
        <v>0</v>
      </c>
      <c r="Q83" s="19">
        <v>0.05</v>
      </c>
      <c r="R83" s="19">
        <v>0</v>
      </c>
      <c r="S83" s="19">
        <v>0</v>
      </c>
      <c r="T83" s="19">
        <v>0</v>
      </c>
      <c r="U83" s="19">
        <v>2440.5</v>
      </c>
      <c r="V83" s="19">
        <v>9725</v>
      </c>
    </row>
    <row r="85" spans="1:22" s="7" customFormat="1" x14ac:dyDescent="0.2">
      <c r="A85" s="16"/>
      <c r="C85" s="7" t="s">
        <v>166</v>
      </c>
      <c r="D85" s="7" t="s">
        <v>166</v>
      </c>
      <c r="E85" s="7" t="s">
        <v>166</v>
      </c>
      <c r="F85" s="7" t="s">
        <v>166</v>
      </c>
      <c r="G85" s="7" t="s">
        <v>166</v>
      </c>
      <c r="H85" s="7" t="s">
        <v>166</v>
      </c>
      <c r="I85" s="7" t="s">
        <v>166</v>
      </c>
      <c r="J85" s="7" t="s">
        <v>166</v>
      </c>
      <c r="K85" s="7" t="s">
        <v>166</v>
      </c>
      <c r="L85" s="7" t="s">
        <v>166</v>
      </c>
      <c r="M85" s="7" t="s">
        <v>166</v>
      </c>
      <c r="N85" s="7" t="s">
        <v>166</v>
      </c>
      <c r="O85" s="7" t="s">
        <v>166</v>
      </c>
      <c r="P85" s="7" t="s">
        <v>166</v>
      </c>
      <c r="Q85" s="7" t="s">
        <v>166</v>
      </c>
      <c r="R85" s="7" t="s">
        <v>166</v>
      </c>
      <c r="S85" s="7" t="s">
        <v>166</v>
      </c>
      <c r="T85" s="7" t="s">
        <v>166</v>
      </c>
      <c r="U85" s="7" t="s">
        <v>166</v>
      </c>
      <c r="V85" s="7" t="s">
        <v>166</v>
      </c>
    </row>
    <row r="86" spans="1:22" x14ac:dyDescent="0.2">
      <c r="A86" s="17" t="s">
        <v>167</v>
      </c>
      <c r="B86" s="1" t="s">
        <v>168</v>
      </c>
      <c r="C86" s="19">
        <v>284125.82</v>
      </c>
      <c r="D86" s="19">
        <v>320404.05</v>
      </c>
      <c r="E86" s="19">
        <v>5612.62</v>
      </c>
      <c r="F86" s="19">
        <v>750</v>
      </c>
      <c r="G86" s="19">
        <v>610892.49</v>
      </c>
      <c r="H86" s="19">
        <v>195</v>
      </c>
      <c r="I86" s="19">
        <v>6455.51</v>
      </c>
      <c r="J86" s="19">
        <v>10914.21</v>
      </c>
      <c r="K86" s="19">
        <v>382.77</v>
      </c>
      <c r="L86" s="19">
        <v>103179.07</v>
      </c>
      <c r="M86" s="20">
        <v>-27393.83</v>
      </c>
      <c r="N86" s="19">
        <v>11587.59</v>
      </c>
      <c r="O86" s="19">
        <v>1846.21</v>
      </c>
      <c r="P86" s="19">
        <v>2170.17</v>
      </c>
      <c r="Q86" s="19">
        <v>0.51</v>
      </c>
      <c r="R86" s="19">
        <v>2000</v>
      </c>
      <c r="S86" s="19">
        <v>7770.84</v>
      </c>
      <c r="T86" s="19">
        <v>1342.64</v>
      </c>
      <c r="U86" s="19">
        <v>120450.69</v>
      </c>
      <c r="V86" s="19">
        <v>490441.8</v>
      </c>
    </row>
    <row r="88" spans="1:22" x14ac:dyDescent="0.2">
      <c r="C88" s="1" t="s">
        <v>168</v>
      </c>
      <c r="D88" s="1" t="s">
        <v>168</v>
      </c>
      <c r="E88" s="1" t="s">
        <v>168</v>
      </c>
      <c r="F88" s="1" t="s">
        <v>168</v>
      </c>
      <c r="G88" s="1" t="s">
        <v>168</v>
      </c>
      <c r="H88" s="1" t="s">
        <v>168</v>
      </c>
      <c r="I88" s="1" t="s">
        <v>168</v>
      </c>
      <c r="J88" s="1" t="s">
        <v>168</v>
      </c>
      <c r="K88" s="1" t="s">
        <v>168</v>
      </c>
      <c r="L88" s="1" t="s">
        <v>168</v>
      </c>
      <c r="M88" s="1" t="s">
        <v>168</v>
      </c>
      <c r="N88" s="1" t="s">
        <v>168</v>
      </c>
      <c r="O88" s="1" t="s">
        <v>168</v>
      </c>
      <c r="P88" s="1" t="s">
        <v>168</v>
      </c>
      <c r="Q88" s="1" t="s">
        <v>168</v>
      </c>
      <c r="R88" s="1" t="s">
        <v>168</v>
      </c>
      <c r="S88" s="1" t="s">
        <v>168</v>
      </c>
      <c r="T88" s="1" t="s">
        <v>168</v>
      </c>
      <c r="U88" s="1" t="s">
        <v>168</v>
      </c>
      <c r="V88" s="1" t="s">
        <v>168</v>
      </c>
    </row>
    <row r="89" spans="1:22" x14ac:dyDescent="0.2">
      <c r="A89" s="2" t="s">
        <v>168</v>
      </c>
      <c r="B89" s="1" t="s">
        <v>168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58" workbookViewId="0">
      <selection activeCell="D87" sqref="D87"/>
    </sheetView>
  </sheetViews>
  <sheetFormatPr baseColWidth="10" defaultRowHeight="15" x14ac:dyDescent="0.25"/>
  <cols>
    <col min="2" max="2" width="14" customWidth="1"/>
    <col min="3" max="3" width="19.140625" customWidth="1"/>
    <col min="4" max="4" width="12.5703125" bestFit="1" customWidth="1"/>
    <col min="5" max="5" width="34.28515625" bestFit="1" customWidth="1"/>
  </cols>
  <sheetData>
    <row r="1" spans="1:10" x14ac:dyDescent="0.25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x14ac:dyDescent="0.3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169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 x14ac:dyDescent="0.25">
      <c r="A8" s="34" t="s">
        <v>170</v>
      </c>
      <c r="B8" s="34" t="s">
        <v>171</v>
      </c>
      <c r="C8" s="34" t="s">
        <v>172</v>
      </c>
      <c r="D8" s="35" t="s">
        <v>173</v>
      </c>
      <c r="E8" s="34" t="s">
        <v>174</v>
      </c>
      <c r="F8" s="33"/>
      <c r="G8" s="33"/>
      <c r="H8" s="33"/>
      <c r="I8" s="33"/>
      <c r="J8" s="33"/>
    </row>
    <row r="9" spans="1:10" x14ac:dyDescent="0.25">
      <c r="A9" s="27" t="s">
        <v>81</v>
      </c>
      <c r="B9" s="27"/>
      <c r="C9" s="27" t="s">
        <v>175</v>
      </c>
      <c r="D9" s="27">
        <v>4436.2</v>
      </c>
      <c r="E9" s="27" t="s">
        <v>82</v>
      </c>
      <c r="F9" s="27"/>
      <c r="G9" s="27"/>
      <c r="H9" s="27"/>
      <c r="I9" s="27"/>
      <c r="J9" s="27"/>
    </row>
    <row r="10" spans="1:10" x14ac:dyDescent="0.25">
      <c r="A10" s="27" t="s">
        <v>119</v>
      </c>
      <c r="B10" s="27"/>
      <c r="C10" s="27" t="s">
        <v>175</v>
      </c>
      <c r="D10" s="27">
        <v>3045</v>
      </c>
      <c r="E10" s="27" t="s">
        <v>120</v>
      </c>
      <c r="F10" s="27"/>
      <c r="G10" s="27"/>
      <c r="H10" s="27"/>
      <c r="I10" s="27"/>
      <c r="J10" s="27"/>
    </row>
    <row r="11" spans="1:10" x14ac:dyDescent="0.25">
      <c r="A11" s="27"/>
      <c r="B11" s="27" t="s">
        <v>176</v>
      </c>
      <c r="C11" s="27"/>
      <c r="D11" s="36">
        <v>7481.2</v>
      </c>
      <c r="E11" s="27" t="s">
        <v>177</v>
      </c>
      <c r="F11" s="27"/>
      <c r="G11" s="27"/>
      <c r="H11" s="27"/>
      <c r="I11" s="27"/>
      <c r="J11" s="27"/>
    </row>
    <row r="13" spans="1:10" x14ac:dyDescent="0.25">
      <c r="A13" s="27">
        <v>9</v>
      </c>
      <c r="B13" s="27">
        <v>56708845299</v>
      </c>
      <c r="C13" s="27" t="s">
        <v>178</v>
      </c>
      <c r="D13" s="27">
        <v>12874.6</v>
      </c>
      <c r="E13" s="27" t="s">
        <v>50</v>
      </c>
      <c r="F13" s="27" t="s">
        <v>186</v>
      </c>
      <c r="G13" s="27"/>
      <c r="H13" s="27"/>
      <c r="I13" s="27"/>
      <c r="J13" s="27"/>
    </row>
    <row r="14" spans="1:10" x14ac:dyDescent="0.25">
      <c r="A14" s="27" t="s">
        <v>75</v>
      </c>
      <c r="B14" s="27">
        <v>56708845422</v>
      </c>
      <c r="C14" s="27" t="s">
        <v>178</v>
      </c>
      <c r="D14" s="27">
        <v>10472</v>
      </c>
      <c r="E14" s="27" t="s">
        <v>76</v>
      </c>
      <c r="F14" s="27" t="s">
        <v>186</v>
      </c>
      <c r="G14" s="27"/>
      <c r="H14" s="27"/>
      <c r="I14" s="27"/>
      <c r="J14" s="27"/>
    </row>
    <row r="15" spans="1:10" x14ac:dyDescent="0.25">
      <c r="A15" s="27" t="s">
        <v>153</v>
      </c>
      <c r="B15" s="27">
        <v>56708845683</v>
      </c>
      <c r="C15" s="27" t="s">
        <v>178</v>
      </c>
      <c r="D15" s="27">
        <v>62523.600000000006</v>
      </c>
      <c r="E15" s="27" t="s">
        <v>154</v>
      </c>
      <c r="F15" s="27" t="s">
        <v>186</v>
      </c>
      <c r="G15" s="27"/>
      <c r="H15" s="27"/>
      <c r="I15" s="27"/>
      <c r="J15" s="27"/>
    </row>
    <row r="16" spans="1:10" x14ac:dyDescent="0.25">
      <c r="A16" s="27"/>
      <c r="B16" s="27" t="s">
        <v>179</v>
      </c>
      <c r="C16" s="27"/>
      <c r="D16" s="36">
        <v>85870.200000000012</v>
      </c>
      <c r="E16" s="27" t="s">
        <v>180</v>
      </c>
      <c r="F16" s="27"/>
      <c r="G16" s="27"/>
      <c r="H16" s="27"/>
      <c r="I16" s="27"/>
      <c r="J16" s="27"/>
    </row>
    <row r="18" spans="1:5" x14ac:dyDescent="0.25">
      <c r="A18" s="27">
        <v>2</v>
      </c>
      <c r="B18" s="27">
        <v>56708845328</v>
      </c>
      <c r="C18" s="27" t="s">
        <v>181</v>
      </c>
      <c r="D18" s="27">
        <v>2060.2000000000003</v>
      </c>
      <c r="E18" s="27" t="s">
        <v>58</v>
      </c>
    </row>
    <row r="19" spans="1:5" x14ac:dyDescent="0.25">
      <c r="A19" s="27" t="s">
        <v>63</v>
      </c>
      <c r="B19" s="27">
        <v>56708845345</v>
      </c>
      <c r="C19" s="27" t="s">
        <v>181</v>
      </c>
      <c r="D19" s="27">
        <v>5974.4000000000005</v>
      </c>
      <c r="E19" s="27" t="s">
        <v>64</v>
      </c>
    </row>
    <row r="20" spans="1:5" x14ac:dyDescent="0.25">
      <c r="A20" s="27" t="s">
        <v>101</v>
      </c>
      <c r="B20" s="27">
        <v>56708881687</v>
      </c>
      <c r="C20" s="27" t="s">
        <v>181</v>
      </c>
      <c r="D20" s="27">
        <v>9429.6</v>
      </c>
      <c r="E20" s="27" t="s">
        <v>102</v>
      </c>
    </row>
    <row r="21" spans="1:5" x14ac:dyDescent="0.25">
      <c r="A21" s="27" t="s">
        <v>103</v>
      </c>
      <c r="B21" s="27">
        <v>56708881690</v>
      </c>
      <c r="C21" s="27" t="s">
        <v>181</v>
      </c>
      <c r="D21" s="27">
        <v>3130.2000000000003</v>
      </c>
      <c r="E21" s="27" t="s">
        <v>104</v>
      </c>
    </row>
    <row r="22" spans="1:5" x14ac:dyDescent="0.25">
      <c r="A22" s="27" t="s">
        <v>133</v>
      </c>
      <c r="B22" s="27">
        <v>56708845635</v>
      </c>
      <c r="C22" s="27" t="s">
        <v>181</v>
      </c>
      <c r="D22" s="27">
        <v>12634.6</v>
      </c>
      <c r="E22" s="27" t="s">
        <v>134</v>
      </c>
    </row>
    <row r="23" spans="1:5" x14ac:dyDescent="0.25">
      <c r="A23" s="27" t="s">
        <v>145</v>
      </c>
      <c r="B23" s="27">
        <v>56708881750</v>
      </c>
      <c r="C23" s="27" t="s">
        <v>181</v>
      </c>
      <c r="D23" s="27">
        <v>11108.800000000001</v>
      </c>
      <c r="E23" s="27" t="s">
        <v>146</v>
      </c>
    </row>
    <row r="24" spans="1:5" x14ac:dyDescent="0.25">
      <c r="A24" s="27" t="s">
        <v>107</v>
      </c>
      <c r="B24" s="27">
        <v>56708845513</v>
      </c>
      <c r="C24" s="27" t="s">
        <v>181</v>
      </c>
      <c r="D24" s="27">
        <v>2693.2000000000003</v>
      </c>
      <c r="E24" s="27" t="s">
        <v>108</v>
      </c>
    </row>
    <row r="25" spans="1:5" x14ac:dyDescent="0.25">
      <c r="A25" s="27" t="s">
        <v>105</v>
      </c>
      <c r="B25" s="27">
        <v>56708881534</v>
      </c>
      <c r="C25" s="27" t="s">
        <v>181</v>
      </c>
      <c r="D25" s="27">
        <v>9631.6</v>
      </c>
      <c r="E25" s="27" t="s">
        <v>106</v>
      </c>
    </row>
    <row r="26" spans="1:5" x14ac:dyDescent="0.25">
      <c r="A26" s="27" t="s">
        <v>85</v>
      </c>
      <c r="B26" s="27">
        <v>56708845146</v>
      </c>
      <c r="C26" s="27" t="s">
        <v>181</v>
      </c>
      <c r="D26" s="27">
        <v>8122.6</v>
      </c>
      <c r="E26" s="27" t="s">
        <v>86</v>
      </c>
    </row>
    <row r="27" spans="1:5" x14ac:dyDescent="0.25">
      <c r="A27" s="27" t="s">
        <v>89</v>
      </c>
      <c r="B27" s="27">
        <v>56708845470</v>
      </c>
      <c r="C27" s="27" t="s">
        <v>181</v>
      </c>
      <c r="D27" s="27">
        <v>2398.4</v>
      </c>
      <c r="E27" s="27" t="s">
        <v>90</v>
      </c>
    </row>
    <row r="28" spans="1:5" x14ac:dyDescent="0.25">
      <c r="A28" s="27" t="s">
        <v>99</v>
      </c>
      <c r="B28" s="27">
        <v>56708845498</v>
      </c>
      <c r="C28" s="27" t="s">
        <v>181</v>
      </c>
      <c r="D28" s="27">
        <v>10416</v>
      </c>
      <c r="E28" s="27" t="s">
        <v>100</v>
      </c>
    </row>
    <row r="29" spans="1:5" x14ac:dyDescent="0.25">
      <c r="A29" s="27" t="s">
        <v>59</v>
      </c>
      <c r="B29" s="27">
        <v>56708881639</v>
      </c>
      <c r="C29" s="27" t="s">
        <v>181</v>
      </c>
      <c r="D29" s="27">
        <v>5904.4000000000005</v>
      </c>
      <c r="E29" s="27" t="s">
        <v>60</v>
      </c>
    </row>
    <row r="30" spans="1:5" x14ac:dyDescent="0.25">
      <c r="A30" s="27" t="s">
        <v>55</v>
      </c>
      <c r="B30" s="27">
        <v>56708881625</v>
      </c>
      <c r="C30" s="27" t="s">
        <v>181</v>
      </c>
      <c r="D30" s="27">
        <v>4930.4000000000005</v>
      </c>
      <c r="E30" s="27" t="s">
        <v>56</v>
      </c>
    </row>
    <row r="31" spans="1:5" x14ac:dyDescent="0.25">
      <c r="A31" s="27" t="s">
        <v>151</v>
      </c>
      <c r="B31" s="27">
        <v>56708881781</v>
      </c>
      <c r="C31" s="27" t="s">
        <v>181</v>
      </c>
      <c r="D31" s="27">
        <v>6170.4000000000005</v>
      </c>
      <c r="E31" s="27" t="s">
        <v>152</v>
      </c>
    </row>
    <row r="32" spans="1:5" x14ac:dyDescent="0.25">
      <c r="A32" s="27" t="s">
        <v>51</v>
      </c>
      <c r="B32" s="27">
        <v>56708845300</v>
      </c>
      <c r="C32" s="27" t="s">
        <v>181</v>
      </c>
      <c r="D32" s="27">
        <v>2023.8000000000002</v>
      </c>
      <c r="E32" s="27" t="s">
        <v>52</v>
      </c>
    </row>
    <row r="33" spans="1:5" x14ac:dyDescent="0.25">
      <c r="A33" s="27" t="s">
        <v>65</v>
      </c>
      <c r="B33" s="27">
        <v>56708845393</v>
      </c>
      <c r="C33" s="27" t="s">
        <v>181</v>
      </c>
      <c r="D33" s="27">
        <v>6084.8</v>
      </c>
      <c r="E33" s="27" t="s">
        <v>66</v>
      </c>
    </row>
    <row r="34" spans="1:5" x14ac:dyDescent="0.25">
      <c r="A34" s="27" t="s">
        <v>109</v>
      </c>
      <c r="B34" s="27">
        <v>56708845177</v>
      </c>
      <c r="C34" s="27" t="s">
        <v>181</v>
      </c>
      <c r="D34" s="27">
        <v>19421.600000000002</v>
      </c>
      <c r="E34" s="27" t="s">
        <v>110</v>
      </c>
    </row>
    <row r="35" spans="1:5" x14ac:dyDescent="0.25">
      <c r="A35" s="27" t="s">
        <v>115</v>
      </c>
      <c r="B35" s="27">
        <v>56708845589</v>
      </c>
      <c r="C35" s="27" t="s">
        <v>181</v>
      </c>
      <c r="D35" s="27">
        <v>14016.2</v>
      </c>
      <c r="E35" s="27" t="s">
        <v>116</v>
      </c>
    </row>
    <row r="36" spans="1:5" x14ac:dyDescent="0.25">
      <c r="A36" s="27" t="s">
        <v>143</v>
      </c>
      <c r="B36" s="27">
        <v>56708845649</v>
      </c>
      <c r="C36" s="27" t="s">
        <v>181</v>
      </c>
      <c r="D36" s="27">
        <v>9218.4</v>
      </c>
      <c r="E36" s="27" t="s">
        <v>144</v>
      </c>
    </row>
    <row r="37" spans="1:5" x14ac:dyDescent="0.25">
      <c r="A37" s="27" t="s">
        <v>77</v>
      </c>
      <c r="B37" s="27">
        <v>56708881520</v>
      </c>
      <c r="C37" s="27" t="s">
        <v>181</v>
      </c>
      <c r="D37" s="27">
        <v>3656.8</v>
      </c>
      <c r="E37" s="27" t="s">
        <v>78</v>
      </c>
    </row>
    <row r="38" spans="1:5" x14ac:dyDescent="0.25">
      <c r="A38" s="27" t="s">
        <v>160</v>
      </c>
      <c r="B38" s="27">
        <v>56708845314</v>
      </c>
      <c r="C38" s="27" t="s">
        <v>181</v>
      </c>
      <c r="D38" s="27">
        <v>4109.4000000000005</v>
      </c>
      <c r="E38" s="27" t="s">
        <v>161</v>
      </c>
    </row>
    <row r="39" spans="1:5" x14ac:dyDescent="0.25">
      <c r="A39" s="27" t="s">
        <v>162</v>
      </c>
      <c r="B39" s="27">
        <v>56708845419</v>
      </c>
      <c r="C39" s="27" t="s">
        <v>181</v>
      </c>
      <c r="D39" s="27">
        <v>2898.4</v>
      </c>
      <c r="E39" s="27" t="s">
        <v>163</v>
      </c>
    </row>
    <row r="40" spans="1:5" x14ac:dyDescent="0.25">
      <c r="A40" s="27" t="s">
        <v>164</v>
      </c>
      <c r="B40" s="27">
        <v>56708845558</v>
      </c>
      <c r="C40" s="27" t="s">
        <v>181</v>
      </c>
      <c r="D40" s="27">
        <v>2717.2000000000003</v>
      </c>
      <c r="E40" s="27" t="s">
        <v>165</v>
      </c>
    </row>
    <row r="41" spans="1:5" x14ac:dyDescent="0.25">
      <c r="A41" s="27" t="s">
        <v>93</v>
      </c>
      <c r="B41" s="27">
        <v>56708845163</v>
      </c>
      <c r="C41" s="27" t="s">
        <v>181</v>
      </c>
      <c r="D41" s="27">
        <v>3832.6000000000004</v>
      </c>
      <c r="E41" s="27" t="s">
        <v>94</v>
      </c>
    </row>
    <row r="42" spans="1:5" x14ac:dyDescent="0.25">
      <c r="A42" s="27" t="s">
        <v>71</v>
      </c>
      <c r="B42" s="27">
        <v>56708845132</v>
      </c>
      <c r="C42" s="27" t="s">
        <v>181</v>
      </c>
      <c r="D42" s="27">
        <v>3932.6000000000004</v>
      </c>
      <c r="E42" s="27" t="s">
        <v>72</v>
      </c>
    </row>
    <row r="43" spans="1:5" x14ac:dyDescent="0.25">
      <c r="A43" s="27" t="s">
        <v>117</v>
      </c>
      <c r="B43" s="27">
        <v>56710773205</v>
      </c>
      <c r="C43" s="27" t="s">
        <v>181</v>
      </c>
      <c r="D43" s="27">
        <v>3832.8</v>
      </c>
      <c r="E43" s="27" t="s">
        <v>118</v>
      </c>
    </row>
    <row r="44" spans="1:5" x14ac:dyDescent="0.25">
      <c r="A44" s="27" t="s">
        <v>73</v>
      </c>
      <c r="B44" s="27">
        <v>56710784531</v>
      </c>
      <c r="C44" s="27" t="s">
        <v>181</v>
      </c>
      <c r="D44" s="27">
        <v>4436.2</v>
      </c>
      <c r="E44" s="27" t="s">
        <v>74</v>
      </c>
    </row>
    <row r="45" spans="1:5" x14ac:dyDescent="0.25">
      <c r="A45" s="27" t="s">
        <v>111</v>
      </c>
      <c r="B45" s="27">
        <v>56710773176</v>
      </c>
      <c r="C45" s="27" t="s">
        <v>181</v>
      </c>
      <c r="D45" s="27">
        <v>6238.4000000000005</v>
      </c>
      <c r="E45" s="27" t="s">
        <v>112</v>
      </c>
    </row>
    <row r="46" spans="1:5" x14ac:dyDescent="0.25">
      <c r="A46" s="27" t="s">
        <v>91</v>
      </c>
      <c r="B46" s="27">
        <v>56710773159</v>
      </c>
      <c r="C46" s="27" t="s">
        <v>181</v>
      </c>
      <c r="D46" s="27">
        <v>8917.8000000000011</v>
      </c>
      <c r="E46" s="27" t="s">
        <v>92</v>
      </c>
    </row>
    <row r="47" spans="1:5" x14ac:dyDescent="0.25">
      <c r="A47" s="27" t="s">
        <v>97</v>
      </c>
      <c r="B47" s="27">
        <v>60590132940</v>
      </c>
      <c r="C47" s="27" t="s">
        <v>181</v>
      </c>
      <c r="D47" s="27">
        <v>8344.4</v>
      </c>
      <c r="E47" s="27" t="s">
        <v>98</v>
      </c>
    </row>
    <row r="48" spans="1:5" x14ac:dyDescent="0.25">
      <c r="A48" s="27" t="s">
        <v>129</v>
      </c>
      <c r="B48" s="27">
        <v>60590328665</v>
      </c>
      <c r="C48" s="27" t="s">
        <v>181</v>
      </c>
      <c r="D48" s="27">
        <v>5136.6000000000004</v>
      </c>
      <c r="E48" s="27" t="s">
        <v>130</v>
      </c>
    </row>
    <row r="49" spans="1:5" x14ac:dyDescent="0.25">
      <c r="A49" s="27" t="s">
        <v>147</v>
      </c>
      <c r="B49" s="27">
        <v>56697346708</v>
      </c>
      <c r="C49" s="27" t="s">
        <v>181</v>
      </c>
      <c r="D49" s="27">
        <v>16749.2</v>
      </c>
      <c r="E49" s="27" t="s">
        <v>148</v>
      </c>
    </row>
    <row r="50" spans="1:5" x14ac:dyDescent="0.25">
      <c r="A50" s="27" t="s">
        <v>43</v>
      </c>
      <c r="B50" s="27">
        <v>56708844902</v>
      </c>
      <c r="C50" s="27" t="s">
        <v>181</v>
      </c>
      <c r="D50" s="27">
        <v>9211</v>
      </c>
      <c r="E50" s="27" t="s">
        <v>44</v>
      </c>
    </row>
    <row r="51" spans="1:5" x14ac:dyDescent="0.25">
      <c r="A51" s="27" t="s">
        <v>121</v>
      </c>
      <c r="B51" s="27">
        <v>60589598602</v>
      </c>
      <c r="C51" s="27" t="s">
        <v>181</v>
      </c>
      <c r="D51" s="27">
        <v>5441.8</v>
      </c>
      <c r="E51" s="27" t="s">
        <v>122</v>
      </c>
    </row>
    <row r="52" spans="1:5" x14ac:dyDescent="0.25">
      <c r="A52" s="27" t="s">
        <v>69</v>
      </c>
      <c r="B52" s="27">
        <v>60589595992</v>
      </c>
      <c r="C52" s="27" t="s">
        <v>181</v>
      </c>
      <c r="D52" s="27">
        <v>6026.8</v>
      </c>
      <c r="E52" s="27" t="s">
        <v>70</v>
      </c>
    </row>
    <row r="53" spans="1:5" x14ac:dyDescent="0.25">
      <c r="A53" s="27" t="s">
        <v>141</v>
      </c>
      <c r="B53" s="27">
        <v>60589794758</v>
      </c>
      <c r="C53" s="27" t="s">
        <v>181</v>
      </c>
      <c r="D53" s="27">
        <v>6248.4000000000005</v>
      </c>
      <c r="E53" s="27" t="s">
        <v>142</v>
      </c>
    </row>
    <row r="54" spans="1:5" x14ac:dyDescent="0.25">
      <c r="A54" s="27" t="s">
        <v>139</v>
      </c>
      <c r="B54" s="27">
        <v>56656751489</v>
      </c>
      <c r="C54" s="27" t="s">
        <v>181</v>
      </c>
      <c r="D54" s="27">
        <v>8126.8</v>
      </c>
      <c r="E54" s="27" t="s">
        <v>140</v>
      </c>
    </row>
    <row r="55" spans="1:5" x14ac:dyDescent="0.25">
      <c r="A55" s="27" t="s">
        <v>53</v>
      </c>
      <c r="B55" s="27">
        <v>56656751080</v>
      </c>
      <c r="C55" s="27" t="s">
        <v>181</v>
      </c>
      <c r="D55" s="27">
        <v>4026</v>
      </c>
      <c r="E55" s="27" t="s">
        <v>54</v>
      </c>
    </row>
    <row r="56" spans="1:5" x14ac:dyDescent="0.25">
      <c r="A56" s="27" t="s">
        <v>131</v>
      </c>
      <c r="B56" s="27">
        <v>60589949562</v>
      </c>
      <c r="C56" s="27" t="s">
        <v>181</v>
      </c>
      <c r="D56" s="27">
        <v>2697.4</v>
      </c>
      <c r="E56" s="27" t="s">
        <v>132</v>
      </c>
    </row>
    <row r="57" spans="1:5" x14ac:dyDescent="0.25">
      <c r="A57" s="27" t="s">
        <v>123</v>
      </c>
      <c r="B57" s="27">
        <v>56708250735</v>
      </c>
      <c r="C57" s="27" t="s">
        <v>181</v>
      </c>
      <c r="D57" s="27">
        <v>8470.4</v>
      </c>
      <c r="E57" s="27" t="s">
        <v>124</v>
      </c>
    </row>
    <row r="58" spans="1:5" x14ac:dyDescent="0.25">
      <c r="A58" s="27" t="s">
        <v>83</v>
      </c>
      <c r="B58" s="27">
        <v>60580946150</v>
      </c>
      <c r="C58" s="27" t="s">
        <v>181</v>
      </c>
      <c r="D58" s="27">
        <v>7859.6</v>
      </c>
      <c r="E58" s="27" t="s">
        <v>84</v>
      </c>
    </row>
    <row r="59" spans="1:5" x14ac:dyDescent="0.25">
      <c r="A59" s="27" t="s">
        <v>95</v>
      </c>
      <c r="B59" s="27">
        <v>56656750071</v>
      </c>
      <c r="C59" s="27" t="s">
        <v>181</v>
      </c>
      <c r="D59" s="27">
        <v>2848.4</v>
      </c>
      <c r="E59" s="27" t="s">
        <v>96</v>
      </c>
    </row>
    <row r="60" spans="1:5" x14ac:dyDescent="0.25">
      <c r="A60" s="27" t="s">
        <v>47</v>
      </c>
      <c r="B60" s="27">
        <v>60591455859</v>
      </c>
      <c r="C60" s="27" t="s">
        <v>181</v>
      </c>
      <c r="D60" s="27">
        <v>2845</v>
      </c>
      <c r="E60" s="27" t="s">
        <v>48</v>
      </c>
    </row>
    <row r="61" spans="1:5" x14ac:dyDescent="0.25">
      <c r="A61" s="27" t="s">
        <v>113</v>
      </c>
      <c r="B61" s="27">
        <v>60591980169</v>
      </c>
      <c r="C61" s="27" t="s">
        <v>181</v>
      </c>
      <c r="D61" s="27">
        <v>4008.4</v>
      </c>
      <c r="E61" s="27" t="s">
        <v>114</v>
      </c>
    </row>
    <row r="62" spans="1:5" x14ac:dyDescent="0.25">
      <c r="A62" s="27" t="s">
        <v>37</v>
      </c>
      <c r="B62" s="27">
        <v>60592346052</v>
      </c>
      <c r="C62" s="27" t="s">
        <v>181</v>
      </c>
      <c r="D62" s="27">
        <v>4439</v>
      </c>
      <c r="E62" s="27" t="s">
        <v>38</v>
      </c>
    </row>
    <row r="63" spans="1:5" x14ac:dyDescent="0.25">
      <c r="A63" s="27" t="s">
        <v>39</v>
      </c>
      <c r="B63" s="27">
        <v>60592619921</v>
      </c>
      <c r="C63" s="27" t="s">
        <v>181</v>
      </c>
      <c r="D63" s="27">
        <v>3602</v>
      </c>
      <c r="E63" s="27" t="s">
        <v>40</v>
      </c>
    </row>
    <row r="64" spans="1:5" x14ac:dyDescent="0.25">
      <c r="A64" s="27" t="s">
        <v>127</v>
      </c>
      <c r="B64" s="27">
        <v>60593707185</v>
      </c>
      <c r="C64" s="27" t="s">
        <v>181</v>
      </c>
      <c r="D64" s="27">
        <v>4114.2</v>
      </c>
      <c r="E64" s="27" t="s">
        <v>128</v>
      </c>
    </row>
    <row r="65" spans="1:5" x14ac:dyDescent="0.25">
      <c r="A65" s="27" t="s">
        <v>61</v>
      </c>
      <c r="B65" s="27">
        <v>60594243527</v>
      </c>
      <c r="C65" s="27" t="s">
        <v>181</v>
      </c>
      <c r="D65" s="27">
        <v>5731.8</v>
      </c>
      <c r="E65" s="27" t="s">
        <v>62</v>
      </c>
    </row>
    <row r="66" spans="1:5" x14ac:dyDescent="0.25">
      <c r="A66" s="27" t="s">
        <v>33</v>
      </c>
      <c r="B66" s="27">
        <v>60594451223</v>
      </c>
      <c r="C66" s="27" t="s">
        <v>181</v>
      </c>
      <c r="D66" s="27">
        <v>4029</v>
      </c>
      <c r="E66" s="27" t="s">
        <v>34</v>
      </c>
    </row>
    <row r="67" spans="1:5" x14ac:dyDescent="0.25">
      <c r="A67" s="27" t="s">
        <v>35</v>
      </c>
      <c r="B67" s="27">
        <v>60590124291</v>
      </c>
      <c r="C67" s="27" t="s">
        <v>181</v>
      </c>
      <c r="D67" s="27">
        <v>20972.2</v>
      </c>
      <c r="E67" s="27" t="s">
        <v>36</v>
      </c>
    </row>
    <row r="68" spans="1:5" x14ac:dyDescent="0.25">
      <c r="A68" s="27" t="s">
        <v>137</v>
      </c>
      <c r="B68" s="27">
        <v>60594704264</v>
      </c>
      <c r="C68" s="27" t="s">
        <v>181</v>
      </c>
      <c r="D68" s="27">
        <v>2848.6000000000004</v>
      </c>
      <c r="E68" s="27" t="s">
        <v>138</v>
      </c>
    </row>
    <row r="69" spans="1:5" x14ac:dyDescent="0.25">
      <c r="A69" s="27" t="s">
        <v>87</v>
      </c>
      <c r="B69" s="27">
        <v>60595497753</v>
      </c>
      <c r="C69" s="27" t="s">
        <v>181</v>
      </c>
      <c r="D69" s="27">
        <v>4843.2</v>
      </c>
      <c r="E69" s="27" t="s">
        <v>88</v>
      </c>
    </row>
    <row r="70" spans="1:5" x14ac:dyDescent="0.25">
      <c r="A70" s="27" t="s">
        <v>41</v>
      </c>
      <c r="B70" s="27">
        <v>60595708662</v>
      </c>
      <c r="C70" s="27" t="s">
        <v>181</v>
      </c>
      <c r="D70" s="27">
        <v>5643.8</v>
      </c>
      <c r="E70" s="27" t="s">
        <v>42</v>
      </c>
    </row>
    <row r="71" spans="1:5" x14ac:dyDescent="0.25">
      <c r="A71" s="27" t="s">
        <v>155</v>
      </c>
      <c r="B71" s="27">
        <v>60595901686</v>
      </c>
      <c r="C71" s="27" t="s">
        <v>181</v>
      </c>
      <c r="D71" s="27">
        <v>11298.400000000001</v>
      </c>
      <c r="E71" s="27" t="s">
        <v>156</v>
      </c>
    </row>
    <row r="72" spans="1:5" x14ac:dyDescent="0.25">
      <c r="A72" s="27" t="s">
        <v>135</v>
      </c>
      <c r="B72" s="27">
        <v>60596247650</v>
      </c>
      <c r="C72" s="27" t="s">
        <v>181</v>
      </c>
      <c r="D72" s="27">
        <v>3548.4</v>
      </c>
      <c r="E72" s="27" t="s">
        <v>136</v>
      </c>
    </row>
    <row r="73" spans="1:5" x14ac:dyDescent="0.25">
      <c r="A73" s="27" t="s">
        <v>67</v>
      </c>
      <c r="B73" s="27">
        <v>56708844978</v>
      </c>
      <c r="C73" s="27" t="s">
        <v>181</v>
      </c>
      <c r="D73" s="27">
        <v>15082.800000000001</v>
      </c>
      <c r="E73" s="27" t="s">
        <v>68</v>
      </c>
    </row>
    <row r="74" spans="1:5" x14ac:dyDescent="0.25">
      <c r="A74" s="27" t="s">
        <v>45</v>
      </c>
      <c r="B74" s="27">
        <v>56684379247</v>
      </c>
      <c r="C74" s="27" t="s">
        <v>181</v>
      </c>
      <c r="D74" s="27">
        <v>2848.6000000000004</v>
      </c>
      <c r="E74" s="27" t="s">
        <v>46</v>
      </c>
    </row>
    <row r="75" spans="1:5" x14ac:dyDescent="0.25">
      <c r="A75" s="27" t="s">
        <v>31</v>
      </c>
      <c r="B75" s="27">
        <v>60598046231</v>
      </c>
      <c r="C75" s="27" t="s">
        <v>181</v>
      </c>
      <c r="D75" s="27">
        <v>3548.6000000000004</v>
      </c>
      <c r="E75" s="27" t="s">
        <v>32</v>
      </c>
    </row>
    <row r="76" spans="1:5" x14ac:dyDescent="0.25">
      <c r="A76" s="27" t="s">
        <v>149</v>
      </c>
      <c r="B76" s="27">
        <v>60594462438</v>
      </c>
      <c r="C76" s="27" t="s">
        <v>181</v>
      </c>
      <c r="D76" s="27">
        <v>6177.2000000000007</v>
      </c>
      <c r="E76" s="27" t="s">
        <v>150</v>
      </c>
    </row>
    <row r="77" spans="1:5" x14ac:dyDescent="0.25">
      <c r="A77" s="27"/>
      <c r="B77" s="27" t="s">
        <v>182</v>
      </c>
      <c r="C77" s="27"/>
      <c r="D77" s="36">
        <v>386709.8</v>
      </c>
      <c r="E77" s="27" t="s">
        <v>183</v>
      </c>
    </row>
    <row r="79" spans="1:5" x14ac:dyDescent="0.25">
      <c r="A79" s="27" t="s">
        <v>79</v>
      </c>
      <c r="B79" s="27">
        <v>2945821312</v>
      </c>
      <c r="C79" s="27" t="s">
        <v>184</v>
      </c>
      <c r="D79" s="27">
        <v>8052.4000000000005</v>
      </c>
      <c r="E79" s="27" t="s">
        <v>80</v>
      </c>
    </row>
    <row r="80" spans="1:5" x14ac:dyDescent="0.25">
      <c r="A80" s="27" t="s">
        <v>125</v>
      </c>
      <c r="B80" s="27">
        <v>1140709425</v>
      </c>
      <c r="C80" s="27" t="s">
        <v>184</v>
      </c>
      <c r="D80" s="27">
        <v>2328.2000000000003</v>
      </c>
      <c r="E80" s="27" t="s">
        <v>126</v>
      </c>
    </row>
    <row r="81" spans="2:5" x14ac:dyDescent="0.25">
      <c r="B81" s="27" t="s">
        <v>185</v>
      </c>
      <c r="C81" s="27"/>
      <c r="D81" s="36">
        <v>10380.600000000002</v>
      </c>
      <c r="E81" s="27" t="s">
        <v>177</v>
      </c>
    </row>
    <row r="83" spans="2:5" x14ac:dyDescent="0.25">
      <c r="B83" s="37" t="s">
        <v>176</v>
      </c>
      <c r="C83" s="37"/>
      <c r="D83" s="38">
        <v>7481.2</v>
      </c>
      <c r="E83" s="37" t="s">
        <v>177</v>
      </c>
    </row>
    <row r="84" spans="2:5" x14ac:dyDescent="0.25">
      <c r="B84" s="37" t="s">
        <v>179</v>
      </c>
      <c r="C84" s="37"/>
      <c r="D84" s="38">
        <v>85870.200000000012</v>
      </c>
      <c r="E84" s="37" t="s">
        <v>180</v>
      </c>
    </row>
    <row r="85" spans="2:5" x14ac:dyDescent="0.25">
      <c r="B85" s="37" t="s">
        <v>182</v>
      </c>
      <c r="C85" s="37"/>
      <c r="D85" s="38">
        <v>386709.8</v>
      </c>
      <c r="E85" s="37" t="s">
        <v>183</v>
      </c>
    </row>
    <row r="86" spans="2:5" x14ac:dyDescent="0.25">
      <c r="B86" s="37" t="s">
        <v>185</v>
      </c>
      <c r="C86" s="37"/>
      <c r="D86" s="38">
        <v>10380.600000000002</v>
      </c>
      <c r="E86" s="37" t="s">
        <v>177</v>
      </c>
    </row>
    <row r="87" spans="2:5" x14ac:dyDescent="0.25">
      <c r="B87" s="37"/>
      <c r="C87" s="37"/>
      <c r="D87" s="38">
        <v>490441.8</v>
      </c>
      <c r="E87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baseColWidth="10" defaultRowHeight="15" x14ac:dyDescent="0.25"/>
  <cols>
    <col min="1" max="1" width="11.42578125" style="27"/>
    <col min="2" max="2" width="11.5703125" style="27" bestFit="1" customWidth="1"/>
    <col min="3" max="16384" width="11.42578125" style="27"/>
  </cols>
  <sheetData>
    <row r="1" spans="1:6" x14ac:dyDescent="0.25">
      <c r="A1" s="48" t="s">
        <v>193</v>
      </c>
      <c r="B1" s="49"/>
      <c r="C1" s="49"/>
      <c r="D1" s="49"/>
      <c r="E1" s="49"/>
      <c r="F1" s="49"/>
    </row>
    <row r="2" spans="1:6" x14ac:dyDescent="0.25">
      <c r="A2" s="48" t="s">
        <v>194</v>
      </c>
      <c r="B2" s="49"/>
      <c r="C2" s="49"/>
      <c r="D2" s="49"/>
      <c r="E2" s="49"/>
      <c r="F2" s="49"/>
    </row>
    <row r="3" spans="1:6" x14ac:dyDescent="0.25">
      <c r="A3" s="49"/>
      <c r="B3" s="49"/>
      <c r="C3" s="49"/>
      <c r="D3" s="49"/>
      <c r="E3" s="49"/>
      <c r="F3" s="49"/>
    </row>
    <row r="4" spans="1:6" x14ac:dyDescent="0.25">
      <c r="A4" s="49" t="s">
        <v>195</v>
      </c>
      <c r="B4" s="50" t="s">
        <v>200</v>
      </c>
      <c r="C4" s="49"/>
      <c r="D4" s="49"/>
      <c r="E4" s="49"/>
      <c r="F4" s="49"/>
    </row>
    <row r="5" spans="1:6" x14ac:dyDescent="0.25">
      <c r="A5" s="49" t="s">
        <v>199</v>
      </c>
      <c r="B5" s="49"/>
      <c r="C5" s="49"/>
      <c r="D5" s="49"/>
      <c r="E5" s="49"/>
      <c r="F5" s="49"/>
    </row>
    <row r="6" spans="1:6" x14ac:dyDescent="0.25">
      <c r="A6" s="49"/>
      <c r="B6" s="49"/>
      <c r="C6" s="49"/>
      <c r="D6" s="49"/>
      <c r="E6" s="49"/>
      <c r="F6" s="49"/>
    </row>
    <row r="7" spans="1:6" x14ac:dyDescent="0.25">
      <c r="A7" s="51" t="s">
        <v>196</v>
      </c>
      <c r="B7" s="51" t="s">
        <v>197</v>
      </c>
      <c r="C7" s="49"/>
      <c r="D7" s="49"/>
      <c r="E7" s="49"/>
      <c r="F7" s="49"/>
    </row>
    <row r="8" spans="1:6" x14ac:dyDescent="0.25">
      <c r="A8" s="52">
        <v>700070</v>
      </c>
      <c r="B8" s="53">
        <v>115491.76</v>
      </c>
      <c r="C8" s="49"/>
      <c r="D8" s="49"/>
      <c r="E8" s="49"/>
      <c r="F8" s="49"/>
    </row>
    <row r="9" spans="1:6" x14ac:dyDescent="0.25">
      <c r="A9" s="52">
        <v>701070</v>
      </c>
      <c r="B9" s="53">
        <v>36992.65</v>
      </c>
      <c r="C9" s="49"/>
      <c r="D9" s="49"/>
      <c r="E9" s="49"/>
      <c r="F9" s="49"/>
    </row>
    <row r="10" spans="1:6" x14ac:dyDescent="0.25">
      <c r="A10" s="52">
        <v>702070</v>
      </c>
      <c r="B10" s="53">
        <v>20355.72</v>
      </c>
      <c r="C10" s="49"/>
      <c r="D10" s="49"/>
      <c r="E10" s="49"/>
      <c r="F10" s="49"/>
    </row>
    <row r="11" spans="1:6" x14ac:dyDescent="0.25">
      <c r="A11" s="52">
        <v>703070</v>
      </c>
      <c r="B11" s="53">
        <v>245984.77</v>
      </c>
      <c r="C11" s="49"/>
      <c r="D11" s="49"/>
      <c r="E11" s="49"/>
      <c r="F11" s="49"/>
    </row>
    <row r="12" spans="1:6" x14ac:dyDescent="0.25">
      <c r="A12" s="52">
        <v>704070</v>
      </c>
      <c r="B12" s="53">
        <v>50464.85</v>
      </c>
      <c r="C12" s="49"/>
      <c r="D12" s="49"/>
      <c r="E12" s="49"/>
      <c r="F12" s="49"/>
    </row>
    <row r="13" spans="1:6" x14ac:dyDescent="0.25">
      <c r="A13" s="52">
        <v>705070</v>
      </c>
      <c r="B13" s="53">
        <v>158598.06</v>
      </c>
      <c r="C13" s="49"/>
      <c r="D13" s="49"/>
      <c r="E13" s="49"/>
      <c r="F13" s="49"/>
    </row>
    <row r="14" spans="1:6" x14ac:dyDescent="0.25">
      <c r="A14" s="52">
        <v>706070</v>
      </c>
      <c r="B14" s="54">
        <v>0</v>
      </c>
      <c r="C14" s="49"/>
      <c r="D14" s="49"/>
      <c r="E14" s="49"/>
      <c r="F14" s="49"/>
    </row>
    <row r="15" spans="1:6" ht="15.75" thickBot="1" x14ac:dyDescent="0.3">
      <c r="A15" s="49" t="s">
        <v>198</v>
      </c>
      <c r="B15" s="55">
        <v>41039.46</v>
      </c>
      <c r="C15" s="49"/>
      <c r="D15" s="49"/>
      <c r="E15" s="49"/>
      <c r="F15" s="49"/>
    </row>
    <row r="16" spans="1:6" x14ac:dyDescent="0.25">
      <c r="A16" s="49"/>
      <c r="B16" s="56">
        <f>SUM(B8:B15)</f>
        <v>668927.27</v>
      </c>
      <c r="C16" s="49"/>
      <c r="D16" s="49"/>
      <c r="E16" s="49"/>
      <c r="F16" s="49"/>
    </row>
    <row r="17" spans="1:6" ht="15.75" thickBot="1" x14ac:dyDescent="0.3">
      <c r="A17" s="49"/>
      <c r="B17" s="55">
        <f>B16*0.16</f>
        <v>107028.36320000001</v>
      </c>
      <c r="C17" s="49"/>
      <c r="D17" s="49"/>
      <c r="E17" s="49"/>
      <c r="F17" s="49"/>
    </row>
    <row r="18" spans="1:6" ht="15.75" thickBot="1" x14ac:dyDescent="0.3">
      <c r="A18" s="49"/>
      <c r="B18" s="57">
        <f>+B16+B17</f>
        <v>775955.63320000004</v>
      </c>
      <c r="C18" s="49"/>
      <c r="D18" s="49"/>
      <c r="E18" s="49"/>
      <c r="F18" s="49"/>
    </row>
    <row r="19" spans="1:6" ht="15.75" thickTop="1" x14ac:dyDescent="0.25">
      <c r="A19" s="49"/>
      <c r="B19" s="56">
        <f>+FACTURACION!J86</f>
        <v>775955.6407979998</v>
      </c>
      <c r="C19" s="49"/>
      <c r="D19" s="49"/>
      <c r="E19" s="49"/>
      <c r="F19" s="49"/>
    </row>
    <row r="20" spans="1:6" x14ac:dyDescent="0.25">
      <c r="A20" s="49"/>
      <c r="B20" s="53">
        <f>B18-B19</f>
        <v>-7.597999763675034E-3</v>
      </c>
      <c r="C20" s="49"/>
      <c r="D20" s="49"/>
      <c r="E20" s="49"/>
      <c r="F20" s="49"/>
    </row>
    <row r="21" spans="1:6" x14ac:dyDescent="0.25">
      <c r="A21" s="49"/>
      <c r="B21" s="53"/>
      <c r="C21" s="49"/>
      <c r="D21" s="49"/>
      <c r="E21" s="49"/>
      <c r="F21" s="49"/>
    </row>
    <row r="22" spans="1:6" x14ac:dyDescent="0.25">
      <c r="A22" s="49"/>
      <c r="B22" s="49"/>
      <c r="C22" s="49"/>
      <c r="D22" s="49"/>
      <c r="E22" s="49"/>
      <c r="F22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2018-01-12T21:12:11Z</dcterms:created>
  <dcterms:modified xsi:type="dcterms:W3CDTF">2018-01-16T18:28:25Z</dcterms:modified>
</cp:coreProperties>
</file>