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8915" windowHeight="11835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FACTURACION!$A$11:$P$75</definedName>
  </definedNames>
  <calcPr calcId="124519"/>
</workbook>
</file>

<file path=xl/calcChain.xml><?xml version="1.0" encoding="utf-8"?>
<calcChain xmlns="http://schemas.openxmlformats.org/spreadsheetml/2006/main">
  <c r="B14" i="4"/>
  <c r="B15" s="1"/>
  <c r="B16" l="1"/>
  <c r="B18" s="1"/>
  <c r="J80" i="3" l="1"/>
  <c r="J84"/>
  <c r="K84" s="1"/>
  <c r="L84" s="1"/>
  <c r="J88"/>
  <c r="K88" s="1"/>
  <c r="L88" s="1"/>
  <c r="J92"/>
  <c r="K92" s="1"/>
  <c r="L92" s="1"/>
  <c r="J96"/>
  <c r="K96" s="1"/>
  <c r="L96" s="1"/>
  <c r="J100"/>
  <c r="K100" s="1"/>
  <c r="L100" s="1"/>
  <c r="J104"/>
  <c r="K104" s="1"/>
  <c r="L104" s="1"/>
  <c r="J108"/>
  <c r="K108" s="1"/>
  <c r="L108" s="1"/>
  <c r="J112"/>
  <c r="K112" s="1"/>
  <c r="L112" s="1"/>
  <c r="J116"/>
  <c r="K116" s="1"/>
  <c r="L116" s="1"/>
  <c r="G121"/>
  <c r="H121"/>
  <c r="F121"/>
  <c r="I79"/>
  <c r="J79" s="1"/>
  <c r="I80"/>
  <c r="I81"/>
  <c r="J81" s="1"/>
  <c r="K81" s="1"/>
  <c r="L81" s="1"/>
  <c r="I82"/>
  <c r="J82" s="1"/>
  <c r="K82" s="1"/>
  <c r="I83"/>
  <c r="J83" s="1"/>
  <c r="I84"/>
  <c r="I85"/>
  <c r="J85" s="1"/>
  <c r="K85" s="1"/>
  <c r="L85" s="1"/>
  <c r="I86"/>
  <c r="J86" s="1"/>
  <c r="K86" s="1"/>
  <c r="I87"/>
  <c r="J87" s="1"/>
  <c r="I88"/>
  <c r="I89"/>
  <c r="J89" s="1"/>
  <c r="K89" s="1"/>
  <c r="L89" s="1"/>
  <c r="I90"/>
  <c r="J90" s="1"/>
  <c r="K90" s="1"/>
  <c r="I91"/>
  <c r="J91" s="1"/>
  <c r="I92"/>
  <c r="I93"/>
  <c r="J93" s="1"/>
  <c r="K93" s="1"/>
  <c r="L93" s="1"/>
  <c r="I94"/>
  <c r="J94" s="1"/>
  <c r="K94" s="1"/>
  <c r="I95"/>
  <c r="J95" s="1"/>
  <c r="I96"/>
  <c r="I97"/>
  <c r="J97" s="1"/>
  <c r="K97" s="1"/>
  <c r="L97" s="1"/>
  <c r="I98"/>
  <c r="J98" s="1"/>
  <c r="K98" s="1"/>
  <c r="I99"/>
  <c r="J99" s="1"/>
  <c r="I100"/>
  <c r="I101"/>
  <c r="J101" s="1"/>
  <c r="K101" s="1"/>
  <c r="L101" s="1"/>
  <c r="I102"/>
  <c r="J102" s="1"/>
  <c r="K102" s="1"/>
  <c r="I103"/>
  <c r="J103" s="1"/>
  <c r="I104"/>
  <c r="I105"/>
  <c r="J105" s="1"/>
  <c r="K105" s="1"/>
  <c r="L105" s="1"/>
  <c r="I106"/>
  <c r="J106" s="1"/>
  <c r="K106" s="1"/>
  <c r="I107"/>
  <c r="J107" s="1"/>
  <c r="I108"/>
  <c r="I109"/>
  <c r="J109" s="1"/>
  <c r="K109" s="1"/>
  <c r="L109" s="1"/>
  <c r="I110"/>
  <c r="J110" s="1"/>
  <c r="K110" s="1"/>
  <c r="I111"/>
  <c r="J111" s="1"/>
  <c r="I112"/>
  <c r="I113"/>
  <c r="J113" s="1"/>
  <c r="K113" s="1"/>
  <c r="L113" s="1"/>
  <c r="I114"/>
  <c r="J114" s="1"/>
  <c r="K114" s="1"/>
  <c r="L114" s="1"/>
  <c r="I115"/>
  <c r="J115" s="1"/>
  <c r="I116"/>
  <c r="I117"/>
  <c r="J117" s="1"/>
  <c r="K117" s="1"/>
  <c r="L117" s="1"/>
  <c r="I118"/>
  <c r="J118" s="1"/>
  <c r="K118" s="1"/>
  <c r="I119"/>
  <c r="J119" s="1"/>
  <c r="F79"/>
  <c r="G79"/>
  <c r="H79"/>
  <c r="F80"/>
  <c r="G80" s="1"/>
  <c r="H80"/>
  <c r="F81"/>
  <c r="H81" s="1"/>
  <c r="G81"/>
  <c r="F82"/>
  <c r="G82" s="1"/>
  <c r="F83"/>
  <c r="G83"/>
  <c r="H83"/>
  <c r="F84"/>
  <c r="G84" s="1"/>
  <c r="H84"/>
  <c r="F85"/>
  <c r="H85" s="1"/>
  <c r="G85"/>
  <c r="F86"/>
  <c r="G86" s="1"/>
  <c r="F87"/>
  <c r="G87"/>
  <c r="H87"/>
  <c r="F88"/>
  <c r="G88" s="1"/>
  <c r="H88"/>
  <c r="F89"/>
  <c r="H89" s="1"/>
  <c r="G89"/>
  <c r="F90"/>
  <c r="G90" s="1"/>
  <c r="F91"/>
  <c r="G91"/>
  <c r="H91"/>
  <c r="F92"/>
  <c r="G92" s="1"/>
  <c r="H92"/>
  <c r="F93"/>
  <c r="H93" s="1"/>
  <c r="G93"/>
  <c r="F94"/>
  <c r="G94" s="1"/>
  <c r="F95"/>
  <c r="G95"/>
  <c r="H95"/>
  <c r="F96"/>
  <c r="G96" s="1"/>
  <c r="H96"/>
  <c r="F97"/>
  <c r="H97" s="1"/>
  <c r="G97"/>
  <c r="F98"/>
  <c r="G98" s="1"/>
  <c r="F99"/>
  <c r="G99"/>
  <c r="H99"/>
  <c r="F100"/>
  <c r="G100" s="1"/>
  <c r="H100"/>
  <c r="F101"/>
  <c r="H101" s="1"/>
  <c r="G101"/>
  <c r="F102"/>
  <c r="G102" s="1"/>
  <c r="F103"/>
  <c r="G103"/>
  <c r="H103"/>
  <c r="F104"/>
  <c r="G104" s="1"/>
  <c r="H104"/>
  <c r="F105"/>
  <c r="H105" s="1"/>
  <c r="G105"/>
  <c r="F106"/>
  <c r="G106" s="1"/>
  <c r="F107"/>
  <c r="G107"/>
  <c r="H107"/>
  <c r="F108"/>
  <c r="G108" s="1"/>
  <c r="H108"/>
  <c r="F109"/>
  <c r="H109" s="1"/>
  <c r="G109"/>
  <c r="F110"/>
  <c r="G110" s="1"/>
  <c r="F111"/>
  <c r="G111"/>
  <c r="H111"/>
  <c r="F112"/>
  <c r="G112" s="1"/>
  <c r="H112"/>
  <c r="F113"/>
  <c r="H113" s="1"/>
  <c r="G113"/>
  <c r="F114"/>
  <c r="G114" s="1"/>
  <c r="F115"/>
  <c r="G115"/>
  <c r="H115"/>
  <c r="F116"/>
  <c r="G116" s="1"/>
  <c r="H116"/>
  <c r="F117"/>
  <c r="H117" s="1"/>
  <c r="G117"/>
  <c r="F118"/>
  <c r="G118" s="1"/>
  <c r="F119"/>
  <c r="G119"/>
  <c r="H119"/>
  <c r="I78"/>
  <c r="I121" s="1"/>
  <c r="F78"/>
  <c r="I75"/>
  <c r="F13"/>
  <c r="H13" s="1"/>
  <c r="F14"/>
  <c r="G14" s="1"/>
  <c r="F15"/>
  <c r="G15" s="1"/>
  <c r="F16"/>
  <c r="G16" s="1"/>
  <c r="F17"/>
  <c r="G17" s="1"/>
  <c r="F18"/>
  <c r="G18" s="1"/>
  <c r="F19"/>
  <c r="G19" s="1"/>
  <c r="F20"/>
  <c r="G20" s="1"/>
  <c r="F21"/>
  <c r="G21" s="1"/>
  <c r="F22"/>
  <c r="G22" s="1"/>
  <c r="F23"/>
  <c r="G23" s="1"/>
  <c r="F24"/>
  <c r="G24" s="1"/>
  <c r="F25"/>
  <c r="G25" s="1"/>
  <c r="F26"/>
  <c r="G26" s="1"/>
  <c r="F27"/>
  <c r="G27" s="1"/>
  <c r="F28"/>
  <c r="G28" s="1"/>
  <c r="F29"/>
  <c r="G29" s="1"/>
  <c r="F30"/>
  <c r="G30" s="1"/>
  <c r="F31"/>
  <c r="G31" s="1"/>
  <c r="F32"/>
  <c r="G32" s="1"/>
  <c r="F33"/>
  <c r="F34"/>
  <c r="G34" s="1"/>
  <c r="F35"/>
  <c r="F36"/>
  <c r="G36" s="1"/>
  <c r="F37"/>
  <c r="F38"/>
  <c r="G38" s="1"/>
  <c r="F39"/>
  <c r="F40"/>
  <c r="G40" s="1"/>
  <c r="F41"/>
  <c r="F42"/>
  <c r="G42" s="1"/>
  <c r="F43"/>
  <c r="F44"/>
  <c r="G44" s="1"/>
  <c r="F45"/>
  <c r="F46"/>
  <c r="G46" s="1"/>
  <c r="F47"/>
  <c r="F48"/>
  <c r="G48" s="1"/>
  <c r="F49"/>
  <c r="F50"/>
  <c r="G50" s="1"/>
  <c r="F51"/>
  <c r="F52"/>
  <c r="G52" s="1"/>
  <c r="F53"/>
  <c r="F54"/>
  <c r="G54" s="1"/>
  <c r="F55"/>
  <c r="F56"/>
  <c r="G56" s="1"/>
  <c r="F57"/>
  <c r="F58"/>
  <c r="G58" s="1"/>
  <c r="F59"/>
  <c r="F60"/>
  <c r="G60" s="1"/>
  <c r="F61"/>
  <c r="F62"/>
  <c r="G62" s="1"/>
  <c r="F63"/>
  <c r="F64"/>
  <c r="G64" s="1"/>
  <c r="F65"/>
  <c r="F66"/>
  <c r="G66" s="1"/>
  <c r="F67"/>
  <c r="F68"/>
  <c r="G68" s="1"/>
  <c r="F69"/>
  <c r="F70"/>
  <c r="G70" s="1"/>
  <c r="F71"/>
  <c r="F72"/>
  <c r="G72" s="1"/>
  <c r="F73"/>
  <c r="F12"/>
  <c r="G12" s="1"/>
  <c r="H50" l="1"/>
  <c r="H58"/>
  <c r="H66"/>
  <c r="H34"/>
  <c r="J34" s="1"/>
  <c r="K34" s="1"/>
  <c r="L34" s="1"/>
  <c r="H42"/>
  <c r="H70"/>
  <c r="J70" s="1"/>
  <c r="K70" s="1"/>
  <c r="L70" s="1"/>
  <c r="H54"/>
  <c r="J54" s="1"/>
  <c r="K54" s="1"/>
  <c r="L54" s="1"/>
  <c r="H38"/>
  <c r="J38" s="1"/>
  <c r="K38" s="1"/>
  <c r="L38" s="1"/>
  <c r="H62"/>
  <c r="H46"/>
  <c r="J46" s="1"/>
  <c r="K46" s="1"/>
  <c r="L46" s="1"/>
  <c r="H14"/>
  <c r="J14" s="1"/>
  <c r="K14" s="1"/>
  <c r="L14" s="1"/>
  <c r="H72"/>
  <c r="J72" s="1"/>
  <c r="K72" s="1"/>
  <c r="L72" s="1"/>
  <c r="H64"/>
  <c r="J62"/>
  <c r="K62" s="1"/>
  <c r="L62" s="1"/>
  <c r="H56"/>
  <c r="J56" s="1"/>
  <c r="K56" s="1"/>
  <c r="L56" s="1"/>
  <c r="H48"/>
  <c r="J48" s="1"/>
  <c r="K48" s="1"/>
  <c r="L48" s="1"/>
  <c r="H40"/>
  <c r="J40" s="1"/>
  <c r="K40" s="1"/>
  <c r="L40" s="1"/>
  <c r="H32"/>
  <c r="H30"/>
  <c r="J30" s="1"/>
  <c r="K30" s="1"/>
  <c r="L30" s="1"/>
  <c r="H28"/>
  <c r="J28" s="1"/>
  <c r="K28" s="1"/>
  <c r="L28" s="1"/>
  <c r="H26"/>
  <c r="H24"/>
  <c r="H22"/>
  <c r="J22" s="1"/>
  <c r="K22" s="1"/>
  <c r="L22" s="1"/>
  <c r="H20"/>
  <c r="J20" s="1"/>
  <c r="K20" s="1"/>
  <c r="L20" s="1"/>
  <c r="H18"/>
  <c r="H16"/>
  <c r="F75"/>
  <c r="F124" s="1"/>
  <c r="I124"/>
  <c r="J64"/>
  <c r="H12"/>
  <c r="J12" s="1"/>
  <c r="H68"/>
  <c r="J68" s="1"/>
  <c r="K68" s="1"/>
  <c r="L68" s="1"/>
  <c r="J66"/>
  <c r="H60"/>
  <c r="J60" s="1"/>
  <c r="K60" s="1"/>
  <c r="L60" s="1"/>
  <c r="J58"/>
  <c r="K58" s="1"/>
  <c r="L58" s="1"/>
  <c r="H52"/>
  <c r="J52" s="1"/>
  <c r="K52" s="1"/>
  <c r="L52" s="1"/>
  <c r="J50"/>
  <c r="H44"/>
  <c r="J44" s="1"/>
  <c r="K44" s="1"/>
  <c r="L44" s="1"/>
  <c r="J42"/>
  <c r="K42" s="1"/>
  <c r="L42" s="1"/>
  <c r="H36"/>
  <c r="J36" s="1"/>
  <c r="K36" s="1"/>
  <c r="L36" s="1"/>
  <c r="G13"/>
  <c r="J13" s="1"/>
  <c r="K13" s="1"/>
  <c r="L13" s="1"/>
  <c r="J32"/>
  <c r="K32" s="1"/>
  <c r="L32" s="1"/>
  <c r="J26"/>
  <c r="J24"/>
  <c r="K24" s="1"/>
  <c r="L24" s="1"/>
  <c r="J18"/>
  <c r="K18" s="1"/>
  <c r="L18" s="1"/>
  <c r="J16"/>
  <c r="K16" s="1"/>
  <c r="L16" s="1"/>
  <c r="K119"/>
  <c r="L119" s="1"/>
  <c r="K115"/>
  <c r="L115" s="1"/>
  <c r="K111"/>
  <c r="L111" s="1"/>
  <c r="K107"/>
  <c r="L107" s="1"/>
  <c r="K103"/>
  <c r="L103" s="1"/>
  <c r="K99"/>
  <c r="L99" s="1"/>
  <c r="K95"/>
  <c r="L95" s="1"/>
  <c r="K91"/>
  <c r="L91" s="1"/>
  <c r="K87"/>
  <c r="L87" s="1"/>
  <c r="K83"/>
  <c r="L83" s="1"/>
  <c r="K79"/>
  <c r="L79" s="1"/>
  <c r="J121"/>
  <c r="L118"/>
  <c r="L110"/>
  <c r="L106"/>
  <c r="L102"/>
  <c r="L98"/>
  <c r="L94"/>
  <c r="L90"/>
  <c r="L86"/>
  <c r="L82"/>
  <c r="K80"/>
  <c r="H118"/>
  <c r="H114"/>
  <c r="H110"/>
  <c r="H106"/>
  <c r="H102"/>
  <c r="H98"/>
  <c r="H94"/>
  <c r="H90"/>
  <c r="H86"/>
  <c r="H82"/>
  <c r="H78"/>
  <c r="G78"/>
  <c r="J78" s="1"/>
  <c r="K66"/>
  <c r="L66" s="1"/>
  <c r="K50"/>
  <c r="L50" s="1"/>
  <c r="K64"/>
  <c r="L64" s="1"/>
  <c r="K26"/>
  <c r="L26" s="1"/>
  <c r="G37"/>
  <c r="G73"/>
  <c r="G69"/>
  <c r="G63"/>
  <c r="G61"/>
  <c r="G55"/>
  <c r="G53"/>
  <c r="G49"/>
  <c r="G47"/>
  <c r="G41"/>
  <c r="G39"/>
  <c r="H71"/>
  <c r="H65"/>
  <c r="H59"/>
  <c r="H57"/>
  <c r="H47"/>
  <c r="H39"/>
  <c r="H35"/>
  <c r="H29"/>
  <c r="J29" s="1"/>
  <c r="H27"/>
  <c r="J27" s="1"/>
  <c r="H25"/>
  <c r="J25" s="1"/>
  <c r="H23"/>
  <c r="J23" s="1"/>
  <c r="H21"/>
  <c r="J21" s="1"/>
  <c r="H19"/>
  <c r="J19" s="1"/>
  <c r="H17"/>
  <c r="J17" s="1"/>
  <c r="H15"/>
  <c r="J15" s="1"/>
  <c r="G71"/>
  <c r="G67"/>
  <c r="G65"/>
  <c r="J65" s="1"/>
  <c r="G59"/>
  <c r="J59" s="1"/>
  <c r="G57"/>
  <c r="J57" s="1"/>
  <c r="G51"/>
  <c r="G45"/>
  <c r="G43"/>
  <c r="G35"/>
  <c r="G33"/>
  <c r="H73"/>
  <c r="H69"/>
  <c r="J69" s="1"/>
  <c r="H67"/>
  <c r="H63"/>
  <c r="H61"/>
  <c r="H55"/>
  <c r="H53"/>
  <c r="H51"/>
  <c r="H49"/>
  <c r="H45"/>
  <c r="H43"/>
  <c r="H41"/>
  <c r="H37"/>
  <c r="J37" s="1"/>
  <c r="H33"/>
  <c r="H31"/>
  <c r="J31" s="1"/>
  <c r="J43" l="1"/>
  <c r="J41"/>
  <c r="K41" s="1"/>
  <c r="L41" s="1"/>
  <c r="J73"/>
  <c r="J71"/>
  <c r="J39"/>
  <c r="J53"/>
  <c r="K12"/>
  <c r="J55"/>
  <c r="J35"/>
  <c r="K35" s="1"/>
  <c r="L35" s="1"/>
  <c r="J45"/>
  <c r="K45" s="1"/>
  <c r="L45" s="1"/>
  <c r="J47"/>
  <c r="K47" s="1"/>
  <c r="L47" s="1"/>
  <c r="J61"/>
  <c r="G75"/>
  <c r="G124" s="1"/>
  <c r="H75"/>
  <c r="H124" s="1"/>
  <c r="J33"/>
  <c r="K33" s="1"/>
  <c r="L33" s="1"/>
  <c r="J51"/>
  <c r="J67"/>
  <c r="J49"/>
  <c r="K49" s="1"/>
  <c r="L49" s="1"/>
  <c r="J63"/>
  <c r="K63" s="1"/>
  <c r="L63" s="1"/>
  <c r="L80"/>
  <c r="K121"/>
  <c r="K78"/>
  <c r="L78"/>
  <c r="K69"/>
  <c r="L69" s="1"/>
  <c r="K59"/>
  <c r="L59" s="1"/>
  <c r="K23"/>
  <c r="L23" s="1"/>
  <c r="K73"/>
  <c r="L73" s="1"/>
  <c r="K51"/>
  <c r="L51" s="1"/>
  <c r="K67"/>
  <c r="L67" s="1"/>
  <c r="K19"/>
  <c r="L19" s="1"/>
  <c r="K27"/>
  <c r="L27" s="1"/>
  <c r="K65"/>
  <c r="L65" s="1"/>
  <c r="K17"/>
  <c r="L17" s="1"/>
  <c r="K25"/>
  <c r="L25" s="1"/>
  <c r="K61"/>
  <c r="L61" s="1"/>
  <c r="K43"/>
  <c r="L43" s="1"/>
  <c r="K15"/>
  <c r="L15" s="1"/>
  <c r="K55"/>
  <c r="L55" s="1"/>
  <c r="K71"/>
  <c r="L71" s="1"/>
  <c r="K21"/>
  <c r="L21" s="1"/>
  <c r="K29"/>
  <c r="L29" s="1"/>
  <c r="K37"/>
  <c r="L37" s="1"/>
  <c r="K53"/>
  <c r="L53" s="1"/>
  <c r="K31"/>
  <c r="L31" s="1"/>
  <c r="K57"/>
  <c r="L57" s="1"/>
  <c r="K39"/>
  <c r="L39" s="1"/>
  <c r="J75" l="1"/>
  <c r="J124" s="1"/>
  <c r="K75"/>
  <c r="K124" s="1"/>
  <c r="L12"/>
  <c r="L75" s="1"/>
  <c r="L121"/>
  <c r="L124" l="1"/>
</calcChain>
</file>

<file path=xl/sharedStrings.xml><?xml version="1.0" encoding="utf-8"?>
<sst xmlns="http://schemas.openxmlformats.org/spreadsheetml/2006/main" count="1155" uniqueCount="398">
  <si>
    <t>CONTPAQ i</t>
  </si>
  <si>
    <t xml:space="preserve">      NÓMINAS</t>
  </si>
  <si>
    <t>011 INGENIERIA FISCAL LABORAL SC</t>
  </si>
  <si>
    <t>Lista de Raya (forma tabular)</t>
  </si>
  <si>
    <t>Periodo 9 al 9 Semanal del 22/02/2017 al 28/02/2017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</si>
  <si>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</si>
  <si>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</si>
  <si>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</si>
  <si>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</si>
  <si>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</si>
  <si>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</si>
  <si>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</si>
  <si>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Compensación</t>
  </si>
  <si>
    <t>Prima de vacaciones a tiempo</t>
  </si>
  <si>
    <t>*TOTAL* *PERCEPCIONES*</t>
  </si>
  <si>
    <t>Subsidio al Empleo (sp)</t>
  </si>
  <si>
    <t>I.S.R. (sp)</t>
  </si>
  <si>
    <t>I.M.S.S.</t>
  </si>
  <si>
    <t>Cuota sindical</t>
  </si>
  <si>
    <t>Préstamo Infonavit</t>
  </si>
  <si>
    <t>Préstamo FONACOT</t>
  </si>
  <si>
    <t>Fondo de ahorro</t>
  </si>
  <si>
    <t>Ajuste al neto</t>
  </si>
  <si>
    <t>Descto Uniforme</t>
  </si>
  <si>
    <t>Pension Alimenticia</t>
  </si>
  <si>
    <t>Dcto pago Indeb</t>
  </si>
  <si>
    <t>Prestamo CTM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</si>
  <si>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</si>
  <si>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</si>
  <si>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</si>
  <si>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</si>
  <si>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</si>
  <si>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</si>
  <si>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AOF15</t>
  </si>
  <si>
    <t>Aguas Orozco Francisco Javier</t>
  </si>
  <si>
    <t>0AB27</t>
  </si>
  <si>
    <t>Aguilar Bravo Cristian Saul</t>
  </si>
  <si>
    <t>0AG07</t>
  </si>
  <si>
    <t>Aguilar Gonzalez Anael</t>
  </si>
  <si>
    <t>AHC21</t>
  </si>
  <si>
    <t>Aguilar Hernandez Carla Cecilia</t>
  </si>
  <si>
    <t>AOA14</t>
  </si>
  <si>
    <t>Alvizar Organista Eduardo</t>
  </si>
  <si>
    <t>00016</t>
  </si>
  <si>
    <t>Arenas Vargas Moises</t>
  </si>
  <si>
    <t>0AZ14</t>
  </si>
  <si>
    <t>Arroyo Zarazua Gilberto</t>
  </si>
  <si>
    <t>ASA16</t>
  </si>
  <si>
    <t>Arteaga Silva Alfredo</t>
  </si>
  <si>
    <t>BL011</t>
  </si>
  <si>
    <t>Berdeja Leon Francisco Gerardo</t>
  </si>
  <si>
    <t>00018</t>
  </si>
  <si>
    <t>Carrasco Tovar Arturo</t>
  </si>
  <si>
    <t>CGR10</t>
  </si>
  <si>
    <t>Casillas Garcia Del Valle Rodrigo Barush</t>
  </si>
  <si>
    <t>0CO24</t>
  </si>
  <si>
    <t>Castillo Ordoñez Jorge</t>
  </si>
  <si>
    <t>CLJ08</t>
  </si>
  <si>
    <t>Coronel De Leon Jonathan</t>
  </si>
  <si>
    <t>0DC20</t>
  </si>
  <si>
    <t>De Jesus Cruz Juan Carlos</t>
  </si>
  <si>
    <t>DAM16</t>
  </si>
  <si>
    <t>Dominguez Alcantara Miguel Angel</t>
  </si>
  <si>
    <t>EUA21</t>
  </si>
  <si>
    <t>Estrada Unzueta Alejandra</t>
  </si>
  <si>
    <t>FAD05</t>
  </si>
  <si>
    <t>Flores Aldrete Daniel</t>
  </si>
  <si>
    <t>RGJ24</t>
  </si>
  <si>
    <t>Gallegos  Ramirez  Jose</t>
  </si>
  <si>
    <t>GAR10</t>
  </si>
  <si>
    <t>Gallegos Romero  Cristian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</si>
  <si>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</si>
  <si>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</si>
  <si>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</si>
  <si>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</si>
  <si>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</si>
  <si>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</si>
  <si>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</si>
  <si>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</si>
  <si>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</si>
  <si>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</si>
  <si>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</si>
  <si>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</si>
  <si>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HSR02</t>
  </si>
  <si>
    <t>Hernandez Sanchez Rodrigo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</si>
  <si>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</si>
  <si>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</si>
  <si>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</si>
  <si>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</si>
  <si>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</si>
  <si>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</si>
  <si>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</si>
  <si>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</si>
  <si>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</si>
  <si>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</si>
  <si>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</si>
  <si>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</si>
  <si>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</si>
  <si>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</si>
  <si>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</si>
  <si>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</si>
  <si>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</si>
  <si>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</si>
  <si>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</si>
  <si>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</si>
  <si>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</si>
  <si>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</si>
  <si>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</si>
  <si>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</si>
  <si>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NAA16</t>
  </si>
  <si>
    <t>Navarro Arenas Andrea Areli</t>
  </si>
  <si>
    <t>OMJ16</t>
  </si>
  <si>
    <t>Olivas Mancilla Jesus Sadiel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</si>
  <si>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</si>
  <si>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</si>
  <si>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</si>
  <si>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</si>
  <si>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</si>
  <si>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</si>
  <si>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PHB05</t>
  </si>
  <si>
    <t>Pineda Hernandez Brianda Ivonne</t>
  </si>
  <si>
    <t>RMN26</t>
  </si>
  <si>
    <t>Ramirez Moya Nestor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</si>
  <si>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</si>
  <si>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</si>
  <si>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</si>
  <si>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</si>
  <si>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</si>
  <si>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</si>
  <si>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</si>
  <si>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</si>
  <si>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</si>
  <si>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</si>
  <si>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</si>
  <si>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</si>
  <si>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</si>
  <si>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</si>
  <si>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</si>
  <si>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</si>
  <si>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</si>
  <si>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</si>
  <si>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</si>
  <si>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</si>
  <si>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0TS31</t>
  </si>
  <si>
    <t>Tirado Saavedra Carlos Alejandro</t>
  </si>
  <si>
    <t>TDA18</t>
  </si>
  <si>
    <t>Toribio Del Angel Oscar</t>
  </si>
  <si>
    <t>TPG16</t>
  </si>
  <si>
    <t>Troncoso Peña Gerardo</t>
  </si>
  <si>
    <t>USN27</t>
  </si>
  <si>
    <t>Urbina Sierra Angelica Noemi</t>
  </si>
  <si>
    <t>VH015</t>
  </si>
  <si>
    <t>Valdez Hernandez Elda Nelly</t>
  </si>
  <si>
    <t>VGR22</t>
  </si>
  <si>
    <t>Vargas Gomez Raul Armando</t>
  </si>
  <si>
    <t>VCL19</t>
  </si>
  <si>
    <t>Vasquez Chaves Liliana Andrea</t>
  </si>
  <si>
    <t>Total Depto</t>
  </si>
  <si>
    <t xml:space="preserve">  -----------------------</t>
  </si>
  <si>
    <t>Departamento 2 1200XSERVICOS</t>
  </si>
  <si>
    <t>0AP14</t>
  </si>
  <si>
    <t>Aguilar Perez Marcos Artemio</t>
  </si>
  <si>
    <t>0AL17</t>
  </si>
  <si>
    <t>Alavez Lopez Inocencio</t>
  </si>
  <si>
    <t>ACR27</t>
  </si>
  <si>
    <t>Arias Cortes Roberto Carlos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</si>
  <si>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</si>
  <si>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</si>
  <si>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</si>
  <si>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</si>
  <si>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</si>
  <si>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</si>
  <si>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0CT26</t>
  </si>
  <si>
    <t>Castañon Tavares Manuel</t>
  </si>
  <si>
    <t>0CO02</t>
  </si>
  <si>
    <t>Cortez Ovando Faustino Ali</t>
  </si>
  <si>
    <t>DGP07</t>
  </si>
  <si>
    <t>Dominguez Gudiño Omar</t>
  </si>
  <si>
    <t>0ER14</t>
  </si>
  <si>
    <t>Enriquez Rubio Fernando</t>
  </si>
  <si>
    <t>0FG14</t>
  </si>
  <si>
    <t>Fonseca Gillen Jose Felipe</t>
  </si>
  <si>
    <t>GTD17</t>
  </si>
  <si>
    <t>Guzman Trejo Diego Arturo</t>
  </si>
  <si>
    <t>HAR22</t>
  </si>
  <si>
    <t>Hernandez Aguilar Roberto Carlos</t>
  </si>
  <si>
    <t>0HS11</t>
  </si>
  <si>
    <t>Hernandez Silva Edgar Samuel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</si>
  <si>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</si>
  <si>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</si>
  <si>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</si>
  <si>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</si>
  <si>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</si>
  <si>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</si>
  <si>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</si>
  <si>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</si>
  <si>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</si>
  <si>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</si>
  <si>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</si>
  <si>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</si>
  <si>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NRJ12</t>
  </si>
  <si>
    <t>Nava Rubio Javier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</si>
  <si>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</si>
  <si>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</si>
  <si>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</si>
  <si>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</si>
  <si>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</si>
  <si>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</si>
  <si>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</si>
  <si>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</si>
  <si>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OBJ21</t>
  </si>
  <si>
    <t>Ortega Bustamante Jesus Gerardo</t>
  </si>
  <si>
    <t>0PP05</t>
  </si>
  <si>
    <t>Perez Perez Ismael</t>
  </si>
  <si>
    <t>PRJ26</t>
  </si>
  <si>
    <t>Perez Resendiz Juan Miguel</t>
  </si>
  <si>
    <t>RCI22</t>
  </si>
  <si>
    <t>Resendiz Campuzano Israel</t>
  </si>
  <si>
    <t>0RE14</t>
  </si>
  <si>
    <t>Resendiz Echeverria Mario Alberto</t>
  </si>
  <si>
    <t>ROM28</t>
  </si>
  <si>
    <t>Romero Olvera Miguel Angel</t>
  </si>
  <si>
    <t>RMG11</t>
  </si>
  <si>
    <t>Ruiz Miranda Gadiel</t>
  </si>
  <si>
    <t>RVF25</t>
  </si>
  <si>
    <t>Ruiz Vargas Francisco De Jesus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</si>
  <si>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</si>
  <si>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</si>
  <si>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</si>
  <si>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</si>
  <si>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</si>
  <si>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</si>
  <si>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</si>
  <si>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</si>
  <si>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VBJ17</t>
  </si>
  <si>
    <t>Valdez Bernal Juan Pablo</t>
  </si>
  <si>
    <t>0VM14</t>
  </si>
  <si>
    <t>Valdez Martinez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</si>
  <si>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</si>
  <si>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</si>
  <si>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</si>
  <si>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</si>
  <si>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</si>
  <si>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</si>
  <si>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 xml:space="preserve">  =============</t>
  </si>
  <si>
    <t>Total Gral.</t>
  </si>
  <si>
    <t xml:space="preserve"> </t>
  </si>
  <si>
    <t>Periodo Semanal-9 del 2017-02-22 al 2017-02-28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</si>
  <si>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</si>
  <si>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</si>
  <si>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</si>
  <si>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</si>
  <si>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</si>
  <si>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</si>
  <si>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</si>
  <si>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99</t>
  </si>
  <si>
    <t>03 Transferencia electrónica de fondos</t>
  </si>
  <si>
    <t>Total Transferencia electrónica de fondos</t>
  </si>
  <si>
    <t>Total de movimientos 2</t>
  </si>
  <si>
    <t xml:space="preserve">01 Efectivo </t>
  </si>
  <si>
    <t>Efectivo</t>
  </si>
  <si>
    <t>Total de movimientos 3</t>
  </si>
  <si>
    <t>Total Efectivo</t>
  </si>
  <si>
    <t>Total de movimientos 104</t>
  </si>
  <si>
    <t>BANAMEX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</si>
  <si>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</si>
  <si>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</si>
  <si>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</si>
  <si>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</si>
  <si>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</si>
  <si>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</si>
  <si>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</si>
  <si>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VENTAS</t>
  </si>
  <si>
    <t>AGUAS OROZCO FRANCISCO</t>
  </si>
  <si>
    <t>SERVICIO</t>
  </si>
  <si>
    <t>AGUILAR BRAVO CRISTIAN SAUL</t>
  </si>
  <si>
    <t>AGUILAR GONZALEZ ANAEL</t>
  </si>
  <si>
    <t>AGUILAR HERNANDEZ CARLA CECILIA</t>
  </si>
  <si>
    <t>ALVIZAR ORGANISTA EDUARDO</t>
  </si>
  <si>
    <t>ARENAS VARGAS MOISES</t>
  </si>
  <si>
    <t>ARROYO ZARAZUA GILBERTO</t>
  </si>
  <si>
    <t>SEMINUEVOS</t>
  </si>
  <si>
    <t>ARTEAGA SILVA ALFREDO</t>
  </si>
  <si>
    <t>BERDEJA LEON GERARDO FRANCISCO</t>
  </si>
  <si>
    <t>CARRASCO TOVAR ARTURO</t>
  </si>
  <si>
    <t>CASILLAS GARCIA DEL VALLE RODRIGO BARUCH</t>
  </si>
  <si>
    <t>CASTILLO ORDOÑEZ JORGE</t>
  </si>
  <si>
    <t>CORONEL DE LEON JONATHAN</t>
  </si>
  <si>
    <t>ADMON VENTAS</t>
  </si>
  <si>
    <t>DE JESUS CRUZ JUAN CARLOS</t>
  </si>
  <si>
    <t>DOMINGUEZ ALCANTARA MIGUEL ANGEL</t>
  </si>
  <si>
    <t>ADMON SERVICIO</t>
  </si>
  <si>
    <t>ESTRADA UNZUETA ALEJANDRA</t>
  </si>
  <si>
    <t>FLORES ALDRETE DANIEL</t>
  </si>
  <si>
    <t>GALLEGOS RAMIREZ JOSE</t>
  </si>
  <si>
    <t>GALLEGOS ROMERO CRISTIAN</t>
  </si>
  <si>
    <t>GONZALEZ RAMIREZ FRANCISCO JAVIER</t>
  </si>
  <si>
    <t>GRANADOS PEREZ BRENDA LAURA</t>
  </si>
  <si>
    <t>GUERRERO GOMEZ MARVIN NOE</t>
  </si>
  <si>
    <t>GUTIERREZ OLVERA ARMANDO</t>
  </si>
  <si>
    <t>HERNANDEZ ARREOLA RODOLFO MAYOLO</t>
  </si>
  <si>
    <t xml:space="preserve">HERNANDEZ CHAVEZ PEDRO </t>
  </si>
  <si>
    <t>HERNANDEZ SANCHEZ RODRIGO</t>
  </si>
  <si>
    <t>HERNANDEZ SOLIS GUMERCINDO</t>
  </si>
  <si>
    <t>HURTADO PAJARO JOSE</t>
  </si>
  <si>
    <t>JIMENEZ HERNANDEZ JULIO CESAR</t>
  </si>
  <si>
    <t>LARA OVIEDO SORAYA</t>
  </si>
  <si>
    <t>LOBATO RECAMIER ROSELLIN</t>
  </si>
  <si>
    <t>LUPERCIO ESPINO ALAN JAIRO</t>
  </si>
  <si>
    <t>ADMINISTRACION</t>
  </si>
  <si>
    <t>MATA GONZALEZ ALEJANDRO</t>
  </si>
  <si>
    <t>MEDINA CASTRO CARLOS MANUEL</t>
  </si>
  <si>
    <t>MELENDEZ PADILLA CLAUDIA CRISTINA</t>
  </si>
  <si>
    <t>MIJANGOS HERNANDEZ JULIO CESAR</t>
  </si>
  <si>
    <t>MIRANDA PEON JULIO CESAR</t>
  </si>
  <si>
    <t>MUÑOZ RODRIGUEZ CONRADO ISRAEL</t>
  </si>
  <si>
    <t>NAVARRO ARENAS ANDREA ARELI</t>
  </si>
  <si>
    <t>OLIVAS MANCILLA JESUS DANIEL</t>
  </si>
  <si>
    <t>PADILLA RUIZ JOSE ANTONIO</t>
  </si>
  <si>
    <t>PALETA GUADARRAMA RICARDO</t>
  </si>
  <si>
    <t>PATIÑO NAVARRO OSCAR MARTIN</t>
  </si>
  <si>
    <t>PINEDA HERNANDEZ BRIANDA IVONNE</t>
  </si>
  <si>
    <t>RAMIREZ MOYA NESTOR</t>
  </si>
  <si>
    <t>REYES ARMADILLO JORGE ANDRES</t>
  </si>
  <si>
    <t>REYES FLORES ALAN RICARDO</t>
  </si>
  <si>
    <t>RIVERA AGUILAR GABRIEL</t>
  </si>
  <si>
    <t>RODRIGUEZ PINACHO CESAR OCTAVIO</t>
  </si>
  <si>
    <t>RODRIGUEZ RODRIGUEZ ANUAR</t>
  </si>
  <si>
    <t>RUIZ RODRIGUEZ OMAR</t>
  </si>
  <si>
    <t>SALDAÑA SANCHEZ JULIO CESAR</t>
  </si>
  <si>
    <t>SERENO CUELLAR JUVENAL</t>
  </si>
  <si>
    <t>SIFONTES SARDUA DAYAN JESUS</t>
  </si>
  <si>
    <t>SOLORZANO LUNA MARIANA</t>
  </si>
  <si>
    <t>TIRADO SAAVEDRA CARLOS ALEJANDRO</t>
  </si>
  <si>
    <t>TORIBIO DEL ANGEL OSCAR</t>
  </si>
  <si>
    <t>TRONCOSO PEÑA GERARDO</t>
  </si>
  <si>
    <t>URBINA SIERRA ANGELICA</t>
  </si>
  <si>
    <t>VALDEZ HERNANDEZ ELDA NELLY</t>
  </si>
  <si>
    <t>VARGAS GOMEZ RAUL ARMANDO</t>
  </si>
  <si>
    <t>VASQUEZ CHAVES LILIANA ANDREA</t>
  </si>
  <si>
    <t>COSTO</t>
  </si>
  <si>
    <t xml:space="preserve">AGUILAR PEREZ MARCOS ARTEMIO </t>
  </si>
  <si>
    <t>ALAVEZ LOPEZ INOCENCIO</t>
  </si>
  <si>
    <t>HOJALATERIA</t>
  </si>
  <si>
    <t>ARIAS CORTES ROBERTO CARLOS</t>
  </si>
  <si>
    <t>ARVIZU RODRIGUEZ ALEJANDRO URIEL</t>
  </si>
  <si>
    <t>BAUTISTA RAMIREZ MARIO ALEXIS</t>
  </si>
  <si>
    <t>CANCINO RODRIGUEZ GREGORIO</t>
  </si>
  <si>
    <t>CASTAÑON TAVARES MANUEL</t>
  </si>
  <si>
    <t>CORTEZ OVANDO FAUSTINO ALI</t>
  </si>
  <si>
    <t>DOMINGUEZ GUDIÑO OMAR</t>
  </si>
  <si>
    <t>ENRIQUEZ RUBIO FERNANDO</t>
  </si>
  <si>
    <t>FONSECA GUILLEN JOSE FELIPE</t>
  </si>
  <si>
    <t>GUZMAN TREJO DIEGO ARTURO</t>
  </si>
  <si>
    <t>HERNANDEZ AGUILAR ROBERTO CARLOS</t>
  </si>
  <si>
    <t>HERNANDEZ SILVA EDGAR SAMUEL</t>
  </si>
  <si>
    <t>MARTINEZ ALVARADO ADRIAN</t>
  </si>
  <si>
    <t>MARTINEZ GALLEGOS LUIS FERNANDO</t>
  </si>
  <si>
    <t>MARTINEZ GUERRERO LEONEL</t>
  </si>
  <si>
    <t>MARTINEZ LORENZO LUIS ALEJANDRO</t>
  </si>
  <si>
    <t>MATILDE SANTIAGO URIEL</t>
  </si>
  <si>
    <t>MORALES SANCHEZ ANGEL</t>
  </si>
  <si>
    <t>NAVA RUBIO JAVIER</t>
  </si>
  <si>
    <t>NUÑEZ DE JESUS JOSE DANIEL</t>
  </si>
  <si>
    <t>OLVERA BAUTISTA J. DOLORES GILBERTO</t>
  </si>
  <si>
    <t>OLVERA HERNANDEZ JOSE TOMAS</t>
  </si>
  <si>
    <t>OLVERA SOTO LUIS ANGEL</t>
  </si>
  <si>
    <t>ORTEGA BUSTAMANTE JESUS GERARDO</t>
  </si>
  <si>
    <t>PEREZ PEREZ ISMAEL</t>
  </si>
  <si>
    <t>PEREZ RESENDIZ JUAN MIGUEL</t>
  </si>
  <si>
    <t>RESENDIZ CAMPUZANO ISRAEL</t>
  </si>
  <si>
    <t>RESENDIZ ECHEVERRIA MARIO ALBERTO</t>
  </si>
  <si>
    <t>ROMERO OLVERA MIGUEL ANGEL</t>
  </si>
  <si>
    <t xml:space="preserve">RUIZ MIRANDA GADIEL </t>
  </si>
  <si>
    <t>RUIZ VARGAS FRANCISCO DE JESUS</t>
  </si>
  <si>
    <t>SALAS MARTINEZ OSCAR JESUS</t>
  </si>
  <si>
    <t>SALDAÑA GARCIA MARCO ANTONIO</t>
  </si>
  <si>
    <t>SANCHEZ HURTADO CARLOS</t>
  </si>
  <si>
    <t>SANCHEZ RODRIGUEZ FREDY</t>
  </si>
  <si>
    <t>VALDEZ BERNAL JUAN PABLO</t>
  </si>
  <si>
    <t>VALDEZ MARTINEZ MARTIN</t>
  </si>
  <si>
    <t xml:space="preserve">VEGA GRANADOS JUAN MANUEL </t>
  </si>
  <si>
    <t>VEGA RIVERA ISMAEL</t>
  </si>
  <si>
    <t>VIGUERAS MARTINEZ JUAN CARLOS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</si>
  <si>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</si>
  <si>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</si>
  <si>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</si>
  <si>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</si>
  <si>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</si>
  <si>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</si>
  <si>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</si>
  <si>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</si>
  <si>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</si>
  <si>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</si>
  <si>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</si>
  <si>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</si>
  <si>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9</t>
  </si>
  <si>
    <t>22/02/2017 AL 28/02/2017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</si>
</sst>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23" fillId="0" borderId="0" applyFont="0" applyFill="0" applyBorder="0" applyAlignment="0" applyProtection="0"/>
    <xf numFmtId="0" fontId="24" fillId="0" borderId="0"/>
    <xf numFmtId="43" fontId="24" fillId="0" borderId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0" fillId="0" borderId="0" xfId="0"/>
    <xf numFmtId="0" fontId="14" fillId="0" borderId="0" xfId="0" applyFont="1"/>
    <xf numFmtId="0" fontId="15" fillId="0" borderId="0" xfId="0" applyFont="1"/>
    <xf numFmtId="0" fontId="1" fillId="0" borderId="0" xfId="0" applyFont="1"/>
    <xf numFmtId="0" fontId="16" fillId="0" borderId="0" xfId="0" applyFont="1"/>
    <xf numFmtId="0" fontId="1" fillId="0" borderId="0" xfId="0" applyFont="1" applyAlignment="1">
      <alignment horizontal="centerContinuous"/>
    </xf>
    <xf numFmtId="0" fontId="17" fillId="0" borderId="0" xfId="0" applyFont="1"/>
    <xf numFmtId="0" fontId="18" fillId="0" borderId="0" xfId="0" applyFont="1" applyAlignment="1">
      <alignment horizontal="centerContinuous"/>
    </xf>
    <xf numFmtId="0" fontId="19" fillId="0" borderId="0" xfId="0" applyFont="1"/>
    <xf numFmtId="0" fontId="21" fillId="0" borderId="0" xfId="0" applyFont="1"/>
    <xf numFmtId="0" fontId="20" fillId="0" borderId="2" xfId="0" applyFont="1" applyFill="1" applyBorder="1" applyAlignment="1">
      <alignment horizontal="centerContinuous"/>
    </xf>
    <xf numFmtId="165" fontId="20" fillId="0" borderId="2" xfId="0" applyNumberFormat="1" applyFont="1" applyFill="1" applyBorder="1" applyAlignment="1">
      <alignment horizontal="centerContinuous"/>
    </xf>
    <xf numFmtId="49" fontId="0" fillId="0" borderId="0" xfId="0" applyNumberFormat="1"/>
    <xf numFmtId="165" fontId="1" fillId="0" borderId="0" xfId="0" applyNumberFormat="1" applyFont="1"/>
    <xf numFmtId="0" fontId="22" fillId="0" borderId="0" xfId="0" applyFont="1"/>
    <xf numFmtId="165" fontId="22" fillId="0" borderId="0" xfId="0" applyNumberFormat="1" applyFont="1"/>
    <xf numFmtId="0" fontId="6" fillId="0" borderId="0" xfId="0" applyFont="1" applyAlignment="1">
      <alignment horizontal="left" vertical="center"/>
    </xf>
    <xf numFmtId="0" fontId="7" fillId="0" borderId="0" xfId="0" applyFont="1" applyAlignment="1"/>
    <xf numFmtId="0" fontId="8" fillId="0" borderId="0" xfId="0" applyFont="1" applyAlignment="1">
      <alignment horizontal="left"/>
    </xf>
    <xf numFmtId="0" fontId="10" fillId="2" borderId="6" xfId="2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6" fillId="0" borderId="7" xfId="0" applyNumberFormat="1" applyFont="1" applyBorder="1"/>
    <xf numFmtId="0" fontId="25" fillId="0" borderId="3" xfId="2" applyFont="1" applyBorder="1" applyAlignment="1">
      <alignment horizontal="center"/>
    </xf>
    <xf numFmtId="0" fontId="25" fillId="0" borderId="4" xfId="2" applyFont="1" applyBorder="1" applyAlignment="1">
      <alignment horizontal="center"/>
    </xf>
    <xf numFmtId="0" fontId="25" fillId="0" borderId="5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27" fillId="0" borderId="8" xfId="0" applyFont="1" applyFill="1" applyBorder="1"/>
    <xf numFmtId="0" fontId="27" fillId="3" borderId="8" xfId="0" applyFont="1" applyFill="1" applyBorder="1"/>
    <xf numFmtId="0" fontId="27" fillId="4" borderId="8" xfId="0" applyFont="1" applyFill="1" applyBorder="1"/>
    <xf numFmtId="0" fontId="27" fillId="0" borderId="8" xfId="0" applyFont="1" applyBorder="1"/>
    <xf numFmtId="0" fontId="28" fillId="0" borderId="9" xfId="0" applyFont="1" applyBorder="1"/>
    <xf numFmtId="0" fontId="1" fillId="0" borderId="9" xfId="0" applyFont="1" applyBorder="1"/>
    <xf numFmtId="0" fontId="0" fillId="0" borderId="9" xfId="0" applyFont="1" applyBorder="1"/>
    <xf numFmtId="0" fontId="0" fillId="0" borderId="9" xfId="0" applyBorder="1"/>
    <xf numFmtId="14" fontId="28" fillId="0" borderId="9" xfId="0" applyNumberFormat="1" applyFont="1" applyBorder="1"/>
    <xf numFmtId="43" fontId="23" fillId="0" borderId="9" xfId="3" applyFont="1" applyBorder="1"/>
    <xf numFmtId="43" fontId="23" fillId="0" borderId="10" xfId="3" applyFont="1" applyBorder="1"/>
    <xf numFmtId="43" fontId="23" fillId="0" borderId="11" xfId="3" applyFont="1" applyBorder="1"/>
    <xf numFmtId="43" fontId="23" fillId="0" borderId="12" xfId="3" applyFont="1" applyBorder="1"/>
    <xf numFmtId="43" fontId="23" fillId="0" borderId="13" xfId="3" applyFont="1" applyBorder="1"/>
    <xf numFmtId="43" fontId="1" fillId="0" borderId="12" xfId="3" applyFont="1" applyBorder="1"/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4">
    <cellStyle name="Millares 2" xfId="3"/>
    <cellStyle name="Moneda" xfId="1" builtinId="4"/>
    <cellStyle name="Normal" xfId="0" builtinId="0"/>
    <cellStyle name="Normal 12 4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7"/>
  <sheetViews>
    <sheetView tabSelected="1" workbookViewId="0">
      <pane xSplit="2" ySplit="11" topLeftCell="F108" activePane="bottomRight" state="frozen"/>
      <selection pane="topRight" activeCell="C1" sqref="C1"/>
      <selection pane="bottomLeft" activeCell="A14" sqref="A14"/>
      <selection pane="bottomRight" activeCell="J13" sqref="J13:J72"/>
    </sheetView>
  </sheetViews>
  <sheetFormatPr baseColWidth="10" defaultRowHeight="11.25"/>
  <cols>
    <col min="1" max="1" width="12.28515625" style="2" customWidth="1"/>
    <col min="2" max="2" width="30.7109375" style="1" customWidth="1"/>
    <col min="3" max="3" width="15.7109375" style="1" customWidth="1"/>
    <col min="4" max="5" width="11.42578125" style="1"/>
    <col min="6" max="6" width="14" style="1" customWidth="1"/>
    <col min="7" max="9" width="11.7109375" style="1" bestFit="1" customWidth="1"/>
    <col min="10" max="12" width="12.28515625" style="1" bestFit="1" customWidth="1"/>
    <col min="13" max="16384" width="11.42578125" style="1"/>
  </cols>
  <sheetData>
    <row r="1" spans="1:16" ht="18" customHeight="1">
      <c r="A1" s="3" t="s">
        <v>0</v>
      </c>
      <c r="B1" s="6" t="s">
        <v>246</v>
      </c>
    </row>
    <row r="2" spans="1:16" ht="24.95" customHeight="1">
      <c r="A2" s="4" t="s">
        <v>1</v>
      </c>
      <c r="B2" s="37" t="s">
        <v>2</v>
      </c>
    </row>
    <row r="3" spans="1:16" ht="15">
      <c r="B3" s="38" t="s">
        <v>3</v>
      </c>
    </row>
    <row r="4" spans="1:16" ht="12.75">
      <c r="B4" s="39" t="s">
        <v>4</v>
      </c>
    </row>
    <row r="5" spans="1:16">
      <c r="B5" s="7" t="s">
        <v>5</v>
      </c>
    </row>
    <row r="6" spans="1:16">
      <c r="B6" s="7" t="s">
        <v>6</v>
      </c>
    </row>
    <row r="7" spans="1:16" ht="15">
      <c r="F7" s="44" t="s">
        <v>265</v>
      </c>
      <c r="G7" s="45"/>
      <c r="H7" s="45"/>
      <c r="I7" s="45"/>
      <c r="J7" s="45"/>
      <c r="K7" s="45"/>
      <c r="L7" s="46"/>
    </row>
    <row r="8" spans="1:16" s="5" customFormat="1" ht="23.25" thickBot="1">
      <c r="A8" s="9" t="s">
        <v>7</v>
      </c>
      <c r="B8" s="10" t="s">
        <v>8</v>
      </c>
      <c r="C8" s="11" t="s">
        <v>14</v>
      </c>
      <c r="F8" s="40" t="s">
        <v>14</v>
      </c>
      <c r="G8" s="40" t="s">
        <v>266</v>
      </c>
      <c r="H8" s="40" t="s">
        <v>267</v>
      </c>
      <c r="I8" s="40" t="s">
        <v>268</v>
      </c>
      <c r="J8" s="40" t="s">
        <v>269</v>
      </c>
      <c r="K8" s="40" t="s">
        <v>270</v>
      </c>
      <c r="L8" s="40" t="s">
        <v>271</v>
      </c>
    </row>
    <row r="9" spans="1:16" ht="12" thickTop="1">
      <c r="A9" s="13" t="s">
        <v>31</v>
      </c>
    </row>
    <row r="11" spans="1:16">
      <c r="A11" s="12" t="s">
        <v>32</v>
      </c>
    </row>
    <row r="12" spans="1:16" ht="15">
      <c r="A12" s="2" t="s">
        <v>33</v>
      </c>
      <c r="B12" s="1" t="s">
        <v>34</v>
      </c>
      <c r="C12" s="14">
        <v>8681.59</v>
      </c>
      <c r="F12" s="41">
        <f>+C12</f>
        <v>8681.59</v>
      </c>
      <c r="G12" s="41">
        <f>+F12*2%</f>
        <v>173.6318</v>
      </c>
      <c r="H12" s="41">
        <f>+F12*7.5%</f>
        <v>651.11924999999997</v>
      </c>
      <c r="I12" s="41"/>
      <c r="J12" s="41">
        <f>SUM(F12:I12)</f>
        <v>9506.3410499999991</v>
      </c>
      <c r="K12" s="41">
        <f>+J12*16%</f>
        <v>1521.0145679999998</v>
      </c>
      <c r="L12" s="41">
        <f>+J12+K12</f>
        <v>11027.355618</v>
      </c>
      <c r="O12" s="54" t="s">
        <v>272</v>
      </c>
      <c r="P12" s="54" t="s">
        <v>273</v>
      </c>
    </row>
    <row r="13" spans="1:16" ht="15">
      <c r="A13" s="2" t="s">
        <v>35</v>
      </c>
      <c r="B13" s="1" t="s">
        <v>36</v>
      </c>
      <c r="C13" s="14">
        <v>3175.43</v>
      </c>
      <c r="F13" s="41">
        <f t="shared" ref="F13:F73" si="0">+C13</f>
        <v>3175.43</v>
      </c>
      <c r="G13" s="41">
        <f t="shared" ref="G13:G73" si="1">+F13*2%</f>
        <v>63.508600000000001</v>
      </c>
      <c r="H13" s="41">
        <f t="shared" ref="H13:H73" si="2">+F13*7.5%</f>
        <v>238.15724999999998</v>
      </c>
      <c r="I13" s="41"/>
      <c r="J13" s="41">
        <f t="shared" ref="J13:J73" si="3">SUM(F13:I13)</f>
        <v>3477.0958499999997</v>
      </c>
      <c r="K13" s="41">
        <f t="shared" ref="K13:K73" si="4">+J13*16%</f>
        <v>556.33533599999998</v>
      </c>
      <c r="L13" s="41">
        <f t="shared" ref="L13:L73" si="5">+J13+K13</f>
        <v>4033.4311859999998</v>
      </c>
      <c r="O13" s="54" t="s">
        <v>274</v>
      </c>
      <c r="P13" s="54" t="s">
        <v>275</v>
      </c>
    </row>
    <row r="14" spans="1:16" ht="15">
      <c r="A14" s="2" t="s">
        <v>37</v>
      </c>
      <c r="B14" s="1" t="s">
        <v>38</v>
      </c>
      <c r="C14" s="14">
        <v>95158.91</v>
      </c>
      <c r="F14" s="41">
        <f t="shared" si="0"/>
        <v>95158.91</v>
      </c>
      <c r="G14" s="41">
        <f t="shared" si="1"/>
        <v>1903.1782000000001</v>
      </c>
      <c r="H14" s="41">
        <f t="shared" si="2"/>
        <v>7136.9182499999997</v>
      </c>
      <c r="I14" s="41"/>
      <c r="J14" s="41">
        <f t="shared" si="3"/>
        <v>104199.00645</v>
      </c>
      <c r="K14" s="41">
        <f t="shared" si="4"/>
        <v>16671.841032</v>
      </c>
      <c r="L14" s="41">
        <f t="shared" si="5"/>
        <v>120870.847482</v>
      </c>
      <c r="O14" s="54" t="s">
        <v>272</v>
      </c>
      <c r="P14" s="54" t="s">
        <v>276</v>
      </c>
    </row>
    <row r="15" spans="1:16" ht="15">
      <c r="A15" s="2" t="s">
        <v>39</v>
      </c>
      <c r="B15" s="1" t="s">
        <v>40</v>
      </c>
      <c r="C15" s="14">
        <v>1761.67</v>
      </c>
      <c r="F15" s="41">
        <f t="shared" si="0"/>
        <v>1761.67</v>
      </c>
      <c r="G15" s="41">
        <f t="shared" si="1"/>
        <v>35.233400000000003</v>
      </c>
      <c r="H15" s="41">
        <f t="shared" si="2"/>
        <v>132.12524999999999</v>
      </c>
      <c r="I15" s="41"/>
      <c r="J15" s="41">
        <f t="shared" si="3"/>
        <v>1929.0286500000002</v>
      </c>
      <c r="K15" s="41">
        <f t="shared" si="4"/>
        <v>308.64458400000007</v>
      </c>
      <c r="L15" s="41">
        <f t="shared" si="5"/>
        <v>2237.6732340000003</v>
      </c>
      <c r="O15" s="54" t="s">
        <v>274</v>
      </c>
      <c r="P15" s="54" t="s">
        <v>277</v>
      </c>
    </row>
    <row r="16" spans="1:16" ht="15">
      <c r="A16" s="2" t="s">
        <v>41</v>
      </c>
      <c r="B16" s="1" t="s">
        <v>42</v>
      </c>
      <c r="C16" s="14">
        <v>5720.08</v>
      </c>
      <c r="F16" s="41">
        <f t="shared" si="0"/>
        <v>5720.08</v>
      </c>
      <c r="G16" s="41">
        <f t="shared" si="1"/>
        <v>114.4016</v>
      </c>
      <c r="H16" s="41">
        <f t="shared" si="2"/>
        <v>429.00599999999997</v>
      </c>
      <c r="I16" s="41"/>
      <c r="J16" s="41">
        <f t="shared" si="3"/>
        <v>6263.4876000000004</v>
      </c>
      <c r="K16" s="41">
        <f t="shared" si="4"/>
        <v>1002.1580160000001</v>
      </c>
      <c r="L16" s="41">
        <f t="shared" si="5"/>
        <v>7265.6456160000007</v>
      </c>
      <c r="O16" s="54" t="s">
        <v>274</v>
      </c>
      <c r="P16" s="54" t="s">
        <v>278</v>
      </c>
    </row>
    <row r="17" spans="1:16" ht="15">
      <c r="A17" s="2" t="s">
        <v>43</v>
      </c>
      <c r="B17" s="1" t="s">
        <v>44</v>
      </c>
      <c r="C17" s="14">
        <v>18276.689999999999</v>
      </c>
      <c r="F17" s="41">
        <f t="shared" si="0"/>
        <v>18276.689999999999</v>
      </c>
      <c r="G17" s="41">
        <f t="shared" si="1"/>
        <v>365.53379999999999</v>
      </c>
      <c r="H17" s="41">
        <f t="shared" si="2"/>
        <v>1370.7517499999999</v>
      </c>
      <c r="I17" s="41"/>
      <c r="J17" s="41">
        <f t="shared" si="3"/>
        <v>20012.975549999999</v>
      </c>
      <c r="K17" s="41">
        <f t="shared" si="4"/>
        <v>3202.0760879999998</v>
      </c>
      <c r="L17" s="41">
        <f t="shared" si="5"/>
        <v>23215.051637999997</v>
      </c>
      <c r="O17" s="54" t="s">
        <v>272</v>
      </c>
      <c r="P17" s="54" t="s">
        <v>279</v>
      </c>
    </row>
    <row r="18" spans="1:16" ht="15">
      <c r="A18" s="2" t="s">
        <v>45</v>
      </c>
      <c r="B18" s="1" t="s">
        <v>46</v>
      </c>
      <c r="C18" s="14">
        <v>1777.56</v>
      </c>
      <c r="F18" s="41">
        <f t="shared" si="0"/>
        <v>1777.56</v>
      </c>
      <c r="G18" s="41">
        <f t="shared" si="1"/>
        <v>35.551200000000001</v>
      </c>
      <c r="H18" s="41">
        <f t="shared" si="2"/>
        <v>133.31699999999998</v>
      </c>
      <c r="I18" s="41"/>
      <c r="J18" s="41">
        <f t="shared" si="3"/>
        <v>1946.4282000000001</v>
      </c>
      <c r="K18" s="41">
        <f t="shared" si="4"/>
        <v>311.42851200000001</v>
      </c>
      <c r="L18" s="41">
        <f t="shared" si="5"/>
        <v>2257.8567120000002</v>
      </c>
      <c r="O18" s="54" t="s">
        <v>272</v>
      </c>
      <c r="P18" s="54" t="s">
        <v>280</v>
      </c>
    </row>
    <row r="19" spans="1:16" ht="15">
      <c r="A19" s="2" t="s">
        <v>47</v>
      </c>
      <c r="B19" s="1" t="s">
        <v>48</v>
      </c>
      <c r="C19" s="14">
        <v>19907.89</v>
      </c>
      <c r="F19" s="41">
        <f t="shared" si="0"/>
        <v>19907.89</v>
      </c>
      <c r="G19" s="41">
        <f t="shared" si="1"/>
        <v>398.15780000000001</v>
      </c>
      <c r="H19" s="41">
        <f t="shared" si="2"/>
        <v>1493.0917499999998</v>
      </c>
      <c r="I19" s="41"/>
      <c r="J19" s="41">
        <f t="shared" si="3"/>
        <v>21799.13955</v>
      </c>
      <c r="K19" s="41">
        <f t="shared" si="4"/>
        <v>3487.8623280000002</v>
      </c>
      <c r="L19" s="41">
        <f t="shared" si="5"/>
        <v>25287.001877999999</v>
      </c>
      <c r="O19" s="54" t="s">
        <v>281</v>
      </c>
      <c r="P19" s="54" t="s">
        <v>282</v>
      </c>
    </row>
    <row r="20" spans="1:16" ht="15">
      <c r="A20" s="2" t="s">
        <v>49</v>
      </c>
      <c r="B20" s="1" t="s">
        <v>50</v>
      </c>
      <c r="C20" s="14">
        <v>1026.69</v>
      </c>
      <c r="F20" s="41">
        <f t="shared" si="0"/>
        <v>1026.69</v>
      </c>
      <c r="G20" s="41">
        <f t="shared" si="1"/>
        <v>20.533800000000003</v>
      </c>
      <c r="H20" s="41">
        <f t="shared" si="2"/>
        <v>77.001750000000001</v>
      </c>
      <c r="I20" s="41"/>
      <c r="J20" s="41">
        <f t="shared" si="3"/>
        <v>1124.2255499999999</v>
      </c>
      <c r="K20" s="41">
        <f t="shared" si="4"/>
        <v>179.87608799999998</v>
      </c>
      <c r="L20" s="41">
        <f t="shared" si="5"/>
        <v>1304.1016379999999</v>
      </c>
      <c r="O20" s="54" t="s">
        <v>272</v>
      </c>
      <c r="P20" s="54" t="s">
        <v>283</v>
      </c>
    </row>
    <row r="21" spans="1:16" ht="15">
      <c r="A21" s="2" t="s">
        <v>51</v>
      </c>
      <c r="B21" s="1" t="s">
        <v>52</v>
      </c>
      <c r="C21" s="14">
        <v>114268.66</v>
      </c>
      <c r="F21" s="41">
        <f t="shared" si="0"/>
        <v>114268.66</v>
      </c>
      <c r="G21" s="41">
        <f t="shared" si="1"/>
        <v>2285.3732</v>
      </c>
      <c r="H21" s="41">
        <f t="shared" si="2"/>
        <v>8570.1494999999995</v>
      </c>
      <c r="I21" s="41"/>
      <c r="J21" s="41">
        <f t="shared" si="3"/>
        <v>125124.1827</v>
      </c>
      <c r="K21" s="41">
        <f t="shared" si="4"/>
        <v>20019.869232000001</v>
      </c>
      <c r="L21" s="41">
        <f t="shared" si="5"/>
        <v>145144.051932</v>
      </c>
      <c r="O21" s="54" t="s">
        <v>272</v>
      </c>
      <c r="P21" s="54" t="s">
        <v>284</v>
      </c>
    </row>
    <row r="22" spans="1:16" ht="15">
      <c r="A22" s="2" t="s">
        <v>53</v>
      </c>
      <c r="B22" s="1" t="s">
        <v>54</v>
      </c>
      <c r="C22" s="14">
        <v>1026.69</v>
      </c>
      <c r="F22" s="41">
        <f t="shared" si="0"/>
        <v>1026.69</v>
      </c>
      <c r="G22" s="41">
        <f t="shared" si="1"/>
        <v>20.533800000000003</v>
      </c>
      <c r="H22" s="41">
        <f t="shared" si="2"/>
        <v>77.001750000000001</v>
      </c>
      <c r="I22" s="41"/>
      <c r="J22" s="41">
        <f t="shared" si="3"/>
        <v>1124.2255499999999</v>
      </c>
      <c r="K22" s="41">
        <f t="shared" si="4"/>
        <v>179.87608799999998</v>
      </c>
      <c r="L22" s="41">
        <f t="shared" si="5"/>
        <v>1304.1016379999999</v>
      </c>
      <c r="O22" s="54" t="s">
        <v>272</v>
      </c>
      <c r="P22" s="54" t="s">
        <v>285</v>
      </c>
    </row>
    <row r="23" spans="1:16" ht="15">
      <c r="A23" s="2" t="s">
        <v>55</v>
      </c>
      <c r="B23" s="1" t="s">
        <v>56</v>
      </c>
      <c r="C23" s="14">
        <v>2670.19</v>
      </c>
      <c r="F23" s="41">
        <f t="shared" si="0"/>
        <v>2670.19</v>
      </c>
      <c r="G23" s="41">
        <f t="shared" si="1"/>
        <v>53.403800000000004</v>
      </c>
      <c r="H23" s="41">
        <f t="shared" si="2"/>
        <v>200.26425</v>
      </c>
      <c r="I23" s="41"/>
      <c r="J23" s="41">
        <f t="shared" si="3"/>
        <v>2923.8580500000003</v>
      </c>
      <c r="K23" s="41">
        <f t="shared" si="4"/>
        <v>467.81728800000008</v>
      </c>
      <c r="L23" s="41">
        <f t="shared" si="5"/>
        <v>3391.6753380000005</v>
      </c>
      <c r="O23" s="54" t="s">
        <v>281</v>
      </c>
      <c r="P23" s="54" t="s">
        <v>286</v>
      </c>
    </row>
    <row r="24" spans="1:16" ht="15">
      <c r="A24" s="2" t="s">
        <v>57</v>
      </c>
      <c r="B24" s="1" t="s">
        <v>58</v>
      </c>
      <c r="C24" s="14">
        <v>2534.0100000000002</v>
      </c>
      <c r="F24" s="41">
        <f t="shared" si="0"/>
        <v>2534.0100000000002</v>
      </c>
      <c r="G24" s="41">
        <f t="shared" si="1"/>
        <v>50.680200000000006</v>
      </c>
      <c r="H24" s="41">
        <f t="shared" si="2"/>
        <v>190.05075000000002</v>
      </c>
      <c r="I24" s="41"/>
      <c r="J24" s="41">
        <f t="shared" si="3"/>
        <v>2774.7409499999999</v>
      </c>
      <c r="K24" s="41">
        <f t="shared" si="4"/>
        <v>443.958552</v>
      </c>
      <c r="L24" s="41">
        <f t="shared" si="5"/>
        <v>3218.6995019999999</v>
      </c>
      <c r="O24" s="54" t="s">
        <v>272</v>
      </c>
      <c r="P24" s="54" t="s">
        <v>287</v>
      </c>
    </row>
    <row r="25" spans="1:16" ht="15">
      <c r="A25" s="2" t="s">
        <v>59</v>
      </c>
      <c r="B25" s="1" t="s">
        <v>60</v>
      </c>
      <c r="C25" s="14">
        <v>2216.69</v>
      </c>
      <c r="F25" s="41">
        <f t="shared" si="0"/>
        <v>2216.69</v>
      </c>
      <c r="G25" s="41">
        <f t="shared" si="1"/>
        <v>44.333800000000004</v>
      </c>
      <c r="H25" s="41">
        <f t="shared" si="2"/>
        <v>166.25174999999999</v>
      </c>
      <c r="I25" s="41"/>
      <c r="J25" s="41">
        <f t="shared" si="3"/>
        <v>2427.2755499999998</v>
      </c>
      <c r="K25" s="41">
        <f t="shared" si="4"/>
        <v>388.36408799999998</v>
      </c>
      <c r="L25" s="41">
        <f t="shared" si="5"/>
        <v>2815.6396379999996</v>
      </c>
      <c r="O25" s="54" t="s">
        <v>288</v>
      </c>
      <c r="P25" s="54" t="s">
        <v>289</v>
      </c>
    </row>
    <row r="26" spans="1:16" ht="15">
      <c r="A26" s="2" t="s">
        <v>61</v>
      </c>
      <c r="B26" s="1" t="s">
        <v>62</v>
      </c>
      <c r="C26" s="14">
        <v>1516.69</v>
      </c>
      <c r="F26" s="41">
        <f t="shared" si="0"/>
        <v>1516.69</v>
      </c>
      <c r="G26" s="41">
        <f t="shared" si="1"/>
        <v>30.3338</v>
      </c>
      <c r="H26" s="41">
        <f t="shared" si="2"/>
        <v>113.75175</v>
      </c>
      <c r="I26" s="41"/>
      <c r="J26" s="41">
        <f t="shared" si="3"/>
        <v>1660.7755500000001</v>
      </c>
      <c r="K26" s="41">
        <f t="shared" si="4"/>
        <v>265.72408799999999</v>
      </c>
      <c r="L26" s="41">
        <f t="shared" si="5"/>
        <v>1926.499638</v>
      </c>
      <c r="O26" s="54" t="s">
        <v>288</v>
      </c>
      <c r="P26" s="54" t="s">
        <v>290</v>
      </c>
    </row>
    <row r="27" spans="1:16" ht="15">
      <c r="A27" s="2" t="s">
        <v>63</v>
      </c>
      <c r="B27" s="1" t="s">
        <v>64</v>
      </c>
      <c r="C27" s="14">
        <v>2673.31</v>
      </c>
      <c r="F27" s="41">
        <f t="shared" si="0"/>
        <v>2673.31</v>
      </c>
      <c r="G27" s="41">
        <f t="shared" si="1"/>
        <v>53.466200000000001</v>
      </c>
      <c r="H27" s="41">
        <f t="shared" si="2"/>
        <v>200.49824999999998</v>
      </c>
      <c r="I27" s="41"/>
      <c r="J27" s="41">
        <f t="shared" si="3"/>
        <v>2927.2744499999999</v>
      </c>
      <c r="K27" s="41">
        <f t="shared" si="4"/>
        <v>468.36391199999997</v>
      </c>
      <c r="L27" s="41">
        <f t="shared" si="5"/>
        <v>3395.6383619999997</v>
      </c>
      <c r="O27" s="54" t="s">
        <v>291</v>
      </c>
      <c r="P27" s="54" t="s">
        <v>292</v>
      </c>
    </row>
    <row r="28" spans="1:16" ht="15">
      <c r="A28" s="2" t="s">
        <v>65</v>
      </c>
      <c r="B28" s="1" t="s">
        <v>66</v>
      </c>
      <c r="C28" s="14">
        <v>2530</v>
      </c>
      <c r="F28" s="41">
        <f t="shared" si="0"/>
        <v>2530</v>
      </c>
      <c r="G28" s="41">
        <f t="shared" si="1"/>
        <v>50.6</v>
      </c>
      <c r="H28" s="41">
        <f t="shared" si="2"/>
        <v>189.75</v>
      </c>
      <c r="I28" s="41"/>
      <c r="J28" s="41">
        <f t="shared" si="3"/>
        <v>2770.35</v>
      </c>
      <c r="K28" s="41">
        <f t="shared" si="4"/>
        <v>443.25599999999997</v>
      </c>
      <c r="L28" s="41">
        <f t="shared" si="5"/>
        <v>3213.6059999999998</v>
      </c>
      <c r="O28" s="54" t="s">
        <v>274</v>
      </c>
      <c r="P28" s="54" t="s">
        <v>293</v>
      </c>
    </row>
    <row r="29" spans="1:16" ht="15">
      <c r="A29" s="2" t="s">
        <v>67</v>
      </c>
      <c r="B29" s="1" t="s">
        <v>68</v>
      </c>
      <c r="C29" s="14">
        <v>2108.41</v>
      </c>
      <c r="F29" s="41">
        <f t="shared" si="0"/>
        <v>2108.41</v>
      </c>
      <c r="G29" s="41">
        <f t="shared" si="1"/>
        <v>42.168199999999999</v>
      </c>
      <c r="H29" s="41">
        <f t="shared" si="2"/>
        <v>158.13074999999998</v>
      </c>
      <c r="I29" s="41"/>
      <c r="J29" s="41">
        <f t="shared" si="3"/>
        <v>2308.7089499999997</v>
      </c>
      <c r="K29" s="41">
        <f t="shared" si="4"/>
        <v>369.39343199999996</v>
      </c>
      <c r="L29" s="41">
        <f t="shared" si="5"/>
        <v>2678.1023819999996</v>
      </c>
      <c r="O29" s="54" t="s">
        <v>274</v>
      </c>
      <c r="P29" s="54" t="s">
        <v>294</v>
      </c>
    </row>
    <row r="30" spans="1:16" ht="15">
      <c r="A30" s="2" t="s">
        <v>69</v>
      </c>
      <c r="B30" s="1" t="s">
        <v>70</v>
      </c>
      <c r="C30" s="14">
        <v>58468.27</v>
      </c>
      <c r="F30" s="41">
        <f t="shared" si="0"/>
        <v>58468.27</v>
      </c>
      <c r="G30" s="41">
        <f t="shared" si="1"/>
        <v>1169.3653999999999</v>
      </c>
      <c r="H30" s="41">
        <f t="shared" si="2"/>
        <v>4385.1202499999999</v>
      </c>
      <c r="I30" s="41"/>
      <c r="J30" s="41">
        <f t="shared" si="3"/>
        <v>64022.755649999999</v>
      </c>
      <c r="K30" s="41">
        <f t="shared" si="4"/>
        <v>10243.640904</v>
      </c>
      <c r="L30" s="41">
        <f t="shared" si="5"/>
        <v>74266.396554000006</v>
      </c>
      <c r="O30" s="54" t="s">
        <v>272</v>
      </c>
      <c r="P30" s="54" t="s">
        <v>295</v>
      </c>
    </row>
    <row r="31" spans="1:16" ht="15">
      <c r="A31" s="2" t="s">
        <v>71</v>
      </c>
      <c r="B31" s="1" t="s">
        <v>72</v>
      </c>
      <c r="C31" s="14">
        <v>3254.75</v>
      </c>
      <c r="F31" s="41">
        <f t="shared" si="0"/>
        <v>3254.75</v>
      </c>
      <c r="G31" s="41">
        <f t="shared" si="1"/>
        <v>65.094999999999999</v>
      </c>
      <c r="H31" s="41">
        <f t="shared" si="2"/>
        <v>244.10624999999999</v>
      </c>
      <c r="I31" s="41"/>
      <c r="J31" s="41">
        <f t="shared" si="3"/>
        <v>3563.9512499999996</v>
      </c>
      <c r="K31" s="41">
        <f t="shared" si="4"/>
        <v>570.23219999999992</v>
      </c>
      <c r="L31" s="41">
        <f t="shared" si="5"/>
        <v>4134.1834499999995</v>
      </c>
      <c r="O31" s="54" t="s">
        <v>274</v>
      </c>
      <c r="P31" s="54" t="s">
        <v>296</v>
      </c>
    </row>
    <row r="32" spans="1:16" ht="15">
      <c r="A32" s="2" t="s">
        <v>73</v>
      </c>
      <c r="B32" s="1" t="s">
        <v>74</v>
      </c>
      <c r="C32" s="14">
        <v>8272.41</v>
      </c>
      <c r="F32" s="41">
        <f t="shared" si="0"/>
        <v>8272.41</v>
      </c>
      <c r="G32" s="41">
        <f t="shared" si="1"/>
        <v>165.44820000000001</v>
      </c>
      <c r="H32" s="41">
        <f t="shared" si="2"/>
        <v>620.43074999999999</v>
      </c>
      <c r="I32" s="41"/>
      <c r="J32" s="41">
        <f t="shared" si="3"/>
        <v>9058.2889500000001</v>
      </c>
      <c r="K32" s="41">
        <f t="shared" si="4"/>
        <v>1449.3262320000001</v>
      </c>
      <c r="L32" s="41">
        <f t="shared" si="5"/>
        <v>10507.615182</v>
      </c>
      <c r="O32" s="54" t="s">
        <v>272</v>
      </c>
      <c r="P32" s="54" t="s">
        <v>297</v>
      </c>
    </row>
    <row r="33" spans="1:16" ht="15">
      <c r="A33" s="2" t="s">
        <v>75</v>
      </c>
      <c r="B33" s="1" t="s">
        <v>76</v>
      </c>
      <c r="C33" s="14">
        <v>6509.72</v>
      </c>
      <c r="F33" s="41">
        <f t="shared" si="0"/>
        <v>6509.72</v>
      </c>
      <c r="G33" s="41">
        <f t="shared" si="1"/>
        <v>130.1944</v>
      </c>
      <c r="H33" s="41">
        <f t="shared" si="2"/>
        <v>488.22899999999998</v>
      </c>
      <c r="I33" s="41"/>
      <c r="J33" s="41">
        <f t="shared" si="3"/>
        <v>7128.1434000000008</v>
      </c>
      <c r="K33" s="41">
        <f t="shared" si="4"/>
        <v>1140.5029440000001</v>
      </c>
      <c r="L33" s="41">
        <f t="shared" si="5"/>
        <v>8268.6463440000007</v>
      </c>
      <c r="O33" s="54" t="s">
        <v>272</v>
      </c>
      <c r="P33" s="54" t="s">
        <v>298</v>
      </c>
    </row>
    <row r="34" spans="1:16" ht="15">
      <c r="A34" s="2" t="s">
        <v>77</v>
      </c>
      <c r="B34" s="1" t="s">
        <v>78</v>
      </c>
      <c r="C34" s="14">
        <v>7581.2</v>
      </c>
      <c r="F34" s="41">
        <f t="shared" si="0"/>
        <v>7581.2</v>
      </c>
      <c r="G34" s="41">
        <f t="shared" si="1"/>
        <v>151.624</v>
      </c>
      <c r="H34" s="41">
        <f t="shared" si="2"/>
        <v>568.58999999999992</v>
      </c>
      <c r="I34" s="41"/>
      <c r="J34" s="41">
        <f t="shared" si="3"/>
        <v>8301.4139999999989</v>
      </c>
      <c r="K34" s="41">
        <f t="shared" si="4"/>
        <v>1328.2262399999997</v>
      </c>
      <c r="L34" s="41">
        <f t="shared" si="5"/>
        <v>9629.6402399999988</v>
      </c>
      <c r="O34" s="54" t="s">
        <v>272</v>
      </c>
      <c r="P34" s="54" t="s">
        <v>299</v>
      </c>
    </row>
    <row r="35" spans="1:16" ht="15">
      <c r="A35" s="2" t="s">
        <v>79</v>
      </c>
      <c r="B35" s="1" t="s">
        <v>80</v>
      </c>
      <c r="C35" s="14">
        <v>2100</v>
      </c>
      <c r="F35" s="41">
        <f t="shared" si="0"/>
        <v>2100</v>
      </c>
      <c r="G35" s="41">
        <f t="shared" si="1"/>
        <v>42</v>
      </c>
      <c r="H35" s="41">
        <f t="shared" si="2"/>
        <v>157.5</v>
      </c>
      <c r="I35" s="41"/>
      <c r="J35" s="41">
        <f t="shared" si="3"/>
        <v>2299.5</v>
      </c>
      <c r="K35" s="41">
        <f t="shared" si="4"/>
        <v>367.92</v>
      </c>
      <c r="L35" s="41">
        <f t="shared" si="5"/>
        <v>2667.42</v>
      </c>
      <c r="O35" s="54" t="s">
        <v>272</v>
      </c>
      <c r="P35" s="54" t="s">
        <v>300</v>
      </c>
    </row>
    <row r="36" spans="1:16" ht="15">
      <c r="A36" s="2" t="s">
        <v>81</v>
      </c>
      <c r="B36" s="1" t="s">
        <v>82</v>
      </c>
      <c r="C36" s="14">
        <v>8319.3799999999992</v>
      </c>
      <c r="F36" s="41">
        <f t="shared" si="0"/>
        <v>8319.3799999999992</v>
      </c>
      <c r="G36" s="41">
        <f t="shared" si="1"/>
        <v>166.38759999999999</v>
      </c>
      <c r="H36" s="41">
        <f t="shared" si="2"/>
        <v>623.95349999999996</v>
      </c>
      <c r="I36" s="41"/>
      <c r="J36" s="41">
        <f t="shared" si="3"/>
        <v>9109.7210999999988</v>
      </c>
      <c r="K36" s="41">
        <f t="shared" si="4"/>
        <v>1457.5553759999998</v>
      </c>
      <c r="L36" s="41">
        <f t="shared" si="5"/>
        <v>10567.276475999999</v>
      </c>
      <c r="O36" s="54" t="s">
        <v>272</v>
      </c>
      <c r="P36" s="54" t="s">
        <v>301</v>
      </c>
    </row>
    <row r="37" spans="1:16" ht="15">
      <c r="A37" s="2" t="s">
        <v>83</v>
      </c>
      <c r="B37" s="1" t="s">
        <v>84</v>
      </c>
      <c r="C37" s="14">
        <v>11893.54</v>
      </c>
      <c r="F37" s="41">
        <f t="shared" si="0"/>
        <v>11893.54</v>
      </c>
      <c r="G37" s="41">
        <f t="shared" si="1"/>
        <v>237.87080000000003</v>
      </c>
      <c r="H37" s="41">
        <f t="shared" si="2"/>
        <v>892.01550000000009</v>
      </c>
      <c r="I37" s="41"/>
      <c r="J37" s="41">
        <f t="shared" si="3"/>
        <v>13023.426300000001</v>
      </c>
      <c r="K37" s="41">
        <f t="shared" si="4"/>
        <v>2083.748208</v>
      </c>
      <c r="L37" s="41">
        <f t="shared" si="5"/>
        <v>15107.174508</v>
      </c>
      <c r="O37" s="54" t="s">
        <v>272</v>
      </c>
      <c r="P37" s="54" t="s">
        <v>302</v>
      </c>
    </row>
    <row r="38" spans="1:16" ht="15">
      <c r="A38" s="2" t="s">
        <v>85</v>
      </c>
      <c r="B38" s="1" t="s">
        <v>86</v>
      </c>
      <c r="C38" s="14">
        <v>5702.4</v>
      </c>
      <c r="F38" s="41">
        <f t="shared" si="0"/>
        <v>5702.4</v>
      </c>
      <c r="G38" s="41">
        <f t="shared" si="1"/>
        <v>114.048</v>
      </c>
      <c r="H38" s="41">
        <f t="shared" si="2"/>
        <v>427.67999999999995</v>
      </c>
      <c r="I38" s="41"/>
      <c r="J38" s="41">
        <f t="shared" si="3"/>
        <v>6244.1279999999997</v>
      </c>
      <c r="K38" s="41">
        <f t="shared" si="4"/>
        <v>999.06047999999998</v>
      </c>
      <c r="L38" s="41">
        <f t="shared" si="5"/>
        <v>7243.1884799999998</v>
      </c>
      <c r="O38" s="54" t="s">
        <v>272</v>
      </c>
      <c r="P38" s="54" t="s">
        <v>303</v>
      </c>
    </row>
    <row r="39" spans="1:16" ht="15">
      <c r="A39" s="2" t="s">
        <v>87</v>
      </c>
      <c r="B39" s="1" t="s">
        <v>88</v>
      </c>
      <c r="C39" s="14">
        <v>7085.01</v>
      </c>
      <c r="F39" s="41">
        <f t="shared" si="0"/>
        <v>7085.01</v>
      </c>
      <c r="G39" s="41">
        <f t="shared" si="1"/>
        <v>141.7002</v>
      </c>
      <c r="H39" s="41">
        <f t="shared" si="2"/>
        <v>531.37575000000004</v>
      </c>
      <c r="I39" s="41"/>
      <c r="J39" s="41">
        <f t="shared" si="3"/>
        <v>7758.0859500000006</v>
      </c>
      <c r="K39" s="41">
        <f t="shared" si="4"/>
        <v>1241.293752</v>
      </c>
      <c r="L39" s="41">
        <f t="shared" si="5"/>
        <v>8999.3797020000002</v>
      </c>
      <c r="O39" s="54" t="s">
        <v>291</v>
      </c>
      <c r="P39" s="54" t="s">
        <v>304</v>
      </c>
    </row>
    <row r="40" spans="1:16" ht="15">
      <c r="A40" s="2" t="s">
        <v>89</v>
      </c>
      <c r="B40" s="1" t="s">
        <v>90</v>
      </c>
      <c r="C40" s="14">
        <v>4718.53</v>
      </c>
      <c r="F40" s="41">
        <f t="shared" si="0"/>
        <v>4718.53</v>
      </c>
      <c r="G40" s="41">
        <f t="shared" si="1"/>
        <v>94.370599999999996</v>
      </c>
      <c r="H40" s="41">
        <f t="shared" si="2"/>
        <v>353.88974999999999</v>
      </c>
      <c r="I40" s="41"/>
      <c r="J40" s="41">
        <f t="shared" si="3"/>
        <v>5166.7903500000002</v>
      </c>
      <c r="K40" s="41">
        <f t="shared" si="4"/>
        <v>826.68645600000002</v>
      </c>
      <c r="L40" s="41">
        <f t="shared" si="5"/>
        <v>5993.4768060000006</v>
      </c>
      <c r="O40" s="54" t="s">
        <v>272</v>
      </c>
      <c r="P40" s="54" t="s">
        <v>305</v>
      </c>
    </row>
    <row r="41" spans="1:16" ht="15">
      <c r="A41" s="2" t="s">
        <v>91</v>
      </c>
      <c r="B41" s="1" t="s">
        <v>92</v>
      </c>
      <c r="C41" s="14">
        <v>6340.29</v>
      </c>
      <c r="F41" s="41">
        <f t="shared" si="0"/>
        <v>6340.29</v>
      </c>
      <c r="G41" s="41">
        <f t="shared" si="1"/>
        <v>126.8058</v>
      </c>
      <c r="H41" s="41">
        <f t="shared" si="2"/>
        <v>475.52175</v>
      </c>
      <c r="I41" s="41"/>
      <c r="J41" s="41">
        <f t="shared" si="3"/>
        <v>6942.6175499999999</v>
      </c>
      <c r="K41" s="41">
        <f t="shared" si="4"/>
        <v>1110.818808</v>
      </c>
      <c r="L41" s="41">
        <f t="shared" si="5"/>
        <v>8053.4363579999999</v>
      </c>
      <c r="O41" s="54" t="s">
        <v>281</v>
      </c>
      <c r="P41" s="54" t="s">
        <v>306</v>
      </c>
    </row>
    <row r="42" spans="1:16" ht="15">
      <c r="A42" s="2" t="s">
        <v>93</v>
      </c>
      <c r="B42" s="1" t="s">
        <v>94</v>
      </c>
      <c r="C42" s="14">
        <v>7459.88</v>
      </c>
      <c r="F42" s="41">
        <f t="shared" si="0"/>
        <v>7459.88</v>
      </c>
      <c r="G42" s="41">
        <f t="shared" si="1"/>
        <v>149.19759999999999</v>
      </c>
      <c r="H42" s="41">
        <f t="shared" si="2"/>
        <v>559.49099999999999</v>
      </c>
      <c r="I42" s="41"/>
      <c r="J42" s="41">
        <f t="shared" si="3"/>
        <v>8168.5686000000005</v>
      </c>
      <c r="K42" s="41">
        <f t="shared" si="4"/>
        <v>1306.9709760000001</v>
      </c>
      <c r="L42" s="41">
        <f t="shared" si="5"/>
        <v>9475.539576000001</v>
      </c>
      <c r="O42" s="54" t="s">
        <v>272</v>
      </c>
      <c r="P42" s="54" t="s">
        <v>307</v>
      </c>
    </row>
    <row r="43" spans="1:16" ht="15">
      <c r="A43" s="2" t="s">
        <v>95</v>
      </c>
      <c r="B43" s="1" t="s">
        <v>96</v>
      </c>
      <c r="C43" s="14">
        <v>2026.69</v>
      </c>
      <c r="F43" s="41">
        <f t="shared" si="0"/>
        <v>2026.69</v>
      </c>
      <c r="G43" s="41">
        <f t="shared" si="1"/>
        <v>40.533799999999999</v>
      </c>
      <c r="H43" s="41">
        <f t="shared" si="2"/>
        <v>152.00174999999999</v>
      </c>
      <c r="I43" s="41"/>
      <c r="J43" s="41">
        <f t="shared" si="3"/>
        <v>2219.2255500000001</v>
      </c>
      <c r="K43" s="41">
        <f t="shared" si="4"/>
        <v>355.07608800000003</v>
      </c>
      <c r="L43" s="41">
        <f t="shared" si="5"/>
        <v>2574.3016379999999</v>
      </c>
      <c r="O43" s="54" t="s">
        <v>281</v>
      </c>
      <c r="P43" s="54" t="s">
        <v>308</v>
      </c>
    </row>
    <row r="44" spans="1:16" ht="15">
      <c r="A44" s="2" t="s">
        <v>97</v>
      </c>
      <c r="B44" s="1" t="s">
        <v>98</v>
      </c>
      <c r="C44" s="14">
        <v>1965.31</v>
      </c>
      <c r="F44" s="41">
        <f t="shared" si="0"/>
        <v>1965.31</v>
      </c>
      <c r="G44" s="41">
        <f t="shared" si="1"/>
        <v>39.306199999999997</v>
      </c>
      <c r="H44" s="41">
        <f t="shared" si="2"/>
        <v>147.39824999999999</v>
      </c>
      <c r="I44" s="41"/>
      <c r="J44" s="41">
        <f t="shared" si="3"/>
        <v>2152.0144500000001</v>
      </c>
      <c r="K44" s="41">
        <f t="shared" si="4"/>
        <v>344.32231200000001</v>
      </c>
      <c r="L44" s="41">
        <f t="shared" si="5"/>
        <v>2496.3367619999999</v>
      </c>
      <c r="O44" s="54" t="s">
        <v>309</v>
      </c>
      <c r="P44" s="54" t="s">
        <v>310</v>
      </c>
    </row>
    <row r="45" spans="1:16" ht="15">
      <c r="A45" s="2" t="s">
        <v>99</v>
      </c>
      <c r="B45" s="1" t="s">
        <v>100</v>
      </c>
      <c r="C45" s="14">
        <v>1026.69</v>
      </c>
      <c r="F45" s="41">
        <f t="shared" si="0"/>
        <v>1026.69</v>
      </c>
      <c r="G45" s="41">
        <f t="shared" si="1"/>
        <v>20.533800000000003</v>
      </c>
      <c r="H45" s="41">
        <f t="shared" si="2"/>
        <v>77.001750000000001</v>
      </c>
      <c r="I45" s="41"/>
      <c r="J45" s="41">
        <f t="shared" si="3"/>
        <v>1124.2255499999999</v>
      </c>
      <c r="K45" s="41">
        <f t="shared" si="4"/>
        <v>179.87608799999998</v>
      </c>
      <c r="L45" s="41">
        <f t="shared" si="5"/>
        <v>1304.1016379999999</v>
      </c>
      <c r="O45" s="54" t="s">
        <v>272</v>
      </c>
      <c r="P45" s="54" t="s">
        <v>311</v>
      </c>
    </row>
    <row r="46" spans="1:16" ht="15">
      <c r="A46" s="2" t="s">
        <v>101</v>
      </c>
      <c r="B46" s="1" t="s">
        <v>102</v>
      </c>
      <c r="C46" s="14">
        <v>17868.68</v>
      </c>
      <c r="F46" s="41">
        <f t="shared" si="0"/>
        <v>17868.68</v>
      </c>
      <c r="G46" s="41">
        <f t="shared" si="1"/>
        <v>357.37360000000001</v>
      </c>
      <c r="H46" s="41">
        <f t="shared" si="2"/>
        <v>1340.1510000000001</v>
      </c>
      <c r="I46" s="41"/>
      <c r="J46" s="41">
        <f t="shared" si="3"/>
        <v>19566.204600000001</v>
      </c>
      <c r="K46" s="41">
        <f t="shared" si="4"/>
        <v>3130.5927360000001</v>
      </c>
      <c r="L46" s="41">
        <f t="shared" si="5"/>
        <v>22696.797336</v>
      </c>
      <c r="O46" s="54" t="s">
        <v>272</v>
      </c>
      <c r="P46" s="54" t="s">
        <v>312</v>
      </c>
    </row>
    <row r="47" spans="1:16" ht="15">
      <c r="A47" s="2" t="s">
        <v>103</v>
      </c>
      <c r="B47" s="1" t="s">
        <v>104</v>
      </c>
      <c r="C47" s="14">
        <v>4352.72</v>
      </c>
      <c r="F47" s="41">
        <f t="shared" si="0"/>
        <v>4352.72</v>
      </c>
      <c r="G47" s="41">
        <f t="shared" si="1"/>
        <v>87.054400000000001</v>
      </c>
      <c r="H47" s="41">
        <f t="shared" si="2"/>
        <v>326.45400000000001</v>
      </c>
      <c r="I47" s="41"/>
      <c r="J47" s="41">
        <f t="shared" si="3"/>
        <v>4766.2284</v>
      </c>
      <c r="K47" s="41">
        <f t="shared" si="4"/>
        <v>762.59654399999999</v>
      </c>
      <c r="L47" s="41">
        <f t="shared" si="5"/>
        <v>5528.824944</v>
      </c>
      <c r="O47" s="54" t="s">
        <v>272</v>
      </c>
      <c r="P47" s="54" t="s">
        <v>313</v>
      </c>
    </row>
    <row r="48" spans="1:16" ht="15">
      <c r="A48" s="2" t="s">
        <v>105</v>
      </c>
      <c r="B48" s="1" t="s">
        <v>106</v>
      </c>
      <c r="C48" s="14">
        <v>17675.34</v>
      </c>
      <c r="F48" s="41">
        <f t="shared" si="0"/>
        <v>17675.34</v>
      </c>
      <c r="G48" s="41">
        <f t="shared" si="1"/>
        <v>353.5068</v>
      </c>
      <c r="H48" s="41">
        <f t="shared" si="2"/>
        <v>1325.6505</v>
      </c>
      <c r="I48" s="41"/>
      <c r="J48" s="41">
        <f t="shared" si="3"/>
        <v>19354.497299999999</v>
      </c>
      <c r="K48" s="41">
        <f t="shared" si="4"/>
        <v>3096.719568</v>
      </c>
      <c r="L48" s="41">
        <f t="shared" si="5"/>
        <v>22451.216868</v>
      </c>
      <c r="O48" s="54" t="s">
        <v>272</v>
      </c>
      <c r="P48" s="54" t="s">
        <v>314</v>
      </c>
    </row>
    <row r="49" spans="1:16" ht="15">
      <c r="A49" s="2" t="s">
        <v>107</v>
      </c>
      <c r="B49" s="1" t="s">
        <v>108</v>
      </c>
      <c r="C49" s="14">
        <v>28174.71</v>
      </c>
      <c r="F49" s="41">
        <f t="shared" si="0"/>
        <v>28174.71</v>
      </c>
      <c r="G49" s="41">
        <f t="shared" si="1"/>
        <v>563.49419999999998</v>
      </c>
      <c r="H49" s="41">
        <f t="shared" si="2"/>
        <v>2113.1032499999997</v>
      </c>
      <c r="I49" s="41"/>
      <c r="J49" s="41">
        <f t="shared" si="3"/>
        <v>30851.30745</v>
      </c>
      <c r="K49" s="41">
        <f t="shared" si="4"/>
        <v>4936.2091920000003</v>
      </c>
      <c r="L49" s="41">
        <f t="shared" si="5"/>
        <v>35787.516642000002</v>
      </c>
      <c r="O49" s="54" t="s">
        <v>272</v>
      </c>
      <c r="P49" s="54" t="s">
        <v>315</v>
      </c>
    </row>
    <row r="50" spans="1:16" ht="15">
      <c r="A50" s="2" t="s">
        <v>109</v>
      </c>
      <c r="B50" s="1" t="s">
        <v>110</v>
      </c>
      <c r="C50" s="14">
        <v>3849.09</v>
      </c>
      <c r="F50" s="41">
        <f t="shared" si="0"/>
        <v>3849.09</v>
      </c>
      <c r="G50" s="41">
        <f t="shared" si="1"/>
        <v>76.981800000000007</v>
      </c>
      <c r="H50" s="41">
        <f t="shared" si="2"/>
        <v>288.68175000000002</v>
      </c>
      <c r="I50" s="41"/>
      <c r="J50" s="41">
        <f t="shared" si="3"/>
        <v>4214.7535500000004</v>
      </c>
      <c r="K50" s="41">
        <f t="shared" si="4"/>
        <v>674.36056800000006</v>
      </c>
      <c r="L50" s="41">
        <f t="shared" si="5"/>
        <v>4889.1141180000004</v>
      </c>
      <c r="O50" s="54" t="s">
        <v>281</v>
      </c>
      <c r="P50" s="54" t="s">
        <v>316</v>
      </c>
    </row>
    <row r="51" spans="1:16" ht="15">
      <c r="A51" s="2" t="s">
        <v>111</v>
      </c>
      <c r="B51" s="1" t="s">
        <v>112</v>
      </c>
      <c r="C51" s="14">
        <v>1972.09</v>
      </c>
      <c r="F51" s="41">
        <f t="shared" si="0"/>
        <v>1972.09</v>
      </c>
      <c r="G51" s="41">
        <f t="shared" si="1"/>
        <v>39.441800000000001</v>
      </c>
      <c r="H51" s="41">
        <f t="shared" si="2"/>
        <v>147.90674999999999</v>
      </c>
      <c r="I51" s="41"/>
      <c r="J51" s="41">
        <f t="shared" si="3"/>
        <v>2159.4385499999999</v>
      </c>
      <c r="K51" s="41">
        <f t="shared" si="4"/>
        <v>345.51016799999996</v>
      </c>
      <c r="L51" s="41">
        <f t="shared" si="5"/>
        <v>2504.9487179999996</v>
      </c>
      <c r="O51" s="54" t="s">
        <v>272</v>
      </c>
      <c r="P51" s="54" t="s">
        <v>317</v>
      </c>
    </row>
    <row r="52" spans="1:16" ht="15">
      <c r="A52" s="2" t="s">
        <v>113</v>
      </c>
      <c r="B52" s="1" t="s">
        <v>114</v>
      </c>
      <c r="C52" s="14">
        <v>1516.69</v>
      </c>
      <c r="F52" s="41">
        <f t="shared" si="0"/>
        <v>1516.69</v>
      </c>
      <c r="G52" s="41">
        <f t="shared" si="1"/>
        <v>30.3338</v>
      </c>
      <c r="H52" s="41">
        <f t="shared" si="2"/>
        <v>113.75175</v>
      </c>
      <c r="I52" s="41"/>
      <c r="J52" s="41">
        <f t="shared" si="3"/>
        <v>1660.7755500000001</v>
      </c>
      <c r="K52" s="41">
        <f t="shared" si="4"/>
        <v>265.72408799999999</v>
      </c>
      <c r="L52" s="41">
        <f t="shared" si="5"/>
        <v>1926.499638</v>
      </c>
      <c r="O52" s="54" t="s">
        <v>309</v>
      </c>
      <c r="P52" s="54" t="s">
        <v>318</v>
      </c>
    </row>
    <row r="53" spans="1:16" ht="15">
      <c r="A53" s="2" t="s">
        <v>115</v>
      </c>
      <c r="B53" s="1" t="s">
        <v>116</v>
      </c>
      <c r="C53" s="14">
        <v>1026.69</v>
      </c>
      <c r="F53" s="41">
        <f t="shared" si="0"/>
        <v>1026.69</v>
      </c>
      <c r="G53" s="41">
        <f t="shared" si="1"/>
        <v>20.533800000000003</v>
      </c>
      <c r="H53" s="41">
        <f t="shared" si="2"/>
        <v>77.001750000000001</v>
      </c>
      <c r="I53" s="41"/>
      <c r="J53" s="41">
        <f t="shared" si="3"/>
        <v>1124.2255499999999</v>
      </c>
      <c r="K53" s="41">
        <f t="shared" si="4"/>
        <v>179.87608799999998</v>
      </c>
      <c r="L53" s="41">
        <f t="shared" si="5"/>
        <v>1304.1016379999999</v>
      </c>
      <c r="O53" s="54" t="s">
        <v>272</v>
      </c>
      <c r="P53" s="54" t="s">
        <v>319</v>
      </c>
    </row>
    <row r="54" spans="1:16" ht="15">
      <c r="A54" s="2" t="s">
        <v>117</v>
      </c>
      <c r="B54" s="1" t="s">
        <v>118</v>
      </c>
      <c r="C54" s="14">
        <v>3241.71</v>
      </c>
      <c r="F54" s="41">
        <f t="shared" si="0"/>
        <v>3241.71</v>
      </c>
      <c r="G54" s="41">
        <f t="shared" si="1"/>
        <v>64.834199999999996</v>
      </c>
      <c r="H54" s="41">
        <f t="shared" si="2"/>
        <v>243.12824999999998</v>
      </c>
      <c r="I54" s="41"/>
      <c r="J54" s="41">
        <f t="shared" si="3"/>
        <v>3549.67245</v>
      </c>
      <c r="K54" s="41">
        <f t="shared" si="4"/>
        <v>567.94759199999999</v>
      </c>
      <c r="L54" s="41">
        <f t="shared" si="5"/>
        <v>4117.6200420000005</v>
      </c>
      <c r="O54" s="54" t="s">
        <v>274</v>
      </c>
      <c r="P54" s="54" t="s">
        <v>320</v>
      </c>
    </row>
    <row r="55" spans="1:16" ht="15">
      <c r="A55" s="2" t="s">
        <v>119</v>
      </c>
      <c r="B55" s="1" t="s">
        <v>120</v>
      </c>
      <c r="C55" s="14">
        <v>19534</v>
      </c>
      <c r="F55" s="41">
        <f t="shared" si="0"/>
        <v>19534</v>
      </c>
      <c r="G55" s="41">
        <f t="shared" si="1"/>
        <v>390.68</v>
      </c>
      <c r="H55" s="41">
        <f t="shared" si="2"/>
        <v>1465.05</v>
      </c>
      <c r="I55" s="41"/>
      <c r="J55" s="41">
        <f t="shared" si="3"/>
        <v>21389.73</v>
      </c>
      <c r="K55" s="41">
        <f t="shared" si="4"/>
        <v>3422.3568</v>
      </c>
      <c r="L55" s="41">
        <f t="shared" si="5"/>
        <v>24812.086800000001</v>
      </c>
      <c r="O55" s="54" t="s">
        <v>281</v>
      </c>
      <c r="P55" s="54" t="s">
        <v>321</v>
      </c>
    </row>
    <row r="56" spans="1:16" ht="15">
      <c r="A56" s="2" t="s">
        <v>121</v>
      </c>
      <c r="B56" s="1" t="s">
        <v>122</v>
      </c>
      <c r="C56" s="14">
        <v>2045.97</v>
      </c>
      <c r="F56" s="41">
        <f t="shared" si="0"/>
        <v>2045.97</v>
      </c>
      <c r="G56" s="41">
        <f t="shared" si="1"/>
        <v>40.919400000000003</v>
      </c>
      <c r="H56" s="41">
        <f t="shared" si="2"/>
        <v>153.44774999999998</v>
      </c>
      <c r="I56" s="41"/>
      <c r="J56" s="41">
        <f t="shared" si="3"/>
        <v>2240.3371499999998</v>
      </c>
      <c r="K56" s="41">
        <f t="shared" si="4"/>
        <v>358.45394399999998</v>
      </c>
      <c r="L56" s="41">
        <f t="shared" si="5"/>
        <v>2598.7910939999997</v>
      </c>
      <c r="O56" s="54" t="s">
        <v>272</v>
      </c>
      <c r="P56" s="54" t="s">
        <v>322</v>
      </c>
    </row>
    <row r="57" spans="1:16" ht="15">
      <c r="A57" s="2" t="s">
        <v>123</v>
      </c>
      <c r="B57" s="1" t="s">
        <v>124</v>
      </c>
      <c r="C57" s="14">
        <v>9551.99</v>
      </c>
      <c r="F57" s="41">
        <f t="shared" si="0"/>
        <v>9551.99</v>
      </c>
      <c r="G57" s="41">
        <f t="shared" si="1"/>
        <v>191.03980000000001</v>
      </c>
      <c r="H57" s="41">
        <f t="shared" si="2"/>
        <v>716.39924999999994</v>
      </c>
      <c r="I57" s="41"/>
      <c r="J57" s="41">
        <f t="shared" si="3"/>
        <v>10459.429050000001</v>
      </c>
      <c r="K57" s="41">
        <f t="shared" si="4"/>
        <v>1673.5086480000002</v>
      </c>
      <c r="L57" s="41">
        <f t="shared" si="5"/>
        <v>12132.937698000002</v>
      </c>
      <c r="O57" s="54" t="s">
        <v>272</v>
      </c>
      <c r="P57" s="54" t="s">
        <v>323</v>
      </c>
    </row>
    <row r="58" spans="1:16" ht="15">
      <c r="A58" s="2" t="s">
        <v>125</v>
      </c>
      <c r="B58" s="1" t="s">
        <v>126</v>
      </c>
      <c r="C58" s="14">
        <v>1902.24</v>
      </c>
      <c r="F58" s="41">
        <f t="shared" si="0"/>
        <v>1902.24</v>
      </c>
      <c r="G58" s="41">
        <f t="shared" si="1"/>
        <v>38.044800000000002</v>
      </c>
      <c r="H58" s="41">
        <f t="shared" si="2"/>
        <v>142.66800000000001</v>
      </c>
      <c r="I58" s="41"/>
      <c r="J58" s="41">
        <f t="shared" si="3"/>
        <v>2082.9528</v>
      </c>
      <c r="K58" s="41">
        <f t="shared" si="4"/>
        <v>333.272448</v>
      </c>
      <c r="L58" s="41">
        <f t="shared" si="5"/>
        <v>2416.2252480000002</v>
      </c>
      <c r="O58" s="54" t="s">
        <v>272</v>
      </c>
      <c r="P58" s="54" t="s">
        <v>324</v>
      </c>
    </row>
    <row r="59" spans="1:16" ht="15">
      <c r="A59" s="2" t="s">
        <v>127</v>
      </c>
      <c r="B59" s="1" t="s">
        <v>128</v>
      </c>
      <c r="C59" s="14">
        <v>3398.03</v>
      </c>
      <c r="F59" s="41">
        <f t="shared" si="0"/>
        <v>3398.03</v>
      </c>
      <c r="G59" s="41">
        <f t="shared" si="1"/>
        <v>67.960599999999999</v>
      </c>
      <c r="H59" s="41">
        <f t="shared" si="2"/>
        <v>254.85225</v>
      </c>
      <c r="I59" s="41"/>
      <c r="J59" s="41">
        <f t="shared" si="3"/>
        <v>3720.84285</v>
      </c>
      <c r="K59" s="41">
        <f t="shared" si="4"/>
        <v>595.33485600000006</v>
      </c>
      <c r="L59" s="41">
        <f t="shared" si="5"/>
        <v>4316.1777060000004</v>
      </c>
      <c r="O59" s="54" t="s">
        <v>274</v>
      </c>
      <c r="P59" s="54" t="s">
        <v>325</v>
      </c>
    </row>
    <row r="60" spans="1:16" ht="15">
      <c r="A60" s="2" t="s">
        <v>129</v>
      </c>
      <c r="B60" s="1" t="s">
        <v>130</v>
      </c>
      <c r="C60" s="14">
        <v>2990.71</v>
      </c>
      <c r="F60" s="41">
        <f t="shared" si="0"/>
        <v>2990.71</v>
      </c>
      <c r="G60" s="41">
        <f t="shared" si="1"/>
        <v>59.8142</v>
      </c>
      <c r="H60" s="41">
        <f t="shared" si="2"/>
        <v>224.30324999999999</v>
      </c>
      <c r="I60" s="41"/>
      <c r="J60" s="41">
        <f t="shared" si="3"/>
        <v>3274.8274499999998</v>
      </c>
      <c r="K60" s="41">
        <f t="shared" si="4"/>
        <v>523.97239200000001</v>
      </c>
      <c r="L60" s="41">
        <f t="shared" si="5"/>
        <v>3798.7998419999999</v>
      </c>
      <c r="O60" s="54" t="s">
        <v>274</v>
      </c>
      <c r="P60" s="54" t="s">
        <v>326</v>
      </c>
    </row>
    <row r="61" spans="1:16" ht="15">
      <c r="A61" s="2" t="s">
        <v>131</v>
      </c>
      <c r="B61" s="1" t="s">
        <v>132</v>
      </c>
      <c r="C61" s="14">
        <v>6090.47</v>
      </c>
      <c r="F61" s="41">
        <f t="shared" si="0"/>
        <v>6090.47</v>
      </c>
      <c r="G61" s="41">
        <f t="shared" si="1"/>
        <v>121.80940000000001</v>
      </c>
      <c r="H61" s="41">
        <f t="shared" si="2"/>
        <v>456.78525000000002</v>
      </c>
      <c r="I61" s="41"/>
      <c r="J61" s="41">
        <f t="shared" si="3"/>
        <v>6669.0646500000003</v>
      </c>
      <c r="K61" s="41">
        <f t="shared" si="4"/>
        <v>1067.050344</v>
      </c>
      <c r="L61" s="41">
        <f t="shared" si="5"/>
        <v>7736.1149940000005</v>
      </c>
      <c r="O61" s="54" t="s">
        <v>274</v>
      </c>
      <c r="P61" s="54" t="s">
        <v>327</v>
      </c>
    </row>
    <row r="62" spans="1:16" ht="15">
      <c r="A62" s="2" t="s">
        <v>133</v>
      </c>
      <c r="B62" s="1" t="s">
        <v>134</v>
      </c>
      <c r="C62" s="14">
        <v>7419.03</v>
      </c>
      <c r="F62" s="41">
        <f t="shared" si="0"/>
        <v>7419.03</v>
      </c>
      <c r="G62" s="41">
        <f t="shared" si="1"/>
        <v>148.38059999999999</v>
      </c>
      <c r="H62" s="41">
        <f t="shared" si="2"/>
        <v>556.42724999999996</v>
      </c>
      <c r="I62" s="41"/>
      <c r="J62" s="41">
        <f t="shared" si="3"/>
        <v>8123.8378499999999</v>
      </c>
      <c r="K62" s="41">
        <f t="shared" si="4"/>
        <v>1299.8140559999999</v>
      </c>
      <c r="L62" s="41">
        <f t="shared" si="5"/>
        <v>9423.6519059999991</v>
      </c>
      <c r="O62" s="54" t="s">
        <v>272</v>
      </c>
      <c r="P62" s="54" t="s">
        <v>328</v>
      </c>
    </row>
    <row r="63" spans="1:16" ht="15">
      <c r="A63" s="2" t="s">
        <v>135</v>
      </c>
      <c r="B63" s="1" t="s">
        <v>136</v>
      </c>
      <c r="C63" s="14">
        <v>1500.03</v>
      </c>
      <c r="F63" s="41">
        <f t="shared" si="0"/>
        <v>1500.03</v>
      </c>
      <c r="G63" s="41">
        <f t="shared" si="1"/>
        <v>30.000599999999999</v>
      </c>
      <c r="H63" s="41">
        <f t="shared" si="2"/>
        <v>112.50224999999999</v>
      </c>
      <c r="I63" s="41"/>
      <c r="J63" s="41">
        <f t="shared" si="3"/>
        <v>1642.5328500000001</v>
      </c>
      <c r="K63" s="41">
        <f t="shared" si="4"/>
        <v>262.80525599999999</v>
      </c>
      <c r="L63" s="41">
        <f t="shared" si="5"/>
        <v>1905.3381060000002</v>
      </c>
      <c r="O63" s="54" t="s">
        <v>291</v>
      </c>
      <c r="P63" s="54" t="s">
        <v>329</v>
      </c>
    </row>
    <row r="64" spans="1:16" ht="15">
      <c r="A64" s="2" t="s">
        <v>137</v>
      </c>
      <c r="B64" s="1" t="s">
        <v>138</v>
      </c>
      <c r="C64" s="14">
        <v>1516.69</v>
      </c>
      <c r="F64" s="41">
        <f t="shared" si="0"/>
        <v>1516.69</v>
      </c>
      <c r="G64" s="41">
        <f t="shared" si="1"/>
        <v>30.3338</v>
      </c>
      <c r="H64" s="41">
        <f t="shared" si="2"/>
        <v>113.75175</v>
      </c>
      <c r="I64" s="41"/>
      <c r="J64" s="41">
        <f t="shared" si="3"/>
        <v>1660.7755500000001</v>
      </c>
      <c r="K64" s="41">
        <f t="shared" si="4"/>
        <v>265.72408799999999</v>
      </c>
      <c r="L64" s="41">
        <f t="shared" si="5"/>
        <v>1926.499638</v>
      </c>
      <c r="O64" s="54" t="s">
        <v>309</v>
      </c>
      <c r="P64" s="54" t="s">
        <v>330</v>
      </c>
    </row>
    <row r="65" spans="1:16" ht="15">
      <c r="A65" s="2" t="s">
        <v>139</v>
      </c>
      <c r="B65" s="1" t="s">
        <v>140</v>
      </c>
      <c r="C65" s="14">
        <v>6360.45</v>
      </c>
      <c r="F65" s="41">
        <f t="shared" si="0"/>
        <v>6360.45</v>
      </c>
      <c r="G65" s="41">
        <f t="shared" si="1"/>
        <v>127.209</v>
      </c>
      <c r="H65" s="41">
        <f t="shared" si="2"/>
        <v>477.03374999999994</v>
      </c>
      <c r="I65" s="41"/>
      <c r="J65" s="41">
        <f t="shared" si="3"/>
        <v>6964.6927499999993</v>
      </c>
      <c r="K65" s="41">
        <f t="shared" si="4"/>
        <v>1114.3508399999998</v>
      </c>
      <c r="L65" s="41">
        <f t="shared" si="5"/>
        <v>8079.0435899999993</v>
      </c>
      <c r="O65" s="54" t="s">
        <v>272</v>
      </c>
      <c r="P65" s="54" t="s">
        <v>331</v>
      </c>
    </row>
    <row r="66" spans="1:16" ht="15">
      <c r="A66" s="2" t="s">
        <v>141</v>
      </c>
      <c r="B66" s="1" t="s">
        <v>142</v>
      </c>
      <c r="C66" s="14">
        <v>260</v>
      </c>
      <c r="F66" s="41">
        <f t="shared" si="0"/>
        <v>260</v>
      </c>
      <c r="G66" s="41">
        <f t="shared" si="1"/>
        <v>5.2</v>
      </c>
      <c r="H66" s="41">
        <f t="shared" si="2"/>
        <v>19.5</v>
      </c>
      <c r="I66" s="41"/>
      <c r="J66" s="41">
        <f t="shared" si="3"/>
        <v>284.7</v>
      </c>
      <c r="K66" s="41">
        <f t="shared" si="4"/>
        <v>45.552</v>
      </c>
      <c r="L66" s="41">
        <f t="shared" si="5"/>
        <v>330.25200000000001</v>
      </c>
      <c r="O66" s="55" t="s">
        <v>291</v>
      </c>
      <c r="P66" s="55" t="s">
        <v>332</v>
      </c>
    </row>
    <row r="67" spans="1:16" ht="15">
      <c r="A67" s="2" t="s">
        <v>143</v>
      </c>
      <c r="B67" s="1" t="s">
        <v>144</v>
      </c>
      <c r="C67" s="14">
        <v>7510.04</v>
      </c>
      <c r="F67" s="41">
        <f t="shared" si="0"/>
        <v>7510.04</v>
      </c>
      <c r="G67" s="41">
        <f t="shared" si="1"/>
        <v>150.20080000000002</v>
      </c>
      <c r="H67" s="41">
        <f t="shared" si="2"/>
        <v>563.25299999999993</v>
      </c>
      <c r="I67" s="41"/>
      <c r="J67" s="41">
        <f t="shared" si="3"/>
        <v>8223.4938000000002</v>
      </c>
      <c r="K67" s="41">
        <f t="shared" si="4"/>
        <v>1315.759008</v>
      </c>
      <c r="L67" s="41">
        <f t="shared" si="5"/>
        <v>9539.2528080000011</v>
      </c>
      <c r="O67" s="54" t="s">
        <v>272</v>
      </c>
      <c r="P67" s="54" t="s">
        <v>333</v>
      </c>
    </row>
    <row r="68" spans="1:16" ht="15">
      <c r="A68" s="2" t="s">
        <v>145</v>
      </c>
      <c r="B68" s="1" t="s">
        <v>146</v>
      </c>
      <c r="C68" s="14">
        <v>13283.44</v>
      </c>
      <c r="F68" s="41">
        <f t="shared" si="0"/>
        <v>13283.44</v>
      </c>
      <c r="G68" s="41">
        <f t="shared" si="1"/>
        <v>265.66880000000003</v>
      </c>
      <c r="H68" s="41">
        <f t="shared" si="2"/>
        <v>996.25800000000004</v>
      </c>
      <c r="I68" s="41"/>
      <c r="J68" s="41">
        <f t="shared" si="3"/>
        <v>14545.3668</v>
      </c>
      <c r="K68" s="41">
        <f t="shared" si="4"/>
        <v>2327.2586879999999</v>
      </c>
      <c r="L68" s="41">
        <f t="shared" si="5"/>
        <v>16872.625487999998</v>
      </c>
      <c r="O68" s="54" t="s">
        <v>281</v>
      </c>
      <c r="P68" s="54" t="s">
        <v>334</v>
      </c>
    </row>
    <row r="69" spans="1:16" ht="15">
      <c r="A69" s="2" t="s">
        <v>147</v>
      </c>
      <c r="B69" s="1" t="s">
        <v>148</v>
      </c>
      <c r="C69" s="14">
        <v>10900.3</v>
      </c>
      <c r="F69" s="41">
        <f t="shared" si="0"/>
        <v>10900.3</v>
      </c>
      <c r="G69" s="41">
        <f t="shared" si="1"/>
        <v>218.006</v>
      </c>
      <c r="H69" s="41">
        <f t="shared" si="2"/>
        <v>817.52249999999992</v>
      </c>
      <c r="I69" s="41"/>
      <c r="J69" s="41">
        <f t="shared" si="3"/>
        <v>11935.828499999998</v>
      </c>
      <c r="K69" s="41">
        <f t="shared" si="4"/>
        <v>1909.7325599999997</v>
      </c>
      <c r="L69" s="41">
        <f t="shared" si="5"/>
        <v>13845.561059999998</v>
      </c>
      <c r="O69" s="54" t="s">
        <v>272</v>
      </c>
      <c r="P69" s="54" t="s">
        <v>335</v>
      </c>
    </row>
    <row r="70" spans="1:16" ht="15">
      <c r="A70" s="2" t="s">
        <v>149</v>
      </c>
      <c r="B70" s="1" t="s">
        <v>150</v>
      </c>
      <c r="C70" s="14">
        <v>1283.31</v>
      </c>
      <c r="F70" s="41">
        <f t="shared" si="0"/>
        <v>1283.31</v>
      </c>
      <c r="G70" s="41">
        <f t="shared" si="1"/>
        <v>25.6662</v>
      </c>
      <c r="H70" s="41">
        <f t="shared" si="2"/>
        <v>96.248249999999999</v>
      </c>
      <c r="I70" s="41"/>
      <c r="J70" s="41">
        <f t="shared" si="3"/>
        <v>1405.2244499999999</v>
      </c>
      <c r="K70" s="41">
        <f t="shared" si="4"/>
        <v>224.83591200000001</v>
      </c>
      <c r="L70" s="41">
        <f t="shared" si="5"/>
        <v>1630.0603619999999</v>
      </c>
      <c r="O70" s="54" t="s">
        <v>272</v>
      </c>
      <c r="P70" s="54" t="s">
        <v>336</v>
      </c>
    </row>
    <row r="71" spans="1:16" ht="15">
      <c r="A71" s="2" t="s">
        <v>151</v>
      </c>
      <c r="B71" s="1" t="s">
        <v>152</v>
      </c>
      <c r="C71" s="14">
        <v>2613.31</v>
      </c>
      <c r="F71" s="41">
        <f t="shared" si="0"/>
        <v>2613.31</v>
      </c>
      <c r="G71" s="41">
        <f t="shared" si="1"/>
        <v>52.266199999999998</v>
      </c>
      <c r="H71" s="41">
        <f t="shared" si="2"/>
        <v>195.99824999999998</v>
      </c>
      <c r="I71" s="41"/>
      <c r="J71" s="41">
        <f t="shared" si="3"/>
        <v>2861.5744500000001</v>
      </c>
      <c r="K71" s="41">
        <f t="shared" si="4"/>
        <v>457.85191200000003</v>
      </c>
      <c r="L71" s="41">
        <f t="shared" si="5"/>
        <v>3319.4263620000002</v>
      </c>
      <c r="O71" s="54" t="s">
        <v>291</v>
      </c>
      <c r="P71" s="54" t="s">
        <v>337</v>
      </c>
    </row>
    <row r="72" spans="1:16" ht="15">
      <c r="A72" s="2" t="s">
        <v>153</v>
      </c>
      <c r="B72" s="1" t="s">
        <v>154</v>
      </c>
      <c r="C72" s="14">
        <v>2913.63</v>
      </c>
      <c r="F72" s="41">
        <f t="shared" si="0"/>
        <v>2913.63</v>
      </c>
      <c r="G72" s="41">
        <f t="shared" si="1"/>
        <v>58.272600000000004</v>
      </c>
      <c r="H72" s="41">
        <f t="shared" si="2"/>
        <v>218.52225000000001</v>
      </c>
      <c r="I72" s="41"/>
      <c r="J72" s="41">
        <f t="shared" si="3"/>
        <v>3190.4248499999999</v>
      </c>
      <c r="K72" s="41">
        <f t="shared" si="4"/>
        <v>510.46797599999996</v>
      </c>
      <c r="L72" s="41">
        <f t="shared" si="5"/>
        <v>3700.8928259999998</v>
      </c>
      <c r="O72" s="54" t="s">
        <v>274</v>
      </c>
      <c r="P72" s="54" t="s">
        <v>338</v>
      </c>
    </row>
    <row r="73" spans="1:16" ht="15">
      <c r="A73" s="2" t="s">
        <v>155</v>
      </c>
      <c r="B73" s="1" t="s">
        <v>156</v>
      </c>
      <c r="C73" s="14">
        <v>5839.39</v>
      </c>
      <c r="F73" s="41">
        <f t="shared" si="0"/>
        <v>5839.39</v>
      </c>
      <c r="G73" s="41">
        <f t="shared" si="1"/>
        <v>116.7878</v>
      </c>
      <c r="H73" s="41">
        <f t="shared" si="2"/>
        <v>437.95425</v>
      </c>
      <c r="I73" s="41"/>
      <c r="J73" s="41">
        <f t="shared" si="3"/>
        <v>6394.1320500000002</v>
      </c>
      <c r="K73" s="41">
        <f t="shared" si="4"/>
        <v>1023.0611280000001</v>
      </c>
      <c r="L73" s="41">
        <f t="shared" si="5"/>
        <v>7417.1931780000004</v>
      </c>
      <c r="O73" s="54" t="s">
        <v>272</v>
      </c>
      <c r="P73" s="54" t="s">
        <v>339</v>
      </c>
    </row>
    <row r="74" spans="1:16" s="8" customFormat="1">
      <c r="A74" s="17" t="s">
        <v>157</v>
      </c>
      <c r="C74" s="8" t="s">
        <v>158</v>
      </c>
      <c r="F74" s="8" t="s">
        <v>158</v>
      </c>
      <c r="G74" s="8" t="s">
        <v>158</v>
      </c>
      <c r="H74" s="8" t="s">
        <v>158</v>
      </c>
      <c r="I74" s="8" t="s">
        <v>158</v>
      </c>
      <c r="J74" s="8" t="s">
        <v>158</v>
      </c>
      <c r="K74" s="8" t="s">
        <v>158</v>
      </c>
      <c r="L74" s="8" t="s">
        <v>158</v>
      </c>
    </row>
    <row r="75" spans="1:16">
      <c r="C75" s="19">
        <v>616345.98</v>
      </c>
      <c r="F75" s="42">
        <f>SUM(F12:F74)</f>
        <v>616345.98000000021</v>
      </c>
      <c r="G75" s="42">
        <f t="shared" ref="G75:L75" si="6">SUM(G12:G74)</f>
        <v>12326.919600000001</v>
      </c>
      <c r="H75" s="42">
        <f t="shared" si="6"/>
        <v>46225.948500000006</v>
      </c>
      <c r="I75" s="42">
        <f t="shared" si="6"/>
        <v>0</v>
      </c>
      <c r="J75" s="42">
        <f t="shared" si="6"/>
        <v>674898.84809999983</v>
      </c>
      <c r="K75" s="42">
        <f t="shared" si="6"/>
        <v>107983.81569599999</v>
      </c>
      <c r="L75" s="42">
        <f t="shared" si="6"/>
        <v>782882.66379599983</v>
      </c>
    </row>
    <row r="77" spans="1:16">
      <c r="A77" s="12" t="s">
        <v>159</v>
      </c>
      <c r="F77" s="41"/>
      <c r="G77" s="41"/>
      <c r="H77" s="41"/>
      <c r="I77" s="41"/>
      <c r="J77" s="41"/>
      <c r="K77" s="41"/>
      <c r="L77" s="41"/>
    </row>
    <row r="78" spans="1:16" ht="15">
      <c r="A78" s="2" t="s">
        <v>160</v>
      </c>
      <c r="B78" s="1" t="s">
        <v>161</v>
      </c>
      <c r="C78" s="14">
        <v>2736.14</v>
      </c>
      <c r="F78" s="41">
        <f t="shared" ref="F78" si="7">+C78</f>
        <v>2736.14</v>
      </c>
      <c r="G78" s="41">
        <f t="shared" ref="G78:G119" si="8">+F78*2%</f>
        <v>54.722799999999999</v>
      </c>
      <c r="H78" s="41">
        <f t="shared" ref="H78" si="9">+F78*7.5%</f>
        <v>205.2105</v>
      </c>
      <c r="I78" s="41">
        <f>+INGENIERIA!O78</f>
        <v>134.07</v>
      </c>
      <c r="J78" s="41">
        <f t="shared" ref="J78" si="10">SUM(F78:I78)</f>
        <v>3130.1433000000002</v>
      </c>
      <c r="K78" s="41">
        <f t="shared" ref="K78:K119" si="11">+J78*16%</f>
        <v>500.82292800000005</v>
      </c>
      <c r="L78" s="41">
        <f t="shared" ref="L78" si="12">+J78+K78</f>
        <v>3630.9662280000002</v>
      </c>
      <c r="O78" s="54" t="s">
        <v>340</v>
      </c>
      <c r="P78" s="54" t="s">
        <v>341</v>
      </c>
    </row>
    <row r="79" spans="1:16" ht="15">
      <c r="A79" s="2" t="s">
        <v>162</v>
      </c>
      <c r="B79" s="1" t="s">
        <v>163</v>
      </c>
      <c r="C79" s="14">
        <v>5787.93</v>
      </c>
      <c r="F79" s="41">
        <f t="shared" ref="F79:F119" si="13">+C79</f>
        <v>5787.93</v>
      </c>
      <c r="G79" s="41">
        <f t="shared" si="8"/>
        <v>115.7586</v>
      </c>
      <c r="H79" s="41">
        <f t="shared" ref="H79:H119" si="14">+F79*7.5%</f>
        <v>434.09475000000003</v>
      </c>
      <c r="I79" s="41">
        <f>+INGENIERIA!O79</f>
        <v>283.61</v>
      </c>
      <c r="J79" s="41">
        <f t="shared" ref="J79:J119" si="15">SUM(F79:I79)</f>
        <v>6621.3933500000003</v>
      </c>
      <c r="K79" s="41">
        <f t="shared" si="11"/>
        <v>1059.4229360000002</v>
      </c>
      <c r="L79" s="41">
        <f t="shared" ref="L79:L119" si="16">+J79+K79</f>
        <v>7680.8162860000002</v>
      </c>
      <c r="O79" s="54" t="s">
        <v>340</v>
      </c>
      <c r="P79" s="54" t="s">
        <v>342</v>
      </c>
    </row>
    <row r="80" spans="1:16" ht="15">
      <c r="A80" s="2" t="s">
        <v>164</v>
      </c>
      <c r="B80" s="1" t="s">
        <v>165</v>
      </c>
      <c r="C80" s="14">
        <v>847.44</v>
      </c>
      <c r="F80" s="41">
        <f t="shared" si="13"/>
        <v>847.44</v>
      </c>
      <c r="G80" s="41">
        <f t="shared" si="8"/>
        <v>16.948800000000002</v>
      </c>
      <c r="H80" s="41">
        <f t="shared" si="14"/>
        <v>63.558</v>
      </c>
      <c r="I80" s="41">
        <f>+INGENIERIA!O80</f>
        <v>0</v>
      </c>
      <c r="J80" s="41">
        <f t="shared" si="15"/>
        <v>927.94680000000005</v>
      </c>
      <c r="K80" s="41">
        <f t="shared" si="11"/>
        <v>148.47148800000002</v>
      </c>
      <c r="L80" s="41">
        <f t="shared" si="16"/>
        <v>1076.4182880000001</v>
      </c>
      <c r="O80" s="56" t="s">
        <v>343</v>
      </c>
      <c r="P80" s="56" t="s">
        <v>344</v>
      </c>
    </row>
    <row r="81" spans="1:16" ht="15">
      <c r="A81" s="2" t="s">
        <v>166</v>
      </c>
      <c r="B81" s="1" t="s">
        <v>167</v>
      </c>
      <c r="C81" s="14">
        <v>2724.23</v>
      </c>
      <c r="F81" s="41">
        <f t="shared" si="13"/>
        <v>2724.23</v>
      </c>
      <c r="G81" s="41">
        <f t="shared" si="8"/>
        <v>54.4846</v>
      </c>
      <c r="H81" s="41">
        <f t="shared" si="14"/>
        <v>204.31725</v>
      </c>
      <c r="I81" s="41">
        <f>+INGENIERIA!O81</f>
        <v>133.49</v>
      </c>
      <c r="J81" s="41">
        <f t="shared" si="15"/>
        <v>3116.5218500000001</v>
      </c>
      <c r="K81" s="41">
        <f t="shared" si="11"/>
        <v>498.64349600000003</v>
      </c>
      <c r="L81" s="41">
        <f t="shared" si="16"/>
        <v>3615.1653460000002</v>
      </c>
      <c r="O81" s="54" t="s">
        <v>340</v>
      </c>
      <c r="P81" s="54" t="s">
        <v>345</v>
      </c>
    </row>
    <row r="82" spans="1:16" ht="15">
      <c r="A82" s="2" t="s">
        <v>168</v>
      </c>
      <c r="B82" s="1" t="s">
        <v>169</v>
      </c>
      <c r="C82" s="14">
        <v>1672.53</v>
      </c>
      <c r="F82" s="41">
        <f t="shared" si="13"/>
        <v>1672.53</v>
      </c>
      <c r="G82" s="41">
        <f t="shared" si="8"/>
        <v>33.450600000000001</v>
      </c>
      <c r="H82" s="41">
        <f t="shared" si="14"/>
        <v>125.43974999999999</v>
      </c>
      <c r="I82" s="41">
        <f>+INGENIERIA!O82</f>
        <v>0</v>
      </c>
      <c r="J82" s="41">
        <f t="shared" si="15"/>
        <v>1831.4203499999999</v>
      </c>
      <c r="K82" s="41">
        <f t="shared" si="11"/>
        <v>293.02725599999997</v>
      </c>
      <c r="L82" s="41">
        <f t="shared" si="16"/>
        <v>2124.4476059999997</v>
      </c>
      <c r="O82" s="54" t="s">
        <v>340</v>
      </c>
      <c r="P82" s="54" t="s">
        <v>346</v>
      </c>
    </row>
    <row r="83" spans="1:16" ht="15">
      <c r="A83" s="2" t="s">
        <v>170</v>
      </c>
      <c r="B83" s="1" t="s">
        <v>171</v>
      </c>
      <c r="C83" s="14">
        <v>1604.55</v>
      </c>
      <c r="F83" s="41">
        <f t="shared" si="13"/>
        <v>1604.55</v>
      </c>
      <c r="G83" s="41">
        <f t="shared" si="8"/>
        <v>32.091000000000001</v>
      </c>
      <c r="H83" s="41">
        <f t="shared" si="14"/>
        <v>120.34124999999999</v>
      </c>
      <c r="I83" s="41">
        <f>+INGENIERIA!O83</f>
        <v>78.62</v>
      </c>
      <c r="J83" s="41">
        <f t="shared" si="15"/>
        <v>1835.6022499999999</v>
      </c>
      <c r="K83" s="41">
        <f t="shared" si="11"/>
        <v>293.69635999999997</v>
      </c>
      <c r="L83" s="41">
        <f t="shared" si="16"/>
        <v>2129.2986099999998</v>
      </c>
      <c r="O83" s="54" t="s">
        <v>340</v>
      </c>
      <c r="P83" s="54" t="s">
        <v>347</v>
      </c>
    </row>
    <row r="84" spans="1:16" ht="15">
      <c r="A84" s="2" t="s">
        <v>172</v>
      </c>
      <c r="B84" s="1" t="s">
        <v>173</v>
      </c>
      <c r="C84" s="14">
        <v>954.69</v>
      </c>
      <c r="F84" s="41">
        <f t="shared" si="13"/>
        <v>954.69</v>
      </c>
      <c r="G84" s="41">
        <f t="shared" si="8"/>
        <v>19.093800000000002</v>
      </c>
      <c r="H84" s="41">
        <f t="shared" si="14"/>
        <v>71.601749999999996</v>
      </c>
      <c r="I84" s="41">
        <f>+INGENIERIA!O84</f>
        <v>46.78</v>
      </c>
      <c r="J84" s="41">
        <f t="shared" si="15"/>
        <v>1092.1655499999999</v>
      </c>
      <c r="K84" s="41">
        <f t="shared" si="11"/>
        <v>174.746488</v>
      </c>
      <c r="L84" s="41">
        <f t="shared" si="16"/>
        <v>1266.9120379999999</v>
      </c>
      <c r="O84" s="54" t="s">
        <v>340</v>
      </c>
      <c r="P84" s="54" t="s">
        <v>348</v>
      </c>
    </row>
    <row r="85" spans="1:16" ht="15">
      <c r="A85" s="2" t="s">
        <v>174</v>
      </c>
      <c r="B85" s="1" t="s">
        <v>175</v>
      </c>
      <c r="C85" s="14">
        <v>2284.5500000000002</v>
      </c>
      <c r="F85" s="41">
        <f t="shared" si="13"/>
        <v>2284.5500000000002</v>
      </c>
      <c r="G85" s="41">
        <f t="shared" si="8"/>
        <v>45.691000000000003</v>
      </c>
      <c r="H85" s="41">
        <f t="shared" si="14"/>
        <v>171.34125</v>
      </c>
      <c r="I85" s="41">
        <f>+INGENIERIA!O85</f>
        <v>0</v>
      </c>
      <c r="J85" s="41">
        <f t="shared" si="15"/>
        <v>2501.5822499999999</v>
      </c>
      <c r="K85" s="41">
        <f t="shared" si="11"/>
        <v>400.25315999999998</v>
      </c>
      <c r="L85" s="41">
        <f t="shared" si="16"/>
        <v>2901.8354099999997</v>
      </c>
      <c r="O85" s="54" t="s">
        <v>343</v>
      </c>
      <c r="P85" s="54" t="s">
        <v>349</v>
      </c>
    </row>
    <row r="86" spans="1:16" ht="15">
      <c r="A86" s="2" t="s">
        <v>176</v>
      </c>
      <c r="B86" s="1" t="s">
        <v>177</v>
      </c>
      <c r="C86" s="14">
        <v>3797.56</v>
      </c>
      <c r="F86" s="41">
        <f t="shared" si="13"/>
        <v>3797.56</v>
      </c>
      <c r="G86" s="41">
        <f t="shared" si="8"/>
        <v>75.9512</v>
      </c>
      <c r="H86" s="41">
        <f t="shared" si="14"/>
        <v>284.81700000000001</v>
      </c>
      <c r="I86" s="41">
        <f>+INGENIERIA!O86</f>
        <v>0</v>
      </c>
      <c r="J86" s="41">
        <f t="shared" si="15"/>
        <v>4158.3281999999999</v>
      </c>
      <c r="K86" s="41">
        <f t="shared" si="11"/>
        <v>665.33251199999995</v>
      </c>
      <c r="L86" s="41">
        <f t="shared" si="16"/>
        <v>4823.6607119999999</v>
      </c>
      <c r="O86" s="54" t="s">
        <v>343</v>
      </c>
      <c r="P86" s="54" t="s">
        <v>350</v>
      </c>
    </row>
    <row r="87" spans="1:16" ht="15">
      <c r="A87" s="2" t="s">
        <v>178</v>
      </c>
      <c r="B87" s="1" t="s">
        <v>179</v>
      </c>
      <c r="C87" s="14">
        <v>1467</v>
      </c>
      <c r="F87" s="41">
        <f t="shared" si="13"/>
        <v>1467</v>
      </c>
      <c r="G87" s="41">
        <f t="shared" si="8"/>
        <v>29.34</v>
      </c>
      <c r="H87" s="41">
        <f t="shared" si="14"/>
        <v>110.02499999999999</v>
      </c>
      <c r="I87" s="41">
        <f>+INGENIERIA!O87</f>
        <v>71.88</v>
      </c>
      <c r="J87" s="41">
        <f t="shared" si="15"/>
        <v>1678.2449999999999</v>
      </c>
      <c r="K87" s="41">
        <f t="shared" si="11"/>
        <v>268.51920000000001</v>
      </c>
      <c r="L87" s="41">
        <f t="shared" si="16"/>
        <v>1946.7641999999998</v>
      </c>
      <c r="O87" s="54" t="s">
        <v>340</v>
      </c>
      <c r="P87" s="54" t="s">
        <v>351</v>
      </c>
    </row>
    <row r="88" spans="1:16" ht="15">
      <c r="A88" s="2" t="s">
        <v>180</v>
      </c>
      <c r="B88" s="1" t="s">
        <v>181</v>
      </c>
      <c r="C88" s="14">
        <v>5805.63</v>
      </c>
      <c r="F88" s="41">
        <f t="shared" si="13"/>
        <v>5805.63</v>
      </c>
      <c r="G88" s="41">
        <f t="shared" si="8"/>
        <v>116.1126</v>
      </c>
      <c r="H88" s="41">
        <f t="shared" si="14"/>
        <v>435.42225000000002</v>
      </c>
      <c r="I88" s="41">
        <f>+INGENIERIA!O88</f>
        <v>284.48</v>
      </c>
      <c r="J88" s="41">
        <f t="shared" si="15"/>
        <v>6641.6448500000006</v>
      </c>
      <c r="K88" s="41">
        <f t="shared" si="11"/>
        <v>1062.663176</v>
      </c>
      <c r="L88" s="41">
        <f t="shared" si="16"/>
        <v>7704.3080260000006</v>
      </c>
      <c r="O88" s="54" t="s">
        <v>340</v>
      </c>
      <c r="P88" s="54" t="s">
        <v>352</v>
      </c>
    </row>
    <row r="89" spans="1:16" ht="15">
      <c r="A89" s="2" t="s">
        <v>182</v>
      </c>
      <c r="B89" s="1" t="s">
        <v>183</v>
      </c>
      <c r="C89" s="14">
        <v>1524.45</v>
      </c>
      <c r="F89" s="41">
        <f t="shared" si="13"/>
        <v>1524.45</v>
      </c>
      <c r="G89" s="41">
        <f t="shared" si="8"/>
        <v>30.489000000000001</v>
      </c>
      <c r="H89" s="41">
        <f t="shared" si="14"/>
        <v>114.33374999999999</v>
      </c>
      <c r="I89" s="41">
        <f>+INGENIERIA!O89</f>
        <v>0</v>
      </c>
      <c r="J89" s="41">
        <f t="shared" si="15"/>
        <v>1669.2727500000001</v>
      </c>
      <c r="K89" s="41">
        <f t="shared" si="11"/>
        <v>267.08364</v>
      </c>
      <c r="L89" s="41">
        <f t="shared" si="16"/>
        <v>1936.3563900000001</v>
      </c>
      <c r="O89" s="54" t="s">
        <v>340</v>
      </c>
      <c r="P89" s="54" t="s">
        <v>353</v>
      </c>
    </row>
    <row r="90" spans="1:16" ht="15">
      <c r="A90" s="2" t="s">
        <v>184</v>
      </c>
      <c r="B90" s="1" t="s">
        <v>185</v>
      </c>
      <c r="C90" s="14">
        <v>963.33</v>
      </c>
      <c r="F90" s="41">
        <f t="shared" si="13"/>
        <v>963.33</v>
      </c>
      <c r="G90" s="41">
        <f t="shared" si="8"/>
        <v>19.2666</v>
      </c>
      <c r="H90" s="41">
        <f t="shared" si="14"/>
        <v>72.249750000000006</v>
      </c>
      <c r="I90" s="41">
        <f>+INGENIERIA!O90</f>
        <v>0</v>
      </c>
      <c r="J90" s="41">
        <f t="shared" si="15"/>
        <v>1054.84635</v>
      </c>
      <c r="K90" s="41">
        <f t="shared" si="11"/>
        <v>168.77541600000001</v>
      </c>
      <c r="L90" s="41">
        <f t="shared" si="16"/>
        <v>1223.621766</v>
      </c>
      <c r="O90" s="54" t="s">
        <v>343</v>
      </c>
      <c r="P90" s="54" t="s">
        <v>354</v>
      </c>
    </row>
    <row r="91" spans="1:16" ht="15">
      <c r="A91" s="2" t="s">
        <v>186</v>
      </c>
      <c r="B91" s="1" t="s">
        <v>187</v>
      </c>
      <c r="C91" s="14">
        <v>2822.68</v>
      </c>
      <c r="F91" s="41">
        <f t="shared" si="13"/>
        <v>2822.68</v>
      </c>
      <c r="G91" s="41">
        <f t="shared" si="8"/>
        <v>56.453599999999994</v>
      </c>
      <c r="H91" s="41">
        <f t="shared" si="14"/>
        <v>211.70099999999999</v>
      </c>
      <c r="I91" s="41">
        <f>+INGENIERIA!O91</f>
        <v>0</v>
      </c>
      <c r="J91" s="41">
        <f t="shared" si="15"/>
        <v>3090.8345999999997</v>
      </c>
      <c r="K91" s="41">
        <f t="shared" si="11"/>
        <v>494.53353599999997</v>
      </c>
      <c r="L91" s="41">
        <f t="shared" si="16"/>
        <v>3585.3681359999996</v>
      </c>
      <c r="O91" s="54" t="s">
        <v>343</v>
      </c>
      <c r="P91" s="54" t="s">
        <v>355</v>
      </c>
    </row>
    <row r="92" spans="1:16" ht="15">
      <c r="A92" s="2" t="s">
        <v>188</v>
      </c>
      <c r="B92" s="1" t="s">
        <v>189</v>
      </c>
      <c r="C92" s="14">
        <v>1883.53</v>
      </c>
      <c r="F92" s="41">
        <f t="shared" si="13"/>
        <v>1883.53</v>
      </c>
      <c r="G92" s="41">
        <f t="shared" si="8"/>
        <v>37.6706</v>
      </c>
      <c r="H92" s="41">
        <f t="shared" si="14"/>
        <v>141.26474999999999</v>
      </c>
      <c r="I92" s="41">
        <f>+INGENIERIA!O92</f>
        <v>92.29</v>
      </c>
      <c r="J92" s="41">
        <f t="shared" si="15"/>
        <v>2154.7553499999999</v>
      </c>
      <c r="K92" s="41">
        <f t="shared" si="11"/>
        <v>344.76085599999999</v>
      </c>
      <c r="L92" s="41">
        <f t="shared" si="16"/>
        <v>2499.5162059999998</v>
      </c>
      <c r="O92" s="54" t="s">
        <v>340</v>
      </c>
      <c r="P92" s="54" t="s">
        <v>356</v>
      </c>
    </row>
    <row r="93" spans="1:16" ht="15">
      <c r="A93" s="2" t="s">
        <v>190</v>
      </c>
      <c r="B93" s="1" t="s">
        <v>191</v>
      </c>
      <c r="C93" s="14">
        <v>4729.76</v>
      </c>
      <c r="F93" s="41">
        <f t="shared" si="13"/>
        <v>4729.76</v>
      </c>
      <c r="G93" s="41">
        <f t="shared" si="8"/>
        <v>94.595200000000006</v>
      </c>
      <c r="H93" s="41">
        <f t="shared" si="14"/>
        <v>354.73200000000003</v>
      </c>
      <c r="I93" s="41">
        <f>+INGENIERIA!O93</f>
        <v>231.76</v>
      </c>
      <c r="J93" s="41">
        <f t="shared" si="15"/>
        <v>5410.8472000000002</v>
      </c>
      <c r="K93" s="41">
        <f t="shared" si="11"/>
        <v>865.7355520000001</v>
      </c>
      <c r="L93" s="41">
        <f t="shared" si="16"/>
        <v>6276.5827520000003</v>
      </c>
      <c r="O93" s="54" t="s">
        <v>340</v>
      </c>
      <c r="P93" s="54" t="s">
        <v>357</v>
      </c>
    </row>
    <row r="94" spans="1:16" ht="15">
      <c r="A94" s="2" t="s">
        <v>192</v>
      </c>
      <c r="B94" s="1" t="s">
        <v>193</v>
      </c>
      <c r="C94" s="14">
        <v>3468.02</v>
      </c>
      <c r="F94" s="41">
        <f t="shared" si="13"/>
        <v>3468.02</v>
      </c>
      <c r="G94" s="41">
        <f t="shared" si="8"/>
        <v>69.360399999999998</v>
      </c>
      <c r="H94" s="41">
        <f t="shared" si="14"/>
        <v>260.10149999999999</v>
      </c>
      <c r="I94" s="41">
        <f>+INGENIERIA!O94</f>
        <v>169.93</v>
      </c>
      <c r="J94" s="41">
        <f t="shared" si="15"/>
        <v>3967.4118999999996</v>
      </c>
      <c r="K94" s="41">
        <f t="shared" si="11"/>
        <v>634.78590399999996</v>
      </c>
      <c r="L94" s="41">
        <f t="shared" si="16"/>
        <v>4602.1978039999995</v>
      </c>
      <c r="O94" s="54" t="s">
        <v>340</v>
      </c>
      <c r="P94" s="54" t="s">
        <v>358</v>
      </c>
    </row>
    <row r="95" spans="1:16" ht="15">
      <c r="A95" s="2" t="s">
        <v>194</v>
      </c>
      <c r="B95" s="1" t="s">
        <v>195</v>
      </c>
      <c r="C95" s="14">
        <v>4519.82</v>
      </c>
      <c r="F95" s="41">
        <f t="shared" si="13"/>
        <v>4519.82</v>
      </c>
      <c r="G95" s="41">
        <f t="shared" si="8"/>
        <v>90.3964</v>
      </c>
      <c r="H95" s="41">
        <f t="shared" si="14"/>
        <v>338.98649999999998</v>
      </c>
      <c r="I95" s="41">
        <f>+INGENIERIA!O95</f>
        <v>0</v>
      </c>
      <c r="J95" s="41">
        <f t="shared" si="15"/>
        <v>4949.2028999999993</v>
      </c>
      <c r="K95" s="41">
        <f t="shared" si="11"/>
        <v>791.87246399999992</v>
      </c>
      <c r="L95" s="41">
        <f t="shared" si="16"/>
        <v>5741.0753639999994</v>
      </c>
      <c r="O95" s="54" t="s">
        <v>343</v>
      </c>
      <c r="P95" s="54" t="s">
        <v>359</v>
      </c>
    </row>
    <row r="96" spans="1:16" ht="15">
      <c r="A96" s="2" t="s">
        <v>196</v>
      </c>
      <c r="B96" s="1" t="s">
        <v>197</v>
      </c>
      <c r="C96" s="14">
        <v>1828.8</v>
      </c>
      <c r="F96" s="41">
        <f t="shared" si="13"/>
        <v>1828.8</v>
      </c>
      <c r="G96" s="41">
        <f t="shared" si="8"/>
        <v>36.576000000000001</v>
      </c>
      <c r="H96" s="41">
        <f t="shared" si="14"/>
        <v>137.16</v>
      </c>
      <c r="I96" s="41">
        <f>+INGENIERIA!O96</f>
        <v>89.61</v>
      </c>
      <c r="J96" s="41">
        <f t="shared" si="15"/>
        <v>2092.1460000000002</v>
      </c>
      <c r="K96" s="41">
        <f t="shared" si="11"/>
        <v>334.74336000000005</v>
      </c>
      <c r="L96" s="41">
        <f t="shared" si="16"/>
        <v>2426.8893600000001</v>
      </c>
      <c r="O96" s="54" t="s">
        <v>340</v>
      </c>
      <c r="P96" s="54" t="s">
        <v>360</v>
      </c>
    </row>
    <row r="97" spans="1:16" ht="15">
      <c r="A97" s="2" t="s">
        <v>198</v>
      </c>
      <c r="B97" s="1" t="s">
        <v>199</v>
      </c>
      <c r="C97" s="14">
        <v>1625.05</v>
      </c>
      <c r="F97" s="41">
        <f t="shared" si="13"/>
        <v>1625.05</v>
      </c>
      <c r="G97" s="41">
        <f t="shared" si="8"/>
        <v>32.500999999999998</v>
      </c>
      <c r="H97" s="41">
        <f t="shared" si="14"/>
        <v>121.87875</v>
      </c>
      <c r="I97" s="41">
        <f>+INGENIERIA!O97</f>
        <v>0</v>
      </c>
      <c r="J97" s="41">
        <f t="shared" si="15"/>
        <v>1779.42975</v>
      </c>
      <c r="K97" s="41">
        <f t="shared" si="11"/>
        <v>284.70875999999998</v>
      </c>
      <c r="L97" s="41">
        <f t="shared" si="16"/>
        <v>2064.1385099999998</v>
      </c>
      <c r="O97" s="57" t="s">
        <v>272</v>
      </c>
      <c r="P97" s="54" t="s">
        <v>361</v>
      </c>
    </row>
    <row r="98" spans="1:16" ht="15">
      <c r="A98" s="2" t="s">
        <v>200</v>
      </c>
      <c r="B98" s="1" t="s">
        <v>201</v>
      </c>
      <c r="C98" s="14">
        <v>1200.01</v>
      </c>
      <c r="F98" s="41">
        <f t="shared" si="13"/>
        <v>1200.01</v>
      </c>
      <c r="G98" s="41">
        <f t="shared" si="8"/>
        <v>24.0002</v>
      </c>
      <c r="H98" s="41">
        <f t="shared" si="14"/>
        <v>90.000749999999996</v>
      </c>
      <c r="I98" s="41">
        <f>+INGENIERIA!O98</f>
        <v>0</v>
      </c>
      <c r="J98" s="41">
        <f t="shared" si="15"/>
        <v>1314.0109499999999</v>
      </c>
      <c r="K98" s="41">
        <f t="shared" si="11"/>
        <v>210.24175199999999</v>
      </c>
      <c r="L98" s="41">
        <f t="shared" si="16"/>
        <v>1524.2527019999998</v>
      </c>
      <c r="O98" s="54" t="s">
        <v>343</v>
      </c>
      <c r="P98" s="54" t="s">
        <v>362</v>
      </c>
    </row>
    <row r="99" spans="1:16" ht="15">
      <c r="A99" s="2" t="s">
        <v>202</v>
      </c>
      <c r="B99" s="1" t="s">
        <v>203</v>
      </c>
      <c r="C99" s="14">
        <v>720.2</v>
      </c>
      <c r="F99" s="41">
        <f t="shared" si="13"/>
        <v>720.2</v>
      </c>
      <c r="G99" s="41">
        <f t="shared" si="8"/>
        <v>14.404000000000002</v>
      </c>
      <c r="H99" s="41">
        <f t="shared" si="14"/>
        <v>54.015000000000001</v>
      </c>
      <c r="I99" s="41">
        <f>+INGENIERIA!O99</f>
        <v>35.29</v>
      </c>
      <c r="J99" s="41">
        <f t="shared" si="15"/>
        <v>823.90899999999999</v>
      </c>
      <c r="K99" s="41">
        <f t="shared" si="11"/>
        <v>131.82544000000001</v>
      </c>
      <c r="L99" s="41">
        <f t="shared" si="16"/>
        <v>955.73443999999995</v>
      </c>
      <c r="O99" s="54" t="s">
        <v>340</v>
      </c>
      <c r="P99" s="54" t="s">
        <v>363</v>
      </c>
    </row>
    <row r="100" spans="1:16" ht="15">
      <c r="A100" s="2" t="s">
        <v>204</v>
      </c>
      <c r="B100" s="1" t="s">
        <v>205</v>
      </c>
      <c r="C100" s="14">
        <v>947.11</v>
      </c>
      <c r="F100" s="41">
        <f t="shared" si="13"/>
        <v>947.11</v>
      </c>
      <c r="G100" s="41">
        <f t="shared" si="8"/>
        <v>18.9422</v>
      </c>
      <c r="H100" s="41">
        <f t="shared" si="14"/>
        <v>71.033249999999995</v>
      </c>
      <c r="I100" s="41">
        <f>+INGENIERIA!O100</f>
        <v>0</v>
      </c>
      <c r="J100" s="41">
        <f t="shared" si="15"/>
        <v>1037.08545</v>
      </c>
      <c r="K100" s="41">
        <f t="shared" si="11"/>
        <v>165.933672</v>
      </c>
      <c r="L100" s="41">
        <f t="shared" si="16"/>
        <v>1203.0191220000002</v>
      </c>
      <c r="O100" s="54" t="s">
        <v>343</v>
      </c>
      <c r="P100" s="54" t="s">
        <v>364</v>
      </c>
    </row>
    <row r="101" spans="1:16" ht="15">
      <c r="A101" s="2" t="s">
        <v>206</v>
      </c>
      <c r="B101" s="1" t="s">
        <v>207</v>
      </c>
      <c r="C101" s="14">
        <v>2856.16</v>
      </c>
      <c r="F101" s="41">
        <f t="shared" si="13"/>
        <v>2856.16</v>
      </c>
      <c r="G101" s="41">
        <f t="shared" si="8"/>
        <v>57.123199999999997</v>
      </c>
      <c r="H101" s="41">
        <f t="shared" si="14"/>
        <v>214.21199999999999</v>
      </c>
      <c r="I101" s="41">
        <f>+INGENIERIA!O101</f>
        <v>139.94999999999999</v>
      </c>
      <c r="J101" s="41">
        <f t="shared" si="15"/>
        <v>3267.4451999999997</v>
      </c>
      <c r="K101" s="41">
        <f t="shared" si="11"/>
        <v>522.79123199999992</v>
      </c>
      <c r="L101" s="41">
        <f t="shared" si="16"/>
        <v>3790.2364319999997</v>
      </c>
      <c r="O101" s="54" t="s">
        <v>340</v>
      </c>
      <c r="P101" s="54" t="s">
        <v>365</v>
      </c>
    </row>
    <row r="102" spans="1:16" ht="15">
      <c r="A102" s="2" t="s">
        <v>208</v>
      </c>
      <c r="B102" s="1" t="s">
        <v>209</v>
      </c>
      <c r="C102" s="14">
        <v>2863.91</v>
      </c>
      <c r="F102" s="41">
        <f t="shared" si="13"/>
        <v>2863.91</v>
      </c>
      <c r="G102" s="41">
        <f t="shared" si="8"/>
        <v>57.278199999999998</v>
      </c>
      <c r="H102" s="41">
        <f t="shared" si="14"/>
        <v>214.79324999999997</v>
      </c>
      <c r="I102" s="41">
        <f>+INGENIERIA!O102</f>
        <v>140.33000000000001</v>
      </c>
      <c r="J102" s="41">
        <f t="shared" si="15"/>
        <v>3276.3114500000001</v>
      </c>
      <c r="K102" s="41">
        <f t="shared" si="11"/>
        <v>524.20983200000001</v>
      </c>
      <c r="L102" s="41">
        <f t="shared" si="16"/>
        <v>3800.5212820000002</v>
      </c>
      <c r="O102" s="54" t="s">
        <v>340</v>
      </c>
      <c r="P102" s="54" t="s">
        <v>366</v>
      </c>
    </row>
    <row r="103" spans="1:16" ht="15">
      <c r="A103" s="2" t="s">
        <v>210</v>
      </c>
      <c r="B103" s="1" t="s">
        <v>211</v>
      </c>
      <c r="C103" s="14">
        <v>1199.94</v>
      </c>
      <c r="F103" s="41">
        <f t="shared" si="13"/>
        <v>1199.94</v>
      </c>
      <c r="G103" s="41">
        <f t="shared" si="8"/>
        <v>23.998800000000003</v>
      </c>
      <c r="H103" s="41">
        <f t="shared" si="14"/>
        <v>89.995500000000007</v>
      </c>
      <c r="I103" s="41">
        <f>+INGENIERIA!O103</f>
        <v>0</v>
      </c>
      <c r="J103" s="41">
        <f t="shared" si="15"/>
        <v>1313.9343000000001</v>
      </c>
      <c r="K103" s="41">
        <f t="shared" si="11"/>
        <v>210.22948800000003</v>
      </c>
      <c r="L103" s="41">
        <f t="shared" si="16"/>
        <v>1524.1637880000001</v>
      </c>
      <c r="O103" s="54" t="s">
        <v>343</v>
      </c>
      <c r="P103" s="54" t="s">
        <v>367</v>
      </c>
    </row>
    <row r="104" spans="1:16" ht="15">
      <c r="A104" s="2" t="s">
        <v>212</v>
      </c>
      <c r="B104" s="1" t="s">
        <v>213</v>
      </c>
      <c r="C104" s="14">
        <v>6365.9</v>
      </c>
      <c r="F104" s="41">
        <f t="shared" si="13"/>
        <v>6365.9</v>
      </c>
      <c r="G104" s="41">
        <f t="shared" si="8"/>
        <v>127.318</v>
      </c>
      <c r="H104" s="41">
        <f t="shared" si="14"/>
        <v>477.44249999999994</v>
      </c>
      <c r="I104" s="41">
        <f>+INGENIERIA!O104</f>
        <v>0</v>
      </c>
      <c r="J104" s="41">
        <f t="shared" si="15"/>
        <v>6970.6605</v>
      </c>
      <c r="K104" s="41">
        <f t="shared" si="11"/>
        <v>1115.3056799999999</v>
      </c>
      <c r="L104" s="41">
        <f t="shared" si="16"/>
        <v>8085.9661799999994</v>
      </c>
      <c r="O104" s="54" t="s">
        <v>343</v>
      </c>
      <c r="P104" s="54" t="s">
        <v>368</v>
      </c>
    </row>
    <row r="105" spans="1:16" ht="15">
      <c r="A105" s="2" t="s">
        <v>214</v>
      </c>
      <c r="B105" s="1" t="s">
        <v>215</v>
      </c>
      <c r="C105" s="14">
        <v>1200.01</v>
      </c>
      <c r="F105" s="41">
        <f t="shared" si="13"/>
        <v>1200.01</v>
      </c>
      <c r="G105" s="41">
        <f t="shared" si="8"/>
        <v>24.0002</v>
      </c>
      <c r="H105" s="41">
        <f t="shared" si="14"/>
        <v>90.000749999999996</v>
      </c>
      <c r="I105" s="41">
        <f>+INGENIERIA!O105</f>
        <v>0</v>
      </c>
      <c r="J105" s="41">
        <f t="shared" si="15"/>
        <v>1314.0109499999999</v>
      </c>
      <c r="K105" s="41">
        <f t="shared" si="11"/>
        <v>210.24175199999999</v>
      </c>
      <c r="L105" s="41">
        <f t="shared" si="16"/>
        <v>1524.2527019999998</v>
      </c>
      <c r="O105" s="54" t="s">
        <v>343</v>
      </c>
      <c r="P105" s="54" t="s">
        <v>369</v>
      </c>
    </row>
    <row r="106" spans="1:16" ht="15">
      <c r="A106" s="2" t="s">
        <v>216</v>
      </c>
      <c r="B106" s="1" t="s">
        <v>217</v>
      </c>
      <c r="C106" s="14">
        <v>4877.54</v>
      </c>
      <c r="F106" s="41">
        <f t="shared" si="13"/>
        <v>4877.54</v>
      </c>
      <c r="G106" s="41">
        <f t="shared" si="8"/>
        <v>97.550799999999995</v>
      </c>
      <c r="H106" s="41">
        <f t="shared" si="14"/>
        <v>365.81549999999999</v>
      </c>
      <c r="I106" s="41">
        <f>+INGENIERIA!O106</f>
        <v>0</v>
      </c>
      <c r="J106" s="41">
        <f t="shared" si="15"/>
        <v>5340.9062999999996</v>
      </c>
      <c r="K106" s="41">
        <f t="shared" si="11"/>
        <v>854.54500799999994</v>
      </c>
      <c r="L106" s="41">
        <f t="shared" si="16"/>
        <v>6195.4513079999997</v>
      </c>
      <c r="O106" s="54" t="s">
        <v>343</v>
      </c>
      <c r="P106" s="54" t="s">
        <v>370</v>
      </c>
    </row>
    <row r="107" spans="1:16" ht="15">
      <c r="A107" s="2" t="s">
        <v>218</v>
      </c>
      <c r="B107" s="1" t="s">
        <v>219</v>
      </c>
      <c r="C107" s="14">
        <v>8346.5499999999993</v>
      </c>
      <c r="F107" s="41">
        <f t="shared" si="13"/>
        <v>8346.5499999999993</v>
      </c>
      <c r="G107" s="41">
        <f t="shared" si="8"/>
        <v>166.93099999999998</v>
      </c>
      <c r="H107" s="41">
        <f t="shared" si="14"/>
        <v>625.99124999999992</v>
      </c>
      <c r="I107" s="41">
        <f>+INGENIERIA!O107</f>
        <v>408.98</v>
      </c>
      <c r="J107" s="41">
        <f t="shared" si="15"/>
        <v>9548.4522499999985</v>
      </c>
      <c r="K107" s="41">
        <f t="shared" si="11"/>
        <v>1527.7523599999997</v>
      </c>
      <c r="L107" s="41">
        <f t="shared" si="16"/>
        <v>11076.204609999999</v>
      </c>
      <c r="O107" s="54" t="s">
        <v>340</v>
      </c>
      <c r="P107" s="54" t="s">
        <v>371</v>
      </c>
    </row>
    <row r="108" spans="1:16" ht="15">
      <c r="A108" s="2" t="s">
        <v>220</v>
      </c>
      <c r="B108" s="1" t="s">
        <v>221</v>
      </c>
      <c r="C108" s="14">
        <v>2025.63</v>
      </c>
      <c r="F108" s="41">
        <f t="shared" si="13"/>
        <v>2025.63</v>
      </c>
      <c r="G108" s="41">
        <f t="shared" si="8"/>
        <v>40.512600000000006</v>
      </c>
      <c r="H108" s="41">
        <f t="shared" si="14"/>
        <v>151.92224999999999</v>
      </c>
      <c r="I108" s="41">
        <f>+INGENIERIA!O108</f>
        <v>0</v>
      </c>
      <c r="J108" s="41">
        <f t="shared" si="15"/>
        <v>2218.0648500000002</v>
      </c>
      <c r="K108" s="41">
        <f t="shared" si="11"/>
        <v>354.89037600000006</v>
      </c>
      <c r="L108" s="41">
        <f t="shared" si="16"/>
        <v>2572.955226</v>
      </c>
      <c r="O108" s="54" t="s">
        <v>343</v>
      </c>
      <c r="P108" s="54" t="s">
        <v>372</v>
      </c>
    </row>
    <row r="109" spans="1:16" ht="15">
      <c r="A109" s="2" t="s">
        <v>222</v>
      </c>
      <c r="B109" s="1" t="s">
        <v>223</v>
      </c>
      <c r="C109" s="14">
        <v>1199.1099999999999</v>
      </c>
      <c r="F109" s="41">
        <f t="shared" si="13"/>
        <v>1199.1099999999999</v>
      </c>
      <c r="G109" s="41">
        <f t="shared" si="8"/>
        <v>23.982199999999999</v>
      </c>
      <c r="H109" s="41">
        <f t="shared" si="14"/>
        <v>89.933249999999987</v>
      </c>
      <c r="I109" s="41">
        <f>+INGENIERIA!O109</f>
        <v>0</v>
      </c>
      <c r="J109" s="41">
        <f t="shared" si="15"/>
        <v>1313.0254499999999</v>
      </c>
      <c r="K109" s="41">
        <f t="shared" si="11"/>
        <v>210.08407199999999</v>
      </c>
      <c r="L109" s="41">
        <f t="shared" si="16"/>
        <v>1523.1095219999997</v>
      </c>
      <c r="O109" s="54" t="s">
        <v>340</v>
      </c>
      <c r="P109" s="54" t="s">
        <v>373</v>
      </c>
    </row>
    <row r="110" spans="1:16" ht="15">
      <c r="A110" s="2" t="s">
        <v>224</v>
      </c>
      <c r="B110" s="1" t="s">
        <v>225</v>
      </c>
      <c r="C110" s="14">
        <v>882.53</v>
      </c>
      <c r="F110" s="41">
        <f t="shared" si="13"/>
        <v>882.53</v>
      </c>
      <c r="G110" s="41">
        <f t="shared" si="8"/>
        <v>17.650600000000001</v>
      </c>
      <c r="H110" s="41">
        <f t="shared" si="14"/>
        <v>66.189749999999989</v>
      </c>
      <c r="I110" s="41">
        <f>+INGENIERIA!O110</f>
        <v>0</v>
      </c>
      <c r="J110" s="41">
        <f t="shared" si="15"/>
        <v>966.37035000000003</v>
      </c>
      <c r="K110" s="41">
        <f t="shared" si="11"/>
        <v>154.61925600000001</v>
      </c>
      <c r="L110" s="41">
        <f t="shared" si="16"/>
        <v>1120.9896060000001</v>
      </c>
      <c r="O110" s="54" t="s">
        <v>340</v>
      </c>
      <c r="P110" s="54" t="s">
        <v>374</v>
      </c>
    </row>
    <row r="111" spans="1:16" ht="15">
      <c r="A111" s="2" t="s">
        <v>226</v>
      </c>
      <c r="B111" s="1" t="s">
        <v>227</v>
      </c>
      <c r="C111" s="14">
        <v>1380.28</v>
      </c>
      <c r="F111" s="41">
        <f t="shared" si="13"/>
        <v>1380.28</v>
      </c>
      <c r="G111" s="41">
        <f t="shared" si="8"/>
        <v>27.605599999999999</v>
      </c>
      <c r="H111" s="41">
        <f t="shared" si="14"/>
        <v>103.521</v>
      </c>
      <c r="I111" s="41">
        <f>+INGENIERIA!O111</f>
        <v>0</v>
      </c>
      <c r="J111" s="41">
        <f t="shared" si="15"/>
        <v>1511.4066</v>
      </c>
      <c r="K111" s="41">
        <f t="shared" si="11"/>
        <v>241.82505600000002</v>
      </c>
      <c r="L111" s="41">
        <f t="shared" si="16"/>
        <v>1753.2316559999999</v>
      </c>
      <c r="O111" s="54" t="s">
        <v>340</v>
      </c>
      <c r="P111" s="54" t="s">
        <v>375</v>
      </c>
    </row>
    <row r="112" spans="1:16" ht="15">
      <c r="A112" s="2" t="s">
        <v>228</v>
      </c>
      <c r="B112" s="1" t="s">
        <v>229</v>
      </c>
      <c r="C112" s="14">
        <v>1669.76</v>
      </c>
      <c r="F112" s="41">
        <f t="shared" si="13"/>
        <v>1669.76</v>
      </c>
      <c r="G112" s="41">
        <f t="shared" si="8"/>
        <v>33.395200000000003</v>
      </c>
      <c r="H112" s="41">
        <f t="shared" si="14"/>
        <v>125.232</v>
      </c>
      <c r="I112" s="41">
        <f>+INGENIERIA!O112</f>
        <v>81.819999999999993</v>
      </c>
      <c r="J112" s="41">
        <f t="shared" si="15"/>
        <v>1910.2071999999998</v>
      </c>
      <c r="K112" s="41">
        <f t="shared" si="11"/>
        <v>305.633152</v>
      </c>
      <c r="L112" s="41">
        <f t="shared" si="16"/>
        <v>2215.8403519999997</v>
      </c>
      <c r="O112" s="54" t="s">
        <v>340</v>
      </c>
      <c r="P112" s="54" t="s">
        <v>376</v>
      </c>
    </row>
    <row r="113" spans="1:16" ht="15">
      <c r="A113" s="2" t="s">
        <v>230</v>
      </c>
      <c r="B113" s="1" t="s">
        <v>231</v>
      </c>
      <c r="C113" s="14">
        <v>3275.77</v>
      </c>
      <c r="F113" s="41">
        <f t="shared" si="13"/>
        <v>3275.77</v>
      </c>
      <c r="G113" s="41">
        <f t="shared" si="8"/>
        <v>65.5154</v>
      </c>
      <c r="H113" s="41">
        <f t="shared" si="14"/>
        <v>245.68275</v>
      </c>
      <c r="I113" s="41">
        <f>+INGENIERIA!O113</f>
        <v>160.51</v>
      </c>
      <c r="J113" s="41">
        <f t="shared" si="15"/>
        <v>3747.4781499999999</v>
      </c>
      <c r="K113" s="41">
        <f t="shared" si="11"/>
        <v>599.59650399999998</v>
      </c>
      <c r="L113" s="41">
        <f t="shared" si="16"/>
        <v>4347.074654</v>
      </c>
      <c r="O113" s="54" t="s">
        <v>340</v>
      </c>
      <c r="P113" s="54" t="s">
        <v>377</v>
      </c>
    </row>
    <row r="114" spans="1:16" ht="15">
      <c r="A114" s="2" t="s">
        <v>232</v>
      </c>
      <c r="B114" s="1" t="s">
        <v>233</v>
      </c>
      <c r="C114" s="14">
        <v>4154.62</v>
      </c>
      <c r="F114" s="41">
        <f t="shared" si="13"/>
        <v>4154.62</v>
      </c>
      <c r="G114" s="41">
        <f t="shared" si="8"/>
        <v>83.092399999999998</v>
      </c>
      <c r="H114" s="41">
        <f t="shared" si="14"/>
        <v>311.59649999999999</v>
      </c>
      <c r="I114" s="41">
        <f>+INGENIERIA!O114</f>
        <v>0</v>
      </c>
      <c r="J114" s="41">
        <f t="shared" si="15"/>
        <v>4549.3089</v>
      </c>
      <c r="K114" s="41">
        <f t="shared" si="11"/>
        <v>727.88942399999996</v>
      </c>
      <c r="L114" s="41">
        <f t="shared" si="16"/>
        <v>5277.198324</v>
      </c>
      <c r="O114" s="54" t="s">
        <v>343</v>
      </c>
      <c r="P114" s="54" t="s">
        <v>378</v>
      </c>
    </row>
    <row r="115" spans="1:16" ht="15">
      <c r="A115" s="2" t="s">
        <v>234</v>
      </c>
      <c r="B115" s="1" t="s">
        <v>235</v>
      </c>
      <c r="C115" s="14">
        <v>1031.1300000000001</v>
      </c>
      <c r="F115" s="41">
        <f t="shared" si="13"/>
        <v>1031.1300000000001</v>
      </c>
      <c r="G115" s="41">
        <f t="shared" si="8"/>
        <v>20.622600000000002</v>
      </c>
      <c r="H115" s="41">
        <f t="shared" si="14"/>
        <v>77.33475</v>
      </c>
      <c r="I115" s="41">
        <f>+INGENIERIA!O115</f>
        <v>0</v>
      </c>
      <c r="J115" s="41">
        <f t="shared" si="15"/>
        <v>1129.08735</v>
      </c>
      <c r="K115" s="41">
        <f t="shared" si="11"/>
        <v>180.653976</v>
      </c>
      <c r="L115" s="41">
        <f t="shared" si="16"/>
        <v>1309.7413260000001</v>
      </c>
      <c r="O115" s="54" t="s">
        <v>340</v>
      </c>
      <c r="P115" s="54" t="s">
        <v>379</v>
      </c>
    </row>
    <row r="116" spans="1:16" ht="15">
      <c r="A116" s="2" t="s">
        <v>236</v>
      </c>
      <c r="B116" s="1" t="s">
        <v>237</v>
      </c>
      <c r="C116" s="14">
        <v>3987.65</v>
      </c>
      <c r="F116" s="41">
        <f t="shared" si="13"/>
        <v>3987.65</v>
      </c>
      <c r="G116" s="41">
        <f t="shared" si="8"/>
        <v>79.753</v>
      </c>
      <c r="H116" s="41">
        <f t="shared" si="14"/>
        <v>299.07375000000002</v>
      </c>
      <c r="I116" s="41">
        <f>+INGENIERIA!O116</f>
        <v>195.39</v>
      </c>
      <c r="J116" s="41">
        <f t="shared" si="15"/>
        <v>4561.8667500000001</v>
      </c>
      <c r="K116" s="41">
        <f t="shared" si="11"/>
        <v>729.89868000000001</v>
      </c>
      <c r="L116" s="41">
        <f t="shared" si="16"/>
        <v>5291.7654300000004</v>
      </c>
      <c r="O116" s="54" t="s">
        <v>340</v>
      </c>
      <c r="P116" s="54" t="s">
        <v>380</v>
      </c>
    </row>
    <row r="117" spans="1:16" ht="15">
      <c r="A117" s="2" t="s">
        <v>238</v>
      </c>
      <c r="B117" s="1" t="s">
        <v>239</v>
      </c>
      <c r="C117" s="14">
        <v>801.62</v>
      </c>
      <c r="F117" s="41">
        <f t="shared" si="13"/>
        <v>801.62</v>
      </c>
      <c r="G117" s="41">
        <f t="shared" si="8"/>
        <v>16.032399999999999</v>
      </c>
      <c r="H117" s="41">
        <f t="shared" si="14"/>
        <v>60.121499999999997</v>
      </c>
      <c r="I117" s="41">
        <f>+INGENIERIA!O117</f>
        <v>0</v>
      </c>
      <c r="J117" s="41">
        <f t="shared" si="15"/>
        <v>877.77390000000003</v>
      </c>
      <c r="K117" s="41">
        <f t="shared" si="11"/>
        <v>140.44382400000001</v>
      </c>
      <c r="L117" s="41">
        <f t="shared" si="16"/>
        <v>1018.2177240000001</v>
      </c>
      <c r="O117" s="54" t="s">
        <v>343</v>
      </c>
      <c r="P117" s="54" t="s">
        <v>381</v>
      </c>
    </row>
    <row r="118" spans="1:16" ht="15">
      <c r="A118" s="2" t="s">
        <v>240</v>
      </c>
      <c r="B118" s="1" t="s">
        <v>241</v>
      </c>
      <c r="C118" s="14">
        <v>2993.17</v>
      </c>
      <c r="F118" s="41">
        <f t="shared" si="13"/>
        <v>2993.17</v>
      </c>
      <c r="G118" s="41">
        <f t="shared" si="8"/>
        <v>59.863400000000006</v>
      </c>
      <c r="H118" s="41">
        <f t="shared" si="14"/>
        <v>224.48775000000001</v>
      </c>
      <c r="I118" s="41">
        <f>+INGENIERIA!O118</f>
        <v>0</v>
      </c>
      <c r="J118" s="41">
        <f t="shared" si="15"/>
        <v>3277.5211500000005</v>
      </c>
      <c r="K118" s="41">
        <f t="shared" si="11"/>
        <v>524.40338400000007</v>
      </c>
      <c r="L118" s="41">
        <f t="shared" si="16"/>
        <v>3801.9245340000007</v>
      </c>
      <c r="O118" s="54" t="s">
        <v>343</v>
      </c>
      <c r="P118" s="54" t="s">
        <v>382</v>
      </c>
    </row>
    <row r="119" spans="1:16" ht="15">
      <c r="A119" s="2" t="s">
        <v>242</v>
      </c>
      <c r="B119" s="1" t="s">
        <v>243</v>
      </c>
      <c r="C119" s="14">
        <v>6327.27</v>
      </c>
      <c r="F119" s="41">
        <f t="shared" si="13"/>
        <v>6327.27</v>
      </c>
      <c r="G119" s="41">
        <f t="shared" si="8"/>
        <v>126.54540000000001</v>
      </c>
      <c r="H119" s="41">
        <f t="shared" si="14"/>
        <v>474.54525000000001</v>
      </c>
      <c r="I119" s="41">
        <f>+INGENIERIA!O119</f>
        <v>0</v>
      </c>
      <c r="J119" s="41">
        <f t="shared" si="15"/>
        <v>6928.3606500000005</v>
      </c>
      <c r="K119" s="41">
        <f t="shared" si="11"/>
        <v>1108.5377040000001</v>
      </c>
      <c r="L119" s="41">
        <f t="shared" si="16"/>
        <v>8036.8983540000008</v>
      </c>
      <c r="O119" s="54" t="s">
        <v>343</v>
      </c>
      <c r="P119" s="54" t="s">
        <v>383</v>
      </c>
    </row>
    <row r="120" spans="1:16" s="8" customFormat="1">
      <c r="A120" s="17" t="s">
        <v>157</v>
      </c>
      <c r="C120" s="8" t="s">
        <v>158</v>
      </c>
      <c r="F120" s="8" t="s">
        <v>158</v>
      </c>
      <c r="G120" s="8" t="s">
        <v>158</v>
      </c>
      <c r="H120" s="8" t="s">
        <v>158</v>
      </c>
      <c r="I120" s="8" t="s">
        <v>158</v>
      </c>
      <c r="J120" s="8" t="s">
        <v>158</v>
      </c>
      <c r="K120" s="8" t="s">
        <v>158</v>
      </c>
      <c r="L120" s="8" t="s">
        <v>158</v>
      </c>
    </row>
    <row r="121" spans="1:16">
      <c r="C121" s="19">
        <v>113353.56</v>
      </c>
      <c r="F121" s="42">
        <f>SUM(F78:F120)</f>
        <v>113353.56</v>
      </c>
      <c r="G121" s="42">
        <f t="shared" ref="G121:L121" si="17">SUM(G78:G120)</f>
        <v>2267.0711999999999</v>
      </c>
      <c r="H121" s="42">
        <f t="shared" si="17"/>
        <v>8501.5169999999998</v>
      </c>
      <c r="I121" s="42">
        <f t="shared" si="17"/>
        <v>2778.7899999999995</v>
      </c>
      <c r="J121" s="42">
        <f t="shared" si="17"/>
        <v>126900.93819999999</v>
      </c>
      <c r="K121" s="42">
        <f t="shared" si="17"/>
        <v>20304.150111999999</v>
      </c>
      <c r="L121" s="42">
        <f t="shared" si="17"/>
        <v>147205.08831200001</v>
      </c>
    </row>
    <row r="123" spans="1:16" s="8" customFormat="1">
      <c r="A123" s="16"/>
      <c r="C123" s="8" t="s">
        <v>244</v>
      </c>
      <c r="F123" s="8" t="s">
        <v>244</v>
      </c>
      <c r="G123" s="8" t="s">
        <v>244</v>
      </c>
      <c r="H123" s="8" t="s">
        <v>244</v>
      </c>
      <c r="I123" s="8" t="s">
        <v>244</v>
      </c>
      <c r="J123" s="8" t="s">
        <v>244</v>
      </c>
      <c r="K123" s="8" t="s">
        <v>244</v>
      </c>
      <c r="L123" s="8" t="s">
        <v>244</v>
      </c>
    </row>
    <row r="124" spans="1:16" ht="13.5" thickBot="1">
      <c r="A124" s="17" t="s">
        <v>245</v>
      </c>
      <c r="B124" s="1" t="s">
        <v>246</v>
      </c>
      <c r="C124" s="19">
        <v>729699.54</v>
      </c>
      <c r="F124" s="43">
        <f>+F75+F121</f>
        <v>729699.54000000027</v>
      </c>
      <c r="G124" s="43">
        <f t="shared" ref="G124:L124" si="18">+G75+G121</f>
        <v>14593.990800000001</v>
      </c>
      <c r="H124" s="43">
        <f t="shared" si="18"/>
        <v>54727.465500000006</v>
      </c>
      <c r="I124" s="43">
        <f t="shared" si="18"/>
        <v>2778.7899999999995</v>
      </c>
      <c r="J124" s="43">
        <f t="shared" si="18"/>
        <v>801799.7862999998</v>
      </c>
      <c r="K124" s="43">
        <f t="shared" si="18"/>
        <v>128287.96580799999</v>
      </c>
      <c r="L124" s="43">
        <f t="shared" si="18"/>
        <v>930087.75210799987</v>
      </c>
    </row>
    <row r="125" spans="1:16" ht="12" thickTop="1"/>
    <row r="126" spans="1:16">
      <c r="C126" s="1" t="s">
        <v>246</v>
      </c>
    </row>
    <row r="127" spans="1:16">
      <c r="A127" s="2" t="s">
        <v>246</v>
      </c>
      <c r="B127" s="1" t="s">
        <v>246</v>
      </c>
      <c r="C127" s="18"/>
    </row>
  </sheetData>
  <autoFilter ref="A11:P75"/>
  <mergeCells count="1">
    <mergeCell ref="F7:L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27"/>
  <sheetViews>
    <sheetView workbookViewId="0">
      <pane xSplit="2" ySplit="11" topLeftCell="C12" activePane="bottomRight" state="frozen"/>
      <selection pane="topRight" activeCell="C1" sqref="C1"/>
      <selection pane="bottomLeft" activeCell="A14" sqref="A14"/>
      <selection pane="bottomRight" activeCell="B2" sqref="B2:D2"/>
    </sheetView>
  </sheetViews>
  <sheetFormatPr baseColWidth="10" defaultRowHeight="11.25"/>
  <cols>
    <col min="1" max="1" width="12.28515625" style="2" customWidth="1"/>
    <col min="2" max="2" width="30.7109375" style="1" customWidth="1"/>
    <col min="3" max="24" width="15.7109375" style="1" customWidth="1"/>
    <col min="25" max="16384" width="11.42578125" style="1"/>
  </cols>
  <sheetData>
    <row r="1" spans="1:24" ht="18" customHeight="1">
      <c r="A1" s="3" t="s">
        <v>0</v>
      </c>
      <c r="B1" s="47" t="s">
        <v>246</v>
      </c>
      <c r="C1" s="48"/>
      <c r="D1" s="48"/>
    </row>
    <row r="2" spans="1:24" ht="24.95" customHeight="1">
      <c r="A2" s="4" t="s">
        <v>1</v>
      </c>
      <c r="B2" s="49" t="s">
        <v>2</v>
      </c>
      <c r="C2" s="50"/>
      <c r="D2" s="50"/>
    </row>
    <row r="3" spans="1:24" ht="15.75">
      <c r="B3" s="51" t="s">
        <v>3</v>
      </c>
      <c r="C3" s="48"/>
      <c r="D3" s="48"/>
      <c r="E3" s="8"/>
    </row>
    <row r="4" spans="1:24" ht="15">
      <c r="B4" s="52" t="s">
        <v>4</v>
      </c>
      <c r="C4" s="53"/>
      <c r="D4" s="53"/>
      <c r="E4" s="8"/>
    </row>
    <row r="5" spans="1:24">
      <c r="B5" s="7" t="s">
        <v>5</v>
      </c>
    </row>
    <row r="6" spans="1:24">
      <c r="B6" s="7" t="s">
        <v>6</v>
      </c>
    </row>
    <row r="8" spans="1:24" s="73" customFormat="1" ht="34.5" thickBot="1">
      <c r="A8" s="69" t="s">
        <v>7</v>
      </c>
      <c r="B8" s="70" t="s">
        <v>8</v>
      </c>
      <c r="C8" s="70" t="s">
        <v>9</v>
      </c>
      <c r="D8" s="70" t="s">
        <v>10</v>
      </c>
      <c r="E8" s="70" t="s">
        <v>11</v>
      </c>
      <c r="F8" s="70" t="s">
        <v>12</v>
      </c>
      <c r="G8" s="70" t="s">
        <v>13</v>
      </c>
      <c r="H8" s="71" t="s">
        <v>14</v>
      </c>
      <c r="I8" s="70" t="s">
        <v>15</v>
      </c>
      <c r="J8" s="70" t="s">
        <v>16</v>
      </c>
      <c r="K8" s="70" t="s">
        <v>17</v>
      </c>
      <c r="L8" s="70" t="s">
        <v>18</v>
      </c>
      <c r="M8" s="70" t="s">
        <v>19</v>
      </c>
      <c r="N8" s="70" t="s">
        <v>20</v>
      </c>
      <c r="O8" s="70" t="s">
        <v>21</v>
      </c>
      <c r="P8" s="70" t="s">
        <v>22</v>
      </c>
      <c r="Q8" s="70" t="s">
        <v>23</v>
      </c>
      <c r="R8" s="70" t="s">
        <v>24</v>
      </c>
      <c r="S8" s="70" t="s">
        <v>25</v>
      </c>
      <c r="T8" s="70" t="s">
        <v>26</v>
      </c>
      <c r="U8" s="70" t="s">
        <v>27</v>
      </c>
      <c r="V8" s="70" t="s">
        <v>28</v>
      </c>
      <c r="W8" s="71" t="s">
        <v>29</v>
      </c>
      <c r="X8" s="72" t="s">
        <v>30</v>
      </c>
    </row>
    <row r="9" spans="1:24" ht="12" thickTop="1">
      <c r="A9" s="13" t="s">
        <v>31</v>
      </c>
    </row>
    <row r="11" spans="1:24">
      <c r="A11" s="12" t="s">
        <v>32</v>
      </c>
    </row>
    <row r="12" spans="1:24">
      <c r="A12" s="2" t="s">
        <v>33</v>
      </c>
      <c r="B12" s="1" t="s">
        <v>34</v>
      </c>
      <c r="C12" s="14">
        <v>880.02</v>
      </c>
      <c r="D12" s="14">
        <v>146.66999999999999</v>
      </c>
      <c r="E12" s="14">
        <v>7654.9</v>
      </c>
      <c r="F12" s="14">
        <v>0</v>
      </c>
      <c r="G12" s="14">
        <v>0</v>
      </c>
      <c r="H12" s="14">
        <v>8681.59</v>
      </c>
      <c r="I12" s="14">
        <v>0</v>
      </c>
      <c r="J12" s="14">
        <v>1757.32</v>
      </c>
      <c r="K12" s="14">
        <v>26.05</v>
      </c>
      <c r="L12" s="14">
        <v>0</v>
      </c>
      <c r="M12" s="14">
        <v>0</v>
      </c>
      <c r="N12" s="14">
        <v>0</v>
      </c>
      <c r="O12" s="14">
        <v>0</v>
      </c>
      <c r="P12" s="14">
        <v>0.02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1783.39</v>
      </c>
      <c r="X12" s="14">
        <v>6898.2</v>
      </c>
    </row>
    <row r="13" spans="1:24">
      <c r="A13" s="2" t="s">
        <v>35</v>
      </c>
      <c r="B13" s="1" t="s">
        <v>36</v>
      </c>
      <c r="C13" s="14">
        <v>999.66</v>
      </c>
      <c r="D13" s="14">
        <v>166.61</v>
      </c>
      <c r="E13" s="14">
        <v>2009.16</v>
      </c>
      <c r="F13" s="14">
        <v>0</v>
      </c>
      <c r="G13" s="14">
        <v>0</v>
      </c>
      <c r="H13" s="14">
        <v>3175.43</v>
      </c>
      <c r="I13" s="14">
        <v>0</v>
      </c>
      <c r="J13" s="14">
        <v>422.88</v>
      </c>
      <c r="K13" s="14">
        <v>28.99</v>
      </c>
      <c r="L13" s="14">
        <v>0</v>
      </c>
      <c r="M13" s="14">
        <v>0</v>
      </c>
      <c r="N13" s="14">
        <v>0</v>
      </c>
      <c r="O13" s="14">
        <v>0</v>
      </c>
      <c r="P13" s="15">
        <v>-0.04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451.83</v>
      </c>
      <c r="X13" s="14">
        <v>2723.6</v>
      </c>
    </row>
    <row r="14" spans="1:24">
      <c r="A14" s="2" t="s">
        <v>37</v>
      </c>
      <c r="B14" s="1" t="s">
        <v>38</v>
      </c>
      <c r="C14" s="14">
        <v>4000.02</v>
      </c>
      <c r="D14" s="14">
        <v>666.67</v>
      </c>
      <c r="E14" s="14">
        <v>90492.22</v>
      </c>
      <c r="F14" s="14">
        <v>0</v>
      </c>
      <c r="G14" s="14">
        <v>0</v>
      </c>
      <c r="H14" s="14">
        <v>95158.91</v>
      </c>
      <c r="I14" s="14">
        <v>0</v>
      </c>
      <c r="J14" s="14">
        <v>31211.200000000001</v>
      </c>
      <c r="K14" s="14">
        <v>129</v>
      </c>
      <c r="L14" s="14">
        <v>0</v>
      </c>
      <c r="M14" s="14">
        <v>0</v>
      </c>
      <c r="N14" s="14">
        <v>0</v>
      </c>
      <c r="O14" s="14">
        <v>0</v>
      </c>
      <c r="P14" s="15">
        <v>-0.09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31340.11</v>
      </c>
      <c r="X14" s="14">
        <v>63818.8</v>
      </c>
    </row>
    <row r="15" spans="1:24">
      <c r="A15" s="2" t="s">
        <v>39</v>
      </c>
      <c r="B15" s="1" t="s">
        <v>40</v>
      </c>
      <c r="C15" s="14">
        <v>833.05</v>
      </c>
      <c r="D15" s="14">
        <v>138.84</v>
      </c>
      <c r="E15" s="14">
        <v>789.78</v>
      </c>
      <c r="F15" s="14">
        <v>0</v>
      </c>
      <c r="G15" s="14">
        <v>0</v>
      </c>
      <c r="H15" s="14">
        <v>1761.67</v>
      </c>
      <c r="I15" s="14">
        <v>0</v>
      </c>
      <c r="J15" s="14">
        <v>146.08000000000001</v>
      </c>
      <c r="K15" s="14">
        <v>25.9</v>
      </c>
      <c r="L15" s="14">
        <v>0</v>
      </c>
      <c r="M15" s="14">
        <v>0</v>
      </c>
      <c r="N15" s="14">
        <v>0</v>
      </c>
      <c r="O15" s="14">
        <v>0</v>
      </c>
      <c r="P15" s="14">
        <v>0.09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172.07</v>
      </c>
      <c r="X15" s="14">
        <v>1589.6</v>
      </c>
    </row>
    <row r="16" spans="1:24">
      <c r="A16" s="2" t="s">
        <v>41</v>
      </c>
      <c r="B16" s="1" t="s">
        <v>42</v>
      </c>
      <c r="C16" s="14">
        <v>1400.04</v>
      </c>
      <c r="D16" s="14">
        <v>233.34</v>
      </c>
      <c r="E16" s="14">
        <v>4086.7</v>
      </c>
      <c r="F16" s="14">
        <v>0</v>
      </c>
      <c r="G16" s="14">
        <v>0</v>
      </c>
      <c r="H16" s="14">
        <v>5720.08</v>
      </c>
      <c r="I16" s="14">
        <v>0</v>
      </c>
      <c r="J16" s="14">
        <v>986.67</v>
      </c>
      <c r="K16" s="14">
        <v>40.659999999999997</v>
      </c>
      <c r="L16" s="14">
        <v>0</v>
      </c>
      <c r="M16" s="14">
        <v>2000</v>
      </c>
      <c r="N16" s="14">
        <v>0</v>
      </c>
      <c r="O16" s="14">
        <v>0</v>
      </c>
      <c r="P16" s="15">
        <v>-0.05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3027.28</v>
      </c>
      <c r="X16" s="14">
        <v>2692.8</v>
      </c>
    </row>
    <row r="17" spans="1:24">
      <c r="A17" s="2" t="s">
        <v>43</v>
      </c>
      <c r="B17" s="1" t="s">
        <v>44</v>
      </c>
      <c r="C17" s="14">
        <v>4000.02</v>
      </c>
      <c r="D17" s="14">
        <v>666.67</v>
      </c>
      <c r="E17" s="14">
        <v>13610</v>
      </c>
      <c r="F17" s="14">
        <v>0</v>
      </c>
      <c r="G17" s="14">
        <v>0</v>
      </c>
      <c r="H17" s="14">
        <v>18276.689999999999</v>
      </c>
      <c r="I17" s="14">
        <v>0</v>
      </c>
      <c r="J17" s="14">
        <v>4713.55</v>
      </c>
      <c r="K17" s="14">
        <v>129.35</v>
      </c>
      <c r="L17" s="14">
        <v>0</v>
      </c>
      <c r="M17" s="14">
        <v>0</v>
      </c>
      <c r="N17" s="14">
        <v>0</v>
      </c>
      <c r="O17" s="14">
        <v>0</v>
      </c>
      <c r="P17" s="15">
        <v>-0.01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4842.8900000000003</v>
      </c>
      <c r="X17" s="14">
        <v>13433.8</v>
      </c>
    </row>
    <row r="18" spans="1:24">
      <c r="A18" s="2" t="s">
        <v>45</v>
      </c>
      <c r="B18" s="1" t="s">
        <v>46</v>
      </c>
      <c r="C18" s="14">
        <v>880.02</v>
      </c>
      <c r="D18" s="14">
        <v>146.66999999999999</v>
      </c>
      <c r="E18" s="14">
        <v>750.87</v>
      </c>
      <c r="F18" s="14">
        <v>0</v>
      </c>
      <c r="G18" s="14">
        <v>0</v>
      </c>
      <c r="H18" s="14">
        <v>1777.56</v>
      </c>
      <c r="I18" s="14">
        <v>0</v>
      </c>
      <c r="J18" s="14">
        <v>148.62</v>
      </c>
      <c r="K18" s="14">
        <v>25.48</v>
      </c>
      <c r="L18" s="14">
        <v>0</v>
      </c>
      <c r="M18" s="14">
        <v>389</v>
      </c>
      <c r="N18" s="14">
        <v>0</v>
      </c>
      <c r="O18" s="14">
        <v>0</v>
      </c>
      <c r="P18" s="14">
        <v>0.01</v>
      </c>
      <c r="Q18" s="14">
        <v>54.05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617.16</v>
      </c>
      <c r="X18" s="14">
        <v>1160.4000000000001</v>
      </c>
    </row>
    <row r="19" spans="1:24">
      <c r="A19" s="2" t="s">
        <v>47</v>
      </c>
      <c r="B19" s="1" t="s">
        <v>48</v>
      </c>
      <c r="C19" s="14">
        <v>880.02</v>
      </c>
      <c r="D19" s="14">
        <v>146.66999999999999</v>
      </c>
      <c r="E19" s="14">
        <v>18881.2</v>
      </c>
      <c r="F19" s="14">
        <v>0</v>
      </c>
      <c r="G19" s="14">
        <v>0</v>
      </c>
      <c r="H19" s="14">
        <v>19907.89</v>
      </c>
      <c r="I19" s="14">
        <v>0</v>
      </c>
      <c r="J19" s="14">
        <v>5249.92</v>
      </c>
      <c r="K19" s="14">
        <v>25.48</v>
      </c>
      <c r="L19" s="14">
        <v>0</v>
      </c>
      <c r="M19" s="14">
        <v>512</v>
      </c>
      <c r="N19" s="14">
        <v>0</v>
      </c>
      <c r="O19" s="14">
        <v>0</v>
      </c>
      <c r="P19" s="14">
        <v>0.01</v>
      </c>
      <c r="Q19" s="14">
        <v>66.88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5854.29</v>
      </c>
      <c r="X19" s="14">
        <v>14053.6</v>
      </c>
    </row>
    <row r="20" spans="1:24">
      <c r="A20" s="2" t="s">
        <v>49</v>
      </c>
      <c r="B20" s="1" t="s">
        <v>50</v>
      </c>
      <c r="C20" s="14">
        <v>880.02</v>
      </c>
      <c r="D20" s="14">
        <v>146.66999999999999</v>
      </c>
      <c r="E20" s="14">
        <v>0</v>
      </c>
      <c r="F20" s="14">
        <v>0</v>
      </c>
      <c r="G20" s="14">
        <v>0</v>
      </c>
      <c r="H20" s="14">
        <v>1026.69</v>
      </c>
      <c r="I20" s="15">
        <v>-18.41</v>
      </c>
      <c r="J20" s="14">
        <v>0</v>
      </c>
      <c r="K20" s="14">
        <v>25.54</v>
      </c>
      <c r="L20" s="14">
        <v>0</v>
      </c>
      <c r="M20" s="14">
        <v>600</v>
      </c>
      <c r="N20" s="14">
        <v>0</v>
      </c>
      <c r="O20" s="14">
        <v>0</v>
      </c>
      <c r="P20" s="14">
        <v>0.04</v>
      </c>
      <c r="Q20" s="14">
        <v>54.05</v>
      </c>
      <c r="R20" s="14">
        <v>305.87</v>
      </c>
      <c r="S20" s="14">
        <v>0</v>
      </c>
      <c r="T20" s="14">
        <v>0</v>
      </c>
      <c r="U20" s="14">
        <v>0</v>
      </c>
      <c r="V20" s="14">
        <v>0</v>
      </c>
      <c r="W20" s="14">
        <v>967.09</v>
      </c>
      <c r="X20" s="14">
        <v>59.6</v>
      </c>
    </row>
    <row r="21" spans="1:24">
      <c r="A21" s="2" t="s">
        <v>51</v>
      </c>
      <c r="B21" s="1" t="s">
        <v>52</v>
      </c>
      <c r="C21" s="14">
        <v>4000.02</v>
      </c>
      <c r="D21" s="14">
        <v>666.67</v>
      </c>
      <c r="E21" s="14">
        <v>109601.97</v>
      </c>
      <c r="F21" s="14">
        <v>0</v>
      </c>
      <c r="G21" s="14">
        <v>0</v>
      </c>
      <c r="H21" s="14">
        <v>114268.66</v>
      </c>
      <c r="I21" s="14">
        <v>0</v>
      </c>
      <c r="J21" s="14">
        <v>37899.61</v>
      </c>
      <c r="K21" s="14">
        <v>129.35</v>
      </c>
      <c r="L21" s="14">
        <v>0</v>
      </c>
      <c r="M21" s="14">
        <v>0</v>
      </c>
      <c r="N21" s="14">
        <v>0</v>
      </c>
      <c r="O21" s="14">
        <v>0</v>
      </c>
      <c r="P21" s="15">
        <v>-0.1</v>
      </c>
      <c r="Q21" s="14">
        <v>0</v>
      </c>
      <c r="R21" s="14">
        <v>0</v>
      </c>
      <c r="S21" s="14">
        <v>0</v>
      </c>
      <c r="T21" s="14">
        <v>0</v>
      </c>
      <c r="U21" s="14">
        <v>1000</v>
      </c>
      <c r="V21" s="14">
        <v>0</v>
      </c>
      <c r="W21" s="14">
        <v>39028.86</v>
      </c>
      <c r="X21" s="14">
        <v>75239.8</v>
      </c>
    </row>
    <row r="22" spans="1:24">
      <c r="A22" s="2" t="s">
        <v>53</v>
      </c>
      <c r="B22" s="1" t="s">
        <v>54</v>
      </c>
      <c r="C22" s="14">
        <v>880.02</v>
      </c>
      <c r="D22" s="14">
        <v>146.66999999999999</v>
      </c>
      <c r="E22" s="14">
        <v>0</v>
      </c>
      <c r="F22" s="14">
        <v>0</v>
      </c>
      <c r="G22" s="14">
        <v>0</v>
      </c>
      <c r="H22" s="14">
        <v>1026.69</v>
      </c>
      <c r="I22" s="15">
        <v>-18.41</v>
      </c>
      <c r="J22" s="14">
        <v>0</v>
      </c>
      <c r="K22" s="14">
        <v>25.48</v>
      </c>
      <c r="L22" s="14">
        <v>0</v>
      </c>
      <c r="M22" s="14">
        <v>50</v>
      </c>
      <c r="N22" s="14">
        <v>0</v>
      </c>
      <c r="O22" s="14">
        <v>0</v>
      </c>
      <c r="P22" s="14">
        <v>0.02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57.09</v>
      </c>
      <c r="X22" s="14">
        <v>969.6</v>
      </c>
    </row>
    <row r="23" spans="1:24">
      <c r="A23" s="2" t="s">
        <v>55</v>
      </c>
      <c r="B23" s="1" t="s">
        <v>56</v>
      </c>
      <c r="C23" s="14">
        <v>880.02</v>
      </c>
      <c r="D23" s="14">
        <v>146.66999999999999</v>
      </c>
      <c r="E23" s="14">
        <v>1643.5</v>
      </c>
      <c r="F23" s="14">
        <v>0</v>
      </c>
      <c r="G23" s="14">
        <v>0</v>
      </c>
      <c r="H23" s="14">
        <v>2670.19</v>
      </c>
      <c r="I23" s="14">
        <v>0</v>
      </c>
      <c r="J23" s="14">
        <v>314.95999999999998</v>
      </c>
      <c r="K23" s="14">
        <v>25.53</v>
      </c>
      <c r="L23" s="14">
        <v>0</v>
      </c>
      <c r="M23" s="14">
        <v>395</v>
      </c>
      <c r="N23" s="14">
        <v>0</v>
      </c>
      <c r="O23" s="14">
        <v>0</v>
      </c>
      <c r="P23" s="14">
        <v>0.05</v>
      </c>
      <c r="Q23" s="14">
        <v>54.05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789.59</v>
      </c>
      <c r="X23" s="14">
        <v>1880.6</v>
      </c>
    </row>
    <row r="24" spans="1:24">
      <c r="A24" s="2" t="s">
        <v>57</v>
      </c>
      <c r="B24" s="1" t="s">
        <v>58</v>
      </c>
      <c r="C24" s="14">
        <v>880.02</v>
      </c>
      <c r="D24" s="14">
        <v>146.66999999999999</v>
      </c>
      <c r="E24" s="14">
        <v>1507.32</v>
      </c>
      <c r="F24" s="14">
        <v>0</v>
      </c>
      <c r="G24" s="14">
        <v>0</v>
      </c>
      <c r="H24" s="14">
        <v>2534.0100000000002</v>
      </c>
      <c r="I24" s="14">
        <v>0</v>
      </c>
      <c r="J24" s="14">
        <v>285.88</v>
      </c>
      <c r="K24" s="14">
        <v>25.48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47.05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358.41</v>
      </c>
      <c r="X24" s="14">
        <v>2175.6</v>
      </c>
    </row>
    <row r="25" spans="1:24">
      <c r="A25" s="2" t="s">
        <v>59</v>
      </c>
      <c r="B25" s="1" t="s">
        <v>60</v>
      </c>
      <c r="C25" s="14">
        <v>1300.02</v>
      </c>
      <c r="D25" s="14">
        <v>216.67</v>
      </c>
      <c r="E25" s="14">
        <v>700</v>
      </c>
      <c r="F25" s="14">
        <v>0</v>
      </c>
      <c r="G25" s="14">
        <v>0</v>
      </c>
      <c r="H25" s="14">
        <v>2216.69</v>
      </c>
      <c r="I25" s="14">
        <v>0</v>
      </c>
      <c r="J25" s="14">
        <v>223.42</v>
      </c>
      <c r="K25" s="14">
        <v>37.700000000000003</v>
      </c>
      <c r="L25" s="14">
        <v>0</v>
      </c>
      <c r="M25" s="14">
        <v>0</v>
      </c>
      <c r="N25" s="14">
        <v>0</v>
      </c>
      <c r="O25" s="14">
        <v>0</v>
      </c>
      <c r="P25" s="15">
        <v>-0.1</v>
      </c>
      <c r="Q25" s="14">
        <v>0</v>
      </c>
      <c r="R25" s="14">
        <v>586.66999999999996</v>
      </c>
      <c r="S25" s="14">
        <v>0</v>
      </c>
      <c r="T25" s="14">
        <v>0</v>
      </c>
      <c r="U25" s="14">
        <v>300</v>
      </c>
      <c r="V25" s="14">
        <v>0</v>
      </c>
      <c r="W25" s="14">
        <v>1147.69</v>
      </c>
      <c r="X25" s="14">
        <v>1069</v>
      </c>
    </row>
    <row r="26" spans="1:24">
      <c r="A26" s="2" t="s">
        <v>61</v>
      </c>
      <c r="B26" s="1" t="s">
        <v>62</v>
      </c>
      <c r="C26" s="14">
        <v>1300.02</v>
      </c>
      <c r="D26" s="14">
        <v>216.67</v>
      </c>
      <c r="E26" s="14">
        <v>0</v>
      </c>
      <c r="F26" s="14">
        <v>0</v>
      </c>
      <c r="G26" s="14">
        <v>0</v>
      </c>
      <c r="H26" s="14">
        <v>1516.69</v>
      </c>
      <c r="I26" s="14">
        <v>0</v>
      </c>
      <c r="J26" s="14">
        <v>58.08</v>
      </c>
      <c r="K26" s="14">
        <v>37.93</v>
      </c>
      <c r="L26" s="14">
        <v>0</v>
      </c>
      <c r="M26" s="14">
        <v>0</v>
      </c>
      <c r="N26" s="14">
        <v>0</v>
      </c>
      <c r="O26" s="14">
        <v>0</v>
      </c>
      <c r="P26" s="14">
        <v>0.08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96.09</v>
      </c>
      <c r="X26" s="14">
        <v>1420.6</v>
      </c>
    </row>
    <row r="27" spans="1:24">
      <c r="A27" s="2" t="s">
        <v>63</v>
      </c>
      <c r="B27" s="1" t="s">
        <v>64</v>
      </c>
      <c r="C27" s="14">
        <v>799.98</v>
      </c>
      <c r="D27" s="14">
        <v>133.33000000000001</v>
      </c>
      <c r="E27" s="14">
        <v>1740</v>
      </c>
      <c r="F27" s="14">
        <v>0</v>
      </c>
      <c r="G27" s="14">
        <v>0</v>
      </c>
      <c r="H27" s="14">
        <v>2673.31</v>
      </c>
      <c r="I27" s="14">
        <v>0</v>
      </c>
      <c r="J27" s="14">
        <v>315.63</v>
      </c>
      <c r="K27" s="14">
        <v>23.17</v>
      </c>
      <c r="L27" s="14">
        <v>0</v>
      </c>
      <c r="M27" s="14">
        <v>0</v>
      </c>
      <c r="N27" s="14">
        <v>0</v>
      </c>
      <c r="O27" s="14">
        <v>0</v>
      </c>
      <c r="P27" s="15">
        <v>-0.09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338.71</v>
      </c>
      <c r="X27" s="14">
        <v>2334.6</v>
      </c>
    </row>
    <row r="28" spans="1:24">
      <c r="A28" s="2" t="s">
        <v>65</v>
      </c>
      <c r="B28" s="1" t="s">
        <v>66</v>
      </c>
      <c r="C28" s="14">
        <v>999.66</v>
      </c>
      <c r="D28" s="14">
        <v>166.61</v>
      </c>
      <c r="E28" s="14">
        <v>1363.73</v>
      </c>
      <c r="F28" s="14">
        <v>0</v>
      </c>
      <c r="G28" s="14">
        <v>0</v>
      </c>
      <c r="H28" s="14">
        <v>2530</v>
      </c>
      <c r="I28" s="14">
        <v>0</v>
      </c>
      <c r="J28" s="14">
        <v>285.02</v>
      </c>
      <c r="K28" s="14">
        <v>28.95</v>
      </c>
      <c r="L28" s="14">
        <v>0</v>
      </c>
      <c r="M28" s="14">
        <v>800</v>
      </c>
      <c r="N28" s="14">
        <v>0</v>
      </c>
      <c r="O28" s="14">
        <v>0</v>
      </c>
      <c r="P28" s="14">
        <v>0.03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1114</v>
      </c>
      <c r="X28" s="14">
        <v>1416</v>
      </c>
    </row>
    <row r="29" spans="1:24">
      <c r="A29" s="2" t="s">
        <v>67</v>
      </c>
      <c r="B29" s="1" t="s">
        <v>68</v>
      </c>
      <c r="C29" s="14">
        <v>999.66</v>
      </c>
      <c r="D29" s="14">
        <v>166.61</v>
      </c>
      <c r="E29" s="14">
        <v>942.14</v>
      </c>
      <c r="F29" s="14">
        <v>0</v>
      </c>
      <c r="G29" s="14">
        <v>0</v>
      </c>
      <c r="H29" s="14">
        <v>2108.41</v>
      </c>
      <c r="I29" s="14">
        <v>0</v>
      </c>
      <c r="J29" s="14">
        <v>204.01</v>
      </c>
      <c r="K29" s="14">
        <v>28.95</v>
      </c>
      <c r="L29" s="14">
        <v>0</v>
      </c>
      <c r="M29" s="14">
        <v>0</v>
      </c>
      <c r="N29" s="14">
        <v>0</v>
      </c>
      <c r="O29" s="14">
        <v>0</v>
      </c>
      <c r="P29" s="14">
        <v>0.05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233.01</v>
      </c>
      <c r="X29" s="14">
        <v>1875.4</v>
      </c>
    </row>
    <row r="30" spans="1:24">
      <c r="A30" s="2" t="s">
        <v>69</v>
      </c>
      <c r="B30" s="1" t="s">
        <v>70</v>
      </c>
      <c r="C30" s="14">
        <v>4000.02</v>
      </c>
      <c r="D30" s="14">
        <v>666.67</v>
      </c>
      <c r="E30" s="14">
        <v>53801.58</v>
      </c>
      <c r="F30" s="14">
        <v>0</v>
      </c>
      <c r="G30" s="14">
        <v>0</v>
      </c>
      <c r="H30" s="14">
        <v>58468.27</v>
      </c>
      <c r="I30" s="14">
        <v>0</v>
      </c>
      <c r="J30" s="14">
        <v>18369.47</v>
      </c>
      <c r="K30" s="14">
        <v>128.63</v>
      </c>
      <c r="L30" s="14">
        <v>0</v>
      </c>
      <c r="M30" s="14">
        <v>0</v>
      </c>
      <c r="N30" s="14">
        <v>0</v>
      </c>
      <c r="O30" s="14">
        <v>0</v>
      </c>
      <c r="P30" s="15">
        <v>-0.03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18498.07</v>
      </c>
      <c r="X30" s="14">
        <v>39970.199999999997</v>
      </c>
    </row>
    <row r="31" spans="1:24">
      <c r="A31" s="2" t="s">
        <v>71</v>
      </c>
      <c r="B31" s="1" t="s">
        <v>72</v>
      </c>
      <c r="C31" s="14">
        <v>999.66</v>
      </c>
      <c r="D31" s="14">
        <v>166.61</v>
      </c>
      <c r="E31" s="14">
        <v>2088.48</v>
      </c>
      <c r="F31" s="14">
        <v>0</v>
      </c>
      <c r="G31" s="14">
        <v>0</v>
      </c>
      <c r="H31" s="14">
        <v>3254.75</v>
      </c>
      <c r="I31" s="14">
        <v>0</v>
      </c>
      <c r="J31" s="14">
        <v>439.83</v>
      </c>
      <c r="K31" s="14">
        <v>28.95</v>
      </c>
      <c r="L31" s="14">
        <v>0</v>
      </c>
      <c r="M31" s="14">
        <v>0</v>
      </c>
      <c r="N31" s="14">
        <v>0</v>
      </c>
      <c r="O31" s="14">
        <v>0</v>
      </c>
      <c r="P31" s="15">
        <v>-0.03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468.75</v>
      </c>
      <c r="X31" s="14">
        <v>2786</v>
      </c>
    </row>
    <row r="32" spans="1:24">
      <c r="A32" s="2" t="s">
        <v>73</v>
      </c>
      <c r="B32" s="1" t="s">
        <v>74</v>
      </c>
      <c r="C32" s="14">
        <v>880.02</v>
      </c>
      <c r="D32" s="14">
        <v>146.66999999999999</v>
      </c>
      <c r="E32" s="14">
        <v>7245.72</v>
      </c>
      <c r="F32" s="14">
        <v>0</v>
      </c>
      <c r="G32" s="14">
        <v>0</v>
      </c>
      <c r="H32" s="14">
        <v>8272.41</v>
      </c>
      <c r="I32" s="14">
        <v>0</v>
      </c>
      <c r="J32" s="14">
        <v>1634.56</v>
      </c>
      <c r="K32" s="14">
        <v>25.48</v>
      </c>
      <c r="L32" s="14">
        <v>0</v>
      </c>
      <c r="M32" s="14">
        <v>0</v>
      </c>
      <c r="N32" s="14">
        <v>0</v>
      </c>
      <c r="O32" s="14">
        <v>0</v>
      </c>
      <c r="P32" s="15">
        <v>-0.08</v>
      </c>
      <c r="Q32" s="14">
        <v>33.049999999999997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1693.01</v>
      </c>
      <c r="X32" s="14">
        <v>6579.4</v>
      </c>
    </row>
    <row r="33" spans="1:24">
      <c r="A33" s="2" t="s">
        <v>75</v>
      </c>
      <c r="B33" s="1" t="s">
        <v>76</v>
      </c>
      <c r="C33" s="14">
        <v>880.02</v>
      </c>
      <c r="D33" s="14">
        <v>146.66999999999999</v>
      </c>
      <c r="E33" s="14">
        <v>5483.03</v>
      </c>
      <c r="F33" s="14">
        <v>0</v>
      </c>
      <c r="G33" s="14">
        <v>0</v>
      </c>
      <c r="H33" s="14">
        <v>6509.72</v>
      </c>
      <c r="I33" s="14">
        <v>0</v>
      </c>
      <c r="J33" s="14">
        <v>1172.3900000000001</v>
      </c>
      <c r="K33" s="14">
        <v>25.48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33.049999999999997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1230.92</v>
      </c>
      <c r="X33" s="14">
        <v>5278.8</v>
      </c>
    </row>
    <row r="34" spans="1:24">
      <c r="A34" s="2" t="s">
        <v>77</v>
      </c>
      <c r="B34" s="1" t="s">
        <v>78</v>
      </c>
      <c r="C34" s="14">
        <v>880.02</v>
      </c>
      <c r="D34" s="14">
        <v>146.66999999999999</v>
      </c>
      <c r="E34" s="14">
        <v>6554.51</v>
      </c>
      <c r="F34" s="14">
        <v>0</v>
      </c>
      <c r="G34" s="14">
        <v>0</v>
      </c>
      <c r="H34" s="14">
        <v>7581.2</v>
      </c>
      <c r="I34" s="14">
        <v>0</v>
      </c>
      <c r="J34" s="14">
        <v>1427.2</v>
      </c>
      <c r="K34" s="14">
        <v>25.48</v>
      </c>
      <c r="L34" s="14">
        <v>0</v>
      </c>
      <c r="M34" s="14">
        <v>0</v>
      </c>
      <c r="N34" s="14">
        <v>0</v>
      </c>
      <c r="O34" s="14">
        <v>0</v>
      </c>
      <c r="P34" s="14">
        <v>7.0000000000000007E-2</v>
      </c>
      <c r="Q34" s="14">
        <v>33.049999999999997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1485.8</v>
      </c>
      <c r="X34" s="14">
        <v>6095.4</v>
      </c>
    </row>
    <row r="35" spans="1:24">
      <c r="A35" s="2" t="s">
        <v>79</v>
      </c>
      <c r="B35" s="1" t="s">
        <v>80</v>
      </c>
      <c r="C35" s="14">
        <v>1800</v>
      </c>
      <c r="D35" s="14">
        <v>300</v>
      </c>
      <c r="E35" s="14">
        <v>0</v>
      </c>
      <c r="F35" s="14">
        <v>0</v>
      </c>
      <c r="G35" s="14">
        <v>0</v>
      </c>
      <c r="H35" s="14">
        <v>2100</v>
      </c>
      <c r="I35" s="14">
        <v>0</v>
      </c>
      <c r="J35" s="14">
        <v>202.51</v>
      </c>
      <c r="K35" s="14">
        <v>54.19</v>
      </c>
      <c r="L35" s="14">
        <v>0</v>
      </c>
      <c r="M35" s="14">
        <v>0</v>
      </c>
      <c r="N35" s="14">
        <v>0</v>
      </c>
      <c r="O35" s="14">
        <v>0</v>
      </c>
      <c r="P35" s="15">
        <v>-0.1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256.60000000000002</v>
      </c>
      <c r="X35" s="14">
        <v>1843.4</v>
      </c>
    </row>
    <row r="36" spans="1:24">
      <c r="A36" s="2" t="s">
        <v>81</v>
      </c>
      <c r="B36" s="1" t="s">
        <v>82</v>
      </c>
      <c r="C36" s="14">
        <v>880.02</v>
      </c>
      <c r="D36" s="14">
        <v>146.66999999999999</v>
      </c>
      <c r="E36" s="14">
        <v>7292.69</v>
      </c>
      <c r="F36" s="14">
        <v>0</v>
      </c>
      <c r="G36" s="14">
        <v>0</v>
      </c>
      <c r="H36" s="14">
        <v>8319.3799999999992</v>
      </c>
      <c r="I36" s="14">
        <v>0</v>
      </c>
      <c r="J36" s="14">
        <v>1648.65</v>
      </c>
      <c r="K36" s="14">
        <v>25.53</v>
      </c>
      <c r="L36" s="14">
        <v>0</v>
      </c>
      <c r="M36" s="14">
        <v>0</v>
      </c>
      <c r="N36" s="14">
        <v>0</v>
      </c>
      <c r="O36" s="14">
        <v>0</v>
      </c>
      <c r="P36" s="15">
        <v>-0.05</v>
      </c>
      <c r="Q36" s="14">
        <v>33.049999999999997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1707.18</v>
      </c>
      <c r="X36" s="14">
        <v>6612.2</v>
      </c>
    </row>
    <row r="37" spans="1:24">
      <c r="A37" s="2" t="s">
        <v>83</v>
      </c>
      <c r="B37" s="1" t="s">
        <v>84</v>
      </c>
      <c r="C37" s="14">
        <v>880.02</v>
      </c>
      <c r="D37" s="14">
        <v>146.66999999999999</v>
      </c>
      <c r="E37" s="14">
        <v>10866.85</v>
      </c>
      <c r="F37" s="14">
        <v>0</v>
      </c>
      <c r="G37" s="14">
        <v>0</v>
      </c>
      <c r="H37" s="14">
        <v>11893.54</v>
      </c>
      <c r="I37" s="14">
        <v>0</v>
      </c>
      <c r="J37" s="14">
        <v>2720.9</v>
      </c>
      <c r="K37" s="14">
        <v>25.48</v>
      </c>
      <c r="L37" s="14">
        <v>0</v>
      </c>
      <c r="M37" s="14">
        <v>0</v>
      </c>
      <c r="N37" s="14">
        <v>0</v>
      </c>
      <c r="O37" s="14">
        <v>0</v>
      </c>
      <c r="P37" s="15">
        <v>-0.09</v>
      </c>
      <c r="Q37" s="14">
        <v>33.049999999999997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2779.34</v>
      </c>
      <c r="X37" s="14">
        <v>9114.2000000000007</v>
      </c>
    </row>
    <row r="38" spans="1:24">
      <c r="A38" s="2" t="s">
        <v>85</v>
      </c>
      <c r="B38" s="1" t="s">
        <v>86</v>
      </c>
      <c r="C38" s="14">
        <v>880.02</v>
      </c>
      <c r="D38" s="14">
        <v>146.66999999999999</v>
      </c>
      <c r="E38" s="14">
        <v>4675.71</v>
      </c>
      <c r="F38" s="14">
        <v>0</v>
      </c>
      <c r="G38" s="14">
        <v>0</v>
      </c>
      <c r="H38" s="14">
        <v>5702.4</v>
      </c>
      <c r="I38" s="14">
        <v>0</v>
      </c>
      <c r="J38" s="14">
        <v>982.51</v>
      </c>
      <c r="K38" s="14">
        <v>25.58</v>
      </c>
      <c r="L38" s="14">
        <v>0</v>
      </c>
      <c r="M38" s="14">
        <v>0</v>
      </c>
      <c r="N38" s="14">
        <v>0</v>
      </c>
      <c r="O38" s="14">
        <v>0</v>
      </c>
      <c r="P38" s="14">
        <v>0.06</v>
      </c>
      <c r="Q38" s="14">
        <v>33.049999999999997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1041.2</v>
      </c>
      <c r="X38" s="14">
        <v>4661.2</v>
      </c>
    </row>
    <row r="39" spans="1:24">
      <c r="A39" s="2" t="s">
        <v>87</v>
      </c>
      <c r="B39" s="1" t="s">
        <v>88</v>
      </c>
      <c r="C39" s="14">
        <v>1399.98</v>
      </c>
      <c r="D39" s="14">
        <v>233.33</v>
      </c>
      <c r="E39" s="14">
        <v>5451.7</v>
      </c>
      <c r="F39" s="14">
        <v>0</v>
      </c>
      <c r="G39" s="14">
        <v>0</v>
      </c>
      <c r="H39" s="14">
        <v>7085.01</v>
      </c>
      <c r="I39" s="14">
        <v>0</v>
      </c>
      <c r="J39" s="14">
        <v>1307.7</v>
      </c>
      <c r="K39" s="14">
        <v>40.700000000000003</v>
      </c>
      <c r="L39" s="14">
        <v>0</v>
      </c>
      <c r="M39" s="14">
        <v>0</v>
      </c>
      <c r="N39" s="14">
        <v>0</v>
      </c>
      <c r="O39" s="14">
        <v>0</v>
      </c>
      <c r="P39" s="14">
        <v>0.01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1348.41</v>
      </c>
      <c r="X39" s="14">
        <v>5736.6</v>
      </c>
    </row>
    <row r="40" spans="1:24">
      <c r="A40" s="2" t="s">
        <v>89</v>
      </c>
      <c r="B40" s="1" t="s">
        <v>90</v>
      </c>
      <c r="C40" s="14">
        <v>880.02</v>
      </c>
      <c r="D40" s="14">
        <v>146.66999999999999</v>
      </c>
      <c r="E40" s="14">
        <v>3691.84</v>
      </c>
      <c r="F40" s="14">
        <v>0</v>
      </c>
      <c r="G40" s="14">
        <v>0</v>
      </c>
      <c r="H40" s="14">
        <v>4718.53</v>
      </c>
      <c r="I40" s="14">
        <v>0</v>
      </c>
      <c r="J40" s="14">
        <v>752.49</v>
      </c>
      <c r="K40" s="14">
        <v>25.53</v>
      </c>
      <c r="L40" s="14">
        <v>0</v>
      </c>
      <c r="M40" s="14">
        <v>930</v>
      </c>
      <c r="N40" s="14">
        <v>0</v>
      </c>
      <c r="O40" s="14">
        <v>0</v>
      </c>
      <c r="P40" s="14">
        <v>0.01</v>
      </c>
      <c r="Q40" s="14">
        <v>33.049999999999997</v>
      </c>
      <c r="R40" s="14">
        <v>0</v>
      </c>
      <c r="S40" s="14">
        <v>625.65</v>
      </c>
      <c r="T40" s="14">
        <v>0</v>
      </c>
      <c r="U40" s="14">
        <v>0</v>
      </c>
      <c r="V40" s="14">
        <v>0</v>
      </c>
      <c r="W40" s="14">
        <v>2366.73</v>
      </c>
      <c r="X40" s="14">
        <v>2351.8000000000002</v>
      </c>
    </row>
    <row r="41" spans="1:24">
      <c r="A41" s="2" t="s">
        <v>91</v>
      </c>
      <c r="B41" s="1" t="s">
        <v>92</v>
      </c>
      <c r="C41" s="14">
        <v>880.02</v>
      </c>
      <c r="D41" s="14">
        <v>146.66999999999999</v>
      </c>
      <c r="E41" s="14">
        <v>5313.6</v>
      </c>
      <c r="F41" s="14">
        <v>0</v>
      </c>
      <c r="G41" s="14">
        <v>0</v>
      </c>
      <c r="H41" s="14">
        <v>6340.29</v>
      </c>
      <c r="I41" s="14">
        <v>0</v>
      </c>
      <c r="J41" s="14">
        <v>1132.54</v>
      </c>
      <c r="K41" s="14">
        <v>25.53</v>
      </c>
      <c r="L41" s="14">
        <v>0</v>
      </c>
      <c r="M41" s="14">
        <v>0</v>
      </c>
      <c r="N41" s="14">
        <v>0</v>
      </c>
      <c r="O41" s="14">
        <v>0</v>
      </c>
      <c r="P41" s="15">
        <v>-0.03</v>
      </c>
      <c r="Q41" s="14">
        <v>54.05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1212.0899999999999</v>
      </c>
      <c r="X41" s="14">
        <v>5128.2</v>
      </c>
    </row>
    <row r="42" spans="1:24">
      <c r="A42" s="2" t="s">
        <v>93</v>
      </c>
      <c r="B42" s="1" t="s">
        <v>94</v>
      </c>
      <c r="C42" s="14">
        <v>880.02</v>
      </c>
      <c r="D42" s="14">
        <v>146.66999999999999</v>
      </c>
      <c r="E42" s="14">
        <v>6433.19</v>
      </c>
      <c r="F42" s="14">
        <v>0</v>
      </c>
      <c r="G42" s="14">
        <v>0</v>
      </c>
      <c r="H42" s="14">
        <v>7459.88</v>
      </c>
      <c r="I42" s="14">
        <v>0</v>
      </c>
      <c r="J42" s="14">
        <v>1395.87</v>
      </c>
      <c r="K42" s="14">
        <v>25.53</v>
      </c>
      <c r="L42" s="14">
        <v>0</v>
      </c>
      <c r="M42" s="14">
        <v>0</v>
      </c>
      <c r="N42" s="14">
        <v>0</v>
      </c>
      <c r="O42" s="14">
        <v>0</v>
      </c>
      <c r="P42" s="14">
        <v>0.03</v>
      </c>
      <c r="Q42" s="14">
        <v>33.049999999999997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1454.48</v>
      </c>
      <c r="X42" s="14">
        <v>6005.4</v>
      </c>
    </row>
    <row r="43" spans="1:24">
      <c r="A43" s="2" t="s">
        <v>95</v>
      </c>
      <c r="B43" s="1" t="s">
        <v>96</v>
      </c>
      <c r="C43" s="14">
        <v>880.02</v>
      </c>
      <c r="D43" s="14">
        <v>146.66999999999999</v>
      </c>
      <c r="E43" s="14">
        <v>1000</v>
      </c>
      <c r="F43" s="14">
        <v>0</v>
      </c>
      <c r="G43" s="14">
        <v>0</v>
      </c>
      <c r="H43" s="14">
        <v>2026.69</v>
      </c>
      <c r="I43" s="14">
        <v>0</v>
      </c>
      <c r="J43" s="14">
        <v>189.37</v>
      </c>
      <c r="K43" s="14">
        <v>25.48</v>
      </c>
      <c r="L43" s="14">
        <v>0</v>
      </c>
      <c r="M43" s="14">
        <v>0</v>
      </c>
      <c r="N43" s="14">
        <v>0</v>
      </c>
      <c r="O43" s="14">
        <v>0</v>
      </c>
      <c r="P43" s="14">
        <v>0.04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214.89</v>
      </c>
      <c r="X43" s="14">
        <v>1811.8</v>
      </c>
    </row>
    <row r="44" spans="1:24">
      <c r="A44" s="2" t="s">
        <v>97</v>
      </c>
      <c r="B44" s="1" t="s">
        <v>98</v>
      </c>
      <c r="C44" s="14">
        <v>1300.02</v>
      </c>
      <c r="D44" s="14">
        <v>216.67</v>
      </c>
      <c r="E44" s="14">
        <v>100</v>
      </c>
      <c r="F44" s="14">
        <v>23.62</v>
      </c>
      <c r="G44" s="14">
        <v>325</v>
      </c>
      <c r="H44" s="14">
        <v>1965.31</v>
      </c>
      <c r="I44" s="14">
        <v>0</v>
      </c>
      <c r="J44" s="14">
        <v>79.81</v>
      </c>
      <c r="K44" s="14">
        <v>37.64</v>
      </c>
      <c r="L44" s="14">
        <v>0</v>
      </c>
      <c r="M44" s="14">
        <v>0</v>
      </c>
      <c r="N44" s="14">
        <v>0</v>
      </c>
      <c r="O44" s="14">
        <v>0</v>
      </c>
      <c r="P44" s="14">
        <v>0.06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117.51</v>
      </c>
      <c r="X44" s="14">
        <v>1847.8</v>
      </c>
    </row>
    <row r="45" spans="1:24">
      <c r="A45" s="2" t="s">
        <v>99</v>
      </c>
      <c r="B45" s="1" t="s">
        <v>100</v>
      </c>
      <c r="C45" s="14">
        <v>880.02</v>
      </c>
      <c r="D45" s="14">
        <v>146.66999999999999</v>
      </c>
      <c r="E45" s="14">
        <v>0</v>
      </c>
      <c r="F45" s="14">
        <v>0</v>
      </c>
      <c r="G45" s="14">
        <v>0</v>
      </c>
      <c r="H45" s="14">
        <v>1026.69</v>
      </c>
      <c r="I45" s="15">
        <v>-18.41</v>
      </c>
      <c r="J45" s="14">
        <v>0</v>
      </c>
      <c r="K45" s="14">
        <v>25.58</v>
      </c>
      <c r="L45" s="14">
        <v>0</v>
      </c>
      <c r="M45" s="14">
        <v>0</v>
      </c>
      <c r="N45" s="14">
        <v>0</v>
      </c>
      <c r="O45" s="14">
        <v>0</v>
      </c>
      <c r="P45" s="15">
        <v>-0.13</v>
      </c>
      <c r="Q45" s="14">
        <v>33.049999999999997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40.090000000000003</v>
      </c>
      <c r="X45" s="14">
        <v>986.6</v>
      </c>
    </row>
    <row r="46" spans="1:24">
      <c r="A46" s="2" t="s">
        <v>101</v>
      </c>
      <c r="B46" s="1" t="s">
        <v>102</v>
      </c>
      <c r="C46" s="14">
        <v>880.02</v>
      </c>
      <c r="D46" s="14">
        <v>146.66999999999999</v>
      </c>
      <c r="E46" s="14">
        <v>16841.990000000002</v>
      </c>
      <c r="F46" s="14">
        <v>0</v>
      </c>
      <c r="G46" s="14">
        <v>0</v>
      </c>
      <c r="H46" s="14">
        <v>17868.68</v>
      </c>
      <c r="I46" s="14">
        <v>0</v>
      </c>
      <c r="J46" s="14">
        <v>4582.99</v>
      </c>
      <c r="K46" s="14">
        <v>25.65</v>
      </c>
      <c r="L46" s="14">
        <v>0</v>
      </c>
      <c r="M46" s="14">
        <v>0</v>
      </c>
      <c r="N46" s="14">
        <v>0</v>
      </c>
      <c r="O46" s="14">
        <v>0</v>
      </c>
      <c r="P46" s="15">
        <v>-0.01</v>
      </c>
      <c r="Q46" s="14">
        <v>33.049999999999997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4641.68</v>
      </c>
      <c r="X46" s="14">
        <v>13227</v>
      </c>
    </row>
    <row r="47" spans="1:24">
      <c r="A47" s="2" t="s">
        <v>103</v>
      </c>
      <c r="B47" s="1" t="s">
        <v>104</v>
      </c>
      <c r="C47" s="14">
        <v>880.02</v>
      </c>
      <c r="D47" s="14">
        <v>146.66999999999999</v>
      </c>
      <c r="E47" s="14">
        <v>3326.03</v>
      </c>
      <c r="F47" s="14">
        <v>0</v>
      </c>
      <c r="G47" s="14">
        <v>0</v>
      </c>
      <c r="H47" s="14">
        <v>4352.72</v>
      </c>
      <c r="I47" s="14">
        <v>0</v>
      </c>
      <c r="J47" s="14">
        <v>674.35</v>
      </c>
      <c r="K47" s="14">
        <v>25.48</v>
      </c>
      <c r="L47" s="14">
        <v>0</v>
      </c>
      <c r="M47" s="14">
        <v>938.5</v>
      </c>
      <c r="N47" s="14">
        <v>0</v>
      </c>
      <c r="O47" s="14">
        <v>0</v>
      </c>
      <c r="P47" s="15">
        <v>-0.06</v>
      </c>
      <c r="Q47" s="14">
        <v>33.049999999999997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1671.32</v>
      </c>
      <c r="X47" s="14">
        <v>2681.4</v>
      </c>
    </row>
    <row r="48" spans="1:24">
      <c r="A48" s="2" t="s">
        <v>105</v>
      </c>
      <c r="B48" s="1" t="s">
        <v>106</v>
      </c>
      <c r="C48" s="14">
        <v>880.02</v>
      </c>
      <c r="D48" s="14">
        <v>146.66999999999999</v>
      </c>
      <c r="E48" s="14">
        <v>16648.650000000001</v>
      </c>
      <c r="F48" s="14">
        <v>0</v>
      </c>
      <c r="G48" s="14">
        <v>0</v>
      </c>
      <c r="H48" s="14">
        <v>17675.34</v>
      </c>
      <c r="I48" s="14">
        <v>0</v>
      </c>
      <c r="J48" s="14">
        <v>4521.12</v>
      </c>
      <c r="K48" s="14">
        <v>25.48</v>
      </c>
      <c r="L48" s="14">
        <v>0</v>
      </c>
      <c r="M48" s="14">
        <v>0</v>
      </c>
      <c r="N48" s="14">
        <v>257.3</v>
      </c>
      <c r="O48" s="14">
        <v>0</v>
      </c>
      <c r="P48" s="14">
        <v>0</v>
      </c>
      <c r="Q48" s="14">
        <v>26.44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4830.34</v>
      </c>
      <c r="X48" s="14">
        <v>12845</v>
      </c>
    </row>
    <row r="49" spans="1:24">
      <c r="A49" s="2" t="s">
        <v>107</v>
      </c>
      <c r="B49" s="1" t="s">
        <v>108</v>
      </c>
      <c r="C49" s="14">
        <v>880.02</v>
      </c>
      <c r="D49" s="14">
        <v>146.66999999999999</v>
      </c>
      <c r="E49" s="14">
        <v>27148.02</v>
      </c>
      <c r="F49" s="14">
        <v>0</v>
      </c>
      <c r="G49" s="14">
        <v>0</v>
      </c>
      <c r="H49" s="14">
        <v>28174.71</v>
      </c>
      <c r="I49" s="14">
        <v>0</v>
      </c>
      <c r="J49" s="14">
        <v>8060.64</v>
      </c>
      <c r="K49" s="14">
        <v>25.48</v>
      </c>
      <c r="L49" s="14">
        <v>0</v>
      </c>
      <c r="M49" s="14">
        <v>0</v>
      </c>
      <c r="N49" s="14">
        <v>0</v>
      </c>
      <c r="O49" s="14">
        <v>0</v>
      </c>
      <c r="P49" s="15">
        <v>-0.06</v>
      </c>
      <c r="Q49" s="14">
        <v>33.049999999999997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8119.11</v>
      </c>
      <c r="X49" s="14">
        <v>20055.599999999999</v>
      </c>
    </row>
    <row r="50" spans="1:24">
      <c r="A50" s="2" t="s">
        <v>109</v>
      </c>
      <c r="B50" s="1" t="s">
        <v>110</v>
      </c>
      <c r="C50" s="14">
        <v>880.02</v>
      </c>
      <c r="D50" s="14">
        <v>146.66999999999999</v>
      </c>
      <c r="E50" s="14">
        <v>2822.4</v>
      </c>
      <c r="F50" s="14">
        <v>0</v>
      </c>
      <c r="G50" s="14">
        <v>0</v>
      </c>
      <c r="H50" s="14">
        <v>3849.09</v>
      </c>
      <c r="I50" s="14">
        <v>0</v>
      </c>
      <c r="J50" s="14">
        <v>566.78</v>
      </c>
      <c r="K50" s="14">
        <v>25.48</v>
      </c>
      <c r="L50" s="14">
        <v>0</v>
      </c>
      <c r="M50" s="14">
        <v>0</v>
      </c>
      <c r="N50" s="14">
        <v>0</v>
      </c>
      <c r="O50" s="14">
        <v>0</v>
      </c>
      <c r="P50" s="14">
        <v>0.03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592.29</v>
      </c>
      <c r="X50" s="14">
        <v>3256.8</v>
      </c>
    </row>
    <row r="51" spans="1:24">
      <c r="A51" s="2" t="s">
        <v>111</v>
      </c>
      <c r="B51" s="1" t="s">
        <v>112</v>
      </c>
      <c r="C51" s="14">
        <v>880.02</v>
      </c>
      <c r="D51" s="14">
        <v>146.66999999999999</v>
      </c>
      <c r="E51" s="14">
        <v>945.4</v>
      </c>
      <c r="F51" s="14">
        <v>0</v>
      </c>
      <c r="G51" s="14">
        <v>0</v>
      </c>
      <c r="H51" s="14">
        <v>1972.09</v>
      </c>
      <c r="I51" s="14">
        <v>0</v>
      </c>
      <c r="J51" s="14">
        <v>179.75</v>
      </c>
      <c r="K51" s="14">
        <v>25.48</v>
      </c>
      <c r="L51" s="14">
        <v>0</v>
      </c>
      <c r="M51" s="14">
        <v>0</v>
      </c>
      <c r="N51" s="14">
        <v>0</v>
      </c>
      <c r="O51" s="14">
        <v>0</v>
      </c>
      <c r="P51" s="14">
        <v>0.06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205.29</v>
      </c>
      <c r="X51" s="14">
        <v>1766.8</v>
      </c>
    </row>
    <row r="52" spans="1:24">
      <c r="A52" s="2" t="s">
        <v>113</v>
      </c>
      <c r="B52" s="1" t="s">
        <v>114</v>
      </c>
      <c r="C52" s="14">
        <v>1300.02</v>
      </c>
      <c r="D52" s="14">
        <v>216.67</v>
      </c>
      <c r="E52" s="14">
        <v>0</v>
      </c>
      <c r="F52" s="14">
        <v>0</v>
      </c>
      <c r="G52" s="14">
        <v>0</v>
      </c>
      <c r="H52" s="14">
        <v>1516.69</v>
      </c>
      <c r="I52" s="14">
        <v>0</v>
      </c>
      <c r="J52" s="14">
        <v>58.08</v>
      </c>
      <c r="K52" s="14">
        <v>37.74</v>
      </c>
      <c r="L52" s="14">
        <v>0</v>
      </c>
      <c r="M52" s="14">
        <v>0</v>
      </c>
      <c r="N52" s="14">
        <v>0</v>
      </c>
      <c r="O52" s="14">
        <v>0</v>
      </c>
      <c r="P52" s="15">
        <v>-0.13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95.69</v>
      </c>
      <c r="X52" s="14">
        <v>1421</v>
      </c>
    </row>
    <row r="53" spans="1:24">
      <c r="A53" s="2" t="s">
        <v>115</v>
      </c>
      <c r="B53" s="1" t="s">
        <v>116</v>
      </c>
      <c r="C53" s="14">
        <v>880.02</v>
      </c>
      <c r="D53" s="14">
        <v>146.66999999999999</v>
      </c>
      <c r="E53" s="14">
        <v>0</v>
      </c>
      <c r="F53" s="14">
        <v>0</v>
      </c>
      <c r="G53" s="14">
        <v>0</v>
      </c>
      <c r="H53" s="14">
        <v>1026.69</v>
      </c>
      <c r="I53" s="15">
        <v>-18.41</v>
      </c>
      <c r="J53" s="14">
        <v>0</v>
      </c>
      <c r="K53" s="14">
        <v>25.53</v>
      </c>
      <c r="L53" s="14">
        <v>0</v>
      </c>
      <c r="M53" s="14">
        <v>0</v>
      </c>
      <c r="N53" s="14">
        <v>0</v>
      </c>
      <c r="O53" s="14">
        <v>0</v>
      </c>
      <c r="P53" s="15">
        <v>-0.08</v>
      </c>
      <c r="Q53" s="14">
        <v>33.049999999999997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40.090000000000003</v>
      </c>
      <c r="X53" s="14">
        <v>986.6</v>
      </c>
    </row>
    <row r="54" spans="1:24">
      <c r="A54" s="2" t="s">
        <v>117</v>
      </c>
      <c r="B54" s="1" t="s">
        <v>118</v>
      </c>
      <c r="C54" s="14">
        <v>999.66</v>
      </c>
      <c r="D54" s="14">
        <v>166.61</v>
      </c>
      <c r="E54" s="14">
        <v>2075.44</v>
      </c>
      <c r="F54" s="14">
        <v>0</v>
      </c>
      <c r="G54" s="14">
        <v>0</v>
      </c>
      <c r="H54" s="14">
        <v>3241.71</v>
      </c>
      <c r="I54" s="14">
        <v>0</v>
      </c>
      <c r="J54" s="14">
        <v>437.04</v>
      </c>
      <c r="K54" s="14">
        <v>28.95</v>
      </c>
      <c r="L54" s="14">
        <v>0</v>
      </c>
      <c r="M54" s="14">
        <v>0</v>
      </c>
      <c r="N54" s="14">
        <v>0</v>
      </c>
      <c r="O54" s="14">
        <v>0</v>
      </c>
      <c r="P54" s="15">
        <v>-0.08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465.91</v>
      </c>
      <c r="X54" s="14">
        <v>2775.8</v>
      </c>
    </row>
    <row r="55" spans="1:24">
      <c r="A55" s="2" t="s">
        <v>119</v>
      </c>
      <c r="B55" s="1" t="s">
        <v>120</v>
      </c>
      <c r="C55" s="14">
        <v>879.42</v>
      </c>
      <c r="D55" s="14">
        <v>146.57</v>
      </c>
      <c r="E55" s="14">
        <v>18508.009999999998</v>
      </c>
      <c r="F55" s="14">
        <v>0</v>
      </c>
      <c r="G55" s="14">
        <v>0</v>
      </c>
      <c r="H55" s="14">
        <v>19534</v>
      </c>
      <c r="I55" s="14">
        <v>0</v>
      </c>
      <c r="J55" s="14">
        <v>5122.8</v>
      </c>
      <c r="K55" s="14">
        <v>25.46</v>
      </c>
      <c r="L55" s="14">
        <v>0</v>
      </c>
      <c r="M55" s="14">
        <v>0</v>
      </c>
      <c r="N55" s="14">
        <v>0</v>
      </c>
      <c r="O55" s="14">
        <v>0</v>
      </c>
      <c r="P55" s="15">
        <v>-0.06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5148.2</v>
      </c>
      <c r="X55" s="14">
        <v>14385.8</v>
      </c>
    </row>
    <row r="56" spans="1:24">
      <c r="A56" s="2" t="s">
        <v>121</v>
      </c>
      <c r="B56" s="1" t="s">
        <v>122</v>
      </c>
      <c r="C56" s="14">
        <v>880.02</v>
      </c>
      <c r="D56" s="14">
        <v>146.66999999999999</v>
      </c>
      <c r="E56" s="14">
        <v>1019.28</v>
      </c>
      <c r="F56" s="14">
        <v>0</v>
      </c>
      <c r="G56" s="14">
        <v>0</v>
      </c>
      <c r="H56" s="14">
        <v>2045.97</v>
      </c>
      <c r="I56" s="14">
        <v>0</v>
      </c>
      <c r="J56" s="14">
        <v>192.82</v>
      </c>
      <c r="K56" s="14">
        <v>25.48</v>
      </c>
      <c r="L56" s="14">
        <v>0</v>
      </c>
      <c r="M56" s="14">
        <v>0</v>
      </c>
      <c r="N56" s="14">
        <v>0</v>
      </c>
      <c r="O56" s="14">
        <v>0</v>
      </c>
      <c r="P56" s="14">
        <v>7.0000000000000007E-2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218.37</v>
      </c>
      <c r="X56" s="14">
        <v>1827.6</v>
      </c>
    </row>
    <row r="57" spans="1:24">
      <c r="A57" s="2" t="s">
        <v>123</v>
      </c>
      <c r="B57" s="1" t="s">
        <v>124</v>
      </c>
      <c r="C57" s="14">
        <v>880.02</v>
      </c>
      <c r="D57" s="14">
        <v>146.66999999999999</v>
      </c>
      <c r="E57" s="14">
        <v>8525.2999999999993</v>
      </c>
      <c r="F57" s="14">
        <v>0</v>
      </c>
      <c r="G57" s="14">
        <v>0</v>
      </c>
      <c r="H57" s="14">
        <v>9551.99</v>
      </c>
      <c r="I57" s="14">
        <v>0</v>
      </c>
      <c r="J57" s="14">
        <v>2018.44</v>
      </c>
      <c r="K57" s="14">
        <v>25.48</v>
      </c>
      <c r="L57" s="14">
        <v>0</v>
      </c>
      <c r="M57" s="14">
        <v>0</v>
      </c>
      <c r="N57" s="14">
        <v>0</v>
      </c>
      <c r="O57" s="14">
        <v>0</v>
      </c>
      <c r="P57" s="14">
        <v>0.02</v>
      </c>
      <c r="Q57" s="14">
        <v>33.049999999999997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2076.9899999999998</v>
      </c>
      <c r="X57" s="14">
        <v>7475</v>
      </c>
    </row>
    <row r="58" spans="1:24">
      <c r="A58" s="2" t="s">
        <v>125</v>
      </c>
      <c r="B58" s="1" t="s">
        <v>126</v>
      </c>
      <c r="C58" s="14">
        <v>146.66999999999999</v>
      </c>
      <c r="D58" s="14">
        <v>24.44</v>
      </c>
      <c r="E58" s="14">
        <v>1731.13</v>
      </c>
      <c r="F58" s="14">
        <v>0</v>
      </c>
      <c r="G58" s="14">
        <v>0</v>
      </c>
      <c r="H58" s="14">
        <v>1902.24</v>
      </c>
      <c r="I58" s="14">
        <v>0</v>
      </c>
      <c r="J58" s="14">
        <v>168.57</v>
      </c>
      <c r="K58" s="14">
        <v>8.24</v>
      </c>
      <c r="L58" s="14">
        <v>0</v>
      </c>
      <c r="M58" s="14">
        <v>529</v>
      </c>
      <c r="N58" s="14">
        <v>0</v>
      </c>
      <c r="O58" s="14">
        <v>0</v>
      </c>
      <c r="P58" s="15">
        <v>-0.02</v>
      </c>
      <c r="Q58" s="14">
        <v>54.05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759.84</v>
      </c>
      <c r="X58" s="14">
        <v>1142.4000000000001</v>
      </c>
    </row>
    <row r="59" spans="1:24">
      <c r="A59" s="2" t="s">
        <v>127</v>
      </c>
      <c r="B59" s="1" t="s">
        <v>128</v>
      </c>
      <c r="C59" s="14">
        <v>1299.78</v>
      </c>
      <c r="D59" s="14">
        <v>216.63</v>
      </c>
      <c r="E59" s="14">
        <v>181</v>
      </c>
      <c r="F59" s="14">
        <v>1375.68</v>
      </c>
      <c r="G59" s="14">
        <v>324.94</v>
      </c>
      <c r="H59" s="14">
        <v>3398.03</v>
      </c>
      <c r="I59" s="14">
        <v>0</v>
      </c>
      <c r="J59" s="14">
        <v>401.02</v>
      </c>
      <c r="K59" s="14">
        <v>37.700000000000003</v>
      </c>
      <c r="L59" s="14">
        <v>0</v>
      </c>
      <c r="M59" s="14">
        <v>0</v>
      </c>
      <c r="N59" s="14">
        <v>0</v>
      </c>
      <c r="O59" s="14">
        <v>0</v>
      </c>
      <c r="P59" s="14">
        <v>0.11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438.83</v>
      </c>
      <c r="X59" s="14">
        <v>2959.2</v>
      </c>
    </row>
    <row r="60" spans="1:24">
      <c r="A60" s="2" t="s">
        <v>129</v>
      </c>
      <c r="B60" s="1" t="s">
        <v>130</v>
      </c>
      <c r="C60" s="14">
        <v>999.66</v>
      </c>
      <c r="D60" s="14">
        <v>166.61</v>
      </c>
      <c r="E60" s="14">
        <v>1824.44</v>
      </c>
      <c r="F60" s="14">
        <v>0</v>
      </c>
      <c r="G60" s="14">
        <v>0</v>
      </c>
      <c r="H60" s="14">
        <v>2990.71</v>
      </c>
      <c r="I60" s="14">
        <v>0</v>
      </c>
      <c r="J60" s="14">
        <v>383.43</v>
      </c>
      <c r="K60" s="14">
        <v>28.95</v>
      </c>
      <c r="L60" s="14">
        <v>0</v>
      </c>
      <c r="M60" s="14">
        <v>0</v>
      </c>
      <c r="N60" s="14">
        <v>0</v>
      </c>
      <c r="O60" s="14">
        <v>0</v>
      </c>
      <c r="P60" s="15">
        <v>-7.0000000000000007E-2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412.31</v>
      </c>
      <c r="X60" s="14">
        <v>2578.4</v>
      </c>
    </row>
    <row r="61" spans="1:24">
      <c r="A61" s="2" t="s">
        <v>131</v>
      </c>
      <c r="B61" s="1" t="s">
        <v>132</v>
      </c>
      <c r="C61" s="14">
        <v>999.66</v>
      </c>
      <c r="D61" s="14">
        <v>166.61</v>
      </c>
      <c r="E61" s="14">
        <v>4924.2</v>
      </c>
      <c r="F61" s="14">
        <v>0</v>
      </c>
      <c r="G61" s="14">
        <v>0</v>
      </c>
      <c r="H61" s="14">
        <v>6090.47</v>
      </c>
      <c r="I61" s="14">
        <v>0</v>
      </c>
      <c r="J61" s="14">
        <v>1073.79</v>
      </c>
      <c r="K61" s="14">
        <v>28.99</v>
      </c>
      <c r="L61" s="14">
        <v>0</v>
      </c>
      <c r="M61" s="14">
        <v>0</v>
      </c>
      <c r="N61" s="14">
        <v>0</v>
      </c>
      <c r="O61" s="14">
        <v>0</v>
      </c>
      <c r="P61" s="15">
        <v>-0.11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1102.67</v>
      </c>
      <c r="X61" s="14">
        <v>4987.8</v>
      </c>
    </row>
    <row r="62" spans="1:24">
      <c r="A62" s="2" t="s">
        <v>133</v>
      </c>
      <c r="B62" s="1" t="s">
        <v>134</v>
      </c>
      <c r="C62" s="14">
        <v>880.02</v>
      </c>
      <c r="D62" s="14">
        <v>146.66999999999999</v>
      </c>
      <c r="E62" s="14">
        <v>6392.34</v>
      </c>
      <c r="F62" s="14">
        <v>0</v>
      </c>
      <c r="G62" s="14">
        <v>0</v>
      </c>
      <c r="H62" s="14">
        <v>7419.03</v>
      </c>
      <c r="I62" s="14">
        <v>0</v>
      </c>
      <c r="J62" s="14">
        <v>1386.26</v>
      </c>
      <c r="K62" s="14">
        <v>25.63</v>
      </c>
      <c r="L62" s="14">
        <v>0</v>
      </c>
      <c r="M62" s="14">
        <v>0</v>
      </c>
      <c r="N62" s="14">
        <v>0</v>
      </c>
      <c r="O62" s="14">
        <v>0</v>
      </c>
      <c r="P62" s="14">
        <v>0.09</v>
      </c>
      <c r="Q62" s="14">
        <v>40.049999999999997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1452.03</v>
      </c>
      <c r="X62" s="14">
        <v>5967</v>
      </c>
    </row>
    <row r="63" spans="1:24">
      <c r="A63" s="2" t="s">
        <v>135</v>
      </c>
      <c r="B63" s="1" t="s">
        <v>136</v>
      </c>
      <c r="C63" s="14">
        <v>1285.74</v>
      </c>
      <c r="D63" s="14">
        <v>214.29</v>
      </c>
      <c r="E63" s="14">
        <v>0</v>
      </c>
      <c r="F63" s="14">
        <v>0</v>
      </c>
      <c r="G63" s="14">
        <v>0</v>
      </c>
      <c r="H63" s="14">
        <v>1500.03</v>
      </c>
      <c r="I63" s="14">
        <v>0</v>
      </c>
      <c r="J63" s="14">
        <v>56.27</v>
      </c>
      <c r="K63" s="14">
        <v>37.28</v>
      </c>
      <c r="L63" s="14">
        <v>0</v>
      </c>
      <c r="M63" s="14">
        <v>0</v>
      </c>
      <c r="N63" s="14">
        <v>0</v>
      </c>
      <c r="O63" s="14">
        <v>0</v>
      </c>
      <c r="P63" s="14">
        <v>0.03</v>
      </c>
      <c r="Q63" s="14">
        <v>54.05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147.63</v>
      </c>
      <c r="X63" s="14">
        <v>1352.4</v>
      </c>
    </row>
    <row r="64" spans="1:24">
      <c r="A64" s="2" t="s">
        <v>137</v>
      </c>
      <c r="B64" s="1" t="s">
        <v>138</v>
      </c>
      <c r="C64" s="14">
        <v>1300.02</v>
      </c>
      <c r="D64" s="14">
        <v>216.67</v>
      </c>
      <c r="E64" s="14">
        <v>0</v>
      </c>
      <c r="F64" s="14">
        <v>0</v>
      </c>
      <c r="G64" s="14">
        <v>0</v>
      </c>
      <c r="H64" s="14">
        <v>1516.69</v>
      </c>
      <c r="I64" s="14">
        <v>0</v>
      </c>
      <c r="J64" s="14">
        <v>58.08</v>
      </c>
      <c r="K64" s="14">
        <v>37.700000000000003</v>
      </c>
      <c r="L64" s="14">
        <v>0</v>
      </c>
      <c r="M64" s="14">
        <v>412.6</v>
      </c>
      <c r="N64" s="14">
        <v>0</v>
      </c>
      <c r="O64" s="14">
        <v>0</v>
      </c>
      <c r="P64" s="15">
        <v>-0.09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508.29</v>
      </c>
      <c r="X64" s="14">
        <v>1008.4</v>
      </c>
    </row>
    <row r="65" spans="1:24">
      <c r="A65" s="2" t="s">
        <v>139</v>
      </c>
      <c r="B65" s="1" t="s">
        <v>140</v>
      </c>
      <c r="C65" s="14">
        <v>880.02</v>
      </c>
      <c r="D65" s="14">
        <v>146.66999999999999</v>
      </c>
      <c r="E65" s="14">
        <v>5333.76</v>
      </c>
      <c r="F65" s="14">
        <v>0</v>
      </c>
      <c r="G65" s="14">
        <v>0</v>
      </c>
      <c r="H65" s="14">
        <v>6360.45</v>
      </c>
      <c r="I65" s="14">
        <v>0</v>
      </c>
      <c r="J65" s="14">
        <v>1137.28</v>
      </c>
      <c r="K65" s="14">
        <v>25.48</v>
      </c>
      <c r="L65" s="14">
        <v>0</v>
      </c>
      <c r="M65" s="14">
        <v>0</v>
      </c>
      <c r="N65" s="14">
        <v>0</v>
      </c>
      <c r="O65" s="14">
        <v>0</v>
      </c>
      <c r="P65" s="14">
        <v>0.04</v>
      </c>
      <c r="Q65" s="14">
        <v>33.049999999999997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1195.8499999999999</v>
      </c>
      <c r="X65" s="14">
        <v>5164.6000000000004</v>
      </c>
    </row>
    <row r="66" spans="1:24">
      <c r="A66" s="2" t="s">
        <v>141</v>
      </c>
      <c r="B66" s="1" t="s">
        <v>142</v>
      </c>
      <c r="C66" s="14">
        <v>0</v>
      </c>
      <c r="D66" s="14">
        <v>0</v>
      </c>
      <c r="E66" s="14">
        <v>260</v>
      </c>
      <c r="F66" s="14">
        <v>0</v>
      </c>
      <c r="G66" s="14">
        <v>0</v>
      </c>
      <c r="H66" s="14">
        <v>260</v>
      </c>
      <c r="I66" s="15">
        <v>-82.2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-82.2</v>
      </c>
      <c r="X66" s="14">
        <v>342.2</v>
      </c>
    </row>
    <row r="67" spans="1:24">
      <c r="A67" s="2" t="s">
        <v>143</v>
      </c>
      <c r="B67" s="1" t="s">
        <v>144</v>
      </c>
      <c r="C67" s="14">
        <v>880.02</v>
      </c>
      <c r="D67" s="14">
        <v>146.66999999999999</v>
      </c>
      <c r="E67" s="14">
        <v>6483.35</v>
      </c>
      <c r="F67" s="14">
        <v>0</v>
      </c>
      <c r="G67" s="14">
        <v>0</v>
      </c>
      <c r="H67" s="14">
        <v>7510.04</v>
      </c>
      <c r="I67" s="14">
        <v>0</v>
      </c>
      <c r="J67" s="14">
        <v>1407.67</v>
      </c>
      <c r="K67" s="14">
        <v>25.53</v>
      </c>
      <c r="L67" s="14">
        <v>0</v>
      </c>
      <c r="M67" s="14">
        <v>586</v>
      </c>
      <c r="N67" s="14">
        <v>0</v>
      </c>
      <c r="O67" s="14">
        <v>0</v>
      </c>
      <c r="P67" s="15">
        <v>-0.01</v>
      </c>
      <c r="Q67" s="14">
        <v>33.049999999999997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2052.2399999999998</v>
      </c>
      <c r="X67" s="14">
        <v>5457.8</v>
      </c>
    </row>
    <row r="68" spans="1:24">
      <c r="A68" s="2" t="s">
        <v>145</v>
      </c>
      <c r="B68" s="1" t="s">
        <v>146</v>
      </c>
      <c r="C68" s="14">
        <v>4000.02</v>
      </c>
      <c r="D68" s="14">
        <v>666.67</v>
      </c>
      <c r="E68" s="14">
        <v>8616.75</v>
      </c>
      <c r="F68" s="14">
        <v>0</v>
      </c>
      <c r="G68" s="14">
        <v>0</v>
      </c>
      <c r="H68" s="14">
        <v>13283.44</v>
      </c>
      <c r="I68" s="14">
        <v>0</v>
      </c>
      <c r="J68" s="14">
        <v>3137.87</v>
      </c>
      <c r="K68" s="14">
        <v>128.82</v>
      </c>
      <c r="L68" s="14">
        <v>0</v>
      </c>
      <c r="M68" s="14">
        <v>0</v>
      </c>
      <c r="N68" s="14">
        <v>0</v>
      </c>
      <c r="O68" s="14">
        <v>0</v>
      </c>
      <c r="P68" s="15">
        <v>-0.05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3266.64</v>
      </c>
      <c r="X68" s="14">
        <v>10016.799999999999</v>
      </c>
    </row>
    <row r="69" spans="1:24">
      <c r="A69" s="2" t="s">
        <v>147</v>
      </c>
      <c r="B69" s="1" t="s">
        <v>148</v>
      </c>
      <c r="C69" s="14">
        <v>880.02</v>
      </c>
      <c r="D69" s="14">
        <v>146.66999999999999</v>
      </c>
      <c r="E69" s="14">
        <v>9873.61</v>
      </c>
      <c r="F69" s="14">
        <v>0</v>
      </c>
      <c r="G69" s="14">
        <v>0</v>
      </c>
      <c r="H69" s="14">
        <v>10900.3</v>
      </c>
      <c r="I69" s="14">
        <v>0</v>
      </c>
      <c r="J69" s="14">
        <v>2422.9299999999998</v>
      </c>
      <c r="K69" s="14">
        <v>25.48</v>
      </c>
      <c r="L69" s="14">
        <v>0</v>
      </c>
      <c r="M69" s="14">
        <v>229.15</v>
      </c>
      <c r="N69" s="14">
        <v>0</v>
      </c>
      <c r="O69" s="14">
        <v>0</v>
      </c>
      <c r="P69" s="15">
        <v>-0.11</v>
      </c>
      <c r="Q69" s="14">
        <v>33.049999999999997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2710.5</v>
      </c>
      <c r="X69" s="14">
        <v>8189.8</v>
      </c>
    </row>
    <row r="70" spans="1:24">
      <c r="A70" s="2" t="s">
        <v>149</v>
      </c>
      <c r="B70" s="1" t="s">
        <v>150</v>
      </c>
      <c r="C70" s="14">
        <v>1099.98</v>
      </c>
      <c r="D70" s="14">
        <v>183.33</v>
      </c>
      <c r="E70" s="14">
        <v>0</v>
      </c>
      <c r="F70" s="14">
        <v>0</v>
      </c>
      <c r="G70" s="14">
        <v>0</v>
      </c>
      <c r="H70" s="14">
        <v>1283.31</v>
      </c>
      <c r="I70" s="14">
        <v>0</v>
      </c>
      <c r="J70" s="14">
        <v>23.23</v>
      </c>
      <c r="K70" s="14">
        <v>31.85</v>
      </c>
      <c r="L70" s="14">
        <v>0</v>
      </c>
      <c r="M70" s="14">
        <v>0</v>
      </c>
      <c r="N70" s="14">
        <v>0</v>
      </c>
      <c r="O70" s="14">
        <v>0</v>
      </c>
      <c r="P70" s="14">
        <v>0.03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55.11</v>
      </c>
      <c r="X70" s="14">
        <v>1228.2</v>
      </c>
    </row>
    <row r="71" spans="1:24">
      <c r="A71" s="2" t="s">
        <v>151</v>
      </c>
      <c r="B71" s="1" t="s">
        <v>152</v>
      </c>
      <c r="C71" s="14">
        <v>799.98</v>
      </c>
      <c r="D71" s="14">
        <v>133.33000000000001</v>
      </c>
      <c r="E71" s="14">
        <v>1680</v>
      </c>
      <c r="F71" s="14">
        <v>0</v>
      </c>
      <c r="G71" s="14">
        <v>0</v>
      </c>
      <c r="H71" s="14">
        <v>2613.31</v>
      </c>
      <c r="I71" s="14">
        <v>0</v>
      </c>
      <c r="J71" s="14">
        <v>302.81</v>
      </c>
      <c r="K71" s="14">
        <v>23.17</v>
      </c>
      <c r="L71" s="14">
        <v>0</v>
      </c>
      <c r="M71" s="14">
        <v>0</v>
      </c>
      <c r="N71" s="14">
        <v>0</v>
      </c>
      <c r="O71" s="14">
        <v>0</v>
      </c>
      <c r="P71" s="14">
        <v>0.13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326.11</v>
      </c>
      <c r="X71" s="14">
        <v>2287.1999999999998</v>
      </c>
    </row>
    <row r="72" spans="1:24">
      <c r="A72" s="2" t="s">
        <v>153</v>
      </c>
      <c r="B72" s="1" t="s">
        <v>154</v>
      </c>
      <c r="C72" s="14">
        <v>999.66</v>
      </c>
      <c r="D72" s="14">
        <v>166.61</v>
      </c>
      <c r="E72" s="14">
        <v>1747.36</v>
      </c>
      <c r="F72" s="14">
        <v>0</v>
      </c>
      <c r="G72" s="14">
        <v>0</v>
      </c>
      <c r="H72" s="14">
        <v>2913.63</v>
      </c>
      <c r="I72" s="14">
        <v>0</v>
      </c>
      <c r="J72" s="14">
        <v>366.96</v>
      </c>
      <c r="K72" s="14">
        <v>29.72</v>
      </c>
      <c r="L72" s="14">
        <v>0</v>
      </c>
      <c r="M72" s="14">
        <v>0</v>
      </c>
      <c r="N72" s="14">
        <v>0</v>
      </c>
      <c r="O72" s="14">
        <v>0</v>
      </c>
      <c r="P72" s="15">
        <v>-0.05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396.63</v>
      </c>
      <c r="X72" s="14">
        <v>2517</v>
      </c>
    </row>
    <row r="73" spans="1:24">
      <c r="A73" s="2" t="s">
        <v>155</v>
      </c>
      <c r="B73" s="1" t="s">
        <v>156</v>
      </c>
      <c r="C73" s="14">
        <v>880.02</v>
      </c>
      <c r="D73" s="14">
        <v>146.66999999999999</v>
      </c>
      <c r="E73" s="14">
        <v>4812.7</v>
      </c>
      <c r="F73" s="14">
        <v>0</v>
      </c>
      <c r="G73" s="14">
        <v>0</v>
      </c>
      <c r="H73" s="14">
        <v>5839.39</v>
      </c>
      <c r="I73" s="14">
        <v>0</v>
      </c>
      <c r="J73" s="14">
        <v>1014.73</v>
      </c>
      <c r="K73" s="14">
        <v>25.48</v>
      </c>
      <c r="L73" s="14">
        <v>0</v>
      </c>
      <c r="M73" s="14">
        <v>0</v>
      </c>
      <c r="N73" s="14">
        <v>0</v>
      </c>
      <c r="O73" s="14">
        <v>0</v>
      </c>
      <c r="P73" s="14">
        <v>0.18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1040.3900000000001</v>
      </c>
      <c r="X73" s="14">
        <v>4799</v>
      </c>
    </row>
    <row r="74" spans="1:24" s="8" customFormat="1">
      <c r="A74" s="17" t="s">
        <v>157</v>
      </c>
      <c r="C74" s="8" t="s">
        <v>158</v>
      </c>
      <c r="D74" s="8" t="s">
        <v>158</v>
      </c>
      <c r="E74" s="8" t="s">
        <v>158</v>
      </c>
      <c r="F74" s="8" t="s">
        <v>158</v>
      </c>
      <c r="G74" s="8" t="s">
        <v>158</v>
      </c>
      <c r="H74" s="8" t="s">
        <v>158</v>
      </c>
      <c r="I74" s="8" t="s">
        <v>158</v>
      </c>
      <c r="J74" s="8" t="s">
        <v>158</v>
      </c>
      <c r="K74" s="8" t="s">
        <v>158</v>
      </c>
      <c r="L74" s="8" t="s">
        <v>158</v>
      </c>
      <c r="M74" s="8" t="s">
        <v>158</v>
      </c>
      <c r="N74" s="8" t="s">
        <v>158</v>
      </c>
      <c r="O74" s="8" t="s">
        <v>158</v>
      </c>
      <c r="P74" s="8" t="s">
        <v>158</v>
      </c>
      <c r="Q74" s="8" t="s">
        <v>158</v>
      </c>
      <c r="R74" s="8" t="s">
        <v>158</v>
      </c>
      <c r="S74" s="8" t="s">
        <v>158</v>
      </c>
      <c r="T74" s="8" t="s">
        <v>158</v>
      </c>
      <c r="U74" s="8" t="s">
        <v>158</v>
      </c>
      <c r="V74" s="8" t="s">
        <v>158</v>
      </c>
      <c r="W74" s="8" t="s">
        <v>158</v>
      </c>
      <c r="X74" s="8" t="s">
        <v>158</v>
      </c>
    </row>
    <row r="75" spans="1:24">
      <c r="C75" s="19">
        <v>74402.740000000005</v>
      </c>
      <c r="D75" s="19">
        <v>12400.45</v>
      </c>
      <c r="E75" s="19">
        <v>527493.55000000005</v>
      </c>
      <c r="F75" s="19">
        <v>1399.3</v>
      </c>
      <c r="G75" s="19">
        <v>649.94000000000005</v>
      </c>
      <c r="H75" s="19">
        <v>616345.98</v>
      </c>
      <c r="I75" s="20">
        <v>-155.84</v>
      </c>
      <c r="J75" s="19">
        <v>157434.35999999999</v>
      </c>
      <c r="K75" s="19">
        <v>2231.4899999999998</v>
      </c>
      <c r="L75" s="19">
        <v>0</v>
      </c>
      <c r="M75" s="19">
        <v>8371.25</v>
      </c>
      <c r="N75" s="19">
        <v>257.3</v>
      </c>
      <c r="O75" s="19">
        <v>0</v>
      </c>
      <c r="P75" s="20">
        <v>-0.54</v>
      </c>
      <c r="Q75" s="19">
        <v>1066.57</v>
      </c>
      <c r="R75" s="19">
        <v>892.54</v>
      </c>
      <c r="S75" s="19">
        <v>625.65</v>
      </c>
      <c r="T75" s="19">
        <v>0</v>
      </c>
      <c r="U75" s="19">
        <v>1300</v>
      </c>
      <c r="V75" s="19">
        <v>0</v>
      </c>
      <c r="W75" s="19">
        <v>172022.78</v>
      </c>
      <c r="X75" s="19">
        <v>444323.2</v>
      </c>
    </row>
    <row r="77" spans="1:24">
      <c r="A77" s="12" t="s">
        <v>159</v>
      </c>
    </row>
    <row r="78" spans="1:24">
      <c r="A78" s="2" t="s">
        <v>160</v>
      </c>
      <c r="B78" s="1" t="s">
        <v>161</v>
      </c>
      <c r="C78" s="14">
        <v>572.46</v>
      </c>
      <c r="D78" s="14">
        <v>95.41</v>
      </c>
      <c r="E78" s="14">
        <v>2068.27</v>
      </c>
      <c r="F78" s="14">
        <v>0</v>
      </c>
      <c r="G78" s="14">
        <v>0</v>
      </c>
      <c r="H78" s="14">
        <v>2736.14</v>
      </c>
      <c r="I78" s="14">
        <v>0</v>
      </c>
      <c r="J78" s="14">
        <v>329.05</v>
      </c>
      <c r="K78" s="14">
        <v>83.87</v>
      </c>
      <c r="L78" s="14">
        <v>27.36</v>
      </c>
      <c r="M78" s="14">
        <v>0</v>
      </c>
      <c r="N78" s="14">
        <v>0</v>
      </c>
      <c r="O78" s="14">
        <v>134.07</v>
      </c>
      <c r="P78" s="15">
        <v>-0.08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134.66999999999999</v>
      </c>
      <c r="W78" s="14">
        <v>708.94</v>
      </c>
      <c r="X78" s="14">
        <v>2027.2</v>
      </c>
    </row>
    <row r="79" spans="1:24">
      <c r="A79" s="2" t="s">
        <v>162</v>
      </c>
      <c r="B79" s="1" t="s">
        <v>163</v>
      </c>
      <c r="C79" s="14">
        <v>537.54</v>
      </c>
      <c r="D79" s="14">
        <v>89.59</v>
      </c>
      <c r="E79" s="14">
        <v>5160.8</v>
      </c>
      <c r="F79" s="14">
        <v>0</v>
      </c>
      <c r="G79" s="14">
        <v>0</v>
      </c>
      <c r="H79" s="14">
        <v>5787.93</v>
      </c>
      <c r="I79" s="14">
        <v>0</v>
      </c>
      <c r="J79" s="14">
        <v>1002.63</v>
      </c>
      <c r="K79" s="14">
        <v>181.29</v>
      </c>
      <c r="L79" s="14">
        <v>57.88</v>
      </c>
      <c r="M79" s="14">
        <v>0</v>
      </c>
      <c r="N79" s="14">
        <v>0</v>
      </c>
      <c r="O79" s="14">
        <v>283.61</v>
      </c>
      <c r="P79" s="14">
        <v>0.17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372.75</v>
      </c>
      <c r="W79" s="14">
        <v>1898.33</v>
      </c>
      <c r="X79" s="14">
        <v>3889.6</v>
      </c>
    </row>
    <row r="80" spans="1:24">
      <c r="A80" s="2" t="s">
        <v>164</v>
      </c>
      <c r="B80" s="1" t="s">
        <v>165</v>
      </c>
      <c r="C80" s="14">
        <v>105.57</v>
      </c>
      <c r="D80" s="14">
        <v>105.57</v>
      </c>
      <c r="E80" s="14">
        <v>636.29999999999995</v>
      </c>
      <c r="F80" s="14">
        <v>0</v>
      </c>
      <c r="G80" s="14">
        <v>0</v>
      </c>
      <c r="H80" s="14">
        <v>847.44</v>
      </c>
      <c r="I80" s="15">
        <v>-38.950000000000003</v>
      </c>
      <c r="J80" s="14">
        <v>0</v>
      </c>
      <c r="K80" s="14">
        <v>5.24</v>
      </c>
      <c r="L80" s="14">
        <v>0</v>
      </c>
      <c r="M80" s="14">
        <v>0</v>
      </c>
      <c r="N80" s="14">
        <v>0</v>
      </c>
      <c r="O80" s="14">
        <v>0</v>
      </c>
      <c r="P80" s="15">
        <v>-0.05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>
        <v>-33.76</v>
      </c>
      <c r="X80" s="14">
        <v>881.2</v>
      </c>
    </row>
    <row r="81" spans="1:24">
      <c r="A81" s="2" t="s">
        <v>166</v>
      </c>
      <c r="B81" s="1" t="s">
        <v>167</v>
      </c>
      <c r="C81" s="14">
        <v>537.54</v>
      </c>
      <c r="D81" s="14">
        <v>89.59</v>
      </c>
      <c r="E81" s="14">
        <v>2097.1</v>
      </c>
      <c r="F81" s="14">
        <v>0</v>
      </c>
      <c r="G81" s="14">
        <v>0</v>
      </c>
      <c r="H81" s="14">
        <v>2724.23</v>
      </c>
      <c r="I81" s="14">
        <v>0</v>
      </c>
      <c r="J81" s="14">
        <v>326.51</v>
      </c>
      <c r="K81" s="14">
        <v>60.11</v>
      </c>
      <c r="L81" s="14">
        <v>27.24</v>
      </c>
      <c r="M81" s="14">
        <v>0</v>
      </c>
      <c r="N81" s="14">
        <v>0</v>
      </c>
      <c r="O81" s="14">
        <v>133.49</v>
      </c>
      <c r="P81" s="14">
        <v>0.1</v>
      </c>
      <c r="Q81" s="14">
        <v>0</v>
      </c>
      <c r="R81" s="14">
        <v>0</v>
      </c>
      <c r="S81" s="14">
        <v>0</v>
      </c>
      <c r="T81" s="14">
        <v>0</v>
      </c>
      <c r="U81" s="14">
        <v>300</v>
      </c>
      <c r="V81" s="14">
        <v>275.38</v>
      </c>
      <c r="W81" s="14">
        <v>1122.83</v>
      </c>
      <c r="X81" s="14">
        <v>1601.4</v>
      </c>
    </row>
    <row r="82" spans="1:24">
      <c r="A82" s="2" t="s">
        <v>168</v>
      </c>
      <c r="B82" s="1" t="s">
        <v>169</v>
      </c>
      <c r="C82" s="14">
        <v>480.24</v>
      </c>
      <c r="D82" s="14">
        <v>80.040000000000006</v>
      </c>
      <c r="E82" s="14">
        <v>1112.25</v>
      </c>
      <c r="F82" s="14">
        <v>0</v>
      </c>
      <c r="G82" s="14">
        <v>0</v>
      </c>
      <c r="H82" s="14">
        <v>1672.53</v>
      </c>
      <c r="I82" s="14">
        <v>0</v>
      </c>
      <c r="J82" s="14">
        <v>83.31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0.02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83.33</v>
      </c>
      <c r="X82" s="14">
        <v>1589.2</v>
      </c>
    </row>
    <row r="83" spans="1:24">
      <c r="A83" s="2" t="s">
        <v>170</v>
      </c>
      <c r="B83" s="1" t="s">
        <v>171</v>
      </c>
      <c r="C83" s="14">
        <v>480.24</v>
      </c>
      <c r="D83" s="14">
        <v>80.040000000000006</v>
      </c>
      <c r="E83" s="14">
        <v>1044.27</v>
      </c>
      <c r="F83" s="14">
        <v>0</v>
      </c>
      <c r="G83" s="14">
        <v>0</v>
      </c>
      <c r="H83" s="14">
        <v>1604.55</v>
      </c>
      <c r="I83" s="14">
        <v>0</v>
      </c>
      <c r="J83" s="14">
        <v>67.64</v>
      </c>
      <c r="K83" s="14">
        <v>173.49</v>
      </c>
      <c r="L83" s="14">
        <v>16.05</v>
      </c>
      <c r="M83" s="14">
        <v>0</v>
      </c>
      <c r="N83" s="14">
        <v>0</v>
      </c>
      <c r="O83" s="14">
        <v>78.62</v>
      </c>
      <c r="P83" s="15">
        <v>-0.05</v>
      </c>
      <c r="Q83" s="14">
        <v>0</v>
      </c>
      <c r="R83" s="14">
        <v>0</v>
      </c>
      <c r="S83" s="14">
        <v>0</v>
      </c>
      <c r="T83" s="14">
        <v>0</v>
      </c>
      <c r="U83" s="14">
        <v>700</v>
      </c>
      <c r="V83" s="14">
        <v>0</v>
      </c>
      <c r="W83" s="14">
        <v>1035.75</v>
      </c>
      <c r="X83" s="14">
        <v>568.79999999999995</v>
      </c>
    </row>
    <row r="84" spans="1:24">
      <c r="A84" s="2" t="s">
        <v>172</v>
      </c>
      <c r="B84" s="1" t="s">
        <v>173</v>
      </c>
      <c r="C84" s="14">
        <v>400.2</v>
      </c>
      <c r="D84" s="14">
        <v>66.7</v>
      </c>
      <c r="E84" s="14">
        <v>487.79</v>
      </c>
      <c r="F84" s="14">
        <v>0</v>
      </c>
      <c r="G84" s="14">
        <v>0</v>
      </c>
      <c r="H84" s="14">
        <v>954.69</v>
      </c>
      <c r="I84" s="15">
        <v>-32.08</v>
      </c>
      <c r="J84" s="14">
        <v>0</v>
      </c>
      <c r="K84" s="14">
        <v>34.74</v>
      </c>
      <c r="L84" s="14">
        <v>9.5500000000000007</v>
      </c>
      <c r="M84" s="14">
        <v>0</v>
      </c>
      <c r="N84" s="14">
        <v>0</v>
      </c>
      <c r="O84" s="14">
        <v>46.78</v>
      </c>
      <c r="P84" s="14">
        <v>0.1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59.09</v>
      </c>
      <c r="X84" s="14">
        <v>895.6</v>
      </c>
    </row>
    <row r="85" spans="1:24">
      <c r="A85" s="2" t="s">
        <v>174</v>
      </c>
      <c r="B85" s="1" t="s">
        <v>175</v>
      </c>
      <c r="C85" s="14">
        <v>633.6</v>
      </c>
      <c r="D85" s="14">
        <v>105.6</v>
      </c>
      <c r="E85" s="14">
        <v>1545.35</v>
      </c>
      <c r="F85" s="14">
        <v>0</v>
      </c>
      <c r="G85" s="14">
        <v>0</v>
      </c>
      <c r="H85" s="14">
        <v>2284.5500000000002</v>
      </c>
      <c r="I85" s="14">
        <v>0</v>
      </c>
      <c r="J85" s="14">
        <v>235.58</v>
      </c>
      <c r="K85" s="14">
        <v>56.55</v>
      </c>
      <c r="L85" s="14">
        <v>0</v>
      </c>
      <c r="M85" s="14">
        <v>0</v>
      </c>
      <c r="N85" s="14">
        <v>0</v>
      </c>
      <c r="O85" s="14">
        <v>0</v>
      </c>
      <c r="P85" s="14">
        <v>0.02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292.14999999999998</v>
      </c>
      <c r="X85" s="14">
        <v>1992.4</v>
      </c>
    </row>
    <row r="86" spans="1:24">
      <c r="A86" s="2" t="s">
        <v>176</v>
      </c>
      <c r="B86" s="1" t="s">
        <v>177</v>
      </c>
      <c r="C86" s="14">
        <v>633.41999999999996</v>
      </c>
      <c r="D86" s="14">
        <v>105.57</v>
      </c>
      <c r="E86" s="14">
        <v>3058.57</v>
      </c>
      <c r="F86" s="14">
        <v>0</v>
      </c>
      <c r="G86" s="14">
        <v>0</v>
      </c>
      <c r="H86" s="14">
        <v>3797.56</v>
      </c>
      <c r="I86" s="14">
        <v>0</v>
      </c>
      <c r="J86" s="14">
        <v>555.77</v>
      </c>
      <c r="K86" s="14">
        <v>57.75</v>
      </c>
      <c r="L86" s="14">
        <v>0</v>
      </c>
      <c r="M86" s="14">
        <v>0</v>
      </c>
      <c r="N86" s="14">
        <v>0</v>
      </c>
      <c r="O86" s="14">
        <v>0</v>
      </c>
      <c r="P86" s="14">
        <v>0.04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613.55999999999995</v>
      </c>
      <c r="X86" s="14">
        <v>3184</v>
      </c>
    </row>
    <row r="87" spans="1:24">
      <c r="A87" s="2" t="s">
        <v>178</v>
      </c>
      <c r="B87" s="1" t="s">
        <v>179</v>
      </c>
      <c r="C87" s="14">
        <v>537.54</v>
      </c>
      <c r="D87" s="14">
        <v>89.59</v>
      </c>
      <c r="E87" s="14">
        <v>839.87</v>
      </c>
      <c r="F87" s="14">
        <v>0</v>
      </c>
      <c r="G87" s="14">
        <v>0</v>
      </c>
      <c r="H87" s="14">
        <v>1467</v>
      </c>
      <c r="I87" s="14">
        <v>0</v>
      </c>
      <c r="J87" s="14">
        <v>52.68</v>
      </c>
      <c r="K87" s="14">
        <v>105.74</v>
      </c>
      <c r="L87" s="14">
        <v>14.67</v>
      </c>
      <c r="M87" s="14">
        <v>0</v>
      </c>
      <c r="N87" s="14">
        <v>0</v>
      </c>
      <c r="O87" s="14">
        <v>71.88</v>
      </c>
      <c r="P87" s="15">
        <v>-0.18</v>
      </c>
      <c r="Q87" s="14">
        <v>0</v>
      </c>
      <c r="R87" s="14">
        <v>0</v>
      </c>
      <c r="S87" s="14">
        <v>0</v>
      </c>
      <c r="T87" s="14">
        <v>0</v>
      </c>
      <c r="U87" s="14">
        <v>500</v>
      </c>
      <c r="V87" s="14">
        <v>199.21</v>
      </c>
      <c r="W87" s="14">
        <v>944</v>
      </c>
      <c r="X87" s="14">
        <v>523</v>
      </c>
    </row>
    <row r="88" spans="1:24">
      <c r="A88" s="2" t="s">
        <v>180</v>
      </c>
      <c r="B88" s="1" t="s">
        <v>181</v>
      </c>
      <c r="C88" s="14">
        <v>537.54</v>
      </c>
      <c r="D88" s="14">
        <v>89.59</v>
      </c>
      <c r="E88" s="14">
        <v>5178.5</v>
      </c>
      <c r="F88" s="14">
        <v>0</v>
      </c>
      <c r="G88" s="14">
        <v>0</v>
      </c>
      <c r="H88" s="14">
        <v>5805.63</v>
      </c>
      <c r="I88" s="14">
        <v>0</v>
      </c>
      <c r="J88" s="14">
        <v>1006.79</v>
      </c>
      <c r="K88" s="14">
        <v>149.29</v>
      </c>
      <c r="L88" s="14">
        <v>58.06</v>
      </c>
      <c r="M88" s="14">
        <v>0</v>
      </c>
      <c r="N88" s="14">
        <v>0</v>
      </c>
      <c r="O88" s="14">
        <v>284.48</v>
      </c>
      <c r="P88" s="14">
        <v>0.01</v>
      </c>
      <c r="Q88" s="14">
        <v>0</v>
      </c>
      <c r="R88" s="14">
        <v>0</v>
      </c>
      <c r="S88" s="14">
        <v>0</v>
      </c>
      <c r="T88" s="14">
        <v>0</v>
      </c>
      <c r="U88" s="14">
        <v>700</v>
      </c>
      <c r="V88" s="14">
        <v>0</v>
      </c>
      <c r="W88" s="14">
        <v>2198.63</v>
      </c>
      <c r="X88" s="14">
        <v>3607</v>
      </c>
    </row>
    <row r="89" spans="1:24">
      <c r="A89" s="2" t="s">
        <v>182</v>
      </c>
      <c r="B89" s="1" t="s">
        <v>183</v>
      </c>
      <c r="C89" s="14">
        <v>480.24</v>
      </c>
      <c r="D89" s="14">
        <v>80.040000000000006</v>
      </c>
      <c r="E89" s="14">
        <v>964.17</v>
      </c>
      <c r="F89" s="14">
        <v>0</v>
      </c>
      <c r="G89" s="14">
        <v>0</v>
      </c>
      <c r="H89" s="14">
        <v>1524.45</v>
      </c>
      <c r="I89" s="14">
        <v>0</v>
      </c>
      <c r="J89" s="14">
        <v>58.93</v>
      </c>
      <c r="K89" s="14">
        <v>50.55</v>
      </c>
      <c r="L89" s="14">
        <v>0</v>
      </c>
      <c r="M89" s="14">
        <v>0</v>
      </c>
      <c r="N89" s="14">
        <v>0</v>
      </c>
      <c r="O89" s="14">
        <v>0</v>
      </c>
      <c r="P89" s="15">
        <v>-0.03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109.45</v>
      </c>
      <c r="X89" s="14">
        <v>1415</v>
      </c>
    </row>
    <row r="90" spans="1:24">
      <c r="A90" s="2" t="s">
        <v>184</v>
      </c>
      <c r="B90" s="1" t="s">
        <v>185</v>
      </c>
      <c r="C90" s="14">
        <v>480.24</v>
      </c>
      <c r="D90" s="14">
        <v>80.040000000000006</v>
      </c>
      <c r="E90" s="14">
        <v>403.05</v>
      </c>
      <c r="F90" s="14">
        <v>0</v>
      </c>
      <c r="G90" s="14">
        <v>0</v>
      </c>
      <c r="H90" s="14">
        <v>963.33</v>
      </c>
      <c r="I90" s="15">
        <v>-31.53</v>
      </c>
      <c r="J90" s="14">
        <v>0</v>
      </c>
      <c r="K90" s="14">
        <v>25.5</v>
      </c>
      <c r="L90" s="14">
        <v>0</v>
      </c>
      <c r="M90" s="14">
        <v>0</v>
      </c>
      <c r="N90" s="14">
        <v>0</v>
      </c>
      <c r="O90" s="14">
        <v>0</v>
      </c>
      <c r="P90" s="15">
        <v>-0.04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-6.07</v>
      </c>
      <c r="X90" s="14">
        <v>969.4</v>
      </c>
    </row>
    <row r="91" spans="1:24">
      <c r="A91" s="2" t="s">
        <v>186</v>
      </c>
      <c r="B91" s="1" t="s">
        <v>187</v>
      </c>
      <c r="C91" s="14">
        <v>528</v>
      </c>
      <c r="D91" s="14">
        <v>88</v>
      </c>
      <c r="E91" s="14">
        <v>2206.6799999999998</v>
      </c>
      <c r="F91" s="14">
        <v>0</v>
      </c>
      <c r="G91" s="14">
        <v>0</v>
      </c>
      <c r="H91" s="14">
        <v>2822.68</v>
      </c>
      <c r="I91" s="14">
        <v>0</v>
      </c>
      <c r="J91" s="14">
        <v>347.54</v>
      </c>
      <c r="K91" s="14">
        <v>85.47</v>
      </c>
      <c r="L91" s="14">
        <v>0</v>
      </c>
      <c r="M91" s="14">
        <v>0</v>
      </c>
      <c r="N91" s="14">
        <v>0</v>
      </c>
      <c r="O91" s="14">
        <v>0</v>
      </c>
      <c r="P91" s="15">
        <v>-0.13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432.88</v>
      </c>
      <c r="X91" s="14">
        <v>2389.8000000000002</v>
      </c>
    </row>
    <row r="92" spans="1:24">
      <c r="A92" s="2" t="s">
        <v>188</v>
      </c>
      <c r="B92" s="1" t="s">
        <v>189</v>
      </c>
      <c r="C92" s="14">
        <v>480.24</v>
      </c>
      <c r="D92" s="14">
        <v>80.040000000000006</v>
      </c>
      <c r="E92" s="14">
        <v>1323.25</v>
      </c>
      <c r="F92" s="14">
        <v>0</v>
      </c>
      <c r="G92" s="14">
        <v>0</v>
      </c>
      <c r="H92" s="14">
        <v>1883.53</v>
      </c>
      <c r="I92" s="14">
        <v>0</v>
      </c>
      <c r="J92" s="14">
        <v>165.58</v>
      </c>
      <c r="K92" s="14">
        <v>46.04</v>
      </c>
      <c r="L92" s="14">
        <v>18.84</v>
      </c>
      <c r="M92" s="14">
        <v>0</v>
      </c>
      <c r="N92" s="14">
        <v>0</v>
      </c>
      <c r="O92" s="14">
        <v>92.29</v>
      </c>
      <c r="P92" s="15">
        <v>-0.02</v>
      </c>
      <c r="Q92" s="14">
        <v>0</v>
      </c>
      <c r="R92" s="14">
        <v>0</v>
      </c>
      <c r="S92" s="14">
        <v>0</v>
      </c>
      <c r="T92" s="14">
        <v>0</v>
      </c>
      <c r="U92" s="14">
        <v>300</v>
      </c>
      <c r="V92" s="14">
        <v>0</v>
      </c>
      <c r="W92" s="14">
        <v>622.73</v>
      </c>
      <c r="X92" s="14">
        <v>1260.8</v>
      </c>
    </row>
    <row r="93" spans="1:24">
      <c r="A93" s="2" t="s">
        <v>190</v>
      </c>
      <c r="B93" s="1" t="s">
        <v>191</v>
      </c>
      <c r="C93" s="14">
        <v>537.54</v>
      </c>
      <c r="D93" s="14">
        <v>89.59</v>
      </c>
      <c r="E93" s="14">
        <v>4102.63</v>
      </c>
      <c r="F93" s="14">
        <v>0</v>
      </c>
      <c r="G93" s="14">
        <v>0</v>
      </c>
      <c r="H93" s="14">
        <v>4729.76</v>
      </c>
      <c r="I93" s="14">
        <v>0</v>
      </c>
      <c r="J93" s="14">
        <v>754.89</v>
      </c>
      <c r="K93" s="14">
        <v>124.57</v>
      </c>
      <c r="L93" s="14">
        <v>47.3</v>
      </c>
      <c r="M93" s="14">
        <v>0</v>
      </c>
      <c r="N93" s="14">
        <v>0</v>
      </c>
      <c r="O93" s="14">
        <v>231.76</v>
      </c>
      <c r="P93" s="14">
        <v>0.01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246.63</v>
      </c>
      <c r="W93" s="14">
        <v>1405.16</v>
      </c>
      <c r="X93" s="14">
        <v>3324.6</v>
      </c>
    </row>
    <row r="94" spans="1:24">
      <c r="A94" s="2" t="s">
        <v>192</v>
      </c>
      <c r="B94" s="1" t="s">
        <v>193</v>
      </c>
      <c r="C94" s="14">
        <v>537.54</v>
      </c>
      <c r="D94" s="14">
        <v>89.59</v>
      </c>
      <c r="E94" s="14">
        <v>2840.89</v>
      </c>
      <c r="F94" s="14">
        <v>0</v>
      </c>
      <c r="G94" s="14">
        <v>0</v>
      </c>
      <c r="H94" s="14">
        <v>3468.02</v>
      </c>
      <c r="I94" s="14">
        <v>0</v>
      </c>
      <c r="J94" s="14">
        <v>485.38</v>
      </c>
      <c r="K94" s="14">
        <v>98.67</v>
      </c>
      <c r="L94" s="14">
        <v>34.68</v>
      </c>
      <c r="M94" s="14">
        <v>0</v>
      </c>
      <c r="N94" s="14">
        <v>0</v>
      </c>
      <c r="O94" s="14">
        <v>169.93</v>
      </c>
      <c r="P94" s="14">
        <v>0.03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307.93</v>
      </c>
      <c r="W94" s="14">
        <v>1096.6199999999999</v>
      </c>
      <c r="X94" s="14">
        <v>2371.4</v>
      </c>
    </row>
    <row r="95" spans="1:24">
      <c r="A95" s="2" t="s">
        <v>194</v>
      </c>
      <c r="B95" s="1" t="s">
        <v>195</v>
      </c>
      <c r="C95" s="14">
        <v>422.4</v>
      </c>
      <c r="D95" s="14">
        <v>70.400000000000006</v>
      </c>
      <c r="E95" s="14">
        <v>4027.02</v>
      </c>
      <c r="F95" s="14">
        <v>0</v>
      </c>
      <c r="G95" s="14">
        <v>0</v>
      </c>
      <c r="H95" s="14">
        <v>4519.82</v>
      </c>
      <c r="I95" s="14">
        <v>0</v>
      </c>
      <c r="J95" s="14">
        <v>710.04</v>
      </c>
      <c r="K95" s="14">
        <v>89.15</v>
      </c>
      <c r="L95" s="14">
        <v>0</v>
      </c>
      <c r="M95" s="14">
        <v>0</v>
      </c>
      <c r="N95" s="14">
        <v>0</v>
      </c>
      <c r="O95" s="14">
        <v>0</v>
      </c>
      <c r="P95" s="14">
        <v>0.03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799.22</v>
      </c>
      <c r="X95" s="14">
        <v>3720.6</v>
      </c>
    </row>
    <row r="96" spans="1:24">
      <c r="A96" s="2" t="s">
        <v>196</v>
      </c>
      <c r="B96" s="1" t="s">
        <v>197</v>
      </c>
      <c r="C96" s="14">
        <v>480.24</v>
      </c>
      <c r="D96" s="14">
        <v>80.040000000000006</v>
      </c>
      <c r="E96" s="14">
        <v>1268.52</v>
      </c>
      <c r="F96" s="14">
        <v>0</v>
      </c>
      <c r="G96" s="14">
        <v>0</v>
      </c>
      <c r="H96" s="14">
        <v>1828.8</v>
      </c>
      <c r="I96" s="14">
        <v>0</v>
      </c>
      <c r="J96" s="14">
        <v>156.82</v>
      </c>
      <c r="K96" s="14">
        <v>76.98</v>
      </c>
      <c r="L96" s="14">
        <v>18.29</v>
      </c>
      <c r="M96" s="14">
        <v>0</v>
      </c>
      <c r="N96" s="14">
        <v>0</v>
      </c>
      <c r="O96" s="14">
        <v>89.61</v>
      </c>
      <c r="P96" s="15">
        <v>-0.1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341.6</v>
      </c>
      <c r="X96" s="14">
        <v>1487.2</v>
      </c>
    </row>
    <row r="97" spans="1:24">
      <c r="A97" s="2" t="s">
        <v>198</v>
      </c>
      <c r="B97" s="1" t="s">
        <v>199</v>
      </c>
      <c r="C97" s="14">
        <v>1392.9</v>
      </c>
      <c r="D97" s="14">
        <v>232.15</v>
      </c>
      <c r="E97" s="14">
        <v>0</v>
      </c>
      <c r="F97" s="14">
        <v>0</v>
      </c>
      <c r="G97" s="14">
        <v>0</v>
      </c>
      <c r="H97" s="14">
        <v>1625.05</v>
      </c>
      <c r="I97" s="14">
        <v>0</v>
      </c>
      <c r="J97" s="14">
        <v>69.87</v>
      </c>
      <c r="K97" s="14">
        <v>49.68</v>
      </c>
      <c r="L97" s="14">
        <v>0</v>
      </c>
      <c r="M97" s="14">
        <v>0</v>
      </c>
      <c r="N97" s="14">
        <v>0</v>
      </c>
      <c r="O97" s="14">
        <v>0</v>
      </c>
      <c r="P97" s="14">
        <v>0.1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119.65</v>
      </c>
      <c r="X97" s="14">
        <v>1505.4</v>
      </c>
    </row>
    <row r="98" spans="1:24">
      <c r="A98" s="2" t="s">
        <v>200</v>
      </c>
      <c r="B98" s="1" t="s">
        <v>201</v>
      </c>
      <c r="C98" s="14">
        <v>1028.58</v>
      </c>
      <c r="D98" s="14">
        <v>171.43</v>
      </c>
      <c r="E98" s="14">
        <v>0</v>
      </c>
      <c r="F98" s="14">
        <v>0</v>
      </c>
      <c r="G98" s="14">
        <v>0</v>
      </c>
      <c r="H98" s="14">
        <v>1200.01</v>
      </c>
      <c r="I98" s="14">
        <v>0</v>
      </c>
      <c r="J98" s="14">
        <v>7.2</v>
      </c>
      <c r="K98" s="14">
        <v>30.02</v>
      </c>
      <c r="L98" s="14">
        <v>0</v>
      </c>
      <c r="M98" s="14">
        <v>327</v>
      </c>
      <c r="N98" s="14">
        <v>0</v>
      </c>
      <c r="O98" s="14">
        <v>0</v>
      </c>
      <c r="P98" s="15">
        <v>-0.01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364.21</v>
      </c>
      <c r="X98" s="14">
        <v>835.8</v>
      </c>
    </row>
    <row r="99" spans="1:24">
      <c r="A99" s="2" t="s">
        <v>202</v>
      </c>
      <c r="B99" s="1" t="s">
        <v>203</v>
      </c>
      <c r="C99" s="14">
        <v>400.2</v>
      </c>
      <c r="D99" s="14">
        <v>66.7</v>
      </c>
      <c r="E99" s="14">
        <v>253.3</v>
      </c>
      <c r="F99" s="14">
        <v>0</v>
      </c>
      <c r="G99" s="14">
        <v>0</v>
      </c>
      <c r="H99" s="14">
        <v>720.2</v>
      </c>
      <c r="I99" s="15">
        <v>-52.66</v>
      </c>
      <c r="J99" s="14">
        <v>0</v>
      </c>
      <c r="K99" s="14">
        <v>46.32</v>
      </c>
      <c r="L99" s="14">
        <v>7.2</v>
      </c>
      <c r="M99" s="14">
        <v>0</v>
      </c>
      <c r="N99" s="14">
        <v>0</v>
      </c>
      <c r="O99" s="14">
        <v>35.29</v>
      </c>
      <c r="P99" s="14">
        <v>0.05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36.200000000000003</v>
      </c>
      <c r="X99" s="14">
        <v>684</v>
      </c>
    </row>
    <row r="100" spans="1:24">
      <c r="A100" s="2" t="s">
        <v>204</v>
      </c>
      <c r="B100" s="1" t="s">
        <v>205</v>
      </c>
      <c r="C100" s="14">
        <v>528</v>
      </c>
      <c r="D100" s="14">
        <v>88</v>
      </c>
      <c r="E100" s="14">
        <v>331.11</v>
      </c>
      <c r="F100" s="14">
        <v>0</v>
      </c>
      <c r="G100" s="14">
        <v>0</v>
      </c>
      <c r="H100" s="14">
        <v>947.11</v>
      </c>
      <c r="I100" s="15">
        <v>-32.57</v>
      </c>
      <c r="J100" s="14">
        <v>0</v>
      </c>
      <c r="K100" s="14">
        <v>86.94</v>
      </c>
      <c r="L100" s="14">
        <v>0</v>
      </c>
      <c r="M100" s="14">
        <v>0</v>
      </c>
      <c r="N100" s="14">
        <v>0</v>
      </c>
      <c r="O100" s="14">
        <v>0</v>
      </c>
      <c r="P100" s="14">
        <v>0.14000000000000001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54.51</v>
      </c>
      <c r="X100" s="14">
        <v>892.6</v>
      </c>
    </row>
    <row r="101" spans="1:24">
      <c r="A101" s="2" t="s">
        <v>206</v>
      </c>
      <c r="B101" s="1" t="s">
        <v>207</v>
      </c>
      <c r="C101" s="14">
        <v>537.54</v>
      </c>
      <c r="D101" s="14">
        <v>89.59</v>
      </c>
      <c r="E101" s="14">
        <v>2229.0300000000002</v>
      </c>
      <c r="F101" s="14">
        <v>0</v>
      </c>
      <c r="G101" s="14">
        <v>0</v>
      </c>
      <c r="H101" s="14">
        <v>2856.16</v>
      </c>
      <c r="I101" s="14">
        <v>0</v>
      </c>
      <c r="J101" s="14">
        <v>354.69</v>
      </c>
      <c r="K101" s="14">
        <v>99.91</v>
      </c>
      <c r="L101" s="14">
        <v>28.56</v>
      </c>
      <c r="M101" s="14">
        <v>0</v>
      </c>
      <c r="N101" s="14">
        <v>0</v>
      </c>
      <c r="O101" s="14">
        <v>139.94999999999999</v>
      </c>
      <c r="P101" s="15">
        <v>-0.06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236.31</v>
      </c>
      <c r="W101" s="14">
        <v>859.36</v>
      </c>
      <c r="X101" s="14">
        <v>1996.8</v>
      </c>
    </row>
    <row r="102" spans="1:24">
      <c r="A102" s="2" t="s">
        <v>208</v>
      </c>
      <c r="B102" s="1" t="s">
        <v>209</v>
      </c>
      <c r="C102" s="14">
        <v>480.24</v>
      </c>
      <c r="D102" s="14">
        <v>80.040000000000006</v>
      </c>
      <c r="E102" s="14">
        <v>2303.63</v>
      </c>
      <c r="F102" s="14">
        <v>0</v>
      </c>
      <c r="G102" s="14">
        <v>0</v>
      </c>
      <c r="H102" s="14">
        <v>2863.91</v>
      </c>
      <c r="I102" s="14">
        <v>0</v>
      </c>
      <c r="J102" s="14">
        <v>356.34</v>
      </c>
      <c r="K102" s="14">
        <v>166.89</v>
      </c>
      <c r="L102" s="14">
        <v>28.64</v>
      </c>
      <c r="M102" s="14">
        <v>0</v>
      </c>
      <c r="N102" s="14">
        <v>0</v>
      </c>
      <c r="O102" s="14">
        <v>140.33000000000001</v>
      </c>
      <c r="P102" s="14">
        <v>0.11</v>
      </c>
      <c r="Q102" s="14">
        <v>0</v>
      </c>
      <c r="R102" s="14">
        <v>0</v>
      </c>
      <c r="S102" s="14">
        <v>0</v>
      </c>
      <c r="T102" s="14">
        <v>0</v>
      </c>
      <c r="U102" s="14">
        <v>250</v>
      </c>
      <c r="V102" s="14">
        <v>0</v>
      </c>
      <c r="W102" s="14">
        <v>942.31</v>
      </c>
      <c r="X102" s="14">
        <v>1921.6</v>
      </c>
    </row>
    <row r="103" spans="1:24">
      <c r="A103" s="2" t="s">
        <v>210</v>
      </c>
      <c r="B103" s="1" t="s">
        <v>211</v>
      </c>
      <c r="C103" s="14">
        <v>1028.52</v>
      </c>
      <c r="D103" s="14">
        <v>171.42</v>
      </c>
      <c r="E103" s="14">
        <v>0</v>
      </c>
      <c r="F103" s="14">
        <v>0</v>
      </c>
      <c r="G103" s="14">
        <v>0</v>
      </c>
      <c r="H103" s="14">
        <v>1199.94</v>
      </c>
      <c r="I103" s="14">
        <v>0</v>
      </c>
      <c r="J103" s="14">
        <v>7.2</v>
      </c>
      <c r="K103" s="14">
        <v>29.79</v>
      </c>
      <c r="L103" s="14">
        <v>0</v>
      </c>
      <c r="M103" s="14">
        <v>0</v>
      </c>
      <c r="N103" s="14">
        <v>0</v>
      </c>
      <c r="O103" s="14">
        <v>0</v>
      </c>
      <c r="P103" s="15">
        <v>-0.05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36.94</v>
      </c>
      <c r="X103" s="14">
        <v>1163</v>
      </c>
    </row>
    <row r="104" spans="1:24">
      <c r="A104" s="2" t="s">
        <v>212</v>
      </c>
      <c r="B104" s="1" t="s">
        <v>213</v>
      </c>
      <c r="C104" s="14">
        <v>633.6</v>
      </c>
      <c r="D104" s="14">
        <v>105.6</v>
      </c>
      <c r="E104" s="14">
        <v>5626.7</v>
      </c>
      <c r="F104" s="14">
        <v>0</v>
      </c>
      <c r="G104" s="14">
        <v>0</v>
      </c>
      <c r="H104" s="14">
        <v>6365.9</v>
      </c>
      <c r="I104" s="14">
        <v>0</v>
      </c>
      <c r="J104" s="14">
        <v>1138.57</v>
      </c>
      <c r="K104" s="14">
        <v>168.47</v>
      </c>
      <c r="L104" s="14">
        <v>0</v>
      </c>
      <c r="M104" s="14">
        <v>0</v>
      </c>
      <c r="N104" s="14">
        <v>0</v>
      </c>
      <c r="O104" s="14">
        <v>0</v>
      </c>
      <c r="P104" s="15">
        <v>-0.14000000000000001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1306.9000000000001</v>
      </c>
      <c r="X104" s="14">
        <v>5059</v>
      </c>
    </row>
    <row r="105" spans="1:24">
      <c r="A105" s="2" t="s">
        <v>214</v>
      </c>
      <c r="B105" s="1" t="s">
        <v>215</v>
      </c>
      <c r="C105" s="14">
        <v>1028.58</v>
      </c>
      <c r="D105" s="14">
        <v>171.43</v>
      </c>
      <c r="E105" s="14">
        <v>0</v>
      </c>
      <c r="F105" s="14">
        <v>0</v>
      </c>
      <c r="G105" s="14">
        <v>0</v>
      </c>
      <c r="H105" s="14">
        <v>1200.01</v>
      </c>
      <c r="I105" s="14">
        <v>0</v>
      </c>
      <c r="J105" s="14">
        <v>7.2</v>
      </c>
      <c r="K105" s="14">
        <v>29.79</v>
      </c>
      <c r="L105" s="14">
        <v>0</v>
      </c>
      <c r="M105" s="14">
        <v>0</v>
      </c>
      <c r="N105" s="14">
        <v>0</v>
      </c>
      <c r="O105" s="14">
        <v>0</v>
      </c>
      <c r="P105" s="14">
        <v>0.02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37.01</v>
      </c>
      <c r="X105" s="14">
        <v>1163</v>
      </c>
    </row>
    <row r="106" spans="1:24">
      <c r="A106" s="2" t="s">
        <v>216</v>
      </c>
      <c r="B106" s="1" t="s">
        <v>217</v>
      </c>
      <c r="C106" s="14">
        <v>633.6</v>
      </c>
      <c r="D106" s="14">
        <v>105.6</v>
      </c>
      <c r="E106" s="14">
        <v>4138.34</v>
      </c>
      <c r="F106" s="14">
        <v>0</v>
      </c>
      <c r="G106" s="14">
        <v>0</v>
      </c>
      <c r="H106" s="14">
        <v>4877.54</v>
      </c>
      <c r="I106" s="14">
        <v>0</v>
      </c>
      <c r="J106" s="14">
        <v>788.5</v>
      </c>
      <c r="K106" s="14">
        <v>169.54</v>
      </c>
      <c r="L106" s="14">
        <v>0</v>
      </c>
      <c r="M106" s="14">
        <v>0</v>
      </c>
      <c r="N106" s="14">
        <v>0</v>
      </c>
      <c r="O106" s="14">
        <v>0</v>
      </c>
      <c r="P106" s="15">
        <v>-0.1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957.94</v>
      </c>
      <c r="X106" s="14">
        <v>3919.6</v>
      </c>
    </row>
    <row r="107" spans="1:24">
      <c r="A107" s="2" t="s">
        <v>218</v>
      </c>
      <c r="B107" s="1" t="s">
        <v>219</v>
      </c>
      <c r="C107" s="14">
        <v>537.54</v>
      </c>
      <c r="D107" s="14">
        <v>89.59</v>
      </c>
      <c r="E107" s="14">
        <v>7719.42</v>
      </c>
      <c r="F107" s="14">
        <v>0</v>
      </c>
      <c r="G107" s="14">
        <v>0</v>
      </c>
      <c r="H107" s="14">
        <v>8346.5499999999993</v>
      </c>
      <c r="I107" s="14">
        <v>0</v>
      </c>
      <c r="J107" s="14">
        <v>1656.8</v>
      </c>
      <c r="K107" s="14">
        <v>91.79</v>
      </c>
      <c r="L107" s="14">
        <v>83.47</v>
      </c>
      <c r="M107" s="14">
        <v>0</v>
      </c>
      <c r="N107" s="14">
        <v>0</v>
      </c>
      <c r="O107" s="14">
        <v>408.98</v>
      </c>
      <c r="P107" s="14">
        <v>0.04</v>
      </c>
      <c r="Q107" s="14">
        <v>0</v>
      </c>
      <c r="R107" s="14">
        <v>0</v>
      </c>
      <c r="S107" s="14">
        <v>0</v>
      </c>
      <c r="T107" s="14">
        <v>343.11</v>
      </c>
      <c r="U107" s="14">
        <v>400</v>
      </c>
      <c r="V107" s="14">
        <v>209.76</v>
      </c>
      <c r="W107" s="14">
        <v>3193.95</v>
      </c>
      <c r="X107" s="14">
        <v>5152.6000000000004</v>
      </c>
    </row>
    <row r="108" spans="1:24">
      <c r="A108" s="2" t="s">
        <v>220</v>
      </c>
      <c r="B108" s="1" t="s">
        <v>221</v>
      </c>
      <c r="C108" s="14">
        <v>633.41999999999996</v>
      </c>
      <c r="D108" s="14">
        <v>105.57</v>
      </c>
      <c r="E108" s="14">
        <v>1286.6400000000001</v>
      </c>
      <c r="F108" s="14">
        <v>0</v>
      </c>
      <c r="G108" s="14">
        <v>0</v>
      </c>
      <c r="H108" s="14">
        <v>2025.63</v>
      </c>
      <c r="I108" s="14">
        <v>0</v>
      </c>
      <c r="J108" s="14">
        <v>189.18</v>
      </c>
      <c r="K108" s="14">
        <v>53.71</v>
      </c>
      <c r="L108" s="14">
        <v>0</v>
      </c>
      <c r="M108" s="14">
        <v>0</v>
      </c>
      <c r="N108" s="14">
        <v>0</v>
      </c>
      <c r="O108" s="14">
        <v>0</v>
      </c>
      <c r="P108" s="14">
        <v>0.14000000000000001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243.03</v>
      </c>
      <c r="X108" s="14">
        <v>1782.6</v>
      </c>
    </row>
    <row r="109" spans="1:24">
      <c r="A109" s="2" t="s">
        <v>222</v>
      </c>
      <c r="B109" s="1" t="s">
        <v>223</v>
      </c>
      <c r="C109" s="14">
        <v>400.2</v>
      </c>
      <c r="D109" s="14">
        <v>66.7</v>
      </c>
      <c r="E109" s="14">
        <v>732.21</v>
      </c>
      <c r="F109" s="14">
        <v>0</v>
      </c>
      <c r="G109" s="14">
        <v>0</v>
      </c>
      <c r="H109" s="14">
        <v>1199.1099999999999</v>
      </c>
      <c r="I109" s="14">
        <v>0</v>
      </c>
      <c r="J109" s="14">
        <v>7.11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7.11</v>
      </c>
      <c r="X109" s="14">
        <v>1192</v>
      </c>
    </row>
    <row r="110" spans="1:24">
      <c r="A110" s="2" t="s">
        <v>224</v>
      </c>
      <c r="B110" s="1" t="s">
        <v>225</v>
      </c>
      <c r="C110" s="14">
        <v>480.24</v>
      </c>
      <c r="D110" s="14">
        <v>80.040000000000006</v>
      </c>
      <c r="E110" s="14">
        <v>322.25</v>
      </c>
      <c r="F110" s="14">
        <v>0</v>
      </c>
      <c r="G110" s="14">
        <v>0</v>
      </c>
      <c r="H110" s="14">
        <v>882.53</v>
      </c>
      <c r="I110" s="15">
        <v>-36.700000000000003</v>
      </c>
      <c r="J110" s="14">
        <v>0</v>
      </c>
      <c r="K110" s="14">
        <v>25.63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-11.07</v>
      </c>
      <c r="X110" s="14">
        <v>893.6</v>
      </c>
    </row>
    <row r="111" spans="1:24">
      <c r="A111" s="2" t="s">
        <v>226</v>
      </c>
      <c r="B111" s="1" t="s">
        <v>227</v>
      </c>
      <c r="C111" s="14">
        <v>480.24</v>
      </c>
      <c r="D111" s="14">
        <v>80.040000000000006</v>
      </c>
      <c r="E111" s="14">
        <v>820</v>
      </c>
      <c r="F111" s="14">
        <v>0</v>
      </c>
      <c r="G111" s="14">
        <v>0</v>
      </c>
      <c r="H111" s="14">
        <v>1380.28</v>
      </c>
      <c r="I111" s="14">
        <v>0</v>
      </c>
      <c r="J111" s="14">
        <v>33.78</v>
      </c>
      <c r="K111" s="14">
        <v>30.93</v>
      </c>
      <c r="L111" s="14">
        <v>0</v>
      </c>
      <c r="M111" s="14">
        <v>0</v>
      </c>
      <c r="N111" s="14">
        <v>0</v>
      </c>
      <c r="O111" s="14">
        <v>0</v>
      </c>
      <c r="P111" s="15">
        <v>-0.03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64.680000000000007</v>
      </c>
      <c r="X111" s="14">
        <v>1315.6</v>
      </c>
    </row>
    <row r="112" spans="1:24">
      <c r="A112" s="2" t="s">
        <v>228</v>
      </c>
      <c r="B112" s="1" t="s">
        <v>229</v>
      </c>
      <c r="C112" s="14">
        <v>534.29999999999995</v>
      </c>
      <c r="D112" s="14">
        <v>89.05</v>
      </c>
      <c r="E112" s="14">
        <v>1046.4100000000001</v>
      </c>
      <c r="F112" s="14">
        <v>0</v>
      </c>
      <c r="G112" s="14">
        <v>0</v>
      </c>
      <c r="H112" s="14">
        <v>1669.76</v>
      </c>
      <c r="I112" s="14">
        <v>0</v>
      </c>
      <c r="J112" s="14">
        <v>83.01</v>
      </c>
      <c r="K112" s="14">
        <v>47.18</v>
      </c>
      <c r="L112" s="14">
        <v>16.7</v>
      </c>
      <c r="M112" s="14">
        <v>0</v>
      </c>
      <c r="N112" s="14">
        <v>0</v>
      </c>
      <c r="O112" s="14">
        <v>81.819999999999993</v>
      </c>
      <c r="P112" s="15">
        <v>-0.15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228.56</v>
      </c>
      <c r="X112" s="14">
        <v>1441.2</v>
      </c>
    </row>
    <row r="113" spans="1:24">
      <c r="A113" s="2" t="s">
        <v>230</v>
      </c>
      <c r="B113" s="1" t="s">
        <v>231</v>
      </c>
      <c r="C113" s="14">
        <v>537.54</v>
      </c>
      <c r="D113" s="14">
        <v>89.59</v>
      </c>
      <c r="E113" s="14">
        <v>2648.64</v>
      </c>
      <c r="F113" s="14">
        <v>0</v>
      </c>
      <c r="G113" s="14">
        <v>0</v>
      </c>
      <c r="H113" s="14">
        <v>3275.77</v>
      </c>
      <c r="I113" s="14">
        <v>0</v>
      </c>
      <c r="J113" s="14">
        <v>444.32</v>
      </c>
      <c r="K113" s="14">
        <v>114.48</v>
      </c>
      <c r="L113" s="14">
        <v>32.76</v>
      </c>
      <c r="M113" s="14">
        <v>0</v>
      </c>
      <c r="N113" s="14">
        <v>0</v>
      </c>
      <c r="O113" s="14">
        <v>160.51</v>
      </c>
      <c r="P113" s="15">
        <v>-0.12</v>
      </c>
      <c r="Q113" s="14">
        <v>0</v>
      </c>
      <c r="R113" s="14">
        <v>0</v>
      </c>
      <c r="S113" s="14">
        <v>0</v>
      </c>
      <c r="T113" s="14">
        <v>343.11</v>
      </c>
      <c r="U113" s="14">
        <v>200</v>
      </c>
      <c r="V113" s="14">
        <v>216.71</v>
      </c>
      <c r="W113" s="14">
        <v>1511.77</v>
      </c>
      <c r="X113" s="14">
        <v>1764</v>
      </c>
    </row>
    <row r="114" spans="1:24">
      <c r="A114" s="2" t="s">
        <v>232</v>
      </c>
      <c r="B114" s="1" t="s">
        <v>233</v>
      </c>
      <c r="C114" s="14">
        <v>633.6</v>
      </c>
      <c r="D114" s="14">
        <v>105.6</v>
      </c>
      <c r="E114" s="14">
        <v>3415.42</v>
      </c>
      <c r="F114" s="14">
        <v>0</v>
      </c>
      <c r="G114" s="14">
        <v>0</v>
      </c>
      <c r="H114" s="14">
        <v>4154.62</v>
      </c>
      <c r="I114" s="14">
        <v>0</v>
      </c>
      <c r="J114" s="14">
        <v>632.04</v>
      </c>
      <c r="K114" s="14">
        <v>100.06</v>
      </c>
      <c r="L114" s="14">
        <v>0</v>
      </c>
      <c r="M114" s="14">
        <v>0</v>
      </c>
      <c r="N114" s="14">
        <v>0</v>
      </c>
      <c r="O114" s="14">
        <v>0</v>
      </c>
      <c r="P114" s="14">
        <v>0.12</v>
      </c>
      <c r="Q114" s="14">
        <v>0</v>
      </c>
      <c r="R114" s="14">
        <v>0</v>
      </c>
      <c r="S114" s="14">
        <v>0</v>
      </c>
      <c r="T114" s="14">
        <v>0</v>
      </c>
      <c r="U114" s="14">
        <v>200</v>
      </c>
      <c r="V114" s="14">
        <v>0</v>
      </c>
      <c r="W114" s="14">
        <v>932.22</v>
      </c>
      <c r="X114" s="14">
        <v>3222.4</v>
      </c>
    </row>
    <row r="115" spans="1:24">
      <c r="A115" s="2" t="s">
        <v>234</v>
      </c>
      <c r="B115" s="1" t="s">
        <v>235</v>
      </c>
      <c r="C115" s="14">
        <v>480.24</v>
      </c>
      <c r="D115" s="14">
        <v>80.040000000000006</v>
      </c>
      <c r="E115" s="14">
        <v>470.85</v>
      </c>
      <c r="F115" s="14">
        <v>0</v>
      </c>
      <c r="G115" s="14">
        <v>0</v>
      </c>
      <c r="H115" s="14">
        <v>1031.1300000000001</v>
      </c>
      <c r="I115" s="15">
        <v>-17.93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0.06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-17.87</v>
      </c>
      <c r="X115" s="14">
        <v>1049</v>
      </c>
    </row>
    <row r="116" spans="1:24">
      <c r="A116" s="2" t="s">
        <v>236</v>
      </c>
      <c r="B116" s="1" t="s">
        <v>237</v>
      </c>
      <c r="C116" s="14">
        <v>537.54</v>
      </c>
      <c r="D116" s="14">
        <v>89.59</v>
      </c>
      <c r="E116" s="14">
        <v>3360.52</v>
      </c>
      <c r="F116" s="14">
        <v>0</v>
      </c>
      <c r="G116" s="14">
        <v>0</v>
      </c>
      <c r="H116" s="14">
        <v>3987.65</v>
      </c>
      <c r="I116" s="14">
        <v>0</v>
      </c>
      <c r="J116" s="14">
        <v>596.37</v>
      </c>
      <c r="K116" s="14">
        <v>84.69</v>
      </c>
      <c r="L116" s="14">
        <v>39.880000000000003</v>
      </c>
      <c r="M116" s="14">
        <v>0</v>
      </c>
      <c r="N116" s="14">
        <v>0</v>
      </c>
      <c r="O116" s="14">
        <v>195.39</v>
      </c>
      <c r="P116" s="15">
        <v>-0.08</v>
      </c>
      <c r="Q116" s="14">
        <v>0</v>
      </c>
      <c r="R116" s="14">
        <v>0</v>
      </c>
      <c r="S116" s="14">
        <v>0</v>
      </c>
      <c r="T116" s="14">
        <v>0</v>
      </c>
      <c r="U116" s="14">
        <v>50</v>
      </c>
      <c r="V116" s="14">
        <v>470.2</v>
      </c>
      <c r="W116" s="14">
        <v>1436.45</v>
      </c>
      <c r="X116" s="14">
        <v>2551.1999999999998</v>
      </c>
    </row>
    <row r="117" spans="1:24">
      <c r="A117" s="2" t="s">
        <v>238</v>
      </c>
      <c r="B117" s="1" t="s">
        <v>239</v>
      </c>
      <c r="C117" s="14">
        <v>480.24</v>
      </c>
      <c r="D117" s="14">
        <v>80.040000000000006</v>
      </c>
      <c r="E117" s="14">
        <v>241.34</v>
      </c>
      <c r="F117" s="14">
        <v>0</v>
      </c>
      <c r="G117" s="14">
        <v>0</v>
      </c>
      <c r="H117" s="14">
        <v>801.62</v>
      </c>
      <c r="I117" s="15">
        <v>-44.26</v>
      </c>
      <c r="J117" s="14">
        <v>0</v>
      </c>
      <c r="K117" s="14">
        <v>23.82</v>
      </c>
      <c r="L117" s="14">
        <v>0</v>
      </c>
      <c r="M117" s="14">
        <v>0</v>
      </c>
      <c r="N117" s="14">
        <v>0</v>
      </c>
      <c r="O117" s="14">
        <v>0</v>
      </c>
      <c r="P117" s="14">
        <v>0.06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-20.38</v>
      </c>
      <c r="X117" s="14">
        <v>822</v>
      </c>
    </row>
    <row r="118" spans="1:24">
      <c r="A118" s="2" t="s">
        <v>240</v>
      </c>
      <c r="B118" s="1" t="s">
        <v>241</v>
      </c>
      <c r="C118" s="14">
        <v>633.6</v>
      </c>
      <c r="D118" s="14">
        <v>105.6</v>
      </c>
      <c r="E118" s="14">
        <v>2253.9699999999998</v>
      </c>
      <c r="F118" s="14">
        <v>0</v>
      </c>
      <c r="G118" s="14">
        <v>0</v>
      </c>
      <c r="H118" s="14">
        <v>2993.17</v>
      </c>
      <c r="I118" s="14">
        <v>0</v>
      </c>
      <c r="J118" s="14">
        <v>383.95</v>
      </c>
      <c r="K118" s="14">
        <v>72.260000000000005</v>
      </c>
      <c r="L118" s="14">
        <v>0</v>
      </c>
      <c r="M118" s="14">
        <v>0</v>
      </c>
      <c r="N118" s="14">
        <v>0</v>
      </c>
      <c r="O118" s="14">
        <v>0</v>
      </c>
      <c r="P118" s="15">
        <v>-0.04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456.17</v>
      </c>
      <c r="X118" s="14">
        <v>2537</v>
      </c>
    </row>
    <row r="119" spans="1:24">
      <c r="A119" s="2" t="s">
        <v>242</v>
      </c>
      <c r="B119" s="1" t="s">
        <v>243</v>
      </c>
      <c r="C119" s="14">
        <v>633.6</v>
      </c>
      <c r="D119" s="14">
        <v>105.6</v>
      </c>
      <c r="E119" s="14">
        <v>5588.07</v>
      </c>
      <c r="F119" s="14">
        <v>0</v>
      </c>
      <c r="G119" s="14">
        <v>0</v>
      </c>
      <c r="H119" s="14">
        <v>6327.27</v>
      </c>
      <c r="I119" s="14">
        <v>0</v>
      </c>
      <c r="J119" s="14">
        <v>1129.48</v>
      </c>
      <c r="K119" s="14">
        <v>207.77</v>
      </c>
      <c r="L119" s="14">
        <v>0</v>
      </c>
      <c r="M119" s="14">
        <v>0</v>
      </c>
      <c r="N119" s="14">
        <v>0</v>
      </c>
      <c r="O119" s="14">
        <v>0</v>
      </c>
      <c r="P119" s="14">
        <v>0.02</v>
      </c>
      <c r="Q119" s="14">
        <v>0</v>
      </c>
      <c r="R119" s="14">
        <v>0</v>
      </c>
      <c r="S119" s="14">
        <v>0</v>
      </c>
      <c r="T119" s="14">
        <v>0</v>
      </c>
      <c r="U119" s="14">
        <v>500</v>
      </c>
      <c r="V119" s="14">
        <v>0</v>
      </c>
      <c r="W119" s="14">
        <v>1837.27</v>
      </c>
      <c r="X119" s="14">
        <v>4490</v>
      </c>
    </row>
    <row r="120" spans="1:24" s="8" customFormat="1">
      <c r="A120" s="17" t="s">
        <v>157</v>
      </c>
      <c r="C120" s="8" t="s">
        <v>158</v>
      </c>
      <c r="D120" s="8" t="s">
        <v>158</v>
      </c>
      <c r="E120" s="8" t="s">
        <v>158</v>
      </c>
      <c r="F120" s="8" t="s">
        <v>158</v>
      </c>
      <c r="G120" s="8" t="s">
        <v>158</v>
      </c>
      <c r="H120" s="8" t="s">
        <v>158</v>
      </c>
      <c r="I120" s="8" t="s">
        <v>158</v>
      </c>
      <c r="J120" s="8" t="s">
        <v>158</v>
      </c>
      <c r="K120" s="8" t="s">
        <v>158</v>
      </c>
      <c r="L120" s="8" t="s">
        <v>158</v>
      </c>
      <c r="M120" s="8" t="s">
        <v>158</v>
      </c>
      <c r="N120" s="8" t="s">
        <v>158</v>
      </c>
      <c r="O120" s="8" t="s">
        <v>158</v>
      </c>
      <c r="P120" s="8" t="s">
        <v>158</v>
      </c>
      <c r="Q120" s="8" t="s">
        <v>158</v>
      </c>
      <c r="R120" s="8" t="s">
        <v>158</v>
      </c>
      <c r="S120" s="8" t="s">
        <v>158</v>
      </c>
      <c r="T120" s="8" t="s">
        <v>158</v>
      </c>
      <c r="U120" s="8" t="s">
        <v>158</v>
      </c>
      <c r="V120" s="8" t="s">
        <v>158</v>
      </c>
      <c r="W120" s="8" t="s">
        <v>158</v>
      </c>
      <c r="X120" s="8" t="s">
        <v>158</v>
      </c>
    </row>
    <row r="121" spans="1:24">
      <c r="C121" s="19">
        <v>24096.39</v>
      </c>
      <c r="D121" s="19">
        <v>4104.04</v>
      </c>
      <c r="E121" s="19">
        <v>85153.13</v>
      </c>
      <c r="F121" s="19">
        <v>0</v>
      </c>
      <c r="G121" s="19">
        <v>0</v>
      </c>
      <c r="H121" s="19">
        <v>113353.56</v>
      </c>
      <c r="I121" s="20">
        <v>-286.68</v>
      </c>
      <c r="J121" s="19">
        <v>14224.75</v>
      </c>
      <c r="K121" s="19">
        <v>3234.67</v>
      </c>
      <c r="L121" s="19">
        <v>567.13</v>
      </c>
      <c r="M121" s="19">
        <v>327</v>
      </c>
      <c r="N121" s="19">
        <v>0</v>
      </c>
      <c r="O121" s="19">
        <v>2778.79</v>
      </c>
      <c r="P121" s="20">
        <v>-7.0000000000000007E-2</v>
      </c>
      <c r="Q121" s="19">
        <v>0</v>
      </c>
      <c r="R121" s="19">
        <v>0</v>
      </c>
      <c r="S121" s="19">
        <v>0</v>
      </c>
      <c r="T121" s="19">
        <v>686.22</v>
      </c>
      <c r="U121" s="19">
        <v>4100</v>
      </c>
      <c r="V121" s="19">
        <v>2669.55</v>
      </c>
      <c r="W121" s="19">
        <v>28301.360000000001</v>
      </c>
      <c r="X121" s="19">
        <v>85052.2</v>
      </c>
    </row>
    <row r="123" spans="1:24" s="8" customFormat="1">
      <c r="A123" s="16"/>
      <c r="C123" s="8" t="s">
        <v>244</v>
      </c>
      <c r="D123" s="8" t="s">
        <v>244</v>
      </c>
      <c r="E123" s="8" t="s">
        <v>244</v>
      </c>
      <c r="F123" s="8" t="s">
        <v>244</v>
      </c>
      <c r="G123" s="8" t="s">
        <v>244</v>
      </c>
      <c r="H123" s="8" t="s">
        <v>244</v>
      </c>
      <c r="I123" s="8" t="s">
        <v>244</v>
      </c>
      <c r="J123" s="8" t="s">
        <v>244</v>
      </c>
      <c r="K123" s="8" t="s">
        <v>244</v>
      </c>
      <c r="L123" s="8" t="s">
        <v>244</v>
      </c>
      <c r="M123" s="8" t="s">
        <v>244</v>
      </c>
      <c r="N123" s="8" t="s">
        <v>244</v>
      </c>
      <c r="O123" s="8" t="s">
        <v>244</v>
      </c>
      <c r="P123" s="8" t="s">
        <v>244</v>
      </c>
      <c r="Q123" s="8" t="s">
        <v>244</v>
      </c>
      <c r="R123" s="8" t="s">
        <v>244</v>
      </c>
      <c r="S123" s="8" t="s">
        <v>244</v>
      </c>
      <c r="T123" s="8" t="s">
        <v>244</v>
      </c>
      <c r="U123" s="8" t="s">
        <v>244</v>
      </c>
      <c r="V123" s="8" t="s">
        <v>244</v>
      </c>
      <c r="W123" s="8" t="s">
        <v>244</v>
      </c>
      <c r="X123" s="8" t="s">
        <v>244</v>
      </c>
    </row>
    <row r="124" spans="1:24">
      <c r="A124" s="17" t="s">
        <v>245</v>
      </c>
      <c r="B124" s="1" t="s">
        <v>246</v>
      </c>
      <c r="C124" s="19">
        <v>98499.13</v>
      </c>
      <c r="D124" s="19">
        <v>16504.490000000002</v>
      </c>
      <c r="E124" s="19">
        <v>612646.68000000005</v>
      </c>
      <c r="F124" s="19">
        <v>1399.3</v>
      </c>
      <c r="G124" s="19">
        <v>649.94000000000005</v>
      </c>
      <c r="H124" s="19">
        <v>729699.54</v>
      </c>
      <c r="I124" s="20">
        <v>-442.52</v>
      </c>
      <c r="J124" s="19">
        <v>171659.11</v>
      </c>
      <c r="K124" s="19">
        <v>5466.16</v>
      </c>
      <c r="L124" s="19">
        <v>567.13</v>
      </c>
      <c r="M124" s="19">
        <v>8698.25</v>
      </c>
      <c r="N124" s="19">
        <v>257.3</v>
      </c>
      <c r="O124" s="19">
        <v>2778.79</v>
      </c>
      <c r="P124" s="20">
        <v>-0.61</v>
      </c>
      <c r="Q124" s="19">
        <v>1066.57</v>
      </c>
      <c r="R124" s="19">
        <v>892.54</v>
      </c>
      <c r="S124" s="19">
        <v>625.65</v>
      </c>
      <c r="T124" s="19">
        <v>686.22</v>
      </c>
      <c r="U124" s="19">
        <v>5400</v>
      </c>
      <c r="V124" s="19">
        <v>2669.55</v>
      </c>
      <c r="W124" s="19">
        <v>200324.14</v>
      </c>
      <c r="X124" s="19">
        <v>529375.4</v>
      </c>
    </row>
    <row r="126" spans="1:24">
      <c r="C126" s="1" t="s">
        <v>246</v>
      </c>
      <c r="D126" s="1" t="s">
        <v>246</v>
      </c>
      <c r="E126" s="1" t="s">
        <v>246</v>
      </c>
      <c r="F126" s="1" t="s">
        <v>246</v>
      </c>
      <c r="G126" s="1" t="s">
        <v>246</v>
      </c>
      <c r="H126" s="1" t="s">
        <v>246</v>
      </c>
      <c r="I126" s="1" t="s">
        <v>246</v>
      </c>
      <c r="J126" s="1" t="s">
        <v>246</v>
      </c>
      <c r="K126" s="1" t="s">
        <v>246</v>
      </c>
      <c r="L126" s="1" t="s">
        <v>246</v>
      </c>
      <c r="M126" s="1" t="s">
        <v>246</v>
      </c>
      <c r="N126" s="1" t="s">
        <v>246</v>
      </c>
      <c r="O126" s="1" t="s">
        <v>246</v>
      </c>
      <c r="P126" s="1" t="s">
        <v>246</v>
      </c>
      <c r="Q126" s="1" t="s">
        <v>246</v>
      </c>
      <c r="R126" s="1" t="s">
        <v>246</v>
      </c>
      <c r="S126" s="1" t="s">
        <v>246</v>
      </c>
      <c r="T126" s="1" t="s">
        <v>246</v>
      </c>
      <c r="U126" s="1" t="s">
        <v>246</v>
      </c>
      <c r="V126" s="1" t="s">
        <v>246</v>
      </c>
      <c r="W126" s="1" t="s">
        <v>246</v>
      </c>
      <c r="X126" s="1" t="s">
        <v>246</v>
      </c>
    </row>
    <row r="127" spans="1:24">
      <c r="A127" s="2" t="s">
        <v>246</v>
      </c>
      <c r="B127" s="1" t="s">
        <v>246</v>
      </c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</sheetData>
  <mergeCells count="4">
    <mergeCell ref="B1:D1"/>
    <mergeCell ref="B2:D2"/>
    <mergeCell ref="B3:D3"/>
    <mergeCell ref="B4:D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5"/>
  <sheetViews>
    <sheetView topLeftCell="A94" workbookViewId="0">
      <selection activeCell="B112" sqref="B112"/>
    </sheetView>
  </sheetViews>
  <sheetFormatPr baseColWidth="10" defaultRowHeight="15"/>
  <cols>
    <col min="3" max="3" width="19.7109375" customWidth="1"/>
    <col min="4" max="4" width="17.42578125" bestFit="1" customWidth="1"/>
    <col min="5" max="5" width="36.140625" bestFit="1" customWidth="1"/>
  </cols>
  <sheetData>
    <row r="1" spans="1:10">
      <c r="A1" s="22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>
      <c r="A2" s="23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23.25">
      <c r="A3" s="25" t="s">
        <v>2</v>
      </c>
      <c r="B3" s="24"/>
      <c r="C3" s="26"/>
      <c r="D3" s="24"/>
      <c r="E3" s="24"/>
      <c r="F3" s="21"/>
      <c r="G3" s="21"/>
      <c r="H3" s="21"/>
      <c r="I3" s="21"/>
      <c r="J3" s="21"/>
    </row>
    <row r="4" spans="1:10" ht="15.75">
      <c r="A4" s="27" t="s">
        <v>247</v>
      </c>
      <c r="B4" s="24"/>
      <c r="C4" s="24"/>
      <c r="D4" s="24"/>
      <c r="E4" s="24"/>
      <c r="F4" s="21"/>
      <c r="G4" s="21"/>
      <c r="H4" s="21"/>
      <c r="I4" s="21"/>
      <c r="J4" s="21"/>
    </row>
    <row r="6" spans="1:10">
      <c r="A6" s="28"/>
      <c r="B6" s="28"/>
      <c r="C6" s="28"/>
      <c r="D6" s="28"/>
      <c r="E6" s="28"/>
      <c r="F6" s="28"/>
      <c r="G6" s="28"/>
      <c r="H6" s="28"/>
      <c r="I6" s="21"/>
      <c r="J6" s="21"/>
    </row>
    <row r="7" spans="1:10">
      <c r="A7" s="29"/>
      <c r="B7" s="29"/>
      <c r="C7" s="29"/>
      <c r="D7" s="29"/>
      <c r="E7" s="29"/>
      <c r="F7" s="29"/>
      <c r="G7" s="29"/>
      <c r="H7" s="29"/>
      <c r="I7" s="21"/>
      <c r="J7" s="21"/>
    </row>
    <row r="8" spans="1:10">
      <c r="A8" s="31" t="s">
        <v>248</v>
      </c>
      <c r="B8" s="31" t="s">
        <v>249</v>
      </c>
      <c r="C8" s="31" t="s">
        <v>250</v>
      </c>
      <c r="D8" s="32" t="s">
        <v>251</v>
      </c>
      <c r="E8" s="31" t="s">
        <v>252</v>
      </c>
      <c r="F8" s="30"/>
      <c r="G8" s="30"/>
      <c r="H8" s="30"/>
      <c r="I8" s="30"/>
      <c r="J8" s="30"/>
    </row>
    <row r="9" spans="1:10">
      <c r="A9" s="33" t="s">
        <v>160</v>
      </c>
      <c r="B9" s="21">
        <v>2929047026</v>
      </c>
      <c r="C9" s="21" t="s">
        <v>253</v>
      </c>
      <c r="D9" s="21">
        <v>2027.2</v>
      </c>
      <c r="E9" s="21" t="s">
        <v>161</v>
      </c>
      <c r="F9" s="21"/>
      <c r="G9" s="21"/>
      <c r="H9" s="21"/>
      <c r="I9" s="21"/>
      <c r="J9" s="21"/>
    </row>
    <row r="10" spans="1:10">
      <c r="A10" s="33" t="s">
        <v>162</v>
      </c>
      <c r="B10" s="21">
        <v>2958467625</v>
      </c>
      <c r="C10" s="21" t="s">
        <v>253</v>
      </c>
      <c r="D10" s="21">
        <v>3889.6000000000004</v>
      </c>
      <c r="E10" s="21" t="s">
        <v>163</v>
      </c>
      <c r="F10" s="21"/>
      <c r="G10" s="21"/>
      <c r="H10" s="21"/>
      <c r="I10" s="21"/>
      <c r="J10" s="21"/>
    </row>
    <row r="11" spans="1:10">
      <c r="A11" s="33" t="s">
        <v>43</v>
      </c>
      <c r="B11" s="21">
        <v>2648514356</v>
      </c>
      <c r="C11" s="21" t="s">
        <v>253</v>
      </c>
      <c r="D11" s="21">
        <v>13433.800000000001</v>
      </c>
      <c r="E11" s="21" t="s">
        <v>44</v>
      </c>
      <c r="F11" s="21"/>
      <c r="G11" s="21"/>
      <c r="H11" s="21"/>
      <c r="I11" s="21"/>
      <c r="J11" s="21"/>
    </row>
    <row r="12" spans="1:10">
      <c r="A12" s="33" t="s">
        <v>170</v>
      </c>
      <c r="B12" s="21">
        <v>2695890349</v>
      </c>
      <c r="C12" s="21" t="s">
        <v>253</v>
      </c>
      <c r="D12" s="21">
        <v>568.80000000000007</v>
      </c>
      <c r="E12" s="21" t="s">
        <v>171</v>
      </c>
      <c r="F12" s="21"/>
      <c r="G12" s="21"/>
      <c r="H12" s="21"/>
      <c r="I12" s="21"/>
      <c r="J12" s="21"/>
    </row>
    <row r="13" spans="1:10">
      <c r="A13" s="33" t="s">
        <v>51</v>
      </c>
      <c r="B13" s="21">
        <v>2648514364</v>
      </c>
      <c r="C13" s="21" t="s">
        <v>253</v>
      </c>
      <c r="D13" s="21">
        <v>75239.8</v>
      </c>
      <c r="E13" s="21" t="s">
        <v>52</v>
      </c>
      <c r="F13" s="21"/>
      <c r="G13" s="21"/>
      <c r="H13" s="21"/>
      <c r="I13" s="21"/>
      <c r="J13" s="21"/>
    </row>
    <row r="14" spans="1:10">
      <c r="A14" s="33" t="s">
        <v>178</v>
      </c>
      <c r="B14" s="21">
        <v>2759588027</v>
      </c>
      <c r="C14" s="21" t="s">
        <v>253</v>
      </c>
      <c r="D14" s="21">
        <v>523</v>
      </c>
      <c r="E14" s="21" t="s">
        <v>179</v>
      </c>
      <c r="F14" s="21"/>
      <c r="G14" s="21"/>
      <c r="H14" s="21"/>
      <c r="I14" s="21"/>
      <c r="J14" s="21"/>
    </row>
    <row r="15" spans="1:10">
      <c r="A15" s="33" t="s">
        <v>180</v>
      </c>
      <c r="B15" s="21">
        <v>2717650620</v>
      </c>
      <c r="C15" s="21" t="s">
        <v>253</v>
      </c>
      <c r="D15" s="21">
        <v>3607</v>
      </c>
      <c r="E15" s="21" t="s">
        <v>181</v>
      </c>
      <c r="F15" s="21"/>
      <c r="G15" s="21"/>
      <c r="H15" s="21"/>
      <c r="I15" s="21"/>
      <c r="J15" s="21"/>
    </row>
    <row r="16" spans="1:10">
      <c r="A16" s="33" t="s">
        <v>85</v>
      </c>
      <c r="B16" s="21">
        <v>2970888893</v>
      </c>
      <c r="C16" s="21" t="s">
        <v>253</v>
      </c>
      <c r="D16" s="21">
        <v>4661.2</v>
      </c>
      <c r="E16" s="21" t="s">
        <v>86</v>
      </c>
      <c r="F16" s="21"/>
      <c r="G16" s="21"/>
      <c r="H16" s="21"/>
      <c r="I16" s="21"/>
      <c r="J16" s="21"/>
    </row>
    <row r="17" spans="1:5">
      <c r="A17" s="33" t="s">
        <v>87</v>
      </c>
      <c r="B17" s="21">
        <v>2659973974</v>
      </c>
      <c r="C17" s="21" t="s">
        <v>253</v>
      </c>
      <c r="D17" s="21">
        <v>5736.6</v>
      </c>
      <c r="E17" s="21" t="s">
        <v>88</v>
      </c>
    </row>
    <row r="18" spans="1:5">
      <c r="A18" s="33" t="s">
        <v>190</v>
      </c>
      <c r="B18" s="21">
        <v>2948910731</v>
      </c>
      <c r="C18" s="21" t="s">
        <v>253</v>
      </c>
      <c r="D18" s="21">
        <v>3324.6000000000004</v>
      </c>
      <c r="E18" s="21" t="s">
        <v>191</v>
      </c>
    </row>
    <row r="19" spans="1:5">
      <c r="A19" s="33" t="s">
        <v>192</v>
      </c>
      <c r="B19" s="21">
        <v>2695890233</v>
      </c>
      <c r="C19" s="21" t="s">
        <v>253</v>
      </c>
      <c r="D19" s="21">
        <v>2371.4</v>
      </c>
      <c r="E19" s="21" t="s">
        <v>193</v>
      </c>
    </row>
    <row r="20" spans="1:5">
      <c r="A20" s="33" t="s">
        <v>194</v>
      </c>
      <c r="B20" s="21">
        <v>2919443924</v>
      </c>
      <c r="C20" s="21" t="s">
        <v>253</v>
      </c>
      <c r="D20" s="21">
        <v>3720.6000000000004</v>
      </c>
      <c r="E20" s="21" t="s">
        <v>195</v>
      </c>
    </row>
    <row r="21" spans="1:5">
      <c r="A21" s="33" t="s">
        <v>99</v>
      </c>
      <c r="B21" s="21">
        <v>2758594368</v>
      </c>
      <c r="C21" s="21" t="s">
        <v>253</v>
      </c>
      <c r="D21" s="21">
        <v>986.6</v>
      </c>
      <c r="E21" s="21" t="s">
        <v>100</v>
      </c>
    </row>
    <row r="22" spans="1:5">
      <c r="A22" s="33" t="s">
        <v>101</v>
      </c>
      <c r="B22" s="21">
        <v>2650346748</v>
      </c>
      <c r="C22" s="21" t="s">
        <v>253</v>
      </c>
      <c r="D22" s="21">
        <v>13227</v>
      </c>
      <c r="E22" s="21" t="s">
        <v>102</v>
      </c>
    </row>
    <row r="23" spans="1:5">
      <c r="A23" s="33" t="s">
        <v>206</v>
      </c>
      <c r="B23" s="21">
        <v>2695890268</v>
      </c>
      <c r="C23" s="21" t="s">
        <v>253</v>
      </c>
      <c r="D23" s="21">
        <v>1996.8000000000002</v>
      </c>
      <c r="E23" s="21" t="s">
        <v>207</v>
      </c>
    </row>
    <row r="24" spans="1:5">
      <c r="A24" s="33" t="s">
        <v>218</v>
      </c>
      <c r="B24" s="21">
        <v>2754185048</v>
      </c>
      <c r="C24" s="21" t="s">
        <v>253</v>
      </c>
      <c r="D24" s="21">
        <v>5152.6000000000004</v>
      </c>
      <c r="E24" s="21" t="s">
        <v>219</v>
      </c>
    </row>
    <row r="25" spans="1:5">
      <c r="A25" s="33" t="s">
        <v>133</v>
      </c>
      <c r="B25" s="21">
        <v>2940159670</v>
      </c>
      <c r="C25" s="21" t="s">
        <v>253</v>
      </c>
      <c r="D25" s="21">
        <v>5967</v>
      </c>
      <c r="E25" s="21" t="s">
        <v>134</v>
      </c>
    </row>
    <row r="26" spans="1:5">
      <c r="A26" s="33" t="s">
        <v>230</v>
      </c>
      <c r="B26" s="21">
        <v>2765753341</v>
      </c>
      <c r="C26" s="21" t="s">
        <v>253</v>
      </c>
      <c r="D26" s="21">
        <v>1764</v>
      </c>
      <c r="E26" s="21" t="s">
        <v>231</v>
      </c>
    </row>
    <row r="27" spans="1:5">
      <c r="A27" s="33" t="s">
        <v>236</v>
      </c>
      <c r="B27" s="21">
        <v>2695890284</v>
      </c>
      <c r="C27" s="21" t="s">
        <v>253</v>
      </c>
      <c r="D27" s="21">
        <v>2551.2000000000003</v>
      </c>
      <c r="E27" s="21" t="s">
        <v>237</v>
      </c>
    </row>
    <row r="28" spans="1:5">
      <c r="A28" s="33" t="s">
        <v>242</v>
      </c>
      <c r="B28" s="21">
        <v>2951732641</v>
      </c>
      <c r="C28" s="21" t="s">
        <v>253</v>
      </c>
      <c r="D28" s="21">
        <v>4490</v>
      </c>
      <c r="E28" s="21" t="s">
        <v>243</v>
      </c>
    </row>
    <row r="29" spans="1:5">
      <c r="A29" s="33" t="s">
        <v>232</v>
      </c>
      <c r="B29" s="21">
        <v>2996093906</v>
      </c>
      <c r="C29" s="21" t="s">
        <v>253</v>
      </c>
      <c r="D29" s="21">
        <v>3222.4</v>
      </c>
      <c r="E29" s="21" t="s">
        <v>233</v>
      </c>
    </row>
    <row r="30" spans="1:5">
      <c r="A30" s="33" t="s">
        <v>228</v>
      </c>
      <c r="B30" s="21">
        <v>2837433751</v>
      </c>
      <c r="C30" s="21" t="s">
        <v>253</v>
      </c>
      <c r="D30" s="21">
        <v>1441.2</v>
      </c>
      <c r="E30" s="21" t="s">
        <v>229</v>
      </c>
    </row>
    <row r="31" spans="1:5">
      <c r="A31" s="33" t="s">
        <v>166</v>
      </c>
      <c r="B31" s="21">
        <v>2838464278</v>
      </c>
      <c r="C31" s="21" t="s">
        <v>253</v>
      </c>
      <c r="D31" s="21">
        <v>1601.4</v>
      </c>
      <c r="E31" s="21" t="s">
        <v>167</v>
      </c>
    </row>
    <row r="32" spans="1:5">
      <c r="A32" s="33" t="s">
        <v>37</v>
      </c>
      <c r="B32" s="21">
        <v>2848478236</v>
      </c>
      <c r="C32" s="21" t="s">
        <v>253</v>
      </c>
      <c r="D32" s="21">
        <v>63818.8</v>
      </c>
      <c r="E32" s="21" t="s">
        <v>38</v>
      </c>
    </row>
    <row r="33" spans="1:5">
      <c r="A33" s="33" t="s">
        <v>49</v>
      </c>
      <c r="B33" s="21">
        <v>2854221494</v>
      </c>
      <c r="C33" s="21" t="s">
        <v>253</v>
      </c>
      <c r="D33" s="21">
        <v>59.6</v>
      </c>
      <c r="E33" s="21" t="s">
        <v>50</v>
      </c>
    </row>
    <row r="34" spans="1:5">
      <c r="A34" s="33" t="s">
        <v>208</v>
      </c>
      <c r="B34" s="21">
        <v>2880995371</v>
      </c>
      <c r="C34" s="21" t="s">
        <v>253</v>
      </c>
      <c r="D34" s="21">
        <v>1921.6000000000001</v>
      </c>
      <c r="E34" s="21" t="s">
        <v>209</v>
      </c>
    </row>
    <row r="35" spans="1:5">
      <c r="A35" s="33" t="s">
        <v>188</v>
      </c>
      <c r="B35" s="21">
        <v>2878931011</v>
      </c>
      <c r="C35" s="21" t="s">
        <v>253</v>
      </c>
      <c r="D35" s="21">
        <v>1260.8000000000002</v>
      </c>
      <c r="E35" s="21" t="s">
        <v>189</v>
      </c>
    </row>
    <row r="36" spans="1:5">
      <c r="A36" s="33" t="s">
        <v>35</v>
      </c>
      <c r="B36" s="21">
        <v>2889514104</v>
      </c>
      <c r="C36" s="21" t="s">
        <v>253</v>
      </c>
      <c r="D36" s="21">
        <v>2723.6000000000004</v>
      </c>
      <c r="E36" s="21" t="s">
        <v>36</v>
      </c>
    </row>
    <row r="37" spans="1:5">
      <c r="A37" s="33" t="s">
        <v>131</v>
      </c>
      <c r="B37" s="21">
        <v>2889511164</v>
      </c>
      <c r="C37" s="21" t="s">
        <v>253</v>
      </c>
      <c r="D37" s="21">
        <v>4987.8</v>
      </c>
      <c r="E37" s="21" t="s">
        <v>132</v>
      </c>
    </row>
    <row r="38" spans="1:5">
      <c r="A38" s="33" t="s">
        <v>212</v>
      </c>
      <c r="B38" s="21">
        <v>2898414041</v>
      </c>
      <c r="C38" s="21" t="s">
        <v>253</v>
      </c>
      <c r="D38" s="21">
        <v>5059</v>
      </c>
      <c r="E38" s="21" t="s">
        <v>213</v>
      </c>
    </row>
    <row r="39" spans="1:5">
      <c r="A39" s="33" t="s">
        <v>204</v>
      </c>
      <c r="B39" s="21">
        <v>1438110301</v>
      </c>
      <c r="C39" s="21" t="s">
        <v>253</v>
      </c>
      <c r="D39" s="21">
        <v>892.6</v>
      </c>
      <c r="E39" s="21" t="s">
        <v>205</v>
      </c>
    </row>
    <row r="40" spans="1:5">
      <c r="A40" s="33" t="s">
        <v>145</v>
      </c>
      <c r="B40" s="21">
        <v>1444665376</v>
      </c>
      <c r="C40" s="21" t="s">
        <v>253</v>
      </c>
      <c r="D40" s="21">
        <v>10016.800000000001</v>
      </c>
      <c r="E40" s="21" t="s">
        <v>146</v>
      </c>
    </row>
    <row r="41" spans="1:5">
      <c r="A41" s="33" t="s">
        <v>123</v>
      </c>
      <c r="B41" s="21">
        <v>2952708604</v>
      </c>
      <c r="C41" s="21" t="s">
        <v>253</v>
      </c>
      <c r="D41" s="21">
        <v>7475</v>
      </c>
      <c r="E41" s="21" t="s">
        <v>124</v>
      </c>
    </row>
    <row r="42" spans="1:5">
      <c r="A42" s="33" t="s">
        <v>91</v>
      </c>
      <c r="B42" s="21">
        <v>2714474562</v>
      </c>
      <c r="C42" s="21" t="s">
        <v>253</v>
      </c>
      <c r="D42" s="21">
        <v>5128.2000000000007</v>
      </c>
      <c r="E42" s="21" t="s">
        <v>92</v>
      </c>
    </row>
    <row r="43" spans="1:5">
      <c r="A43" s="33" t="s">
        <v>59</v>
      </c>
      <c r="B43" s="21">
        <v>1415043352</v>
      </c>
      <c r="C43" s="21" t="s">
        <v>253</v>
      </c>
      <c r="D43" s="21">
        <v>1069</v>
      </c>
      <c r="E43" s="21" t="s">
        <v>60</v>
      </c>
    </row>
    <row r="44" spans="1:5">
      <c r="A44" s="33" t="s">
        <v>81</v>
      </c>
      <c r="B44" s="21">
        <v>2987413327</v>
      </c>
      <c r="C44" s="21" t="s">
        <v>253</v>
      </c>
      <c r="D44" s="21">
        <v>6612.2000000000007</v>
      </c>
      <c r="E44" s="21" t="s">
        <v>82</v>
      </c>
    </row>
    <row r="45" spans="1:5">
      <c r="A45" s="33" t="s">
        <v>135</v>
      </c>
      <c r="B45" s="21">
        <v>2965106850</v>
      </c>
      <c r="C45" s="21" t="s">
        <v>253</v>
      </c>
      <c r="D45" s="21">
        <v>1352.4</v>
      </c>
      <c r="E45" s="21" t="s">
        <v>136</v>
      </c>
    </row>
    <row r="46" spans="1:5">
      <c r="A46" s="33" t="s">
        <v>172</v>
      </c>
      <c r="B46" s="21">
        <v>2616790135</v>
      </c>
      <c r="C46" s="21" t="s">
        <v>253</v>
      </c>
      <c r="D46" s="21">
        <v>895.6</v>
      </c>
      <c r="E46" s="21" t="s">
        <v>173</v>
      </c>
    </row>
    <row r="47" spans="1:5">
      <c r="A47" s="33" t="s">
        <v>202</v>
      </c>
      <c r="B47" s="21">
        <v>2616789951</v>
      </c>
      <c r="C47" s="21" t="s">
        <v>253</v>
      </c>
      <c r="D47" s="21">
        <v>684</v>
      </c>
      <c r="E47" s="21" t="s">
        <v>203</v>
      </c>
    </row>
    <row r="48" spans="1:5">
      <c r="A48" s="33" t="s">
        <v>143</v>
      </c>
      <c r="B48" s="21">
        <v>2950612421</v>
      </c>
      <c r="C48" s="21" t="s">
        <v>253</v>
      </c>
      <c r="D48" s="21">
        <v>5457.8</v>
      </c>
      <c r="E48" s="21" t="s">
        <v>144</v>
      </c>
    </row>
    <row r="49" spans="1:5">
      <c r="A49" s="33" t="s">
        <v>115</v>
      </c>
      <c r="B49" s="21">
        <v>2859704213</v>
      </c>
      <c r="C49" s="21" t="s">
        <v>253</v>
      </c>
      <c r="D49" s="21">
        <v>986.6</v>
      </c>
      <c r="E49" s="21" t="s">
        <v>116</v>
      </c>
    </row>
    <row r="50" spans="1:5">
      <c r="A50" s="33" t="s">
        <v>89</v>
      </c>
      <c r="B50" s="21">
        <v>2893708187</v>
      </c>
      <c r="C50" s="21" t="s">
        <v>253</v>
      </c>
      <c r="D50" s="21">
        <v>2351.8000000000002</v>
      </c>
      <c r="E50" s="21" t="s">
        <v>90</v>
      </c>
    </row>
    <row r="51" spans="1:5">
      <c r="A51" s="33" t="s">
        <v>186</v>
      </c>
      <c r="B51" s="21">
        <v>2947375638</v>
      </c>
      <c r="C51" s="21" t="s">
        <v>253</v>
      </c>
      <c r="D51" s="21">
        <v>2389.8000000000002</v>
      </c>
      <c r="E51" s="21" t="s">
        <v>187</v>
      </c>
    </row>
    <row r="52" spans="1:5">
      <c r="A52" s="33" t="s">
        <v>127</v>
      </c>
      <c r="B52" s="21">
        <v>2947520190</v>
      </c>
      <c r="C52" s="21" t="s">
        <v>253</v>
      </c>
      <c r="D52" s="21">
        <v>2959.2000000000003</v>
      </c>
      <c r="E52" s="21" t="s">
        <v>128</v>
      </c>
    </row>
    <row r="53" spans="1:5">
      <c r="A53" s="33" t="s">
        <v>55</v>
      </c>
      <c r="B53" s="21">
        <v>2935582334</v>
      </c>
      <c r="C53" s="21" t="s">
        <v>253</v>
      </c>
      <c r="D53" s="21">
        <v>1880.6000000000001</v>
      </c>
      <c r="E53" s="21" t="s">
        <v>56</v>
      </c>
    </row>
    <row r="54" spans="1:5">
      <c r="A54" s="33" t="s">
        <v>174</v>
      </c>
      <c r="B54" s="21">
        <v>2923627098</v>
      </c>
      <c r="C54" s="21" t="s">
        <v>253</v>
      </c>
      <c r="D54" s="21">
        <v>1992.4</v>
      </c>
      <c r="E54" s="21" t="s">
        <v>175</v>
      </c>
    </row>
    <row r="55" spans="1:5">
      <c r="A55" s="33" t="s">
        <v>137</v>
      </c>
      <c r="B55" s="21">
        <v>2932879395</v>
      </c>
      <c r="C55" s="21" t="s">
        <v>253</v>
      </c>
      <c r="D55" s="21">
        <v>1008.4000000000001</v>
      </c>
      <c r="E55" s="21" t="s">
        <v>138</v>
      </c>
    </row>
    <row r="56" spans="1:5">
      <c r="A56" s="33" t="s">
        <v>105</v>
      </c>
      <c r="B56" s="21">
        <v>2918873607</v>
      </c>
      <c r="C56" s="21" t="s">
        <v>253</v>
      </c>
      <c r="D56" s="21">
        <v>12845</v>
      </c>
      <c r="E56" s="21" t="s">
        <v>106</v>
      </c>
    </row>
    <row r="57" spans="1:5">
      <c r="A57" s="33" t="s">
        <v>240</v>
      </c>
      <c r="B57" s="21">
        <v>2836087213</v>
      </c>
      <c r="C57" s="21" t="s">
        <v>253</v>
      </c>
      <c r="D57" s="21">
        <v>2537</v>
      </c>
      <c r="E57" s="21" t="s">
        <v>241</v>
      </c>
    </row>
    <row r="58" spans="1:5">
      <c r="A58" s="33" t="s">
        <v>45</v>
      </c>
      <c r="B58" s="21">
        <v>2915275539</v>
      </c>
      <c r="C58" s="21" t="s">
        <v>253</v>
      </c>
      <c r="D58" s="21">
        <v>1160.4000000000001</v>
      </c>
      <c r="E58" s="21" t="s">
        <v>46</v>
      </c>
    </row>
    <row r="59" spans="1:5">
      <c r="A59" s="33" t="s">
        <v>103</v>
      </c>
      <c r="B59" s="21">
        <v>2967093632</v>
      </c>
      <c r="C59" s="21" t="s">
        <v>253</v>
      </c>
      <c r="D59" s="21">
        <v>2681.4</v>
      </c>
      <c r="E59" s="21" t="s">
        <v>104</v>
      </c>
    </row>
    <row r="60" spans="1:5">
      <c r="A60" s="33" t="s">
        <v>125</v>
      </c>
      <c r="B60" s="21">
        <v>2995318777</v>
      </c>
      <c r="C60" s="21" t="s">
        <v>253</v>
      </c>
      <c r="D60" s="21">
        <v>1142.4000000000001</v>
      </c>
      <c r="E60" s="21" t="s">
        <v>126</v>
      </c>
    </row>
    <row r="61" spans="1:5">
      <c r="A61" s="33" t="s">
        <v>47</v>
      </c>
      <c r="B61" s="21">
        <v>2959161945</v>
      </c>
      <c r="C61" s="21" t="s">
        <v>253</v>
      </c>
      <c r="D61" s="21">
        <v>14053.6</v>
      </c>
      <c r="E61" s="21" t="s">
        <v>48</v>
      </c>
    </row>
    <row r="62" spans="1:5">
      <c r="A62" s="33" t="s">
        <v>73</v>
      </c>
      <c r="B62" s="21">
        <v>2861674129</v>
      </c>
      <c r="C62" s="21" t="s">
        <v>253</v>
      </c>
      <c r="D62" s="21">
        <v>6579.4000000000005</v>
      </c>
      <c r="E62" s="21" t="s">
        <v>74</v>
      </c>
    </row>
    <row r="63" spans="1:5">
      <c r="A63" s="33" t="s">
        <v>97</v>
      </c>
      <c r="B63" s="21">
        <v>2959119167</v>
      </c>
      <c r="C63" s="21" t="s">
        <v>253</v>
      </c>
      <c r="D63" s="21">
        <v>1847.8000000000002</v>
      </c>
      <c r="E63" s="21" t="s">
        <v>98</v>
      </c>
    </row>
    <row r="64" spans="1:5">
      <c r="A64" s="33" t="s">
        <v>216</v>
      </c>
      <c r="B64" s="21">
        <v>1133093700</v>
      </c>
      <c r="C64" s="21" t="s">
        <v>253</v>
      </c>
      <c r="D64" s="21">
        <v>3919.6000000000004</v>
      </c>
      <c r="E64" s="21" t="s">
        <v>217</v>
      </c>
    </row>
    <row r="65" spans="1:5">
      <c r="A65" s="33" t="s">
        <v>57</v>
      </c>
      <c r="B65" s="21">
        <v>1166421253</v>
      </c>
      <c r="C65" s="21" t="s">
        <v>253</v>
      </c>
      <c r="D65" s="21">
        <v>2175.6</v>
      </c>
      <c r="E65" s="21" t="s">
        <v>58</v>
      </c>
    </row>
    <row r="66" spans="1:5">
      <c r="A66" s="33" t="s">
        <v>139</v>
      </c>
      <c r="B66" s="21">
        <v>1144007808</v>
      </c>
      <c r="C66" s="21" t="s">
        <v>253</v>
      </c>
      <c r="D66" s="21">
        <v>5164.6000000000004</v>
      </c>
      <c r="E66" s="21" t="s">
        <v>140</v>
      </c>
    </row>
    <row r="67" spans="1:5">
      <c r="A67" s="33" t="s">
        <v>61</v>
      </c>
      <c r="B67" s="21">
        <v>2919685839</v>
      </c>
      <c r="C67" s="21" t="s">
        <v>253</v>
      </c>
      <c r="D67" s="21">
        <v>1420.6000000000001</v>
      </c>
      <c r="E67" s="21" t="s">
        <v>62</v>
      </c>
    </row>
    <row r="68" spans="1:5">
      <c r="A68" s="33" t="s">
        <v>198</v>
      </c>
      <c r="B68" s="21">
        <v>2631133012</v>
      </c>
      <c r="C68" s="21" t="s">
        <v>253</v>
      </c>
      <c r="D68" s="21">
        <v>1505.4</v>
      </c>
      <c r="E68" s="21" t="s">
        <v>199</v>
      </c>
    </row>
    <row r="69" spans="1:5">
      <c r="A69" s="33" t="s">
        <v>196</v>
      </c>
      <c r="B69" s="21">
        <v>1293502899</v>
      </c>
      <c r="C69" s="21" t="s">
        <v>253</v>
      </c>
      <c r="D69" s="21">
        <v>1487.2</v>
      </c>
      <c r="E69" s="21" t="s">
        <v>197</v>
      </c>
    </row>
    <row r="70" spans="1:5">
      <c r="A70" s="33" t="s">
        <v>79</v>
      </c>
      <c r="B70" s="21">
        <v>1116618499</v>
      </c>
      <c r="C70" s="21" t="s">
        <v>253</v>
      </c>
      <c r="D70" s="21">
        <v>1843.4</v>
      </c>
      <c r="E70" s="21" t="s">
        <v>80</v>
      </c>
    </row>
    <row r="71" spans="1:5">
      <c r="A71" s="33" t="s">
        <v>117</v>
      </c>
      <c r="B71" s="21">
        <v>2928860106</v>
      </c>
      <c r="C71" s="21" t="s">
        <v>253</v>
      </c>
      <c r="D71" s="21">
        <v>2775.8</v>
      </c>
      <c r="E71" s="21" t="s">
        <v>118</v>
      </c>
    </row>
    <row r="72" spans="1:5">
      <c r="A72" s="33" t="s">
        <v>147</v>
      </c>
      <c r="B72" s="21">
        <v>1179675078</v>
      </c>
      <c r="C72" s="21" t="s">
        <v>253</v>
      </c>
      <c r="D72" s="21">
        <v>8189.8</v>
      </c>
      <c r="E72" s="21" t="s">
        <v>148</v>
      </c>
    </row>
    <row r="73" spans="1:5">
      <c r="A73" s="33" t="s">
        <v>67</v>
      </c>
      <c r="B73" s="21">
        <v>2747910657</v>
      </c>
      <c r="C73" s="21" t="s">
        <v>253</v>
      </c>
      <c r="D73" s="21">
        <v>1875.4</v>
      </c>
      <c r="E73" s="21" t="s">
        <v>68</v>
      </c>
    </row>
    <row r="74" spans="1:5">
      <c r="A74" s="33" t="s">
        <v>77</v>
      </c>
      <c r="B74" s="21">
        <v>1175437504</v>
      </c>
      <c r="C74" s="21" t="s">
        <v>253</v>
      </c>
      <c r="D74" s="21">
        <v>6095.4000000000005</v>
      </c>
      <c r="E74" s="21" t="s">
        <v>78</v>
      </c>
    </row>
    <row r="75" spans="1:5">
      <c r="A75" s="33" t="s">
        <v>75</v>
      </c>
      <c r="B75" s="21">
        <v>1171646753</v>
      </c>
      <c r="C75" s="21" t="s">
        <v>253</v>
      </c>
      <c r="D75" s="21">
        <v>5278.8</v>
      </c>
      <c r="E75" s="21" t="s">
        <v>76</v>
      </c>
    </row>
    <row r="76" spans="1:5">
      <c r="A76" s="33" t="s">
        <v>141</v>
      </c>
      <c r="B76" s="21">
        <v>2671903578</v>
      </c>
      <c r="C76" s="21" t="s">
        <v>253</v>
      </c>
      <c r="D76" s="21">
        <v>342.20000000000005</v>
      </c>
      <c r="E76" s="21" t="s">
        <v>142</v>
      </c>
    </row>
    <row r="77" spans="1:5">
      <c r="A77" s="33" t="s">
        <v>95</v>
      </c>
      <c r="B77" s="21">
        <v>2960710474</v>
      </c>
      <c r="C77" s="21" t="s">
        <v>253</v>
      </c>
      <c r="D77" s="21">
        <v>1811.8000000000002</v>
      </c>
      <c r="E77" s="21" t="s">
        <v>96</v>
      </c>
    </row>
    <row r="78" spans="1:5">
      <c r="A78" s="33" t="s">
        <v>113</v>
      </c>
      <c r="B78" s="21">
        <v>2836126510</v>
      </c>
      <c r="C78" s="21" t="s">
        <v>253</v>
      </c>
      <c r="D78" s="21">
        <v>1421</v>
      </c>
      <c r="E78" s="21" t="s">
        <v>114</v>
      </c>
    </row>
    <row r="79" spans="1:5">
      <c r="A79" s="33" t="s">
        <v>151</v>
      </c>
      <c r="B79" s="21">
        <v>2983558908</v>
      </c>
      <c r="C79" s="21" t="s">
        <v>253</v>
      </c>
      <c r="D79" s="21">
        <v>2287.2000000000003</v>
      </c>
      <c r="E79" s="21" t="s">
        <v>152</v>
      </c>
    </row>
    <row r="80" spans="1:5">
      <c r="A80" s="33" t="s">
        <v>184</v>
      </c>
      <c r="B80" s="21">
        <v>1258728658</v>
      </c>
      <c r="C80" s="21" t="s">
        <v>253</v>
      </c>
      <c r="D80" s="21">
        <v>969.40000000000009</v>
      </c>
      <c r="E80" s="21" t="s">
        <v>185</v>
      </c>
    </row>
    <row r="81" spans="1:5">
      <c r="A81" s="33" t="s">
        <v>238</v>
      </c>
      <c r="B81" s="21">
        <v>1258728771</v>
      </c>
      <c r="C81" s="21" t="s">
        <v>253</v>
      </c>
      <c r="D81" s="21">
        <v>822</v>
      </c>
      <c r="E81" s="21" t="s">
        <v>239</v>
      </c>
    </row>
    <row r="82" spans="1:5">
      <c r="A82" s="33" t="s">
        <v>71</v>
      </c>
      <c r="B82" s="21">
        <v>1143946878</v>
      </c>
      <c r="C82" s="21" t="s">
        <v>253</v>
      </c>
      <c r="D82" s="21">
        <v>2786</v>
      </c>
      <c r="E82" s="21" t="s">
        <v>72</v>
      </c>
    </row>
    <row r="83" spans="1:5">
      <c r="A83" s="33" t="s">
        <v>155</v>
      </c>
      <c r="B83" s="21">
        <v>2856562434</v>
      </c>
      <c r="C83" s="21" t="s">
        <v>253</v>
      </c>
      <c r="D83" s="21">
        <v>4799</v>
      </c>
      <c r="E83" s="21" t="s">
        <v>156</v>
      </c>
    </row>
    <row r="84" spans="1:5">
      <c r="A84" s="33" t="s">
        <v>226</v>
      </c>
      <c r="B84" s="21">
        <v>1133340031</v>
      </c>
      <c r="C84" s="21" t="s">
        <v>253</v>
      </c>
      <c r="D84" s="21">
        <v>1315.6000000000001</v>
      </c>
      <c r="E84" s="21" t="s">
        <v>227</v>
      </c>
    </row>
    <row r="85" spans="1:5">
      <c r="A85" s="33" t="s">
        <v>69</v>
      </c>
      <c r="B85" s="21">
        <v>2928980233</v>
      </c>
      <c r="C85" s="21" t="s">
        <v>253</v>
      </c>
      <c r="D85" s="21">
        <v>39970.200000000004</v>
      </c>
      <c r="E85" s="21" t="s">
        <v>70</v>
      </c>
    </row>
    <row r="86" spans="1:5">
      <c r="A86" s="33" t="s">
        <v>129</v>
      </c>
      <c r="B86" s="21">
        <v>1128532117</v>
      </c>
      <c r="C86" s="21" t="s">
        <v>253</v>
      </c>
      <c r="D86" s="21">
        <v>2578.4</v>
      </c>
      <c r="E86" s="21" t="s">
        <v>130</v>
      </c>
    </row>
    <row r="87" spans="1:5">
      <c r="A87" s="33" t="s">
        <v>107</v>
      </c>
      <c r="B87" s="21">
        <v>1128031436</v>
      </c>
      <c r="C87" s="21" t="s">
        <v>253</v>
      </c>
      <c r="D87" s="21">
        <v>20055.600000000002</v>
      </c>
      <c r="E87" s="21" t="s">
        <v>108</v>
      </c>
    </row>
    <row r="88" spans="1:5">
      <c r="A88" s="33" t="s">
        <v>182</v>
      </c>
      <c r="B88" s="21">
        <v>2954141431</v>
      </c>
      <c r="C88" s="21" t="s">
        <v>253</v>
      </c>
      <c r="D88" s="21">
        <v>1415</v>
      </c>
      <c r="E88" s="21" t="s">
        <v>183</v>
      </c>
    </row>
    <row r="89" spans="1:5">
      <c r="A89" s="33" t="s">
        <v>176</v>
      </c>
      <c r="B89" s="21">
        <v>1500026042</v>
      </c>
      <c r="C89" s="21" t="s">
        <v>253</v>
      </c>
      <c r="D89" s="21">
        <v>3184</v>
      </c>
      <c r="E89" s="21" t="s">
        <v>177</v>
      </c>
    </row>
    <row r="90" spans="1:5">
      <c r="A90" s="33" t="s">
        <v>83</v>
      </c>
      <c r="B90" s="21">
        <v>2946209440</v>
      </c>
      <c r="C90" s="21" t="s">
        <v>253</v>
      </c>
      <c r="D90" s="21">
        <v>9114.2000000000007</v>
      </c>
      <c r="E90" s="21" t="s">
        <v>84</v>
      </c>
    </row>
    <row r="91" spans="1:5">
      <c r="A91" s="33" t="s">
        <v>33</v>
      </c>
      <c r="B91" s="21">
        <v>1500716952</v>
      </c>
      <c r="C91" s="21" t="s">
        <v>253</v>
      </c>
      <c r="D91" s="21">
        <v>6898.2000000000007</v>
      </c>
      <c r="E91" s="21" t="s">
        <v>34</v>
      </c>
    </row>
    <row r="92" spans="1:5">
      <c r="A92" s="33" t="s">
        <v>109</v>
      </c>
      <c r="B92" s="21">
        <v>2778034427</v>
      </c>
      <c r="C92" s="21" t="s">
        <v>253</v>
      </c>
      <c r="D92" s="21">
        <v>3256.8</v>
      </c>
      <c r="E92" s="21" t="s">
        <v>110</v>
      </c>
    </row>
    <row r="93" spans="1:5">
      <c r="A93" s="33" t="s">
        <v>153</v>
      </c>
      <c r="B93" s="21">
        <v>1501548794</v>
      </c>
      <c r="C93" s="21" t="s">
        <v>253</v>
      </c>
      <c r="D93" s="21">
        <v>2517</v>
      </c>
      <c r="E93" s="21" t="s">
        <v>154</v>
      </c>
    </row>
    <row r="94" spans="1:5">
      <c r="A94" s="33" t="s">
        <v>224</v>
      </c>
      <c r="B94" s="21">
        <v>1504068599</v>
      </c>
      <c r="C94" s="21" t="s">
        <v>253</v>
      </c>
      <c r="D94" s="21">
        <v>893.6</v>
      </c>
      <c r="E94" s="21" t="s">
        <v>225</v>
      </c>
    </row>
    <row r="95" spans="1:5">
      <c r="A95" s="33" t="s">
        <v>200</v>
      </c>
      <c r="B95" s="21">
        <v>1275625157</v>
      </c>
      <c r="C95" s="21" t="s">
        <v>253</v>
      </c>
      <c r="D95" s="21">
        <v>835.80000000000007</v>
      </c>
      <c r="E95" s="21" t="s">
        <v>201</v>
      </c>
    </row>
    <row r="96" spans="1:5">
      <c r="A96" s="33" t="s">
        <v>39</v>
      </c>
      <c r="B96" s="21">
        <v>1133645940</v>
      </c>
      <c r="C96" s="21" t="s">
        <v>253</v>
      </c>
      <c r="D96" s="21">
        <v>1589.6000000000001</v>
      </c>
      <c r="E96" s="21" t="s">
        <v>40</v>
      </c>
    </row>
    <row r="97" spans="1:5">
      <c r="A97" s="33" t="s">
        <v>119</v>
      </c>
      <c r="B97" s="21">
        <v>1504923790</v>
      </c>
      <c r="C97" s="21" t="s">
        <v>253</v>
      </c>
      <c r="D97" s="21">
        <v>14385.800000000001</v>
      </c>
      <c r="E97" s="21" t="s">
        <v>120</v>
      </c>
    </row>
    <row r="98" spans="1:5">
      <c r="A98" s="33" t="s">
        <v>111</v>
      </c>
      <c r="B98" s="21">
        <v>2866865712</v>
      </c>
      <c r="C98" s="21" t="s">
        <v>253</v>
      </c>
      <c r="D98" s="21">
        <v>1766.8000000000002</v>
      </c>
      <c r="E98" s="21" t="s">
        <v>112</v>
      </c>
    </row>
    <row r="99" spans="1:5">
      <c r="A99" s="33" t="s">
        <v>222</v>
      </c>
      <c r="B99" s="21">
        <v>1505830788</v>
      </c>
      <c r="C99" s="21" t="s">
        <v>253</v>
      </c>
      <c r="D99" s="21">
        <v>1192</v>
      </c>
      <c r="E99" s="21" t="s">
        <v>223</v>
      </c>
    </row>
    <row r="100" spans="1:5">
      <c r="A100" s="33" t="s">
        <v>234</v>
      </c>
      <c r="B100" s="21">
        <v>1506665861</v>
      </c>
      <c r="C100" s="21" t="s">
        <v>253</v>
      </c>
      <c r="D100" s="21">
        <v>1049</v>
      </c>
      <c r="E100" s="21" t="s">
        <v>235</v>
      </c>
    </row>
    <row r="101" spans="1:5">
      <c r="A101" s="33" t="s">
        <v>63</v>
      </c>
      <c r="B101" s="21">
        <v>1507536410</v>
      </c>
      <c r="C101" s="21" t="s">
        <v>253</v>
      </c>
      <c r="D101" s="21">
        <v>2334.6</v>
      </c>
      <c r="E101" s="21" t="s">
        <v>64</v>
      </c>
    </row>
    <row r="102" spans="1:5">
      <c r="A102" s="33" t="s">
        <v>210</v>
      </c>
      <c r="B102" s="21">
        <v>2694658981</v>
      </c>
      <c r="C102" s="21" t="s">
        <v>253</v>
      </c>
      <c r="D102" s="21">
        <v>1163</v>
      </c>
      <c r="E102" s="21" t="s">
        <v>211</v>
      </c>
    </row>
    <row r="103" spans="1:5">
      <c r="A103" s="33" t="s">
        <v>214</v>
      </c>
      <c r="B103" s="21">
        <v>1508479828</v>
      </c>
      <c r="C103" s="21" t="s">
        <v>253</v>
      </c>
      <c r="D103" s="21">
        <v>1163</v>
      </c>
      <c r="E103" s="21" t="s">
        <v>215</v>
      </c>
    </row>
    <row r="104" spans="1:5">
      <c r="A104" s="33" t="s">
        <v>53</v>
      </c>
      <c r="B104" s="21">
        <v>2709468560</v>
      </c>
      <c r="C104" s="21" t="s">
        <v>253</v>
      </c>
      <c r="D104" s="21">
        <v>969.6</v>
      </c>
      <c r="E104" s="21" t="s">
        <v>54</v>
      </c>
    </row>
    <row r="105" spans="1:5">
      <c r="A105" s="33" t="s">
        <v>168</v>
      </c>
      <c r="B105" s="21">
        <v>455386500</v>
      </c>
      <c r="C105" s="21" t="s">
        <v>253</v>
      </c>
      <c r="D105" s="21">
        <v>1589.2</v>
      </c>
      <c r="E105" s="21" t="s">
        <v>169</v>
      </c>
    </row>
    <row r="106" spans="1:5">
      <c r="A106" s="33" t="s">
        <v>149</v>
      </c>
      <c r="B106" s="21">
        <v>1172678020</v>
      </c>
      <c r="C106" s="21" t="s">
        <v>253</v>
      </c>
      <c r="D106" s="21">
        <v>1228.2</v>
      </c>
      <c r="E106" s="21" t="s">
        <v>150</v>
      </c>
    </row>
    <row r="107" spans="1:5">
      <c r="A107" s="33" t="s">
        <v>164</v>
      </c>
      <c r="B107" s="21">
        <v>1507783140</v>
      </c>
      <c r="C107" s="21" t="s">
        <v>253</v>
      </c>
      <c r="D107" s="21">
        <v>881.2</v>
      </c>
      <c r="E107" s="21" t="s">
        <v>165</v>
      </c>
    </row>
    <row r="108" spans="1:5">
      <c r="A108" s="24"/>
      <c r="B108" s="24" t="s">
        <v>254</v>
      </c>
      <c r="C108" s="24"/>
      <c r="D108" s="34">
        <v>515651</v>
      </c>
      <c r="E108" s="24" t="s">
        <v>255</v>
      </c>
    </row>
    <row r="111" spans="1:5">
      <c r="A111" s="33" t="s">
        <v>93</v>
      </c>
      <c r="B111" s="21"/>
      <c r="C111" s="21" t="s">
        <v>256</v>
      </c>
      <c r="D111" s="21">
        <v>6005.4000000000005</v>
      </c>
      <c r="E111" s="21" t="s">
        <v>94</v>
      </c>
    </row>
    <row r="112" spans="1:5">
      <c r="A112" s="33" t="s">
        <v>220</v>
      </c>
      <c r="B112" s="21" t="s">
        <v>264</v>
      </c>
      <c r="C112" s="21" t="s">
        <v>256</v>
      </c>
      <c r="D112" s="21">
        <v>1782.6000000000001</v>
      </c>
      <c r="E112" s="21" t="s">
        <v>221</v>
      </c>
    </row>
    <row r="113" spans="1:5">
      <c r="A113" s="24"/>
      <c r="B113" s="24" t="s">
        <v>257</v>
      </c>
      <c r="C113" s="24"/>
      <c r="D113" s="34">
        <v>7788.0000000000009</v>
      </c>
      <c r="E113" s="24" t="s">
        <v>258</v>
      </c>
    </row>
    <row r="116" spans="1:5">
      <c r="A116" s="33" t="s">
        <v>41</v>
      </c>
      <c r="B116" s="21"/>
      <c r="C116" s="21" t="s">
        <v>259</v>
      </c>
      <c r="D116" s="21">
        <v>2692.8</v>
      </c>
      <c r="E116" s="21" t="s">
        <v>42</v>
      </c>
    </row>
    <row r="117" spans="1:5">
      <c r="A117" s="33" t="s">
        <v>121</v>
      </c>
      <c r="B117" s="21"/>
      <c r="C117" s="21" t="s">
        <v>259</v>
      </c>
      <c r="D117" s="21">
        <v>1827.6000000000001</v>
      </c>
      <c r="E117" s="21" t="s">
        <v>122</v>
      </c>
    </row>
    <row r="118" spans="1:5">
      <c r="A118" s="33" t="s">
        <v>65</v>
      </c>
      <c r="B118" s="21"/>
      <c r="C118" s="21" t="s">
        <v>259</v>
      </c>
      <c r="D118" s="21">
        <v>1416</v>
      </c>
      <c r="E118" s="21" t="s">
        <v>66</v>
      </c>
    </row>
    <row r="119" spans="1:5">
      <c r="A119" s="24"/>
      <c r="B119" s="24" t="s">
        <v>260</v>
      </c>
      <c r="C119" s="24"/>
      <c r="D119" s="34">
        <v>5936.4000000000005</v>
      </c>
      <c r="E119" s="24" t="s">
        <v>261</v>
      </c>
    </row>
    <row r="122" spans="1:5" ht="18.75">
      <c r="A122" s="35"/>
      <c r="B122" s="35" t="s">
        <v>254</v>
      </c>
      <c r="C122" s="35"/>
      <c r="D122" s="36">
        <v>515651</v>
      </c>
      <c r="E122" s="35" t="s">
        <v>255</v>
      </c>
    </row>
    <row r="123" spans="1:5" ht="18.75">
      <c r="A123" s="35"/>
      <c r="B123" s="35" t="s">
        <v>257</v>
      </c>
      <c r="C123" s="35"/>
      <c r="D123" s="36">
        <v>7788.0000000000009</v>
      </c>
      <c r="E123" s="35" t="s">
        <v>258</v>
      </c>
    </row>
    <row r="124" spans="1:5" ht="18.75">
      <c r="A124" s="35"/>
      <c r="B124" s="35" t="s">
        <v>262</v>
      </c>
      <c r="C124" s="35"/>
      <c r="D124" s="36">
        <v>5936.4000000000005</v>
      </c>
      <c r="E124" s="35" t="s">
        <v>261</v>
      </c>
    </row>
    <row r="125" spans="1:5" ht="18.75">
      <c r="A125" s="35"/>
      <c r="B125" s="35"/>
      <c r="C125" s="35"/>
      <c r="D125" s="36">
        <v>529375.4</v>
      </c>
      <c r="E125" s="35" t="s">
        <v>263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0"/>
  <sheetViews>
    <sheetView workbookViewId="0"/>
  </sheetViews>
  <sheetFormatPr baseColWidth="10" defaultRowHeight="15"/>
  <cols>
    <col min="2" max="2" width="11.5703125" bestFit="1" customWidth="1"/>
  </cols>
  <sheetData>
    <row r="1" spans="1:7">
      <c r="A1" s="58" t="s">
        <v>384</v>
      </c>
      <c r="B1" s="58"/>
      <c r="C1" s="59"/>
      <c r="D1" s="60"/>
      <c r="E1" s="60"/>
      <c r="F1" s="61"/>
      <c r="G1" s="61"/>
    </row>
    <row r="2" spans="1:7">
      <c r="A2" s="58" t="s">
        <v>396</v>
      </c>
      <c r="B2" s="58"/>
      <c r="C2" s="59"/>
      <c r="D2" s="60"/>
      <c r="E2" s="60"/>
      <c r="F2" s="61"/>
      <c r="G2" s="61"/>
    </row>
    <row r="3" spans="1:7">
      <c r="A3" s="58" t="s">
        <v>385</v>
      </c>
      <c r="B3" s="62" t="s">
        <v>397</v>
      </c>
      <c r="C3" s="59"/>
      <c r="D3" s="60"/>
      <c r="E3" s="60"/>
      <c r="F3" s="61"/>
      <c r="G3" s="61"/>
    </row>
    <row r="4" spans="1:7">
      <c r="A4" s="59"/>
      <c r="B4" s="59"/>
      <c r="C4" s="59"/>
      <c r="D4" s="60"/>
      <c r="E4" s="60"/>
      <c r="F4" s="61"/>
      <c r="G4" s="61"/>
    </row>
    <row r="5" spans="1:7">
      <c r="A5" s="59" t="s">
        <v>386</v>
      </c>
      <c r="B5" s="59" t="s">
        <v>387</v>
      </c>
      <c r="C5" s="59"/>
      <c r="D5" s="60"/>
      <c r="E5" s="60"/>
      <c r="F5" s="61"/>
      <c r="G5" s="61"/>
    </row>
    <row r="6" spans="1:7">
      <c r="A6" s="60" t="s">
        <v>388</v>
      </c>
      <c r="B6" s="63">
        <v>540978.4</v>
      </c>
      <c r="C6" s="60"/>
      <c r="D6" s="60"/>
      <c r="E6" s="60"/>
      <c r="F6" s="61"/>
      <c r="G6" s="61"/>
    </row>
    <row r="7" spans="1:7">
      <c r="A7" s="60" t="s">
        <v>389</v>
      </c>
      <c r="B7" s="63">
        <v>74034.69</v>
      </c>
      <c r="C7" s="60"/>
      <c r="D7" s="60"/>
      <c r="E7" s="60"/>
      <c r="F7" s="61"/>
      <c r="G7" s="61"/>
    </row>
    <row r="8" spans="1:7">
      <c r="A8" s="60" t="s">
        <v>390</v>
      </c>
      <c r="B8" s="63">
        <v>0</v>
      </c>
      <c r="C8" s="60"/>
      <c r="D8" s="60"/>
      <c r="E8" s="60"/>
      <c r="F8" s="61"/>
      <c r="G8" s="61"/>
    </row>
    <row r="9" spans="1:7">
      <c r="A9" s="60" t="s">
        <v>391</v>
      </c>
      <c r="B9" s="63">
        <v>5473.57</v>
      </c>
      <c r="C9" s="60"/>
      <c r="D9" s="60"/>
      <c r="E9" s="60"/>
      <c r="F9" s="61"/>
      <c r="G9" s="61"/>
    </row>
    <row r="10" spans="1:7">
      <c r="A10" s="60" t="s">
        <v>392</v>
      </c>
      <c r="B10" s="63">
        <v>0</v>
      </c>
      <c r="C10" s="60"/>
      <c r="D10" s="60"/>
      <c r="E10" s="60"/>
      <c r="F10" s="61"/>
      <c r="G10" s="61"/>
    </row>
    <row r="11" spans="1:7">
      <c r="A11" s="60" t="s">
        <v>393</v>
      </c>
      <c r="B11" s="63">
        <v>56191.62</v>
      </c>
      <c r="C11" s="60"/>
      <c r="D11" s="60"/>
      <c r="E11" s="60"/>
      <c r="F11" s="61"/>
      <c r="G11" s="61"/>
    </row>
    <row r="12" spans="1:7">
      <c r="A12" s="60" t="s">
        <v>394</v>
      </c>
      <c r="B12" s="64">
        <v>0</v>
      </c>
      <c r="C12" s="60"/>
      <c r="D12" s="60"/>
      <c r="E12" s="60"/>
      <c r="F12" s="61"/>
      <c r="G12" s="61"/>
    </row>
    <row r="13" spans="1:7" ht="15.75" thickBot="1">
      <c r="A13" s="60" t="s">
        <v>395</v>
      </c>
      <c r="B13" s="65">
        <v>125121.51</v>
      </c>
      <c r="C13" s="60"/>
      <c r="D13" s="60"/>
      <c r="E13" s="60"/>
      <c r="F13" s="61"/>
      <c r="G13" s="61"/>
    </row>
    <row r="14" spans="1:7">
      <c r="A14" s="60"/>
      <c r="B14" s="66">
        <f>SUM(B6:B13)</f>
        <v>801799.79</v>
      </c>
      <c r="C14" s="60"/>
      <c r="D14" s="66"/>
      <c r="E14" s="60"/>
      <c r="F14" s="61"/>
      <c r="G14" s="61"/>
    </row>
    <row r="15" spans="1:7" ht="15.75" thickBot="1">
      <c r="A15" s="60"/>
      <c r="B15" s="67">
        <f>B14*0.16</f>
        <v>128287.9664</v>
      </c>
      <c r="C15" s="60"/>
      <c r="D15" s="61"/>
      <c r="E15" s="60"/>
      <c r="F15" s="61"/>
      <c r="G15" s="61"/>
    </row>
    <row r="16" spans="1:7" ht="15.75" thickTop="1">
      <c r="A16" s="60"/>
      <c r="B16" s="68">
        <f>+B14+B15</f>
        <v>930087.75640000007</v>
      </c>
      <c r="C16" s="60"/>
      <c r="D16" s="68"/>
      <c r="E16" s="60"/>
      <c r="F16" s="61"/>
      <c r="G16" s="61"/>
    </row>
    <row r="17" spans="1:7">
      <c r="A17" s="60"/>
      <c r="B17" s="63">
        <v>930087.75</v>
      </c>
      <c r="C17" s="60"/>
      <c r="D17" s="63"/>
      <c r="E17" s="60"/>
      <c r="F17" s="61"/>
      <c r="G17" s="61"/>
    </row>
    <row r="18" spans="1:7">
      <c r="A18" s="60"/>
      <c r="B18" s="63">
        <f>+B16-B17</f>
        <v>6.4000000711530447E-3</v>
      </c>
      <c r="C18" s="60"/>
      <c r="D18" s="63"/>
      <c r="E18" s="60"/>
      <c r="F18" s="61"/>
      <c r="G18" s="61"/>
    </row>
    <row r="19" spans="1:7">
      <c r="A19" s="60"/>
      <c r="B19" s="63"/>
      <c r="C19" s="60"/>
      <c r="D19" s="60"/>
      <c r="E19" s="60"/>
      <c r="F19" s="61"/>
      <c r="G19" s="61"/>
    </row>
    <row r="20" spans="1:7">
      <c r="A20" s="60"/>
      <c r="B20" s="60"/>
      <c r="C20" s="60"/>
      <c r="D20" s="60"/>
      <c r="E20" s="60"/>
      <c r="F20" s="61"/>
      <c r="G20" s="6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saulQM</dc:creator>
  <cp:lastModifiedBy>usuario</cp:lastModifiedBy>
  <cp:lastPrinted>2017-03-06T16:48:29Z</cp:lastPrinted>
  <dcterms:created xsi:type="dcterms:W3CDTF">2017-03-01T23:20:30Z</dcterms:created>
  <dcterms:modified xsi:type="dcterms:W3CDTF">2017-03-07T00:37:02Z</dcterms:modified>
</cp:coreProperties>
</file>