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/>
  </bookViews>
  <sheets>
    <sheet name="FACTURACION" sheetId="3" r:id="rId1"/>
    <sheet name="INGENIERIA" sheetId="1" r:id="rId2"/>
    <sheet name="BANCOS" sheetId="2" r:id="rId3"/>
    <sheet name="POLIZA" sheetId="4" r:id="rId4"/>
    <sheet name="Hoja2" sheetId="6" r:id="rId5"/>
  </sheets>
  <definedNames>
    <definedName name="_xlnm._FilterDatabase" localSheetId="0" hidden="1">FACTURACION!$A$11:$O$76</definedName>
  </definedNames>
  <calcPr calcId="124519"/>
</workbook>
</file>

<file path=xl/calcChain.xml><?xml version="1.0" encoding="utf-8"?>
<calcChain xmlns="http://schemas.openxmlformats.org/spreadsheetml/2006/main">
  <c r="F12" i="6"/>
  <c r="V10"/>
  <c r="V12" s="1"/>
  <c r="U10"/>
  <c r="F10"/>
  <c r="B14" i="4"/>
  <c r="B15" s="1"/>
  <c r="B16" l="1"/>
  <c r="B18" s="1"/>
  <c r="G123" i="3" l="1"/>
  <c r="H123"/>
  <c r="F123"/>
  <c r="I80"/>
  <c r="J80" s="1"/>
  <c r="K80" s="1"/>
  <c r="I81"/>
  <c r="J81" s="1"/>
  <c r="K81" s="1"/>
  <c r="L81" s="1"/>
  <c r="I82"/>
  <c r="J82" s="1"/>
  <c r="K82" s="1"/>
  <c r="L82" s="1"/>
  <c r="I83"/>
  <c r="J83" s="1"/>
  <c r="K83" s="1"/>
  <c r="I84"/>
  <c r="J84" s="1"/>
  <c r="I85"/>
  <c r="J85" s="1"/>
  <c r="K85" s="1"/>
  <c r="L85" s="1"/>
  <c r="I86"/>
  <c r="J86" s="1"/>
  <c r="K86" s="1"/>
  <c r="L86" s="1"/>
  <c r="I87"/>
  <c r="J87" s="1"/>
  <c r="K87" s="1"/>
  <c r="I88"/>
  <c r="J88" s="1"/>
  <c r="K88" s="1"/>
  <c r="I89"/>
  <c r="J89" s="1"/>
  <c r="K89" s="1"/>
  <c r="L89" s="1"/>
  <c r="I90"/>
  <c r="J90" s="1"/>
  <c r="K90" s="1"/>
  <c r="L90" s="1"/>
  <c r="I91"/>
  <c r="J91" s="1"/>
  <c r="K91" s="1"/>
  <c r="I92"/>
  <c r="J92" s="1"/>
  <c r="I93"/>
  <c r="J93" s="1"/>
  <c r="K93" s="1"/>
  <c r="L93" s="1"/>
  <c r="I94"/>
  <c r="J94" s="1"/>
  <c r="K94" s="1"/>
  <c r="L94" s="1"/>
  <c r="I95"/>
  <c r="J95" s="1"/>
  <c r="K95" s="1"/>
  <c r="I96"/>
  <c r="J96" s="1"/>
  <c r="K96" s="1"/>
  <c r="I97"/>
  <c r="J97" s="1"/>
  <c r="K97" s="1"/>
  <c r="L97" s="1"/>
  <c r="I98"/>
  <c r="J98" s="1"/>
  <c r="K98" s="1"/>
  <c r="L98" s="1"/>
  <c r="I99"/>
  <c r="J99" s="1"/>
  <c r="K99" s="1"/>
  <c r="I100"/>
  <c r="J100" s="1"/>
  <c r="I101"/>
  <c r="J101" s="1"/>
  <c r="K101" s="1"/>
  <c r="L101" s="1"/>
  <c r="I102"/>
  <c r="J102" s="1"/>
  <c r="K102" s="1"/>
  <c r="L102" s="1"/>
  <c r="I103"/>
  <c r="J103" s="1"/>
  <c r="K103" s="1"/>
  <c r="I104"/>
  <c r="J104" s="1"/>
  <c r="K104" s="1"/>
  <c r="I105"/>
  <c r="J105" s="1"/>
  <c r="K105" s="1"/>
  <c r="L105" s="1"/>
  <c r="I106"/>
  <c r="J106" s="1"/>
  <c r="K106" s="1"/>
  <c r="L106" s="1"/>
  <c r="I107"/>
  <c r="J107" s="1"/>
  <c r="K107" s="1"/>
  <c r="I108"/>
  <c r="J108" s="1"/>
  <c r="I109"/>
  <c r="J109" s="1"/>
  <c r="K109" s="1"/>
  <c r="L109" s="1"/>
  <c r="I110"/>
  <c r="J110" s="1"/>
  <c r="K110" s="1"/>
  <c r="L110" s="1"/>
  <c r="I111"/>
  <c r="J111" s="1"/>
  <c r="K111" s="1"/>
  <c r="I112"/>
  <c r="J112" s="1"/>
  <c r="I113"/>
  <c r="J113" s="1"/>
  <c r="K113" s="1"/>
  <c r="L113" s="1"/>
  <c r="I114"/>
  <c r="J114" s="1"/>
  <c r="K114" s="1"/>
  <c r="L114" s="1"/>
  <c r="I115"/>
  <c r="J115" s="1"/>
  <c r="K115" s="1"/>
  <c r="I116"/>
  <c r="J116" s="1"/>
  <c r="I117"/>
  <c r="J117" s="1"/>
  <c r="K117" s="1"/>
  <c r="L117" s="1"/>
  <c r="I118"/>
  <c r="J118" s="1"/>
  <c r="K118" s="1"/>
  <c r="L118" s="1"/>
  <c r="I119"/>
  <c r="J119" s="1"/>
  <c r="K119" s="1"/>
  <c r="I120"/>
  <c r="J120" s="1"/>
  <c r="K120" s="1"/>
  <c r="I121"/>
  <c r="J121" s="1"/>
  <c r="K121" s="1"/>
  <c r="L121" s="1"/>
  <c r="F80"/>
  <c r="H80" s="1"/>
  <c r="G80"/>
  <c r="F81"/>
  <c r="G81" s="1"/>
  <c r="H81"/>
  <c r="F82"/>
  <c r="G82"/>
  <c r="H82"/>
  <c r="F83"/>
  <c r="G83" s="1"/>
  <c r="F84"/>
  <c r="H84" s="1"/>
  <c r="G84"/>
  <c r="F85"/>
  <c r="G85" s="1"/>
  <c r="H85"/>
  <c r="F86"/>
  <c r="G86"/>
  <c r="H86"/>
  <c r="F87"/>
  <c r="G87" s="1"/>
  <c r="F88"/>
  <c r="H88" s="1"/>
  <c r="G88"/>
  <c r="F89"/>
  <c r="G89" s="1"/>
  <c r="H89"/>
  <c r="F90"/>
  <c r="G90"/>
  <c r="H90"/>
  <c r="F91"/>
  <c r="G91" s="1"/>
  <c r="F92"/>
  <c r="H92" s="1"/>
  <c r="G92"/>
  <c r="F93"/>
  <c r="G93" s="1"/>
  <c r="H93"/>
  <c r="F94"/>
  <c r="G94"/>
  <c r="H94"/>
  <c r="F95"/>
  <c r="G95" s="1"/>
  <c r="F96"/>
  <c r="H96" s="1"/>
  <c r="G96"/>
  <c r="F97"/>
  <c r="G97" s="1"/>
  <c r="H97"/>
  <c r="F98"/>
  <c r="G98"/>
  <c r="H98"/>
  <c r="F99"/>
  <c r="G99" s="1"/>
  <c r="F100"/>
  <c r="H100" s="1"/>
  <c r="G100"/>
  <c r="F101"/>
  <c r="G101" s="1"/>
  <c r="H101"/>
  <c r="F102"/>
  <c r="G102"/>
  <c r="H102"/>
  <c r="F103"/>
  <c r="G103" s="1"/>
  <c r="F104"/>
  <c r="H104" s="1"/>
  <c r="G104"/>
  <c r="F105"/>
  <c r="G105" s="1"/>
  <c r="H105"/>
  <c r="F106"/>
  <c r="G106"/>
  <c r="H106"/>
  <c r="F107"/>
  <c r="G107" s="1"/>
  <c r="F108"/>
  <c r="H108" s="1"/>
  <c r="G108"/>
  <c r="F109"/>
  <c r="G109" s="1"/>
  <c r="H109"/>
  <c r="F110"/>
  <c r="G110"/>
  <c r="H110"/>
  <c r="F111"/>
  <c r="G111" s="1"/>
  <c r="F112"/>
  <c r="H112" s="1"/>
  <c r="G112"/>
  <c r="F113"/>
  <c r="G113" s="1"/>
  <c r="H113"/>
  <c r="F114"/>
  <c r="G114"/>
  <c r="H114"/>
  <c r="F115"/>
  <c r="G115" s="1"/>
  <c r="F116"/>
  <c r="H116" s="1"/>
  <c r="G116"/>
  <c r="F117"/>
  <c r="G117" s="1"/>
  <c r="H117"/>
  <c r="F118"/>
  <c r="G118"/>
  <c r="H118"/>
  <c r="F119"/>
  <c r="G119" s="1"/>
  <c r="F120"/>
  <c r="H120" s="1"/>
  <c r="G120"/>
  <c r="F121"/>
  <c r="G121" s="1"/>
  <c r="H121"/>
  <c r="I79"/>
  <c r="I123" s="1"/>
  <c r="F79"/>
  <c r="H79" s="1"/>
  <c r="I76"/>
  <c r="F13"/>
  <c r="F14"/>
  <c r="G14" s="1"/>
  <c r="F15"/>
  <c r="H15" s="1"/>
  <c r="F16"/>
  <c r="G16" s="1"/>
  <c r="F17"/>
  <c r="H17" s="1"/>
  <c r="F18"/>
  <c r="G18" s="1"/>
  <c r="F19"/>
  <c r="H19" s="1"/>
  <c r="F20"/>
  <c r="G20" s="1"/>
  <c r="F21"/>
  <c r="H21" s="1"/>
  <c r="F22"/>
  <c r="G22" s="1"/>
  <c r="F23"/>
  <c r="H23" s="1"/>
  <c r="F24"/>
  <c r="G24" s="1"/>
  <c r="F25"/>
  <c r="H25" s="1"/>
  <c r="F26"/>
  <c r="G26" s="1"/>
  <c r="F27"/>
  <c r="H27" s="1"/>
  <c r="F28"/>
  <c r="G28" s="1"/>
  <c r="F29"/>
  <c r="H29" s="1"/>
  <c r="F30"/>
  <c r="G30" s="1"/>
  <c r="F31"/>
  <c r="H31" s="1"/>
  <c r="F32"/>
  <c r="G32" s="1"/>
  <c r="F33"/>
  <c r="H33" s="1"/>
  <c r="F34"/>
  <c r="G34" s="1"/>
  <c r="F35"/>
  <c r="H35" s="1"/>
  <c r="F36"/>
  <c r="G36" s="1"/>
  <c r="F37"/>
  <c r="H37" s="1"/>
  <c r="F38"/>
  <c r="G38" s="1"/>
  <c r="F39"/>
  <c r="H39" s="1"/>
  <c r="F40"/>
  <c r="G40" s="1"/>
  <c r="F41"/>
  <c r="H41" s="1"/>
  <c r="F42"/>
  <c r="G42" s="1"/>
  <c r="F43"/>
  <c r="H43" s="1"/>
  <c r="F44"/>
  <c r="G44" s="1"/>
  <c r="H44"/>
  <c r="F45"/>
  <c r="H45" s="1"/>
  <c r="F46"/>
  <c r="G46" s="1"/>
  <c r="F47"/>
  <c r="H47" s="1"/>
  <c r="F48"/>
  <c r="G48" s="1"/>
  <c r="F49"/>
  <c r="H49" s="1"/>
  <c r="F50"/>
  <c r="G50" s="1"/>
  <c r="F51"/>
  <c r="H51" s="1"/>
  <c r="F52"/>
  <c r="G52" s="1"/>
  <c r="F53"/>
  <c r="H53" s="1"/>
  <c r="F54"/>
  <c r="G54" s="1"/>
  <c r="F55"/>
  <c r="H55" s="1"/>
  <c r="F56"/>
  <c r="G56" s="1"/>
  <c r="F57"/>
  <c r="H57" s="1"/>
  <c r="F58"/>
  <c r="G58" s="1"/>
  <c r="F59"/>
  <c r="H59" s="1"/>
  <c r="F60"/>
  <c r="G60" s="1"/>
  <c r="H60"/>
  <c r="F61"/>
  <c r="H61" s="1"/>
  <c r="F62"/>
  <c r="G62" s="1"/>
  <c r="F63"/>
  <c r="H63" s="1"/>
  <c r="F64"/>
  <c r="G64" s="1"/>
  <c r="F65"/>
  <c r="H65" s="1"/>
  <c r="F66"/>
  <c r="G66" s="1"/>
  <c r="F67"/>
  <c r="H67" s="1"/>
  <c r="F68"/>
  <c r="G68" s="1"/>
  <c r="F69"/>
  <c r="H69" s="1"/>
  <c r="F70"/>
  <c r="G70" s="1"/>
  <c r="F71"/>
  <c r="H71" s="1"/>
  <c r="F72"/>
  <c r="G72" s="1"/>
  <c r="F73"/>
  <c r="H73" s="1"/>
  <c r="F74"/>
  <c r="G74" s="1"/>
  <c r="F12"/>
  <c r="F76" s="1"/>
  <c r="H64" l="1"/>
  <c r="H28"/>
  <c r="H52"/>
  <c r="J52" s="1"/>
  <c r="K52" s="1"/>
  <c r="L52" s="1"/>
  <c r="H68"/>
  <c r="H48"/>
  <c r="H20"/>
  <c r="J20" s="1"/>
  <c r="K20" s="1"/>
  <c r="L20" s="1"/>
  <c r="H36"/>
  <c r="J36" s="1"/>
  <c r="K36" s="1"/>
  <c r="L36" s="1"/>
  <c r="H32"/>
  <c r="H16"/>
  <c r="H72"/>
  <c r="J72" s="1"/>
  <c r="H56"/>
  <c r="H40"/>
  <c r="H24"/>
  <c r="H74"/>
  <c r="H66"/>
  <c r="J64"/>
  <c r="H58"/>
  <c r="J56"/>
  <c r="K56" s="1"/>
  <c r="L56" s="1"/>
  <c r="H50"/>
  <c r="J50" s="1"/>
  <c r="K50" s="1"/>
  <c r="L50" s="1"/>
  <c r="J48"/>
  <c r="H42"/>
  <c r="J40"/>
  <c r="K40" s="1"/>
  <c r="L40" s="1"/>
  <c r="H34"/>
  <c r="J32"/>
  <c r="K32" s="1"/>
  <c r="L32" s="1"/>
  <c r="H26"/>
  <c r="J24"/>
  <c r="K24" s="1"/>
  <c r="L24" s="1"/>
  <c r="H18"/>
  <c r="J18" s="1"/>
  <c r="K18" s="1"/>
  <c r="L18" s="1"/>
  <c r="J16"/>
  <c r="K16" s="1"/>
  <c r="L16" s="1"/>
  <c r="H12"/>
  <c r="G12"/>
  <c r="J12" s="1"/>
  <c r="H70"/>
  <c r="J70" s="1"/>
  <c r="K70" s="1"/>
  <c r="L70" s="1"/>
  <c r="J68"/>
  <c r="K68" s="1"/>
  <c r="L68" s="1"/>
  <c r="H62"/>
  <c r="J62" s="1"/>
  <c r="K62" s="1"/>
  <c r="L62" s="1"/>
  <c r="J60"/>
  <c r="K60" s="1"/>
  <c r="L60" s="1"/>
  <c r="H54"/>
  <c r="J54" s="1"/>
  <c r="K54" s="1"/>
  <c r="L54" s="1"/>
  <c r="H46"/>
  <c r="J46" s="1"/>
  <c r="K46" s="1"/>
  <c r="L46" s="1"/>
  <c r="J44"/>
  <c r="K44" s="1"/>
  <c r="L44" s="1"/>
  <c r="H38"/>
  <c r="J38" s="1"/>
  <c r="K38" s="1"/>
  <c r="L38" s="1"/>
  <c r="H30"/>
  <c r="J30" s="1"/>
  <c r="K30" s="1"/>
  <c r="L30" s="1"/>
  <c r="J28"/>
  <c r="K28" s="1"/>
  <c r="L28" s="1"/>
  <c r="H22"/>
  <c r="J22" s="1"/>
  <c r="K22" s="1"/>
  <c r="L22" s="1"/>
  <c r="H14"/>
  <c r="J14" s="1"/>
  <c r="K14" s="1"/>
  <c r="L14" s="1"/>
  <c r="J74"/>
  <c r="K74" s="1"/>
  <c r="L74" s="1"/>
  <c r="J66"/>
  <c r="J58"/>
  <c r="J42"/>
  <c r="K42" s="1"/>
  <c r="L42" s="1"/>
  <c r="J34"/>
  <c r="K34" s="1"/>
  <c r="L34" s="1"/>
  <c r="J26"/>
  <c r="K26" s="1"/>
  <c r="L26" s="1"/>
  <c r="I126"/>
  <c r="F126"/>
  <c r="K116"/>
  <c r="L116" s="1"/>
  <c r="K100"/>
  <c r="L100" s="1"/>
  <c r="K92"/>
  <c r="L92" s="1"/>
  <c r="K84"/>
  <c r="L84" s="1"/>
  <c r="K108"/>
  <c r="L108" s="1"/>
  <c r="L120"/>
  <c r="L104"/>
  <c r="L96"/>
  <c r="L88"/>
  <c r="L80"/>
  <c r="K112"/>
  <c r="L112" s="1"/>
  <c r="L119"/>
  <c r="L115"/>
  <c r="L111"/>
  <c r="L107"/>
  <c r="L103"/>
  <c r="L99"/>
  <c r="L95"/>
  <c r="L91"/>
  <c r="L87"/>
  <c r="L83"/>
  <c r="H119"/>
  <c r="H115"/>
  <c r="H111"/>
  <c r="H107"/>
  <c r="H103"/>
  <c r="H99"/>
  <c r="H95"/>
  <c r="H91"/>
  <c r="H87"/>
  <c r="H83"/>
  <c r="G79"/>
  <c r="J79"/>
  <c r="J123" s="1"/>
  <c r="K66"/>
  <c r="L66" s="1"/>
  <c r="K64"/>
  <c r="K58"/>
  <c r="L58" s="1"/>
  <c r="K48"/>
  <c r="L48" s="1"/>
  <c r="G13"/>
  <c r="G73"/>
  <c r="J73" s="1"/>
  <c r="G71"/>
  <c r="J71" s="1"/>
  <c r="G69"/>
  <c r="J69" s="1"/>
  <c r="G67"/>
  <c r="J67" s="1"/>
  <c r="G65"/>
  <c r="J65" s="1"/>
  <c r="G63"/>
  <c r="J63" s="1"/>
  <c r="G61"/>
  <c r="J61" s="1"/>
  <c r="G59"/>
  <c r="J59" s="1"/>
  <c r="G57"/>
  <c r="J57" s="1"/>
  <c r="G55"/>
  <c r="J55" s="1"/>
  <c r="G53"/>
  <c r="J53" s="1"/>
  <c r="G51"/>
  <c r="J51" s="1"/>
  <c r="G49"/>
  <c r="J49" s="1"/>
  <c r="G47"/>
  <c r="J47" s="1"/>
  <c r="G45"/>
  <c r="J45" s="1"/>
  <c r="G43"/>
  <c r="J43" s="1"/>
  <c r="G41"/>
  <c r="J41" s="1"/>
  <c r="G39"/>
  <c r="J39" s="1"/>
  <c r="G37"/>
  <c r="J37" s="1"/>
  <c r="G35"/>
  <c r="J35" s="1"/>
  <c r="G33"/>
  <c r="J33" s="1"/>
  <c r="G31"/>
  <c r="J31" s="1"/>
  <c r="G29"/>
  <c r="J29" s="1"/>
  <c r="G27"/>
  <c r="J27" s="1"/>
  <c r="G25"/>
  <c r="J25" s="1"/>
  <c r="G23"/>
  <c r="J23" s="1"/>
  <c r="G21"/>
  <c r="J21" s="1"/>
  <c r="G19"/>
  <c r="J19" s="1"/>
  <c r="G17"/>
  <c r="J17" s="1"/>
  <c r="G15"/>
  <c r="J15" s="1"/>
  <c r="H13"/>
  <c r="L64" l="1"/>
  <c r="H76"/>
  <c r="H126" s="1"/>
  <c r="K72"/>
  <c r="L72" s="1"/>
  <c r="J13"/>
  <c r="J76" s="1"/>
  <c r="J126" s="1"/>
  <c r="K12"/>
  <c r="L12" s="1"/>
  <c r="G76"/>
  <c r="G126" s="1"/>
  <c r="K79"/>
  <c r="K123" s="1"/>
  <c r="L79"/>
  <c r="L123" s="1"/>
  <c r="K19"/>
  <c r="L19" s="1"/>
  <c r="K27"/>
  <c r="L27" s="1"/>
  <c r="K35"/>
  <c r="L35" s="1"/>
  <c r="K43"/>
  <c r="L43" s="1"/>
  <c r="K51"/>
  <c r="L51" s="1"/>
  <c r="K59"/>
  <c r="L59" s="1"/>
  <c r="K67"/>
  <c r="L67" s="1"/>
  <c r="K17"/>
  <c r="L17" s="1"/>
  <c r="K25"/>
  <c r="L25" s="1"/>
  <c r="K33"/>
  <c r="L33" s="1"/>
  <c r="K41"/>
  <c r="L41" s="1"/>
  <c r="K49"/>
  <c r="L49" s="1"/>
  <c r="K57"/>
  <c r="L57" s="1"/>
  <c r="K65"/>
  <c r="L65" s="1"/>
  <c r="K73"/>
  <c r="L73" s="1"/>
  <c r="K15"/>
  <c r="L15" s="1"/>
  <c r="K23"/>
  <c r="L23" s="1"/>
  <c r="K31"/>
  <c r="L31" s="1"/>
  <c r="K39"/>
  <c r="L39" s="1"/>
  <c r="K47"/>
  <c r="L47" s="1"/>
  <c r="K55"/>
  <c r="L55" s="1"/>
  <c r="K63"/>
  <c r="L63" s="1"/>
  <c r="K71"/>
  <c r="L71" s="1"/>
  <c r="K21"/>
  <c r="L21" s="1"/>
  <c r="K29"/>
  <c r="L29" s="1"/>
  <c r="K37"/>
  <c r="L37" s="1"/>
  <c r="K45"/>
  <c r="L45" s="1"/>
  <c r="K53"/>
  <c r="L53" s="1"/>
  <c r="K61"/>
  <c r="L61" s="1"/>
  <c r="K69"/>
  <c r="L69" s="1"/>
  <c r="K13" l="1"/>
  <c r="L13" s="1"/>
  <c r="L76"/>
  <c r="L126" s="1"/>
  <c r="K76"/>
  <c r="K126" s="1"/>
</calcChain>
</file>

<file path=xl/sharedStrings.xml><?xml version="1.0" encoding="utf-8"?>
<sst xmlns="http://schemas.openxmlformats.org/spreadsheetml/2006/main" count="1190" uniqueCount="403">
  <si>
    <t>CONTPAQ i</t>
  </si>
  <si>
    <t xml:space="preserve">      NÓMINAS</t>
  </si>
  <si>
    <t>011 INGENIERIA FISCAL LABORAL SC</t>
  </si>
  <si>
    <t>Lista de Raya (forma tabular)</t>
  </si>
  <si>
    <t>Periodo 8 al 8 Semanal del 15/02/2017 al 21/02/2017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</si>
  <si>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</si>
  <si>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</si>
  <si>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</si>
  <si>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</si>
  <si>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</si>
  <si>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</si>
  <si>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</si>
  <si>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</si>
  <si>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</si>
  <si>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</si>
  <si>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</si>
  <si>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</si>
  <si>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</si>
  <si>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</si>
  <si>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</si>
  <si>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Ajuste al neto</t>
  </si>
  <si>
    <t>Descto Uniforme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</si>
  <si>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</si>
  <si>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</si>
  <si>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</si>
  <si>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</si>
  <si>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</si>
  <si>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</si>
  <si>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</si>
  <si>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</si>
  <si>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</si>
  <si>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</si>
  <si>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</si>
  <si>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</si>
  <si>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</si>
  <si>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</si>
  <si>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</si>
  <si>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</si>
  <si>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</si>
  <si>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</si>
  <si>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</si>
  <si>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</si>
  <si>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</si>
  <si>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</si>
  <si>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</si>
  <si>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</si>
  <si>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</si>
  <si>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</si>
  <si>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</si>
  <si>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</si>
  <si>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</si>
  <si>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</si>
  <si>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</si>
  <si>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</si>
  <si>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</si>
  <si>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</si>
  <si>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</si>
  <si>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</si>
  <si>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</si>
  <si>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</si>
  <si>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</si>
  <si>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</si>
  <si>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</si>
  <si>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</si>
  <si>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</si>
  <si>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</si>
  <si>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</si>
  <si>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</si>
  <si>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</si>
  <si>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</si>
  <si>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</si>
  <si>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</si>
  <si>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</si>
  <si>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</si>
  <si>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</si>
  <si>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</si>
  <si>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</si>
  <si>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</si>
  <si>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</si>
  <si>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</si>
  <si>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</si>
  <si>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</si>
  <si>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</si>
  <si>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</si>
  <si>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</si>
  <si>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</si>
  <si>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</si>
  <si>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</si>
  <si>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</si>
  <si>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</si>
  <si>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</si>
  <si>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</si>
  <si>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</si>
  <si>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</si>
  <si>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</si>
  <si>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</si>
  <si>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</si>
  <si>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</si>
  <si>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</si>
  <si>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</si>
  <si>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</si>
  <si>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</si>
  <si>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</si>
  <si>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</si>
  <si>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</si>
  <si>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</si>
  <si>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</si>
  <si>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</si>
  <si>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</si>
  <si>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</si>
  <si>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</si>
  <si>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</si>
  <si>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</si>
  <si>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</si>
  <si>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</si>
  <si>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</si>
  <si>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</si>
  <si>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</si>
  <si>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</si>
  <si>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</si>
  <si>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</si>
  <si>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</si>
  <si>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</si>
  <si>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</si>
  <si>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</si>
  <si>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</si>
  <si>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</si>
  <si>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</si>
  <si>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</si>
  <si>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</si>
  <si>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</si>
  <si>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</si>
  <si>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</si>
  <si>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</si>
  <si>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</si>
  <si>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</si>
  <si>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</si>
  <si>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</si>
  <si>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</si>
  <si>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</si>
  <si>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</si>
  <si>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</si>
  <si>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</si>
  <si>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</si>
  <si>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</si>
  <si>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</si>
  <si>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</si>
  <si>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</si>
  <si>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</si>
  <si>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</si>
  <si>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</si>
  <si>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</si>
  <si>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</si>
  <si>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</si>
  <si>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</si>
  <si>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</si>
  <si>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</si>
  <si>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</si>
  <si>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</si>
  <si>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</si>
  <si>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</si>
  <si>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</si>
  <si>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</si>
  <si>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</si>
  <si>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</si>
  <si>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</si>
  <si>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</si>
  <si>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</si>
  <si>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</si>
  <si>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</si>
  <si>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</si>
  <si>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</si>
  <si>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</si>
  <si>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</si>
  <si>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</si>
  <si>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</si>
  <si>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</si>
  <si>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</si>
  <si>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</si>
  <si>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</si>
  <si>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</si>
  <si>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</si>
  <si>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</si>
  <si>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</si>
  <si>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</si>
  <si>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</si>
  <si>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</si>
  <si>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</si>
  <si>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</si>
  <si>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</si>
  <si>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</si>
  <si>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</si>
  <si>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</si>
  <si>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</si>
  <si>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</si>
  <si>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</si>
  <si>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</si>
  <si>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</si>
  <si>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</si>
  <si>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</si>
  <si>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</si>
  <si>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</si>
  <si>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</si>
  <si>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</si>
  <si>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</si>
  <si>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</si>
  <si>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</si>
  <si>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</si>
  <si>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</si>
  <si>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</si>
  <si>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</si>
  <si>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</si>
  <si>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</si>
  <si>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</si>
  <si>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PRJ26</t>
  </si>
  <si>
    <t>Perez Resendiz Juan Miguel</t>
  </si>
  <si>
    <t>RCD19</t>
  </si>
  <si>
    <t>Resendiz Camacho David Levi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</si>
  <si>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</si>
  <si>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</si>
  <si>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</si>
  <si>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</si>
  <si>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</si>
  <si>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</si>
  <si>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</si>
  <si>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</si>
  <si>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</si>
  <si>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</si>
  <si>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</si>
  <si>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</si>
  <si>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</si>
  <si>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</si>
  <si>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</si>
  <si>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</si>
  <si>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</si>
  <si>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</si>
  <si>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</si>
  <si>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</si>
  <si>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</si>
  <si>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</si>
  <si>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</si>
  <si>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</si>
  <si>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</si>
  <si>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</si>
  <si>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</si>
  <si>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</si>
  <si>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</si>
  <si>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</si>
  <si>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</si>
  <si>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Semanal-8 del 2017-02-15 al 2017-02-21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</si>
  <si>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</si>
  <si>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</si>
  <si>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</si>
  <si>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</si>
  <si>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</si>
  <si>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</si>
  <si>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</si>
  <si>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98</t>
  </si>
  <si>
    <t>03 Transferencia electrónica de fondos</t>
  </si>
  <si>
    <t>Total Transferencia electrónica de fondos</t>
  </si>
  <si>
    <t>Total de movimientos 2</t>
  </si>
  <si>
    <t xml:space="preserve">01 Efectivo </t>
  </si>
  <si>
    <t>Efectivo</t>
  </si>
  <si>
    <t>Total de movimientos 6</t>
  </si>
  <si>
    <t>Total Efectivo</t>
  </si>
  <si>
    <t>Total de movimientos 106</t>
  </si>
  <si>
    <t>BANAMEX</t>
  </si>
  <si>
    <t>BANORTE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</si>
  <si>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</si>
  <si>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</si>
  <si>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</si>
  <si>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</si>
  <si>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</si>
  <si>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</si>
  <si>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</si>
  <si>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</si>
  <si>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</si>
  <si>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</si>
  <si>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</si>
  <si>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</si>
  <si>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</si>
  <si>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</si>
  <si>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</si>
  <si>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</si>
  <si>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</si>
  <si>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</si>
  <si>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</si>
  <si>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8</t>
  </si>
  <si>
    <t>15/02/2017 AL 21/02/2017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</si>
  <si>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</si>
  <si>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</si>
  <si>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</si>
  <si>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</si>
  <si>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</si>
  <si>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</si>
  <si>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</si>
  <si>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</si>
  <si>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</si>
  <si>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</si>
  <si>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</si>
  <si>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</si>
  <si>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</si>
  <si>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</si>
  <si>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</si>
  <si>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</si>
  <si>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</si>
  <si>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</si>
  <si>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</si>
  <si>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DURAN GUERRA VICTOR MANUEL</t>
  </si>
  <si>
    <t>ADMON SERVICIO</t>
  </si>
  <si>
    <t>ESTRADA UNZUETA ALEJANDRA</t>
  </si>
  <si>
    <t>FLORES ALDRETE DANIEL</t>
  </si>
  <si>
    <t>GALLEGOS RAMIREZ JOSE</t>
  </si>
  <si>
    <t>GALLEGOS ROMERO CRISTIAN</t>
  </si>
  <si>
    <t>GONZALEZ RAMIREZ FRANCISCO JAVIER</t>
  </si>
  <si>
    <t>GRANADOS PEREZ BRENDA LAURA</t>
  </si>
  <si>
    <t>GUERRERO GOMEZ MARVIN NOE</t>
  </si>
  <si>
    <t>GUTIERREZ OLVERA ARMANDO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</si>
  <si>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</si>
  <si>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</si>
  <si>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</si>
  <si>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</si>
  <si>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</si>
  <si>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</si>
  <si>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</si>
  <si>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</si>
  <si>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</si>
  <si>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ADMINISTRACION</t>
  </si>
  <si>
    <t>MATA GONZALEZ ALEJANDRO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</si>
  <si>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</si>
  <si>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</si>
  <si>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</si>
  <si>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</si>
  <si>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</si>
  <si>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</si>
  <si>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</si>
  <si>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</si>
  <si>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</si>
  <si>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</si>
  <si>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</si>
  <si>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</si>
  <si>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</si>
  <si>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</si>
  <si>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</si>
  <si>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</si>
  <si>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</si>
  <si>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</si>
  <si>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</si>
  <si>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</si>
  <si>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</si>
  <si>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SOLORZANO LUNA MARIANA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</si>
  <si>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</si>
  <si>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</si>
  <si>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</si>
  <si>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</si>
  <si>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</si>
  <si>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</si>
  <si>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</si>
  <si>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</si>
  <si>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</si>
  <si>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</si>
  <si>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ARVIZU RODRIGUEZ ALEJANDRO URIEL</t>
  </si>
  <si>
    <t>BAUTISTA RAMIREZ MARIO ALEXIS</t>
  </si>
  <si>
    <t>CANCINO RODRIGUEZ GREGORIO</t>
  </si>
  <si>
    <t>CASTAÑON TAVARES MANUEL</t>
  </si>
  <si>
    <t>HOJALATERIA</t>
  </si>
  <si>
    <t>CORTEZ OVANDO FAUSTINO ALI</t>
  </si>
  <si>
    <t>DOMINGUEZ GUDIÑO OMAR</t>
  </si>
  <si>
    <t>ENRIQUEZ RUBIO FERNANDO</t>
  </si>
  <si>
    <t>FONSECA GUILLEN JOSE FELIPE</t>
  </si>
  <si>
    <t>GUZMAN TREJO DIEGO ARTURO</t>
  </si>
  <si>
    <t>HERNANDEZ AGUILAR ROBERTO CARLOS</t>
  </si>
  <si>
    <t>HERNANDEZ SILVA EDGAR SAMUEL</t>
  </si>
  <si>
    <t>LICEA ORTIZ DANIEL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</si>
  <si>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</si>
  <si>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</si>
  <si>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</si>
  <si>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</si>
  <si>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</si>
  <si>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</si>
  <si>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</si>
  <si>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NUÑEZ DE JESUS JOSE DANIEL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</si>
  <si>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</si>
  <si>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</si>
  <si>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</si>
  <si>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</si>
  <si>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</si>
  <si>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PEREZ RESENDIZ JUAN MIGUEL</t>
  </si>
  <si>
    <t>RESENDIZ CAMACHO DAVID LEVI</t>
  </si>
  <si>
    <t>RESENDIZ CAMPUZANO ISRAEL</t>
  </si>
  <si>
    <t>RESENDIZ ECHEVERRIA MARIO ALBERTO</t>
  </si>
  <si>
    <t>ROMERO OLVERA MIGUEL ANGEL</t>
  </si>
  <si>
    <t xml:space="preserve">RUIZ MIRANDA GADIEL </t>
  </si>
  <si>
    <t>RUIZ VARGAS FRANCISCO DE JESUS</t>
  </si>
  <si>
    <t>SALAS MARTINEZ OSCAR JESUS</t>
  </si>
  <si>
    <t>SALDAÑA GARCIA MARCO ANTONIO</t>
  </si>
  <si>
    <t>SANCHEZ HURTADO CARLOS</t>
  </si>
  <si>
    <t>SANCHEZ RODRIGUEZ FREDY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</si>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</sst>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43" fontId="24" fillId="0" borderId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6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6" fillId="0" borderId="7" xfId="0" applyNumberFormat="1" applyFont="1" applyBorder="1"/>
    <xf numFmtId="0" fontId="27" fillId="0" borderId="8" xfId="0" applyFont="1" applyBorder="1"/>
    <xf numFmtId="0" fontId="1" fillId="0" borderId="8" xfId="0" applyFont="1" applyBorder="1"/>
    <xf numFmtId="0" fontId="0" fillId="0" borderId="8" xfId="0" applyFont="1" applyBorder="1"/>
    <xf numFmtId="0" fontId="0" fillId="0" borderId="8" xfId="0" applyBorder="1"/>
    <xf numFmtId="14" fontId="27" fillId="0" borderId="8" xfId="0" applyNumberFormat="1" applyFont="1" applyBorder="1"/>
    <xf numFmtId="43" fontId="23" fillId="0" borderId="8" xfId="3" applyFont="1" applyBorder="1"/>
    <xf numFmtId="43" fontId="23" fillId="0" borderId="9" xfId="3" applyFont="1" applyBorder="1"/>
    <xf numFmtId="43" fontId="23" fillId="0" borderId="10" xfId="3" applyFont="1" applyBorder="1"/>
    <xf numFmtId="43" fontId="23" fillId="0" borderId="11" xfId="3" applyFont="1" applyBorder="1"/>
    <xf numFmtId="43" fontId="23" fillId="0" borderId="12" xfId="3" applyFont="1" applyBorder="1"/>
    <xf numFmtId="43" fontId="1" fillId="0" borderId="11" xfId="3" applyFont="1" applyBorder="1"/>
    <xf numFmtId="0" fontId="28" fillId="0" borderId="13" xfId="0" applyFont="1" applyFill="1" applyBorder="1"/>
    <xf numFmtId="0" fontId="28" fillId="3" borderId="13" xfId="0" applyFont="1" applyFill="1" applyBorder="1"/>
    <xf numFmtId="0" fontId="28" fillId="0" borderId="13" xfId="0" applyFont="1" applyBorder="1"/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164" fontId="0" fillId="0" borderId="0" xfId="0" applyNumberFormat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9"/>
  <sheetViews>
    <sheetView tabSelected="1" workbookViewId="0">
      <pane xSplit="2" ySplit="11" topLeftCell="F114" activePane="bottomRight" state="frozen"/>
      <selection pane="topRight" activeCell="C1" sqref="C1"/>
      <selection pane="bottomLeft" activeCell="A14" sqref="A14"/>
      <selection pane="bottomRight" activeCell="F147" sqref="F14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5" width="11.42578125" style="1"/>
    <col min="6" max="6" width="13.7109375" style="1" customWidth="1"/>
    <col min="7" max="9" width="11.5703125" style="1" bestFit="1" customWidth="1"/>
    <col min="10" max="10" width="12" style="1" bestFit="1" customWidth="1"/>
    <col min="11" max="11" width="11.5703125" style="1" bestFit="1" customWidth="1"/>
    <col min="12" max="12" width="12" style="1" bestFit="1" customWidth="1"/>
    <col min="13" max="16384" width="11.42578125" style="1"/>
  </cols>
  <sheetData>
    <row r="1" spans="1:15" ht="18" customHeight="1">
      <c r="A1" s="3" t="s">
        <v>0</v>
      </c>
      <c r="B1" s="6" t="s">
        <v>248</v>
      </c>
    </row>
    <row r="2" spans="1:15" ht="24.95" customHeight="1">
      <c r="A2" s="4" t="s">
        <v>1</v>
      </c>
      <c r="B2" s="38" t="s">
        <v>2</v>
      </c>
    </row>
    <row r="3" spans="1:15" ht="15">
      <c r="B3" s="39" t="s">
        <v>3</v>
      </c>
    </row>
    <row r="4" spans="1:15" ht="12.75">
      <c r="B4" s="40" t="s">
        <v>4</v>
      </c>
    </row>
    <row r="5" spans="1:15">
      <c r="B5" s="7" t="s">
        <v>5</v>
      </c>
    </row>
    <row r="6" spans="1:15">
      <c r="B6" s="7" t="s">
        <v>6</v>
      </c>
    </row>
    <row r="7" spans="1:15" ht="15">
      <c r="F7" s="59" t="s">
        <v>268</v>
      </c>
      <c r="G7" s="60"/>
      <c r="H7" s="60"/>
      <c r="I7" s="60"/>
      <c r="J7" s="60"/>
      <c r="K7" s="60"/>
      <c r="L7" s="61"/>
    </row>
    <row r="8" spans="1:15" s="5" customFormat="1" ht="23.25" thickBot="1">
      <c r="A8" s="9" t="s">
        <v>7</v>
      </c>
      <c r="B8" s="10" t="s">
        <v>8</v>
      </c>
      <c r="C8" s="11" t="s">
        <v>12</v>
      </c>
      <c r="F8" s="41" t="s">
        <v>12</v>
      </c>
      <c r="G8" s="41" t="s">
        <v>269</v>
      </c>
      <c r="H8" s="41" t="s">
        <v>270</v>
      </c>
      <c r="I8" s="41" t="s">
        <v>271</v>
      </c>
      <c r="J8" s="41" t="s">
        <v>272</v>
      </c>
      <c r="K8" s="41" t="s">
        <v>273</v>
      </c>
      <c r="L8" s="41" t="s">
        <v>274</v>
      </c>
    </row>
    <row r="9" spans="1:15" ht="12" thickTop="1">
      <c r="A9" s="14" t="s">
        <v>29</v>
      </c>
    </row>
    <row r="11" spans="1:15">
      <c r="A11" s="13" t="s">
        <v>30</v>
      </c>
    </row>
    <row r="12" spans="1:15" ht="15">
      <c r="A12" s="2" t="s">
        <v>31</v>
      </c>
      <c r="B12" s="1" t="s">
        <v>32</v>
      </c>
      <c r="C12" s="15">
        <v>1026.69</v>
      </c>
      <c r="F12" s="42">
        <f>+C12</f>
        <v>1026.69</v>
      </c>
      <c r="G12" s="42">
        <f>+F12*2%</f>
        <v>20.533800000000003</v>
      </c>
      <c r="H12" s="42">
        <f>+F12*7.5%</f>
        <v>77.001750000000001</v>
      </c>
      <c r="I12" s="42"/>
      <c r="J12" s="42">
        <f>SUM(F12:I12)</f>
        <v>1124.2255499999999</v>
      </c>
      <c r="K12" s="42">
        <f>+J12*0.16</f>
        <v>179.87608799999998</v>
      </c>
      <c r="L12" s="42">
        <f>+J12+K12</f>
        <v>1304.1016379999999</v>
      </c>
      <c r="N12" s="56" t="s">
        <v>289</v>
      </c>
      <c r="O12" s="56" t="s">
        <v>290</v>
      </c>
    </row>
    <row r="13" spans="1:15" ht="15">
      <c r="A13" s="2" t="s">
        <v>33</v>
      </c>
      <c r="B13" s="1" t="s">
        <v>34</v>
      </c>
      <c r="C13" s="15">
        <v>3385.72</v>
      </c>
      <c r="F13" s="42">
        <f t="shared" ref="F13:F74" si="0">+C13</f>
        <v>3385.72</v>
      </c>
      <c r="G13" s="42">
        <f t="shared" ref="G13:G74" si="1">+F13*2%</f>
        <v>67.714399999999998</v>
      </c>
      <c r="H13" s="42">
        <f t="shared" ref="H13:H74" si="2">+F13*7.5%</f>
        <v>253.92899999999997</v>
      </c>
      <c r="I13" s="42"/>
      <c r="J13" s="42">
        <f t="shared" ref="J13:J74" si="3">SUM(F13:I13)</f>
        <v>3707.3633999999997</v>
      </c>
      <c r="K13" s="42">
        <f t="shared" ref="K13:K74" si="4">+J13*0.16</f>
        <v>593.17814399999997</v>
      </c>
      <c r="L13" s="42">
        <f t="shared" ref="L13:L74" si="5">+J13+K13</f>
        <v>4300.5415439999997</v>
      </c>
      <c r="N13" s="56" t="s">
        <v>291</v>
      </c>
      <c r="O13" s="56" t="s">
        <v>292</v>
      </c>
    </row>
    <row r="14" spans="1:15" ht="15">
      <c r="A14" s="2" t="s">
        <v>35</v>
      </c>
      <c r="B14" s="1" t="s">
        <v>36</v>
      </c>
      <c r="C14" s="15">
        <v>14194.22</v>
      </c>
      <c r="F14" s="42">
        <f t="shared" si="0"/>
        <v>14194.22</v>
      </c>
      <c r="G14" s="42">
        <f t="shared" si="1"/>
        <v>283.88439999999997</v>
      </c>
      <c r="H14" s="42">
        <f t="shared" si="2"/>
        <v>1064.5664999999999</v>
      </c>
      <c r="I14" s="42"/>
      <c r="J14" s="42">
        <f t="shared" si="3"/>
        <v>15542.670900000001</v>
      </c>
      <c r="K14" s="42">
        <f t="shared" si="4"/>
        <v>2486.8273440000003</v>
      </c>
      <c r="L14" s="42">
        <f t="shared" si="5"/>
        <v>18029.498244000002</v>
      </c>
      <c r="N14" s="56" t="s">
        <v>289</v>
      </c>
      <c r="O14" s="56" t="s">
        <v>293</v>
      </c>
    </row>
    <row r="15" spans="1:15" ht="15">
      <c r="A15" s="2" t="s">
        <v>37</v>
      </c>
      <c r="B15" s="1" t="s">
        <v>38</v>
      </c>
      <c r="C15" s="15">
        <v>2740.84</v>
      </c>
      <c r="F15" s="42">
        <f t="shared" si="0"/>
        <v>2740.84</v>
      </c>
      <c r="G15" s="42">
        <f t="shared" si="1"/>
        <v>54.816800000000001</v>
      </c>
      <c r="H15" s="42">
        <f t="shared" si="2"/>
        <v>205.56300000000002</v>
      </c>
      <c r="I15" s="42"/>
      <c r="J15" s="42">
        <f t="shared" si="3"/>
        <v>3001.2198000000003</v>
      </c>
      <c r="K15" s="42">
        <f t="shared" si="4"/>
        <v>480.19516800000008</v>
      </c>
      <c r="L15" s="42">
        <f t="shared" si="5"/>
        <v>3481.4149680000005</v>
      </c>
      <c r="N15" s="56" t="s">
        <v>291</v>
      </c>
      <c r="O15" s="56" t="s">
        <v>294</v>
      </c>
    </row>
    <row r="16" spans="1:15" ht="15">
      <c r="A16" s="2" t="s">
        <v>39</v>
      </c>
      <c r="B16" s="1" t="s">
        <v>40</v>
      </c>
      <c r="C16" s="15">
        <v>4826.58</v>
      </c>
      <c r="F16" s="42">
        <f t="shared" si="0"/>
        <v>4826.58</v>
      </c>
      <c r="G16" s="42">
        <f t="shared" si="1"/>
        <v>96.531599999999997</v>
      </c>
      <c r="H16" s="42">
        <f t="shared" si="2"/>
        <v>361.99349999999998</v>
      </c>
      <c r="I16" s="42"/>
      <c r="J16" s="42">
        <f t="shared" si="3"/>
        <v>5285.1050999999998</v>
      </c>
      <c r="K16" s="42">
        <f t="shared" si="4"/>
        <v>845.61681599999997</v>
      </c>
      <c r="L16" s="42">
        <f t="shared" si="5"/>
        <v>6130.7219159999995</v>
      </c>
      <c r="N16" s="56" t="s">
        <v>291</v>
      </c>
      <c r="O16" s="56" t="s">
        <v>295</v>
      </c>
    </row>
    <row r="17" spans="1:15" ht="15">
      <c r="A17" s="2" t="s">
        <v>41</v>
      </c>
      <c r="B17" s="1" t="s">
        <v>42</v>
      </c>
      <c r="C17" s="15">
        <v>4666.6899999999996</v>
      </c>
      <c r="F17" s="42">
        <f t="shared" si="0"/>
        <v>4666.6899999999996</v>
      </c>
      <c r="G17" s="42">
        <f t="shared" si="1"/>
        <v>93.333799999999997</v>
      </c>
      <c r="H17" s="42">
        <f t="shared" si="2"/>
        <v>350.00174999999996</v>
      </c>
      <c r="I17" s="42"/>
      <c r="J17" s="42">
        <f t="shared" si="3"/>
        <v>5110.0255500000003</v>
      </c>
      <c r="K17" s="42">
        <f t="shared" si="4"/>
        <v>817.60408800000005</v>
      </c>
      <c r="L17" s="42">
        <f t="shared" si="5"/>
        <v>5927.6296380000003</v>
      </c>
      <c r="N17" s="56" t="s">
        <v>289</v>
      </c>
      <c r="O17" s="56" t="s">
        <v>296</v>
      </c>
    </row>
    <row r="18" spans="1:15" ht="15">
      <c r="A18" s="2" t="s">
        <v>43</v>
      </c>
      <c r="B18" s="1" t="s">
        <v>44</v>
      </c>
      <c r="C18" s="15">
        <v>12376.32</v>
      </c>
      <c r="F18" s="42">
        <f t="shared" si="0"/>
        <v>12376.32</v>
      </c>
      <c r="G18" s="42">
        <f t="shared" si="1"/>
        <v>247.5264</v>
      </c>
      <c r="H18" s="42">
        <f t="shared" si="2"/>
        <v>928.22399999999993</v>
      </c>
      <c r="I18" s="42"/>
      <c r="J18" s="42">
        <f t="shared" si="3"/>
        <v>13552.070400000001</v>
      </c>
      <c r="K18" s="42">
        <f t="shared" si="4"/>
        <v>2168.3312639999999</v>
      </c>
      <c r="L18" s="42">
        <f t="shared" si="5"/>
        <v>15720.401664000001</v>
      </c>
      <c r="N18" s="56" t="s">
        <v>289</v>
      </c>
      <c r="O18" s="56" t="s">
        <v>297</v>
      </c>
    </row>
    <row r="19" spans="1:15" ht="15">
      <c r="A19" s="2" t="s">
        <v>45</v>
      </c>
      <c r="B19" s="1" t="s">
        <v>46</v>
      </c>
      <c r="C19" s="15">
        <v>8468.7199999999993</v>
      </c>
      <c r="F19" s="42">
        <f t="shared" si="0"/>
        <v>8468.7199999999993</v>
      </c>
      <c r="G19" s="42">
        <f t="shared" si="1"/>
        <v>169.37439999999998</v>
      </c>
      <c r="H19" s="42">
        <f t="shared" si="2"/>
        <v>635.15399999999988</v>
      </c>
      <c r="I19" s="42"/>
      <c r="J19" s="42">
        <f t="shared" si="3"/>
        <v>9273.2484000000004</v>
      </c>
      <c r="K19" s="42">
        <f t="shared" si="4"/>
        <v>1483.719744</v>
      </c>
      <c r="L19" s="42">
        <f t="shared" si="5"/>
        <v>10756.968144</v>
      </c>
      <c r="N19" s="56" t="s">
        <v>298</v>
      </c>
      <c r="O19" s="56" t="s">
        <v>299</v>
      </c>
    </row>
    <row r="20" spans="1:15" ht="15">
      <c r="A20" s="2" t="s">
        <v>47</v>
      </c>
      <c r="B20" s="1" t="s">
        <v>48</v>
      </c>
      <c r="C20" s="15">
        <v>1026.69</v>
      </c>
      <c r="F20" s="42">
        <f t="shared" si="0"/>
        <v>1026.69</v>
      </c>
      <c r="G20" s="42">
        <f t="shared" si="1"/>
        <v>20.533800000000003</v>
      </c>
      <c r="H20" s="42">
        <f t="shared" si="2"/>
        <v>77.001750000000001</v>
      </c>
      <c r="I20" s="42"/>
      <c r="J20" s="42">
        <f t="shared" si="3"/>
        <v>1124.2255499999999</v>
      </c>
      <c r="K20" s="42">
        <f t="shared" si="4"/>
        <v>179.87608799999998</v>
      </c>
      <c r="L20" s="42">
        <f t="shared" si="5"/>
        <v>1304.1016379999999</v>
      </c>
      <c r="N20" s="56" t="s">
        <v>289</v>
      </c>
      <c r="O20" s="56" t="s">
        <v>300</v>
      </c>
    </row>
    <row r="21" spans="1:15" ht="15">
      <c r="A21" s="2" t="s">
        <v>49</v>
      </c>
      <c r="B21" s="1" t="s">
        <v>50</v>
      </c>
      <c r="C21" s="15">
        <v>9353.6200000000008</v>
      </c>
      <c r="F21" s="42">
        <f t="shared" si="0"/>
        <v>9353.6200000000008</v>
      </c>
      <c r="G21" s="42">
        <f t="shared" si="1"/>
        <v>187.07240000000002</v>
      </c>
      <c r="H21" s="42">
        <f t="shared" si="2"/>
        <v>701.52150000000006</v>
      </c>
      <c r="I21" s="42"/>
      <c r="J21" s="42">
        <f t="shared" si="3"/>
        <v>10242.213900000001</v>
      </c>
      <c r="K21" s="42">
        <f t="shared" si="4"/>
        <v>1638.7542240000002</v>
      </c>
      <c r="L21" s="42">
        <f t="shared" si="5"/>
        <v>11880.968124000001</v>
      </c>
      <c r="N21" s="56" t="s">
        <v>289</v>
      </c>
      <c r="O21" s="56" t="s">
        <v>301</v>
      </c>
    </row>
    <row r="22" spans="1:15" ht="15">
      <c r="A22" s="2" t="s">
        <v>51</v>
      </c>
      <c r="B22" s="1" t="s">
        <v>52</v>
      </c>
      <c r="C22" s="15">
        <v>1026.69</v>
      </c>
      <c r="F22" s="42">
        <f t="shared" si="0"/>
        <v>1026.69</v>
      </c>
      <c r="G22" s="42">
        <f t="shared" si="1"/>
        <v>20.533800000000003</v>
      </c>
      <c r="H22" s="42">
        <f t="shared" si="2"/>
        <v>77.001750000000001</v>
      </c>
      <c r="I22" s="42"/>
      <c r="J22" s="42">
        <f t="shared" si="3"/>
        <v>1124.2255499999999</v>
      </c>
      <c r="K22" s="42">
        <f t="shared" si="4"/>
        <v>179.87608799999998</v>
      </c>
      <c r="L22" s="42">
        <f t="shared" si="5"/>
        <v>1304.1016379999999</v>
      </c>
      <c r="N22" s="56" t="s">
        <v>289</v>
      </c>
      <c r="O22" s="56" t="s">
        <v>302</v>
      </c>
    </row>
    <row r="23" spans="1:15" ht="15">
      <c r="A23" s="2" t="s">
        <v>53</v>
      </c>
      <c r="B23" s="1" t="s">
        <v>54</v>
      </c>
      <c r="C23" s="15">
        <v>4505.82</v>
      </c>
      <c r="F23" s="42">
        <f t="shared" si="0"/>
        <v>4505.82</v>
      </c>
      <c r="G23" s="42">
        <f t="shared" si="1"/>
        <v>90.116399999999999</v>
      </c>
      <c r="H23" s="42">
        <f t="shared" si="2"/>
        <v>337.93649999999997</v>
      </c>
      <c r="I23" s="42"/>
      <c r="J23" s="42">
        <f t="shared" si="3"/>
        <v>4933.8728999999994</v>
      </c>
      <c r="K23" s="42">
        <f t="shared" si="4"/>
        <v>789.4196639999999</v>
      </c>
      <c r="L23" s="42">
        <f t="shared" si="5"/>
        <v>5723.2925639999994</v>
      </c>
      <c r="N23" s="56" t="s">
        <v>298</v>
      </c>
      <c r="O23" s="56" t="s">
        <v>303</v>
      </c>
    </row>
    <row r="24" spans="1:15" ht="15">
      <c r="A24" s="2" t="s">
        <v>55</v>
      </c>
      <c r="B24" s="1" t="s">
        <v>56</v>
      </c>
      <c r="C24" s="15">
        <v>7494.44</v>
      </c>
      <c r="F24" s="42">
        <f t="shared" si="0"/>
        <v>7494.44</v>
      </c>
      <c r="G24" s="42">
        <f t="shared" si="1"/>
        <v>149.8888</v>
      </c>
      <c r="H24" s="42">
        <f t="shared" si="2"/>
        <v>562.08299999999997</v>
      </c>
      <c r="I24" s="42"/>
      <c r="J24" s="42">
        <f t="shared" si="3"/>
        <v>8206.4117999999999</v>
      </c>
      <c r="K24" s="42">
        <f t="shared" si="4"/>
        <v>1313.0258879999999</v>
      </c>
      <c r="L24" s="42">
        <f t="shared" si="5"/>
        <v>9519.437688</v>
      </c>
      <c r="N24" s="56" t="s">
        <v>289</v>
      </c>
      <c r="O24" s="56" t="s">
        <v>304</v>
      </c>
    </row>
    <row r="25" spans="1:15" ht="15">
      <c r="A25" s="2" t="s">
        <v>57</v>
      </c>
      <c r="B25" s="1" t="s">
        <v>58</v>
      </c>
      <c r="C25" s="15">
        <v>1516.69</v>
      </c>
      <c r="F25" s="42">
        <f t="shared" si="0"/>
        <v>1516.69</v>
      </c>
      <c r="G25" s="42">
        <f t="shared" si="1"/>
        <v>30.3338</v>
      </c>
      <c r="H25" s="42">
        <f t="shared" si="2"/>
        <v>113.75175</v>
      </c>
      <c r="I25" s="42"/>
      <c r="J25" s="42">
        <f t="shared" si="3"/>
        <v>1660.7755500000001</v>
      </c>
      <c r="K25" s="42">
        <f t="shared" si="4"/>
        <v>265.72408799999999</v>
      </c>
      <c r="L25" s="42">
        <f t="shared" si="5"/>
        <v>1926.499638</v>
      </c>
      <c r="N25" s="56" t="s">
        <v>305</v>
      </c>
      <c r="O25" s="56" t="s">
        <v>306</v>
      </c>
    </row>
    <row r="26" spans="1:15" ht="15">
      <c r="A26" s="2" t="s">
        <v>59</v>
      </c>
      <c r="B26" s="1" t="s">
        <v>60</v>
      </c>
      <c r="C26" s="15">
        <v>1516.69</v>
      </c>
      <c r="F26" s="42">
        <f t="shared" si="0"/>
        <v>1516.69</v>
      </c>
      <c r="G26" s="42">
        <f t="shared" si="1"/>
        <v>30.3338</v>
      </c>
      <c r="H26" s="42">
        <f t="shared" si="2"/>
        <v>113.75175</v>
      </c>
      <c r="I26" s="42"/>
      <c r="J26" s="42">
        <f t="shared" si="3"/>
        <v>1660.7755500000001</v>
      </c>
      <c r="K26" s="42">
        <f t="shared" si="4"/>
        <v>265.72408799999999</v>
      </c>
      <c r="L26" s="42">
        <f t="shared" si="5"/>
        <v>1926.499638</v>
      </c>
      <c r="N26" s="56" t="s">
        <v>305</v>
      </c>
      <c r="O26" s="56" t="s">
        <v>307</v>
      </c>
    </row>
    <row r="27" spans="1:15" ht="15">
      <c r="A27" s="2" t="s">
        <v>61</v>
      </c>
      <c r="B27" s="1" t="s">
        <v>62</v>
      </c>
      <c r="C27" s="15">
        <v>3485.15</v>
      </c>
      <c r="F27" s="42">
        <f t="shared" si="0"/>
        <v>3485.15</v>
      </c>
      <c r="G27" s="42">
        <f t="shared" si="1"/>
        <v>69.703000000000003</v>
      </c>
      <c r="H27" s="42">
        <f t="shared" si="2"/>
        <v>261.38625000000002</v>
      </c>
      <c r="I27" s="42"/>
      <c r="J27" s="42">
        <f t="shared" si="3"/>
        <v>3816.2392500000001</v>
      </c>
      <c r="K27" s="42">
        <f t="shared" si="4"/>
        <v>610.59828000000005</v>
      </c>
      <c r="L27" s="42">
        <f t="shared" si="5"/>
        <v>4426.8375299999998</v>
      </c>
      <c r="N27" s="56" t="s">
        <v>289</v>
      </c>
      <c r="O27" s="56" t="s">
        <v>308</v>
      </c>
    </row>
    <row r="28" spans="1:15" ht="15">
      <c r="A28" s="2" t="s">
        <v>63</v>
      </c>
      <c r="B28" s="1" t="s">
        <v>64</v>
      </c>
      <c r="C28" s="15">
        <v>2043.31</v>
      </c>
      <c r="F28" s="42">
        <f t="shared" si="0"/>
        <v>2043.31</v>
      </c>
      <c r="G28" s="42">
        <f t="shared" si="1"/>
        <v>40.866199999999999</v>
      </c>
      <c r="H28" s="42">
        <f t="shared" si="2"/>
        <v>153.24824999999998</v>
      </c>
      <c r="I28" s="42"/>
      <c r="J28" s="42">
        <f t="shared" si="3"/>
        <v>2237.42445</v>
      </c>
      <c r="K28" s="42">
        <f t="shared" si="4"/>
        <v>357.98791199999999</v>
      </c>
      <c r="L28" s="42">
        <f t="shared" si="5"/>
        <v>2595.412362</v>
      </c>
      <c r="N28" s="56" t="s">
        <v>309</v>
      </c>
      <c r="O28" s="56" t="s">
        <v>310</v>
      </c>
    </row>
    <row r="29" spans="1:15" ht="15">
      <c r="A29" s="2" t="s">
        <v>65</v>
      </c>
      <c r="B29" s="1" t="s">
        <v>66</v>
      </c>
      <c r="C29" s="15">
        <v>3292.87</v>
      </c>
      <c r="F29" s="42">
        <f t="shared" si="0"/>
        <v>3292.87</v>
      </c>
      <c r="G29" s="42">
        <f t="shared" si="1"/>
        <v>65.857399999999998</v>
      </c>
      <c r="H29" s="42">
        <f t="shared" si="2"/>
        <v>246.96524999999997</v>
      </c>
      <c r="I29" s="42"/>
      <c r="J29" s="42">
        <f t="shared" si="3"/>
        <v>3605.69265</v>
      </c>
      <c r="K29" s="42">
        <f t="shared" si="4"/>
        <v>576.91082400000005</v>
      </c>
      <c r="L29" s="42">
        <f t="shared" si="5"/>
        <v>4182.6034739999996</v>
      </c>
      <c r="N29" s="56" t="s">
        <v>291</v>
      </c>
      <c r="O29" s="56" t="s">
        <v>311</v>
      </c>
    </row>
    <row r="30" spans="1:15" ht="15">
      <c r="A30" s="2" t="s">
        <v>67</v>
      </c>
      <c r="B30" s="1" t="s">
        <v>68</v>
      </c>
      <c r="C30" s="15">
        <v>2846.13</v>
      </c>
      <c r="F30" s="42">
        <f t="shared" si="0"/>
        <v>2846.13</v>
      </c>
      <c r="G30" s="42">
        <f t="shared" si="1"/>
        <v>56.922600000000003</v>
      </c>
      <c r="H30" s="42">
        <f t="shared" si="2"/>
        <v>213.45975000000001</v>
      </c>
      <c r="I30" s="42"/>
      <c r="J30" s="42">
        <f t="shared" si="3"/>
        <v>3116.51235</v>
      </c>
      <c r="K30" s="42">
        <f t="shared" si="4"/>
        <v>498.641976</v>
      </c>
      <c r="L30" s="42">
        <f t="shared" si="5"/>
        <v>3615.1543259999999</v>
      </c>
      <c r="N30" s="56" t="s">
        <v>291</v>
      </c>
      <c r="O30" s="56" t="s">
        <v>312</v>
      </c>
    </row>
    <row r="31" spans="1:15" ht="15">
      <c r="A31" s="2" t="s">
        <v>69</v>
      </c>
      <c r="B31" s="1" t="s">
        <v>70</v>
      </c>
      <c r="C31" s="15">
        <v>5072.6899999999996</v>
      </c>
      <c r="F31" s="42">
        <f t="shared" si="0"/>
        <v>5072.6899999999996</v>
      </c>
      <c r="G31" s="42">
        <f t="shared" si="1"/>
        <v>101.4538</v>
      </c>
      <c r="H31" s="42">
        <f t="shared" si="2"/>
        <v>380.45174999999995</v>
      </c>
      <c r="I31" s="42"/>
      <c r="J31" s="42">
        <f t="shared" si="3"/>
        <v>5554.59555</v>
      </c>
      <c r="K31" s="42">
        <f t="shared" si="4"/>
        <v>888.73528799999997</v>
      </c>
      <c r="L31" s="42">
        <f t="shared" si="5"/>
        <v>6443.3308379999999</v>
      </c>
      <c r="N31" s="56" t="s">
        <v>289</v>
      </c>
      <c r="O31" s="56" t="s">
        <v>313</v>
      </c>
    </row>
    <row r="32" spans="1:15" ht="15">
      <c r="A32" s="2" t="s">
        <v>71</v>
      </c>
      <c r="B32" s="1" t="s">
        <v>72</v>
      </c>
      <c r="C32" s="15">
        <v>2050.73</v>
      </c>
      <c r="F32" s="42">
        <f t="shared" si="0"/>
        <v>2050.73</v>
      </c>
      <c r="G32" s="42">
        <f t="shared" si="1"/>
        <v>41.014600000000002</v>
      </c>
      <c r="H32" s="42">
        <f t="shared" si="2"/>
        <v>153.80474999999998</v>
      </c>
      <c r="I32" s="42"/>
      <c r="J32" s="42">
        <f t="shared" si="3"/>
        <v>2245.5493499999998</v>
      </c>
      <c r="K32" s="42">
        <f t="shared" si="4"/>
        <v>359.28789599999999</v>
      </c>
      <c r="L32" s="42">
        <f t="shared" si="5"/>
        <v>2604.8372459999996</v>
      </c>
      <c r="N32" s="56" t="s">
        <v>291</v>
      </c>
      <c r="O32" s="56" t="s">
        <v>314</v>
      </c>
    </row>
    <row r="33" spans="1:15" ht="15">
      <c r="A33" s="2" t="s">
        <v>73</v>
      </c>
      <c r="B33" s="1" t="s">
        <v>74</v>
      </c>
      <c r="C33" s="15">
        <v>10289.02</v>
      </c>
      <c r="F33" s="42">
        <f t="shared" si="0"/>
        <v>10289.02</v>
      </c>
      <c r="G33" s="42">
        <f t="shared" si="1"/>
        <v>205.78040000000001</v>
      </c>
      <c r="H33" s="42">
        <f t="shared" si="2"/>
        <v>771.67650000000003</v>
      </c>
      <c r="I33" s="42"/>
      <c r="J33" s="42">
        <f t="shared" si="3"/>
        <v>11266.4769</v>
      </c>
      <c r="K33" s="42">
        <f t="shared" si="4"/>
        <v>1802.6363039999999</v>
      </c>
      <c r="L33" s="42">
        <f t="shared" si="5"/>
        <v>13069.113203999999</v>
      </c>
      <c r="N33" s="56" t="s">
        <v>289</v>
      </c>
      <c r="O33" s="56" t="s">
        <v>315</v>
      </c>
    </row>
    <row r="34" spans="1:15" ht="15">
      <c r="A34" s="2" t="s">
        <v>75</v>
      </c>
      <c r="B34" s="1" t="s">
        <v>76</v>
      </c>
      <c r="C34" s="15">
        <v>4305.1400000000003</v>
      </c>
      <c r="F34" s="42">
        <f t="shared" si="0"/>
        <v>4305.1400000000003</v>
      </c>
      <c r="G34" s="42">
        <f t="shared" si="1"/>
        <v>86.102800000000002</v>
      </c>
      <c r="H34" s="42">
        <f t="shared" si="2"/>
        <v>322.88550000000004</v>
      </c>
      <c r="I34" s="42"/>
      <c r="J34" s="42">
        <f t="shared" si="3"/>
        <v>4714.1283000000003</v>
      </c>
      <c r="K34" s="42">
        <f t="shared" si="4"/>
        <v>754.26052800000002</v>
      </c>
      <c r="L34" s="42">
        <f t="shared" si="5"/>
        <v>5468.3888280000001</v>
      </c>
      <c r="N34" s="56" t="s">
        <v>289</v>
      </c>
      <c r="O34" s="56" t="s">
        <v>316</v>
      </c>
    </row>
    <row r="35" spans="1:15" ht="15">
      <c r="A35" s="2" t="s">
        <v>77</v>
      </c>
      <c r="B35" s="1" t="s">
        <v>78</v>
      </c>
      <c r="C35" s="15">
        <v>1026.69</v>
      </c>
      <c r="F35" s="42">
        <f t="shared" si="0"/>
        <v>1026.69</v>
      </c>
      <c r="G35" s="42">
        <f t="shared" si="1"/>
        <v>20.533800000000003</v>
      </c>
      <c r="H35" s="42">
        <f t="shared" si="2"/>
        <v>77.001750000000001</v>
      </c>
      <c r="I35" s="42"/>
      <c r="J35" s="42">
        <f t="shared" si="3"/>
        <v>1124.2255499999999</v>
      </c>
      <c r="K35" s="42">
        <f t="shared" si="4"/>
        <v>179.87608799999998</v>
      </c>
      <c r="L35" s="42">
        <f t="shared" si="5"/>
        <v>1304.1016379999999</v>
      </c>
      <c r="N35" s="56" t="s">
        <v>289</v>
      </c>
      <c r="O35" s="56" t="s">
        <v>317</v>
      </c>
    </row>
    <row r="36" spans="1:15" ht="15">
      <c r="A36" s="2" t="s">
        <v>79</v>
      </c>
      <c r="B36" s="1" t="s">
        <v>80</v>
      </c>
      <c r="C36" s="15">
        <v>2100</v>
      </c>
      <c r="F36" s="42">
        <f t="shared" si="0"/>
        <v>2100</v>
      </c>
      <c r="G36" s="42">
        <f t="shared" si="1"/>
        <v>42</v>
      </c>
      <c r="H36" s="42">
        <f t="shared" si="2"/>
        <v>157.5</v>
      </c>
      <c r="I36" s="42"/>
      <c r="J36" s="42">
        <f t="shared" si="3"/>
        <v>2299.5</v>
      </c>
      <c r="K36" s="42">
        <f t="shared" si="4"/>
        <v>367.92</v>
      </c>
      <c r="L36" s="42">
        <f t="shared" si="5"/>
        <v>2667.42</v>
      </c>
      <c r="N36" s="56" t="s">
        <v>289</v>
      </c>
      <c r="O36" s="56" t="s">
        <v>318</v>
      </c>
    </row>
    <row r="37" spans="1:15" ht="15">
      <c r="A37" s="2" t="s">
        <v>81</v>
      </c>
      <c r="B37" s="1" t="s">
        <v>82</v>
      </c>
      <c r="C37" s="15">
        <v>4032.45</v>
      </c>
      <c r="F37" s="42">
        <f t="shared" si="0"/>
        <v>4032.45</v>
      </c>
      <c r="G37" s="42">
        <f t="shared" si="1"/>
        <v>80.649000000000001</v>
      </c>
      <c r="H37" s="42">
        <f t="shared" si="2"/>
        <v>302.43374999999997</v>
      </c>
      <c r="I37" s="42"/>
      <c r="J37" s="42">
        <f t="shared" si="3"/>
        <v>4415.5327500000003</v>
      </c>
      <c r="K37" s="42">
        <f t="shared" si="4"/>
        <v>706.48524000000009</v>
      </c>
      <c r="L37" s="42">
        <f t="shared" si="5"/>
        <v>5122.0179900000003</v>
      </c>
      <c r="N37" s="56" t="s">
        <v>289</v>
      </c>
      <c r="O37" s="56" t="s">
        <v>319</v>
      </c>
    </row>
    <row r="38" spans="1:15" ht="15">
      <c r="A38" s="2" t="s">
        <v>83</v>
      </c>
      <c r="B38" s="1" t="s">
        <v>84</v>
      </c>
      <c r="C38" s="15">
        <v>1026.69</v>
      </c>
      <c r="F38" s="42">
        <f t="shared" si="0"/>
        <v>1026.69</v>
      </c>
      <c r="G38" s="42">
        <f t="shared" si="1"/>
        <v>20.533800000000003</v>
      </c>
      <c r="H38" s="42">
        <f t="shared" si="2"/>
        <v>77.001750000000001</v>
      </c>
      <c r="I38" s="42"/>
      <c r="J38" s="42">
        <f t="shared" si="3"/>
        <v>1124.2255499999999</v>
      </c>
      <c r="K38" s="42">
        <f t="shared" si="4"/>
        <v>179.87608799999998</v>
      </c>
      <c r="L38" s="42">
        <f t="shared" si="5"/>
        <v>1304.1016379999999</v>
      </c>
      <c r="N38" s="56" t="s">
        <v>289</v>
      </c>
      <c r="O38" s="56" t="s">
        <v>320</v>
      </c>
    </row>
    <row r="39" spans="1:15" ht="15">
      <c r="A39" s="2" t="s">
        <v>85</v>
      </c>
      <c r="B39" s="1" t="s">
        <v>86</v>
      </c>
      <c r="C39" s="15">
        <v>15941.89</v>
      </c>
      <c r="F39" s="42">
        <f t="shared" si="0"/>
        <v>15941.89</v>
      </c>
      <c r="G39" s="42">
        <f t="shared" si="1"/>
        <v>318.83780000000002</v>
      </c>
      <c r="H39" s="42">
        <f t="shared" si="2"/>
        <v>1195.64175</v>
      </c>
      <c r="I39" s="42"/>
      <c r="J39" s="42">
        <f t="shared" si="3"/>
        <v>17456.369549999999</v>
      </c>
      <c r="K39" s="42">
        <f t="shared" si="4"/>
        <v>2793.0191279999999</v>
      </c>
      <c r="L39" s="42">
        <f t="shared" si="5"/>
        <v>20249.388677999999</v>
      </c>
      <c r="N39" s="56" t="s">
        <v>289</v>
      </c>
      <c r="O39" s="56" t="s">
        <v>321</v>
      </c>
    </row>
    <row r="40" spans="1:15" ht="15">
      <c r="A40" s="2" t="s">
        <v>87</v>
      </c>
      <c r="B40" s="1" t="s">
        <v>88</v>
      </c>
      <c r="C40" s="15">
        <v>6701.51</v>
      </c>
      <c r="F40" s="42">
        <f t="shared" si="0"/>
        <v>6701.51</v>
      </c>
      <c r="G40" s="42">
        <f t="shared" si="1"/>
        <v>134.03020000000001</v>
      </c>
      <c r="H40" s="42">
        <f t="shared" si="2"/>
        <v>502.61324999999999</v>
      </c>
      <c r="I40" s="42"/>
      <c r="J40" s="42">
        <f t="shared" si="3"/>
        <v>7338.1534500000007</v>
      </c>
      <c r="K40" s="42">
        <f t="shared" si="4"/>
        <v>1174.1045520000002</v>
      </c>
      <c r="L40" s="42">
        <f t="shared" si="5"/>
        <v>8512.2580020000005</v>
      </c>
      <c r="N40" s="56" t="s">
        <v>309</v>
      </c>
      <c r="O40" s="56" t="s">
        <v>322</v>
      </c>
    </row>
    <row r="41" spans="1:15" ht="15">
      <c r="A41" s="2" t="s">
        <v>89</v>
      </c>
      <c r="B41" s="1" t="s">
        <v>90</v>
      </c>
      <c r="C41" s="15">
        <v>4196.0200000000004</v>
      </c>
      <c r="F41" s="42">
        <f t="shared" si="0"/>
        <v>4196.0200000000004</v>
      </c>
      <c r="G41" s="42">
        <f t="shared" si="1"/>
        <v>83.920400000000015</v>
      </c>
      <c r="H41" s="42">
        <f t="shared" si="2"/>
        <v>314.70150000000001</v>
      </c>
      <c r="I41" s="42"/>
      <c r="J41" s="42">
        <f t="shared" si="3"/>
        <v>4594.6419000000005</v>
      </c>
      <c r="K41" s="42">
        <f t="shared" si="4"/>
        <v>735.14270400000009</v>
      </c>
      <c r="L41" s="42">
        <f t="shared" si="5"/>
        <v>5329.7846040000004</v>
      </c>
      <c r="N41" s="56" t="s">
        <v>289</v>
      </c>
      <c r="O41" s="56" t="s">
        <v>323</v>
      </c>
    </row>
    <row r="42" spans="1:15" ht="15">
      <c r="A42" s="2" t="s">
        <v>91</v>
      </c>
      <c r="B42" s="1" t="s">
        <v>92</v>
      </c>
      <c r="C42" s="15">
        <v>5426.69</v>
      </c>
      <c r="F42" s="42">
        <f t="shared" si="0"/>
        <v>5426.69</v>
      </c>
      <c r="G42" s="42">
        <f t="shared" si="1"/>
        <v>108.5338</v>
      </c>
      <c r="H42" s="42">
        <f t="shared" si="2"/>
        <v>407.00174999999996</v>
      </c>
      <c r="I42" s="42"/>
      <c r="J42" s="42">
        <f t="shared" si="3"/>
        <v>5942.2255500000001</v>
      </c>
      <c r="K42" s="42">
        <f t="shared" si="4"/>
        <v>950.75608800000009</v>
      </c>
      <c r="L42" s="42">
        <f t="shared" si="5"/>
        <v>6892.9816380000002</v>
      </c>
      <c r="N42" s="56" t="s">
        <v>298</v>
      </c>
      <c r="O42" s="56" t="s">
        <v>324</v>
      </c>
    </row>
    <row r="43" spans="1:15" ht="15">
      <c r="A43" s="2" t="s">
        <v>93</v>
      </c>
      <c r="B43" s="1" t="s">
        <v>94</v>
      </c>
      <c r="C43" s="15">
        <v>4312.71</v>
      </c>
      <c r="F43" s="42">
        <f t="shared" si="0"/>
        <v>4312.71</v>
      </c>
      <c r="G43" s="42">
        <f t="shared" si="1"/>
        <v>86.254199999999997</v>
      </c>
      <c r="H43" s="42">
        <f t="shared" si="2"/>
        <v>323.45324999999997</v>
      </c>
      <c r="I43" s="42"/>
      <c r="J43" s="42">
        <f t="shared" si="3"/>
        <v>4722.4174499999999</v>
      </c>
      <c r="K43" s="42">
        <f t="shared" si="4"/>
        <v>755.58679199999995</v>
      </c>
      <c r="L43" s="42">
        <f t="shared" si="5"/>
        <v>5478.004242</v>
      </c>
      <c r="N43" s="56" t="s">
        <v>289</v>
      </c>
      <c r="O43" s="56" t="s">
        <v>325</v>
      </c>
    </row>
    <row r="44" spans="1:15" ht="15">
      <c r="A44" s="2" t="s">
        <v>95</v>
      </c>
      <c r="B44" s="1" t="s">
        <v>96</v>
      </c>
      <c r="C44" s="15">
        <v>13156.27</v>
      </c>
      <c r="F44" s="42">
        <f t="shared" si="0"/>
        <v>13156.27</v>
      </c>
      <c r="G44" s="42">
        <f t="shared" si="1"/>
        <v>263.12540000000001</v>
      </c>
      <c r="H44" s="42">
        <f t="shared" si="2"/>
        <v>986.72024999999996</v>
      </c>
      <c r="I44" s="42"/>
      <c r="J44" s="42">
        <f t="shared" si="3"/>
        <v>14406.115650000002</v>
      </c>
      <c r="K44" s="42">
        <f t="shared" si="4"/>
        <v>2304.9785040000002</v>
      </c>
      <c r="L44" s="42">
        <f t="shared" si="5"/>
        <v>16711.094154000002</v>
      </c>
      <c r="N44" s="56" t="s">
        <v>298</v>
      </c>
      <c r="O44" s="56" t="s">
        <v>326</v>
      </c>
    </row>
    <row r="45" spans="1:15" ht="15">
      <c r="A45" s="2" t="s">
        <v>97</v>
      </c>
      <c r="B45" s="1" t="s">
        <v>98</v>
      </c>
      <c r="C45" s="15">
        <v>1516.69</v>
      </c>
      <c r="F45" s="42">
        <f t="shared" si="0"/>
        <v>1516.69</v>
      </c>
      <c r="G45" s="42">
        <f t="shared" si="1"/>
        <v>30.3338</v>
      </c>
      <c r="H45" s="42">
        <f t="shared" si="2"/>
        <v>113.75175</v>
      </c>
      <c r="I45" s="42"/>
      <c r="J45" s="42">
        <f t="shared" si="3"/>
        <v>1660.7755500000001</v>
      </c>
      <c r="K45" s="42">
        <f t="shared" si="4"/>
        <v>265.72408799999999</v>
      </c>
      <c r="L45" s="42">
        <f t="shared" si="5"/>
        <v>1926.499638</v>
      </c>
      <c r="N45" s="56" t="s">
        <v>327</v>
      </c>
      <c r="O45" s="56" t="s">
        <v>328</v>
      </c>
    </row>
    <row r="46" spans="1:15" ht="15">
      <c r="A46" s="2" t="s">
        <v>99</v>
      </c>
      <c r="B46" s="1" t="s">
        <v>100</v>
      </c>
      <c r="C46" s="15">
        <v>1026.69</v>
      </c>
      <c r="F46" s="42">
        <f t="shared" si="0"/>
        <v>1026.69</v>
      </c>
      <c r="G46" s="42">
        <f t="shared" si="1"/>
        <v>20.533800000000003</v>
      </c>
      <c r="H46" s="42">
        <f t="shared" si="2"/>
        <v>77.001750000000001</v>
      </c>
      <c r="I46" s="42"/>
      <c r="J46" s="42">
        <f t="shared" si="3"/>
        <v>1124.2255499999999</v>
      </c>
      <c r="K46" s="42">
        <f t="shared" si="4"/>
        <v>179.87608799999998</v>
      </c>
      <c r="L46" s="42">
        <f t="shared" si="5"/>
        <v>1304.1016379999999</v>
      </c>
      <c r="N46" s="56" t="s">
        <v>289</v>
      </c>
      <c r="O46" s="56" t="s">
        <v>329</v>
      </c>
    </row>
    <row r="47" spans="1:15" ht="15">
      <c r="A47" s="2" t="s">
        <v>101</v>
      </c>
      <c r="B47" s="1" t="s">
        <v>102</v>
      </c>
      <c r="C47" s="15">
        <v>11507.03</v>
      </c>
      <c r="F47" s="42">
        <f t="shared" si="0"/>
        <v>11507.03</v>
      </c>
      <c r="G47" s="42">
        <f t="shared" si="1"/>
        <v>230.14060000000001</v>
      </c>
      <c r="H47" s="42">
        <f t="shared" si="2"/>
        <v>863.02724999999998</v>
      </c>
      <c r="I47" s="42"/>
      <c r="J47" s="42">
        <f t="shared" si="3"/>
        <v>12600.19785</v>
      </c>
      <c r="K47" s="42">
        <f t="shared" si="4"/>
        <v>2016.0316560000001</v>
      </c>
      <c r="L47" s="42">
        <f t="shared" si="5"/>
        <v>14616.229506</v>
      </c>
      <c r="N47" s="56" t="s">
        <v>289</v>
      </c>
      <c r="O47" s="56" t="s">
        <v>330</v>
      </c>
    </row>
    <row r="48" spans="1:15" ht="15">
      <c r="A48" s="2" t="s">
        <v>103</v>
      </c>
      <c r="B48" s="1" t="s">
        <v>104</v>
      </c>
      <c r="C48" s="15">
        <v>1026.69</v>
      </c>
      <c r="F48" s="42">
        <f t="shared" si="0"/>
        <v>1026.69</v>
      </c>
      <c r="G48" s="42">
        <f t="shared" si="1"/>
        <v>20.533800000000003</v>
      </c>
      <c r="H48" s="42">
        <f t="shared" si="2"/>
        <v>77.001750000000001</v>
      </c>
      <c r="I48" s="42"/>
      <c r="J48" s="42">
        <f t="shared" si="3"/>
        <v>1124.2255499999999</v>
      </c>
      <c r="K48" s="42">
        <f t="shared" si="4"/>
        <v>179.87608799999998</v>
      </c>
      <c r="L48" s="42">
        <f t="shared" si="5"/>
        <v>1304.1016379999999</v>
      </c>
      <c r="N48" s="56" t="s">
        <v>289</v>
      </c>
      <c r="O48" s="56" t="s">
        <v>331</v>
      </c>
    </row>
    <row r="49" spans="1:15" ht="15">
      <c r="A49" s="2" t="s">
        <v>105</v>
      </c>
      <c r="B49" s="1" t="s">
        <v>106</v>
      </c>
      <c r="C49" s="15">
        <v>4254.03</v>
      </c>
      <c r="F49" s="42">
        <f t="shared" si="0"/>
        <v>4254.03</v>
      </c>
      <c r="G49" s="42">
        <f t="shared" si="1"/>
        <v>85.08059999999999</v>
      </c>
      <c r="H49" s="42">
        <f t="shared" si="2"/>
        <v>319.05224999999996</v>
      </c>
      <c r="I49" s="42"/>
      <c r="J49" s="42">
        <f t="shared" si="3"/>
        <v>4658.1628499999997</v>
      </c>
      <c r="K49" s="42">
        <f t="shared" si="4"/>
        <v>745.30605600000001</v>
      </c>
      <c r="L49" s="42">
        <f t="shared" si="5"/>
        <v>5403.4689060000001</v>
      </c>
      <c r="N49" s="56" t="s">
        <v>289</v>
      </c>
      <c r="O49" s="56" t="s">
        <v>332</v>
      </c>
    </row>
    <row r="50" spans="1:15" ht="15">
      <c r="A50" s="2" t="s">
        <v>107</v>
      </c>
      <c r="B50" s="1" t="s">
        <v>108</v>
      </c>
      <c r="C50" s="15">
        <v>1026.69</v>
      </c>
      <c r="F50" s="42">
        <f t="shared" si="0"/>
        <v>1026.69</v>
      </c>
      <c r="G50" s="42">
        <f t="shared" si="1"/>
        <v>20.533800000000003</v>
      </c>
      <c r="H50" s="42">
        <f t="shared" si="2"/>
        <v>77.001750000000001</v>
      </c>
      <c r="I50" s="42"/>
      <c r="J50" s="42">
        <f t="shared" si="3"/>
        <v>1124.2255499999999</v>
      </c>
      <c r="K50" s="42">
        <f t="shared" si="4"/>
        <v>179.87608799999998</v>
      </c>
      <c r="L50" s="42">
        <f t="shared" si="5"/>
        <v>1304.1016379999999</v>
      </c>
      <c r="N50" s="56" t="s">
        <v>289</v>
      </c>
      <c r="O50" s="56" t="s">
        <v>333</v>
      </c>
    </row>
    <row r="51" spans="1:15" ht="15">
      <c r="A51" s="2" t="s">
        <v>109</v>
      </c>
      <c r="B51" s="1" t="s">
        <v>110</v>
      </c>
      <c r="C51" s="15">
        <v>3526.69</v>
      </c>
      <c r="F51" s="42">
        <f t="shared" si="0"/>
        <v>3526.69</v>
      </c>
      <c r="G51" s="42">
        <f t="shared" si="1"/>
        <v>70.533799999999999</v>
      </c>
      <c r="H51" s="42">
        <f t="shared" si="2"/>
        <v>264.50175000000002</v>
      </c>
      <c r="I51" s="42"/>
      <c r="J51" s="42">
        <f t="shared" si="3"/>
        <v>3861.7255500000001</v>
      </c>
      <c r="K51" s="42">
        <f t="shared" si="4"/>
        <v>617.87608799999998</v>
      </c>
      <c r="L51" s="42">
        <f t="shared" si="5"/>
        <v>4479.6016380000001</v>
      </c>
      <c r="N51" s="56" t="s">
        <v>298</v>
      </c>
      <c r="O51" s="56" t="s">
        <v>334</v>
      </c>
    </row>
    <row r="52" spans="1:15" ht="15">
      <c r="A52" s="2" t="s">
        <v>111</v>
      </c>
      <c r="B52" s="1" t="s">
        <v>112</v>
      </c>
      <c r="C52" s="15">
        <v>6138.59</v>
      </c>
      <c r="F52" s="42">
        <f t="shared" si="0"/>
        <v>6138.59</v>
      </c>
      <c r="G52" s="42">
        <f t="shared" si="1"/>
        <v>122.7718</v>
      </c>
      <c r="H52" s="42">
        <f t="shared" si="2"/>
        <v>460.39425</v>
      </c>
      <c r="I52" s="42"/>
      <c r="J52" s="42">
        <f t="shared" si="3"/>
        <v>6721.7560500000009</v>
      </c>
      <c r="K52" s="42">
        <f t="shared" si="4"/>
        <v>1075.4809680000001</v>
      </c>
      <c r="L52" s="42">
        <f t="shared" si="5"/>
        <v>7797.2370180000007</v>
      </c>
      <c r="N52" s="56" t="s">
        <v>289</v>
      </c>
      <c r="O52" s="56" t="s">
        <v>335</v>
      </c>
    </row>
    <row r="53" spans="1:15" ht="15">
      <c r="A53" s="2" t="s">
        <v>113</v>
      </c>
      <c r="B53" s="1" t="s">
        <v>114</v>
      </c>
      <c r="C53" s="15">
        <v>1516.69</v>
      </c>
      <c r="F53" s="42">
        <f t="shared" si="0"/>
        <v>1516.69</v>
      </c>
      <c r="G53" s="42">
        <f t="shared" si="1"/>
        <v>30.3338</v>
      </c>
      <c r="H53" s="42">
        <f t="shared" si="2"/>
        <v>113.75175</v>
      </c>
      <c r="I53" s="42"/>
      <c r="J53" s="42">
        <f t="shared" si="3"/>
        <v>1660.7755500000001</v>
      </c>
      <c r="K53" s="42">
        <f t="shared" si="4"/>
        <v>265.72408799999999</v>
      </c>
      <c r="L53" s="42">
        <f t="shared" si="5"/>
        <v>1926.499638</v>
      </c>
      <c r="N53" s="56" t="s">
        <v>327</v>
      </c>
      <c r="O53" s="56" t="s">
        <v>336</v>
      </c>
    </row>
    <row r="54" spans="1:15" ht="15">
      <c r="A54" s="2" t="s">
        <v>115</v>
      </c>
      <c r="B54" s="1" t="s">
        <v>116</v>
      </c>
      <c r="C54" s="15">
        <v>1026.69</v>
      </c>
      <c r="F54" s="42">
        <f t="shared" si="0"/>
        <v>1026.69</v>
      </c>
      <c r="G54" s="42">
        <f t="shared" si="1"/>
        <v>20.533800000000003</v>
      </c>
      <c r="H54" s="42">
        <f t="shared" si="2"/>
        <v>77.001750000000001</v>
      </c>
      <c r="I54" s="42"/>
      <c r="J54" s="42">
        <f t="shared" si="3"/>
        <v>1124.2255499999999</v>
      </c>
      <c r="K54" s="42">
        <f t="shared" si="4"/>
        <v>179.87608799999998</v>
      </c>
      <c r="L54" s="42">
        <f t="shared" si="5"/>
        <v>1304.1016379999999</v>
      </c>
      <c r="N54" s="56" t="s">
        <v>289</v>
      </c>
      <c r="O54" s="56" t="s">
        <v>337</v>
      </c>
    </row>
    <row r="55" spans="1:15" ht="15">
      <c r="A55" s="2" t="s">
        <v>117</v>
      </c>
      <c r="B55" s="1" t="s">
        <v>118</v>
      </c>
      <c r="C55" s="15">
        <v>3624.77</v>
      </c>
      <c r="F55" s="42">
        <f t="shared" si="0"/>
        <v>3624.77</v>
      </c>
      <c r="G55" s="42">
        <f t="shared" si="1"/>
        <v>72.495400000000004</v>
      </c>
      <c r="H55" s="42">
        <f t="shared" si="2"/>
        <v>271.85775000000001</v>
      </c>
      <c r="I55" s="42"/>
      <c r="J55" s="42">
        <f t="shared" si="3"/>
        <v>3969.1231499999999</v>
      </c>
      <c r="K55" s="42">
        <f t="shared" si="4"/>
        <v>635.05970400000001</v>
      </c>
      <c r="L55" s="42">
        <f t="shared" si="5"/>
        <v>4604.1828539999997</v>
      </c>
      <c r="N55" s="56" t="s">
        <v>291</v>
      </c>
      <c r="O55" s="56" t="s">
        <v>338</v>
      </c>
    </row>
    <row r="56" spans="1:15" ht="15">
      <c r="A56" s="2" t="s">
        <v>119</v>
      </c>
      <c r="B56" s="1" t="s">
        <v>120</v>
      </c>
      <c r="C56" s="15">
        <v>7141.17</v>
      </c>
      <c r="F56" s="42">
        <f t="shared" si="0"/>
        <v>7141.17</v>
      </c>
      <c r="G56" s="42">
        <f t="shared" si="1"/>
        <v>142.82339999999999</v>
      </c>
      <c r="H56" s="42">
        <f t="shared" si="2"/>
        <v>535.58775000000003</v>
      </c>
      <c r="I56" s="42"/>
      <c r="J56" s="42">
        <f t="shared" si="3"/>
        <v>7819.58115</v>
      </c>
      <c r="K56" s="42">
        <f t="shared" si="4"/>
        <v>1251.1329840000001</v>
      </c>
      <c r="L56" s="42">
        <f t="shared" si="5"/>
        <v>9070.7141339999998</v>
      </c>
      <c r="N56" s="56" t="s">
        <v>298</v>
      </c>
      <c r="O56" s="56" t="s">
        <v>339</v>
      </c>
    </row>
    <row r="57" spans="1:15" ht="15">
      <c r="A57" s="2" t="s">
        <v>121</v>
      </c>
      <c r="B57" s="1" t="s">
        <v>122</v>
      </c>
      <c r="C57" s="15">
        <v>9853.5499999999993</v>
      </c>
      <c r="F57" s="42">
        <f t="shared" si="0"/>
        <v>9853.5499999999993</v>
      </c>
      <c r="G57" s="42">
        <f t="shared" si="1"/>
        <v>197.071</v>
      </c>
      <c r="H57" s="42">
        <f t="shared" si="2"/>
        <v>739.0162499999999</v>
      </c>
      <c r="I57" s="42"/>
      <c r="J57" s="42">
        <f t="shared" si="3"/>
        <v>10789.63725</v>
      </c>
      <c r="K57" s="42">
        <f t="shared" si="4"/>
        <v>1726.34196</v>
      </c>
      <c r="L57" s="42">
        <f t="shared" si="5"/>
        <v>12515.97921</v>
      </c>
      <c r="N57" s="56" t="s">
        <v>289</v>
      </c>
      <c r="O57" s="56" t="s">
        <v>340</v>
      </c>
    </row>
    <row r="58" spans="1:15" ht="15">
      <c r="A58" s="2" t="s">
        <v>123</v>
      </c>
      <c r="B58" s="1" t="s">
        <v>124</v>
      </c>
      <c r="C58" s="15">
        <v>1026.69</v>
      </c>
      <c r="F58" s="42">
        <f t="shared" si="0"/>
        <v>1026.69</v>
      </c>
      <c r="G58" s="42">
        <f t="shared" si="1"/>
        <v>20.533800000000003</v>
      </c>
      <c r="H58" s="42">
        <f t="shared" si="2"/>
        <v>77.001750000000001</v>
      </c>
      <c r="I58" s="42"/>
      <c r="J58" s="42">
        <f t="shared" si="3"/>
        <v>1124.2255499999999</v>
      </c>
      <c r="K58" s="42">
        <f t="shared" si="4"/>
        <v>179.87608799999998</v>
      </c>
      <c r="L58" s="42">
        <f t="shared" si="5"/>
        <v>1304.1016379999999</v>
      </c>
      <c r="N58" s="56" t="s">
        <v>289</v>
      </c>
      <c r="O58" s="56" t="s">
        <v>341</v>
      </c>
    </row>
    <row r="59" spans="1:15" ht="15">
      <c r="A59" s="2" t="s">
        <v>125</v>
      </c>
      <c r="B59" s="1" t="s">
        <v>126</v>
      </c>
      <c r="C59" s="15">
        <v>855.57</v>
      </c>
      <c r="F59" s="42">
        <f t="shared" si="0"/>
        <v>855.57</v>
      </c>
      <c r="G59" s="42">
        <f t="shared" si="1"/>
        <v>17.1114</v>
      </c>
      <c r="H59" s="42">
        <f t="shared" si="2"/>
        <v>64.167749999999998</v>
      </c>
      <c r="I59" s="42"/>
      <c r="J59" s="42">
        <f t="shared" si="3"/>
        <v>936.84915000000001</v>
      </c>
      <c r="K59" s="42">
        <f t="shared" si="4"/>
        <v>149.89586400000002</v>
      </c>
      <c r="L59" s="42">
        <f t="shared" si="5"/>
        <v>1086.7450140000001</v>
      </c>
      <c r="N59" s="56" t="s">
        <v>289</v>
      </c>
      <c r="O59" s="56" t="s">
        <v>342</v>
      </c>
    </row>
    <row r="60" spans="1:15" ht="15">
      <c r="A60" s="2" t="s">
        <v>127</v>
      </c>
      <c r="B60" s="1" t="s">
        <v>128</v>
      </c>
      <c r="C60" s="15">
        <v>1516.41</v>
      </c>
      <c r="F60" s="42">
        <f t="shared" si="0"/>
        <v>1516.41</v>
      </c>
      <c r="G60" s="42">
        <f t="shared" si="1"/>
        <v>30.328200000000002</v>
      </c>
      <c r="H60" s="42">
        <f t="shared" si="2"/>
        <v>113.73075</v>
      </c>
      <c r="I60" s="42"/>
      <c r="J60" s="42">
        <f t="shared" si="3"/>
        <v>1660.4689499999999</v>
      </c>
      <c r="K60" s="42">
        <f t="shared" si="4"/>
        <v>265.67503199999999</v>
      </c>
      <c r="L60" s="42">
        <f t="shared" si="5"/>
        <v>1926.1439820000001</v>
      </c>
      <c r="N60" s="56" t="s">
        <v>291</v>
      </c>
      <c r="O60" s="56" t="s">
        <v>343</v>
      </c>
    </row>
    <row r="61" spans="1:15" ht="15">
      <c r="A61" s="2" t="s">
        <v>129</v>
      </c>
      <c r="B61" s="1" t="s">
        <v>130</v>
      </c>
      <c r="C61" s="15">
        <v>2711.03</v>
      </c>
      <c r="F61" s="42">
        <f t="shared" si="0"/>
        <v>2711.03</v>
      </c>
      <c r="G61" s="42">
        <f t="shared" si="1"/>
        <v>54.220600000000005</v>
      </c>
      <c r="H61" s="42">
        <f t="shared" si="2"/>
        <v>203.32725000000002</v>
      </c>
      <c r="I61" s="42"/>
      <c r="J61" s="42">
        <f t="shared" si="3"/>
        <v>2968.5778500000001</v>
      </c>
      <c r="K61" s="42">
        <f t="shared" si="4"/>
        <v>474.97245600000002</v>
      </c>
      <c r="L61" s="42">
        <f t="shared" si="5"/>
        <v>3443.5503060000001</v>
      </c>
      <c r="N61" s="56" t="s">
        <v>291</v>
      </c>
      <c r="O61" s="56" t="s">
        <v>344</v>
      </c>
    </row>
    <row r="62" spans="1:15" ht="15">
      <c r="A62" s="2" t="s">
        <v>131</v>
      </c>
      <c r="B62" s="1" t="s">
        <v>132</v>
      </c>
      <c r="C62" s="15">
        <v>2637.58</v>
      </c>
      <c r="F62" s="42">
        <f t="shared" si="0"/>
        <v>2637.58</v>
      </c>
      <c r="G62" s="42">
        <f t="shared" si="1"/>
        <v>52.751599999999996</v>
      </c>
      <c r="H62" s="42">
        <f t="shared" si="2"/>
        <v>197.8185</v>
      </c>
      <c r="I62" s="42"/>
      <c r="J62" s="42">
        <f t="shared" si="3"/>
        <v>2888.1500999999998</v>
      </c>
      <c r="K62" s="42">
        <f t="shared" si="4"/>
        <v>462.104016</v>
      </c>
      <c r="L62" s="42">
        <f t="shared" si="5"/>
        <v>3350.2541160000001</v>
      </c>
      <c r="N62" s="56" t="s">
        <v>291</v>
      </c>
      <c r="O62" s="56" t="s">
        <v>345</v>
      </c>
    </row>
    <row r="63" spans="1:15" ht="15">
      <c r="A63" s="2" t="s">
        <v>133</v>
      </c>
      <c r="B63" s="1" t="s">
        <v>134</v>
      </c>
      <c r="C63" s="15">
        <v>1026.69</v>
      </c>
      <c r="F63" s="42">
        <f t="shared" si="0"/>
        <v>1026.69</v>
      </c>
      <c r="G63" s="42">
        <f t="shared" si="1"/>
        <v>20.533800000000003</v>
      </c>
      <c r="H63" s="42">
        <f t="shared" si="2"/>
        <v>77.001750000000001</v>
      </c>
      <c r="I63" s="42"/>
      <c r="J63" s="42">
        <f t="shared" si="3"/>
        <v>1124.2255499999999</v>
      </c>
      <c r="K63" s="42">
        <f t="shared" si="4"/>
        <v>179.87608799999998</v>
      </c>
      <c r="L63" s="42">
        <f t="shared" si="5"/>
        <v>1304.1016379999999</v>
      </c>
      <c r="N63" s="56" t="s">
        <v>289</v>
      </c>
      <c r="O63" s="56" t="s">
        <v>346</v>
      </c>
    </row>
    <row r="64" spans="1:15" ht="15">
      <c r="A64" s="2" t="s">
        <v>135</v>
      </c>
      <c r="B64" s="1" t="s">
        <v>136</v>
      </c>
      <c r="C64" s="15">
        <v>1500.03</v>
      </c>
      <c r="F64" s="42">
        <f t="shared" si="0"/>
        <v>1500.03</v>
      </c>
      <c r="G64" s="42">
        <f t="shared" si="1"/>
        <v>30.000599999999999</v>
      </c>
      <c r="H64" s="42">
        <f t="shared" si="2"/>
        <v>112.50224999999999</v>
      </c>
      <c r="I64" s="42"/>
      <c r="J64" s="42">
        <f t="shared" si="3"/>
        <v>1642.5328500000001</v>
      </c>
      <c r="K64" s="42">
        <f t="shared" si="4"/>
        <v>262.80525599999999</v>
      </c>
      <c r="L64" s="42">
        <f t="shared" si="5"/>
        <v>1905.3381060000002</v>
      </c>
      <c r="N64" s="56" t="s">
        <v>309</v>
      </c>
      <c r="O64" s="56" t="s">
        <v>347</v>
      </c>
    </row>
    <row r="65" spans="1:15" ht="15">
      <c r="A65" s="2" t="s">
        <v>137</v>
      </c>
      <c r="B65" s="1" t="s">
        <v>138</v>
      </c>
      <c r="C65" s="15">
        <v>1516.69</v>
      </c>
      <c r="F65" s="42">
        <f t="shared" si="0"/>
        <v>1516.69</v>
      </c>
      <c r="G65" s="42">
        <f t="shared" si="1"/>
        <v>30.3338</v>
      </c>
      <c r="H65" s="42">
        <f t="shared" si="2"/>
        <v>113.75175</v>
      </c>
      <c r="I65" s="42"/>
      <c r="J65" s="42">
        <f t="shared" si="3"/>
        <v>1660.7755500000001</v>
      </c>
      <c r="K65" s="42">
        <f t="shared" si="4"/>
        <v>265.72408799999999</v>
      </c>
      <c r="L65" s="42">
        <f t="shared" si="5"/>
        <v>1926.499638</v>
      </c>
      <c r="N65" s="56" t="s">
        <v>327</v>
      </c>
      <c r="O65" s="56" t="s">
        <v>348</v>
      </c>
    </row>
    <row r="66" spans="1:15" ht="15">
      <c r="A66" s="2" t="s">
        <v>139</v>
      </c>
      <c r="B66" s="1" t="s">
        <v>140</v>
      </c>
      <c r="C66" s="15">
        <v>1026.69</v>
      </c>
      <c r="F66" s="42">
        <f t="shared" si="0"/>
        <v>1026.69</v>
      </c>
      <c r="G66" s="42">
        <f t="shared" si="1"/>
        <v>20.533800000000003</v>
      </c>
      <c r="H66" s="42">
        <f t="shared" si="2"/>
        <v>77.001750000000001</v>
      </c>
      <c r="I66" s="42"/>
      <c r="J66" s="42">
        <f t="shared" si="3"/>
        <v>1124.2255499999999</v>
      </c>
      <c r="K66" s="42">
        <f t="shared" si="4"/>
        <v>179.87608799999998</v>
      </c>
      <c r="L66" s="42">
        <f t="shared" si="5"/>
        <v>1304.1016379999999</v>
      </c>
      <c r="N66" s="56" t="s">
        <v>289</v>
      </c>
      <c r="O66" s="56" t="s">
        <v>349</v>
      </c>
    </row>
    <row r="67" spans="1:15" ht="15">
      <c r="A67" s="2" t="s">
        <v>141</v>
      </c>
      <c r="B67" s="1" t="s">
        <v>142</v>
      </c>
      <c r="C67" s="15">
        <v>2013.31</v>
      </c>
      <c r="F67" s="42">
        <f t="shared" si="0"/>
        <v>2013.31</v>
      </c>
      <c r="G67" s="42">
        <f t="shared" si="1"/>
        <v>40.266199999999998</v>
      </c>
      <c r="H67" s="42">
        <f t="shared" si="2"/>
        <v>150.99824999999998</v>
      </c>
      <c r="I67" s="42"/>
      <c r="J67" s="42">
        <f t="shared" si="3"/>
        <v>2204.5744500000001</v>
      </c>
      <c r="K67" s="42">
        <f t="shared" si="4"/>
        <v>352.73191200000002</v>
      </c>
      <c r="L67" s="42">
        <f t="shared" si="5"/>
        <v>2557.3063620000003</v>
      </c>
      <c r="N67" s="56" t="s">
        <v>309</v>
      </c>
      <c r="O67" s="56" t="s">
        <v>350</v>
      </c>
    </row>
    <row r="68" spans="1:15" ht="15">
      <c r="A68" s="2" t="s">
        <v>143</v>
      </c>
      <c r="B68" s="1" t="s">
        <v>144</v>
      </c>
      <c r="C68" s="15">
        <v>684.46</v>
      </c>
      <c r="F68" s="42">
        <f t="shared" si="0"/>
        <v>684.46</v>
      </c>
      <c r="G68" s="42">
        <f t="shared" si="1"/>
        <v>13.689200000000001</v>
      </c>
      <c r="H68" s="42">
        <f t="shared" si="2"/>
        <v>51.334499999999998</v>
      </c>
      <c r="I68" s="42"/>
      <c r="J68" s="42">
        <f t="shared" si="3"/>
        <v>749.48370000000011</v>
      </c>
      <c r="K68" s="42">
        <f t="shared" si="4"/>
        <v>119.91739200000002</v>
      </c>
      <c r="L68" s="42">
        <f t="shared" si="5"/>
        <v>869.40109200000018</v>
      </c>
      <c r="N68" s="56" t="s">
        <v>289</v>
      </c>
      <c r="O68" s="56" t="s">
        <v>351</v>
      </c>
    </row>
    <row r="69" spans="1:15" ht="15">
      <c r="A69" s="2" t="s">
        <v>145</v>
      </c>
      <c r="B69" s="1" t="s">
        <v>146</v>
      </c>
      <c r="C69" s="15">
        <v>14793.39</v>
      </c>
      <c r="F69" s="42">
        <f t="shared" si="0"/>
        <v>14793.39</v>
      </c>
      <c r="G69" s="42">
        <f t="shared" si="1"/>
        <v>295.86779999999999</v>
      </c>
      <c r="H69" s="42">
        <f t="shared" si="2"/>
        <v>1109.50425</v>
      </c>
      <c r="I69" s="42"/>
      <c r="J69" s="42">
        <f t="shared" si="3"/>
        <v>16198.762049999999</v>
      </c>
      <c r="K69" s="42">
        <f t="shared" si="4"/>
        <v>2591.8019279999999</v>
      </c>
      <c r="L69" s="42">
        <f t="shared" si="5"/>
        <v>18790.563977999998</v>
      </c>
      <c r="N69" s="56" t="s">
        <v>298</v>
      </c>
      <c r="O69" s="56" t="s">
        <v>352</v>
      </c>
    </row>
    <row r="70" spans="1:15" ht="15">
      <c r="A70" s="2" t="s">
        <v>147</v>
      </c>
      <c r="B70" s="1" t="s">
        <v>148</v>
      </c>
      <c r="C70" s="15">
        <v>7613.69</v>
      </c>
      <c r="F70" s="42">
        <f t="shared" si="0"/>
        <v>7613.69</v>
      </c>
      <c r="G70" s="42">
        <f t="shared" si="1"/>
        <v>152.27379999999999</v>
      </c>
      <c r="H70" s="42">
        <f t="shared" si="2"/>
        <v>571.02674999999999</v>
      </c>
      <c r="I70" s="42"/>
      <c r="J70" s="42">
        <f t="shared" si="3"/>
        <v>8336.9905499999986</v>
      </c>
      <c r="K70" s="42">
        <f t="shared" si="4"/>
        <v>1333.9184879999998</v>
      </c>
      <c r="L70" s="42">
        <f t="shared" si="5"/>
        <v>9670.909037999998</v>
      </c>
      <c r="N70" s="56" t="s">
        <v>289</v>
      </c>
      <c r="O70" s="56" t="s">
        <v>353</v>
      </c>
    </row>
    <row r="71" spans="1:15" ht="15">
      <c r="A71" s="2" t="s">
        <v>149</v>
      </c>
      <c r="B71" s="1" t="s">
        <v>150</v>
      </c>
      <c r="C71" s="15">
        <v>1099.98</v>
      </c>
      <c r="F71" s="42">
        <f t="shared" si="0"/>
        <v>1099.98</v>
      </c>
      <c r="G71" s="42">
        <f t="shared" si="1"/>
        <v>21.999600000000001</v>
      </c>
      <c r="H71" s="42">
        <f t="shared" si="2"/>
        <v>82.498499999999993</v>
      </c>
      <c r="I71" s="42"/>
      <c r="J71" s="42">
        <f t="shared" si="3"/>
        <v>1204.4781</v>
      </c>
      <c r="K71" s="42">
        <f t="shared" si="4"/>
        <v>192.71649600000001</v>
      </c>
      <c r="L71" s="42">
        <f t="shared" si="5"/>
        <v>1397.194596</v>
      </c>
      <c r="N71" s="57" t="s">
        <v>289</v>
      </c>
      <c r="O71" s="57" t="s">
        <v>354</v>
      </c>
    </row>
    <row r="72" spans="1:15" ht="15">
      <c r="A72" s="2" t="s">
        <v>151</v>
      </c>
      <c r="B72" s="1" t="s">
        <v>152</v>
      </c>
      <c r="C72" s="15">
        <v>2493.31</v>
      </c>
      <c r="F72" s="42">
        <f t="shared" si="0"/>
        <v>2493.31</v>
      </c>
      <c r="G72" s="42">
        <f t="shared" si="1"/>
        <v>49.866199999999999</v>
      </c>
      <c r="H72" s="42">
        <f t="shared" si="2"/>
        <v>186.99824999999998</v>
      </c>
      <c r="I72" s="42"/>
      <c r="J72" s="42">
        <f t="shared" si="3"/>
        <v>2730.17445</v>
      </c>
      <c r="K72" s="42">
        <f t="shared" si="4"/>
        <v>436.82791200000003</v>
      </c>
      <c r="L72" s="42">
        <f t="shared" si="5"/>
        <v>3167.0023620000002</v>
      </c>
      <c r="N72" s="56" t="s">
        <v>309</v>
      </c>
      <c r="O72" s="56" t="s">
        <v>355</v>
      </c>
    </row>
    <row r="73" spans="1:15" ht="15">
      <c r="A73" s="2" t="s">
        <v>153</v>
      </c>
      <c r="B73" s="1" t="s">
        <v>154</v>
      </c>
      <c r="C73" s="15">
        <v>2877.74</v>
      </c>
      <c r="F73" s="42">
        <f t="shared" si="0"/>
        <v>2877.74</v>
      </c>
      <c r="G73" s="42">
        <f t="shared" si="1"/>
        <v>57.5548</v>
      </c>
      <c r="H73" s="42">
        <f t="shared" si="2"/>
        <v>215.83049999999997</v>
      </c>
      <c r="I73" s="42"/>
      <c r="J73" s="42">
        <f t="shared" si="3"/>
        <v>3151.1252999999997</v>
      </c>
      <c r="K73" s="42">
        <f t="shared" si="4"/>
        <v>504.18004799999994</v>
      </c>
      <c r="L73" s="42">
        <f t="shared" si="5"/>
        <v>3655.3053479999999</v>
      </c>
      <c r="N73" s="56" t="s">
        <v>291</v>
      </c>
      <c r="O73" s="56" t="s">
        <v>356</v>
      </c>
    </row>
    <row r="74" spans="1:15" ht="15">
      <c r="A74" s="2" t="s">
        <v>155</v>
      </c>
      <c r="B74" s="1" t="s">
        <v>156</v>
      </c>
      <c r="C74" s="15">
        <v>1088.19</v>
      </c>
      <c r="F74" s="42">
        <f t="shared" si="0"/>
        <v>1088.19</v>
      </c>
      <c r="G74" s="42">
        <f t="shared" si="1"/>
        <v>21.7638</v>
      </c>
      <c r="H74" s="42">
        <f t="shared" si="2"/>
        <v>81.614249999999998</v>
      </c>
      <c r="I74" s="42"/>
      <c r="J74" s="42">
        <f t="shared" si="3"/>
        <v>1191.5680500000001</v>
      </c>
      <c r="K74" s="42">
        <f t="shared" si="4"/>
        <v>190.65088800000001</v>
      </c>
      <c r="L74" s="42">
        <f t="shared" si="5"/>
        <v>1382.218938</v>
      </c>
      <c r="N74" s="56" t="s">
        <v>289</v>
      </c>
      <c r="O74" s="56" t="s">
        <v>357</v>
      </c>
    </row>
    <row r="75" spans="1:15" s="8" customFormat="1">
      <c r="A75" s="18" t="s">
        <v>157</v>
      </c>
      <c r="C75" s="8" t="s">
        <v>158</v>
      </c>
      <c r="F75" s="8" t="s">
        <v>158</v>
      </c>
      <c r="G75" s="8" t="s">
        <v>158</v>
      </c>
      <c r="H75" s="8" t="s">
        <v>158</v>
      </c>
      <c r="I75" s="8" t="s">
        <v>158</v>
      </c>
      <c r="J75" s="8" t="s">
        <v>158</v>
      </c>
      <c r="K75" s="8" t="s">
        <v>158</v>
      </c>
      <c r="L75" s="8" t="s">
        <v>158</v>
      </c>
    </row>
    <row r="76" spans="1:15">
      <c r="C76" s="20">
        <v>269099.8</v>
      </c>
      <c r="F76" s="43">
        <f>SUM(F12:F75)</f>
        <v>269099.79999999993</v>
      </c>
      <c r="G76" s="43">
        <f t="shared" ref="G76:L76" si="6">SUM(G12:G75)</f>
        <v>5381.996000000001</v>
      </c>
      <c r="H76" s="43">
        <f t="shared" si="6"/>
        <v>20182.484999999997</v>
      </c>
      <c r="I76" s="43">
        <f t="shared" si="6"/>
        <v>0</v>
      </c>
      <c r="J76" s="43">
        <f t="shared" si="6"/>
        <v>294664.28100000002</v>
      </c>
      <c r="K76" s="43">
        <f t="shared" si="6"/>
        <v>47146.284960000005</v>
      </c>
      <c r="L76" s="43">
        <f t="shared" si="6"/>
        <v>341810.56595999998</v>
      </c>
    </row>
    <row r="78" spans="1:15">
      <c r="A78" s="13" t="s">
        <v>159</v>
      </c>
    </row>
    <row r="79" spans="1:15" ht="15">
      <c r="A79" s="2" t="s">
        <v>160</v>
      </c>
      <c r="B79" s="1" t="s">
        <v>161</v>
      </c>
      <c r="C79" s="15">
        <v>2698.52</v>
      </c>
      <c r="F79" s="42">
        <f t="shared" ref="F79" si="7">+C79</f>
        <v>2698.52</v>
      </c>
      <c r="G79" s="42">
        <f t="shared" ref="G79:G121" si="8">+F79*2%</f>
        <v>53.970399999999998</v>
      </c>
      <c r="H79" s="42">
        <f t="shared" ref="H79" si="9">+F79*7.5%</f>
        <v>202.38899999999998</v>
      </c>
      <c r="I79" s="42">
        <f>+INGENIERIA!M79</f>
        <v>132.22999999999999</v>
      </c>
      <c r="J79" s="42">
        <f t="shared" ref="J79" si="10">SUM(F79:I79)</f>
        <v>3087.1094000000003</v>
      </c>
      <c r="K79" s="42">
        <f t="shared" ref="K79:K121" si="11">+J79*0.16</f>
        <v>493.93750400000005</v>
      </c>
      <c r="L79" s="42">
        <f t="shared" ref="L79" si="12">+J79+K79</f>
        <v>3581.0469040000003</v>
      </c>
      <c r="N79" s="56" t="s">
        <v>358</v>
      </c>
      <c r="O79" s="56" t="s">
        <v>359</v>
      </c>
    </row>
    <row r="80" spans="1:15" ht="15">
      <c r="A80" s="2" t="s">
        <v>162</v>
      </c>
      <c r="B80" s="1" t="s">
        <v>163</v>
      </c>
      <c r="C80" s="15">
        <v>5746.19</v>
      </c>
      <c r="F80" s="42">
        <f t="shared" ref="F80:F121" si="13">+C80</f>
        <v>5746.19</v>
      </c>
      <c r="G80" s="42">
        <f t="shared" si="8"/>
        <v>114.9238</v>
      </c>
      <c r="H80" s="42">
        <f t="shared" ref="H80:H121" si="14">+F80*7.5%</f>
        <v>430.96424999999994</v>
      </c>
      <c r="I80" s="42">
        <f>+INGENIERIA!M80</f>
        <v>281.56</v>
      </c>
      <c r="J80" s="42">
        <f t="shared" ref="J80:J121" si="15">SUM(F80:I80)</f>
        <v>6573.6380499999996</v>
      </c>
      <c r="K80" s="42">
        <f t="shared" si="11"/>
        <v>1051.7820879999999</v>
      </c>
      <c r="L80" s="42">
        <f t="shared" ref="L80:L121" si="16">+J80+K80</f>
        <v>7625.4201379999995</v>
      </c>
      <c r="N80" s="56" t="s">
        <v>358</v>
      </c>
      <c r="O80" s="56" t="s">
        <v>360</v>
      </c>
    </row>
    <row r="81" spans="1:15" ht="15">
      <c r="A81" s="2" t="s">
        <v>164</v>
      </c>
      <c r="B81" s="1" t="s">
        <v>165</v>
      </c>
      <c r="C81" s="15">
        <v>2467.14</v>
      </c>
      <c r="F81" s="42">
        <f t="shared" si="13"/>
        <v>2467.14</v>
      </c>
      <c r="G81" s="42">
        <f t="shared" si="8"/>
        <v>49.342799999999997</v>
      </c>
      <c r="H81" s="42">
        <f t="shared" si="14"/>
        <v>185.03549999999998</v>
      </c>
      <c r="I81" s="42">
        <f>+INGENIERIA!M81</f>
        <v>120.89</v>
      </c>
      <c r="J81" s="42">
        <f t="shared" si="15"/>
        <v>2822.4082999999996</v>
      </c>
      <c r="K81" s="42">
        <f t="shared" si="11"/>
        <v>451.58532799999995</v>
      </c>
      <c r="L81" s="42">
        <f t="shared" si="16"/>
        <v>3273.9936279999997</v>
      </c>
      <c r="N81" s="56" t="s">
        <v>358</v>
      </c>
      <c r="O81" s="56" t="s">
        <v>361</v>
      </c>
    </row>
    <row r="82" spans="1:15" ht="15">
      <c r="A82" s="2" t="s">
        <v>166</v>
      </c>
      <c r="B82" s="1" t="s">
        <v>167</v>
      </c>
      <c r="C82" s="15">
        <v>1501.75</v>
      </c>
      <c r="F82" s="42">
        <f t="shared" si="13"/>
        <v>1501.75</v>
      </c>
      <c r="G82" s="42">
        <f t="shared" si="8"/>
        <v>30.035</v>
      </c>
      <c r="H82" s="42">
        <f t="shared" si="14"/>
        <v>112.63124999999999</v>
      </c>
      <c r="I82" s="42">
        <f>+INGENIERIA!M82</f>
        <v>0</v>
      </c>
      <c r="J82" s="42">
        <f t="shared" si="15"/>
        <v>1644.41625</v>
      </c>
      <c r="K82" s="42">
        <f t="shared" si="11"/>
        <v>263.10660000000001</v>
      </c>
      <c r="L82" s="42">
        <f t="shared" si="16"/>
        <v>1907.5228500000001</v>
      </c>
      <c r="N82" s="56" t="s">
        <v>358</v>
      </c>
      <c r="O82" s="56" t="s">
        <v>362</v>
      </c>
    </row>
    <row r="83" spans="1:15" ht="15">
      <c r="A83" s="2" t="s">
        <v>168</v>
      </c>
      <c r="B83" s="1" t="s">
        <v>169</v>
      </c>
      <c r="C83" s="15">
        <v>1687.25</v>
      </c>
      <c r="F83" s="42">
        <f t="shared" si="13"/>
        <v>1687.25</v>
      </c>
      <c r="G83" s="42">
        <f t="shared" si="8"/>
        <v>33.744999999999997</v>
      </c>
      <c r="H83" s="42">
        <f t="shared" si="14"/>
        <v>126.54374999999999</v>
      </c>
      <c r="I83" s="42">
        <f>+INGENIERIA!M83</f>
        <v>82.68</v>
      </c>
      <c r="J83" s="42">
        <f t="shared" si="15"/>
        <v>1930.21875</v>
      </c>
      <c r="K83" s="42">
        <f t="shared" si="11"/>
        <v>308.83499999999998</v>
      </c>
      <c r="L83" s="42">
        <f t="shared" si="16"/>
        <v>2239.05375</v>
      </c>
      <c r="N83" s="56" t="s">
        <v>358</v>
      </c>
      <c r="O83" s="56" t="s">
        <v>363</v>
      </c>
    </row>
    <row r="84" spans="1:15" ht="15">
      <c r="A84" s="2" t="s">
        <v>170</v>
      </c>
      <c r="B84" s="1" t="s">
        <v>171</v>
      </c>
      <c r="C84" s="15">
        <v>955.41</v>
      </c>
      <c r="F84" s="42">
        <f t="shared" si="13"/>
        <v>955.41</v>
      </c>
      <c r="G84" s="42">
        <f t="shared" si="8"/>
        <v>19.1082</v>
      </c>
      <c r="H84" s="42">
        <f t="shared" si="14"/>
        <v>71.655749999999998</v>
      </c>
      <c r="I84" s="42">
        <f>+INGENIERIA!M84</f>
        <v>46.82</v>
      </c>
      <c r="J84" s="42">
        <f t="shared" si="15"/>
        <v>1092.9939499999998</v>
      </c>
      <c r="K84" s="42">
        <f t="shared" si="11"/>
        <v>174.87903199999997</v>
      </c>
      <c r="L84" s="42">
        <f t="shared" si="16"/>
        <v>1267.8729819999999</v>
      </c>
      <c r="N84" s="56" t="s">
        <v>358</v>
      </c>
      <c r="O84" s="56" t="s">
        <v>364</v>
      </c>
    </row>
    <row r="85" spans="1:15" ht="15">
      <c r="A85" s="2" t="s">
        <v>172</v>
      </c>
      <c r="B85" s="1" t="s">
        <v>173</v>
      </c>
      <c r="C85" s="15">
        <v>2540.87</v>
      </c>
      <c r="F85" s="42">
        <f t="shared" si="13"/>
        <v>2540.87</v>
      </c>
      <c r="G85" s="42">
        <f t="shared" si="8"/>
        <v>50.817399999999999</v>
      </c>
      <c r="H85" s="42">
        <f t="shared" si="14"/>
        <v>190.56524999999999</v>
      </c>
      <c r="I85" s="42">
        <f>+INGENIERIA!M85</f>
        <v>0</v>
      </c>
      <c r="J85" s="42">
        <f t="shared" si="15"/>
        <v>2782.2526499999999</v>
      </c>
      <c r="K85" s="42">
        <f t="shared" si="11"/>
        <v>445.16042399999998</v>
      </c>
      <c r="L85" s="42">
        <f t="shared" si="16"/>
        <v>3227.4130740000001</v>
      </c>
      <c r="N85" s="56" t="s">
        <v>365</v>
      </c>
      <c r="O85" s="56" t="s">
        <v>366</v>
      </c>
    </row>
    <row r="86" spans="1:15" ht="15">
      <c r="A86" s="2" t="s">
        <v>174</v>
      </c>
      <c r="B86" s="1" t="s">
        <v>175</v>
      </c>
      <c r="C86" s="15">
        <v>3868.94</v>
      </c>
      <c r="F86" s="42">
        <f t="shared" si="13"/>
        <v>3868.94</v>
      </c>
      <c r="G86" s="42">
        <f t="shared" si="8"/>
        <v>77.378799999999998</v>
      </c>
      <c r="H86" s="42">
        <f t="shared" si="14"/>
        <v>290.1705</v>
      </c>
      <c r="I86" s="42">
        <f>+INGENIERIA!M86</f>
        <v>0</v>
      </c>
      <c r="J86" s="42">
        <f t="shared" si="15"/>
        <v>4236.4893000000002</v>
      </c>
      <c r="K86" s="42">
        <f t="shared" si="11"/>
        <v>677.83828800000003</v>
      </c>
      <c r="L86" s="42">
        <f t="shared" si="16"/>
        <v>4914.3275880000001</v>
      </c>
      <c r="N86" s="56" t="s">
        <v>365</v>
      </c>
      <c r="O86" s="56" t="s">
        <v>367</v>
      </c>
    </row>
    <row r="87" spans="1:15" ht="15">
      <c r="A87" s="2" t="s">
        <v>176</v>
      </c>
      <c r="B87" s="1" t="s">
        <v>177</v>
      </c>
      <c r="C87" s="15">
        <v>2289.1</v>
      </c>
      <c r="F87" s="42">
        <f t="shared" si="13"/>
        <v>2289.1</v>
      </c>
      <c r="G87" s="42">
        <f t="shared" si="8"/>
        <v>45.781999999999996</v>
      </c>
      <c r="H87" s="42">
        <f t="shared" si="14"/>
        <v>171.68249999999998</v>
      </c>
      <c r="I87" s="42">
        <f>+INGENIERIA!M87</f>
        <v>112.17</v>
      </c>
      <c r="J87" s="42">
        <f t="shared" si="15"/>
        <v>2618.7345</v>
      </c>
      <c r="K87" s="42">
        <f t="shared" si="11"/>
        <v>418.99752000000001</v>
      </c>
      <c r="L87" s="42">
        <f t="shared" si="16"/>
        <v>3037.7320199999999</v>
      </c>
      <c r="N87" s="56" t="s">
        <v>358</v>
      </c>
      <c r="O87" s="56" t="s">
        <v>368</v>
      </c>
    </row>
    <row r="88" spans="1:15" ht="15">
      <c r="A88" s="2" t="s">
        <v>178</v>
      </c>
      <c r="B88" s="1" t="s">
        <v>179</v>
      </c>
      <c r="C88" s="15">
        <v>5729.8</v>
      </c>
      <c r="F88" s="42">
        <f t="shared" si="13"/>
        <v>5729.8</v>
      </c>
      <c r="G88" s="42">
        <f t="shared" si="8"/>
        <v>114.596</v>
      </c>
      <c r="H88" s="42">
        <f t="shared" si="14"/>
        <v>429.73500000000001</v>
      </c>
      <c r="I88" s="42">
        <f>+INGENIERIA!M88</f>
        <v>280.76</v>
      </c>
      <c r="J88" s="42">
        <f t="shared" si="15"/>
        <v>6554.8910000000005</v>
      </c>
      <c r="K88" s="42">
        <f t="shared" si="11"/>
        <v>1048.7825600000001</v>
      </c>
      <c r="L88" s="42">
        <f t="shared" si="16"/>
        <v>7603.6735600000011</v>
      </c>
      <c r="N88" s="56" t="s">
        <v>358</v>
      </c>
      <c r="O88" s="56" t="s">
        <v>369</v>
      </c>
    </row>
    <row r="89" spans="1:15" ht="15">
      <c r="A89" s="2" t="s">
        <v>180</v>
      </c>
      <c r="B89" s="1" t="s">
        <v>181</v>
      </c>
      <c r="C89" s="15">
        <v>3088.9</v>
      </c>
      <c r="F89" s="42">
        <f t="shared" si="13"/>
        <v>3088.9</v>
      </c>
      <c r="G89" s="42">
        <f t="shared" si="8"/>
        <v>61.778000000000006</v>
      </c>
      <c r="H89" s="42">
        <f t="shared" si="14"/>
        <v>231.66749999999999</v>
      </c>
      <c r="I89" s="42">
        <f>+INGENIERIA!M89</f>
        <v>0</v>
      </c>
      <c r="J89" s="42">
        <f t="shared" si="15"/>
        <v>3382.3454999999999</v>
      </c>
      <c r="K89" s="42">
        <f t="shared" si="11"/>
        <v>541.17528000000004</v>
      </c>
      <c r="L89" s="42">
        <f t="shared" si="16"/>
        <v>3923.5207799999998</v>
      </c>
      <c r="N89" s="56" t="s">
        <v>358</v>
      </c>
      <c r="O89" s="56" t="s">
        <v>370</v>
      </c>
    </row>
    <row r="90" spans="1:15" ht="15">
      <c r="A90" s="2" t="s">
        <v>182</v>
      </c>
      <c r="B90" s="1" t="s">
        <v>183</v>
      </c>
      <c r="C90" s="15">
        <v>880.82</v>
      </c>
      <c r="F90" s="42">
        <f t="shared" si="13"/>
        <v>880.82</v>
      </c>
      <c r="G90" s="42">
        <f t="shared" si="8"/>
        <v>17.616400000000002</v>
      </c>
      <c r="H90" s="42">
        <f t="shared" si="14"/>
        <v>66.061499999999995</v>
      </c>
      <c r="I90" s="42">
        <f>+INGENIERIA!M90</f>
        <v>0</v>
      </c>
      <c r="J90" s="42">
        <f t="shared" si="15"/>
        <v>964.49790000000007</v>
      </c>
      <c r="K90" s="42">
        <f t="shared" si="11"/>
        <v>154.31966400000002</v>
      </c>
      <c r="L90" s="42">
        <f t="shared" si="16"/>
        <v>1118.8175640000002</v>
      </c>
      <c r="N90" s="56" t="s">
        <v>365</v>
      </c>
      <c r="O90" s="56" t="s">
        <v>371</v>
      </c>
    </row>
    <row r="91" spans="1:15" ht="15">
      <c r="A91" s="2" t="s">
        <v>184</v>
      </c>
      <c r="B91" s="1" t="s">
        <v>185</v>
      </c>
      <c r="C91" s="15">
        <v>3666.16</v>
      </c>
      <c r="F91" s="42">
        <f t="shared" si="13"/>
        <v>3666.16</v>
      </c>
      <c r="G91" s="42">
        <f t="shared" si="8"/>
        <v>73.3232</v>
      </c>
      <c r="H91" s="42">
        <f t="shared" si="14"/>
        <v>274.96199999999999</v>
      </c>
      <c r="I91" s="42">
        <f>+INGENIERIA!M91</f>
        <v>0</v>
      </c>
      <c r="J91" s="42">
        <f t="shared" si="15"/>
        <v>4014.4451999999997</v>
      </c>
      <c r="K91" s="42">
        <f t="shared" si="11"/>
        <v>642.3112319999999</v>
      </c>
      <c r="L91" s="42">
        <f t="shared" si="16"/>
        <v>4656.7564319999992</v>
      </c>
      <c r="N91" s="56" t="s">
        <v>365</v>
      </c>
      <c r="O91" s="56" t="s">
        <v>372</v>
      </c>
    </row>
    <row r="92" spans="1:15" ht="15">
      <c r="A92" s="2" t="s">
        <v>186</v>
      </c>
      <c r="B92" s="1" t="s">
        <v>187</v>
      </c>
      <c r="C92" s="15">
        <v>660.28</v>
      </c>
      <c r="F92" s="42">
        <f t="shared" si="13"/>
        <v>660.28</v>
      </c>
      <c r="G92" s="42">
        <f t="shared" si="8"/>
        <v>13.2056</v>
      </c>
      <c r="H92" s="42">
        <f t="shared" si="14"/>
        <v>49.520999999999994</v>
      </c>
      <c r="I92" s="42">
        <f>+INGENIERIA!M92</f>
        <v>0</v>
      </c>
      <c r="J92" s="42">
        <f t="shared" si="15"/>
        <v>723.00659999999993</v>
      </c>
      <c r="K92" s="42">
        <f t="shared" si="11"/>
        <v>115.681056</v>
      </c>
      <c r="L92" s="42">
        <f t="shared" si="16"/>
        <v>838.68765599999995</v>
      </c>
      <c r="N92" s="56" t="s">
        <v>358</v>
      </c>
      <c r="O92" s="56" t="s">
        <v>373</v>
      </c>
    </row>
    <row r="93" spans="1:15" ht="15">
      <c r="A93" s="2" t="s">
        <v>188</v>
      </c>
      <c r="B93" s="1" t="s">
        <v>189</v>
      </c>
      <c r="C93" s="15">
        <v>1337.73</v>
      </c>
      <c r="F93" s="42">
        <f t="shared" si="13"/>
        <v>1337.73</v>
      </c>
      <c r="G93" s="42">
        <f t="shared" si="8"/>
        <v>26.7546</v>
      </c>
      <c r="H93" s="42">
        <f t="shared" si="14"/>
        <v>100.32975</v>
      </c>
      <c r="I93" s="42">
        <f>+INGENIERIA!M93</f>
        <v>65.55</v>
      </c>
      <c r="J93" s="42">
        <f t="shared" si="15"/>
        <v>1530.3643500000001</v>
      </c>
      <c r="K93" s="42">
        <f t="shared" si="11"/>
        <v>244.85829600000002</v>
      </c>
      <c r="L93" s="42">
        <f t="shared" si="16"/>
        <v>1775.2226460000002</v>
      </c>
      <c r="N93" s="56" t="s">
        <v>358</v>
      </c>
      <c r="O93" s="56" t="s">
        <v>374</v>
      </c>
    </row>
    <row r="94" spans="1:15" ht="15">
      <c r="A94" s="2" t="s">
        <v>190</v>
      </c>
      <c r="B94" s="1" t="s">
        <v>191</v>
      </c>
      <c r="C94" s="15">
        <v>3889.46</v>
      </c>
      <c r="F94" s="42">
        <f t="shared" si="13"/>
        <v>3889.46</v>
      </c>
      <c r="G94" s="42">
        <f t="shared" si="8"/>
        <v>77.789200000000008</v>
      </c>
      <c r="H94" s="42">
        <f t="shared" si="14"/>
        <v>291.70949999999999</v>
      </c>
      <c r="I94" s="42">
        <f>+INGENIERIA!M94</f>
        <v>190.58</v>
      </c>
      <c r="J94" s="42">
        <f t="shared" si="15"/>
        <v>4449.5387000000001</v>
      </c>
      <c r="K94" s="42">
        <f t="shared" si="11"/>
        <v>711.92619200000001</v>
      </c>
      <c r="L94" s="42">
        <f t="shared" si="16"/>
        <v>5161.464892</v>
      </c>
      <c r="N94" s="56" t="s">
        <v>358</v>
      </c>
      <c r="O94" s="56" t="s">
        <v>375</v>
      </c>
    </row>
    <row r="95" spans="1:15" ht="15">
      <c r="A95" s="2" t="s">
        <v>192</v>
      </c>
      <c r="B95" s="1" t="s">
        <v>193</v>
      </c>
      <c r="C95" s="15">
        <v>2580.21</v>
      </c>
      <c r="F95" s="42">
        <f t="shared" si="13"/>
        <v>2580.21</v>
      </c>
      <c r="G95" s="42">
        <f t="shared" si="8"/>
        <v>51.604199999999999</v>
      </c>
      <c r="H95" s="42">
        <f t="shared" si="14"/>
        <v>193.51575</v>
      </c>
      <c r="I95" s="42">
        <f>+INGENIERIA!M95</f>
        <v>126.43</v>
      </c>
      <c r="J95" s="42">
        <f t="shared" si="15"/>
        <v>2951.7599500000001</v>
      </c>
      <c r="K95" s="42">
        <f t="shared" si="11"/>
        <v>472.28159200000005</v>
      </c>
      <c r="L95" s="42">
        <f t="shared" si="16"/>
        <v>3424.0415419999999</v>
      </c>
      <c r="N95" s="56" t="s">
        <v>358</v>
      </c>
      <c r="O95" s="56" t="s">
        <v>376</v>
      </c>
    </row>
    <row r="96" spans="1:15" ht="15">
      <c r="A96" s="2" t="s">
        <v>194</v>
      </c>
      <c r="B96" s="1" t="s">
        <v>195</v>
      </c>
      <c r="C96" s="15">
        <v>4394.3</v>
      </c>
      <c r="F96" s="42">
        <f t="shared" si="13"/>
        <v>4394.3</v>
      </c>
      <c r="G96" s="42">
        <f t="shared" si="8"/>
        <v>87.88600000000001</v>
      </c>
      <c r="H96" s="42">
        <f t="shared" si="14"/>
        <v>329.57249999999999</v>
      </c>
      <c r="I96" s="42">
        <f>+INGENIERIA!M96</f>
        <v>0</v>
      </c>
      <c r="J96" s="42">
        <f t="shared" si="15"/>
        <v>4811.7585000000008</v>
      </c>
      <c r="K96" s="42">
        <f t="shared" si="11"/>
        <v>769.8813600000002</v>
      </c>
      <c r="L96" s="42">
        <f t="shared" si="16"/>
        <v>5581.6398600000011</v>
      </c>
      <c r="N96" s="56" t="s">
        <v>365</v>
      </c>
      <c r="O96" s="56" t="s">
        <v>377</v>
      </c>
    </row>
    <row r="97" spans="1:15" ht="15">
      <c r="A97" s="2" t="s">
        <v>196</v>
      </c>
      <c r="B97" s="1" t="s">
        <v>197</v>
      </c>
      <c r="C97" s="15">
        <v>1963.05</v>
      </c>
      <c r="F97" s="42">
        <f t="shared" si="13"/>
        <v>1963.05</v>
      </c>
      <c r="G97" s="42">
        <f t="shared" si="8"/>
        <v>39.261000000000003</v>
      </c>
      <c r="H97" s="42">
        <f t="shared" si="14"/>
        <v>147.22874999999999</v>
      </c>
      <c r="I97" s="42">
        <f>+INGENIERIA!M97</f>
        <v>96.19</v>
      </c>
      <c r="J97" s="42">
        <f t="shared" si="15"/>
        <v>2245.72975</v>
      </c>
      <c r="K97" s="42">
        <f t="shared" si="11"/>
        <v>359.31675999999999</v>
      </c>
      <c r="L97" s="42">
        <f t="shared" si="16"/>
        <v>2605.0465100000001</v>
      </c>
      <c r="N97" s="56" t="s">
        <v>358</v>
      </c>
      <c r="O97" s="56" t="s">
        <v>378</v>
      </c>
    </row>
    <row r="98" spans="1:15" ht="15">
      <c r="A98" s="2" t="s">
        <v>198</v>
      </c>
      <c r="B98" s="1" t="s">
        <v>199</v>
      </c>
      <c r="C98" s="15">
        <v>1625.05</v>
      </c>
      <c r="F98" s="42">
        <f t="shared" si="13"/>
        <v>1625.05</v>
      </c>
      <c r="G98" s="42">
        <f t="shared" si="8"/>
        <v>32.500999999999998</v>
      </c>
      <c r="H98" s="42">
        <f t="shared" si="14"/>
        <v>121.87875</v>
      </c>
      <c r="I98" s="42">
        <f>+INGENIERIA!M98</f>
        <v>0</v>
      </c>
      <c r="J98" s="42">
        <f t="shared" si="15"/>
        <v>1779.42975</v>
      </c>
      <c r="K98" s="42">
        <f t="shared" si="11"/>
        <v>284.70875999999998</v>
      </c>
      <c r="L98" s="42">
        <f t="shared" si="16"/>
        <v>2064.1385099999998</v>
      </c>
      <c r="N98" s="58" t="s">
        <v>289</v>
      </c>
      <c r="O98" s="56" t="s">
        <v>379</v>
      </c>
    </row>
    <row r="99" spans="1:15" ht="15">
      <c r="A99" s="2" t="s">
        <v>200</v>
      </c>
      <c r="B99" s="1" t="s">
        <v>201</v>
      </c>
      <c r="C99" s="15">
        <v>1200.01</v>
      </c>
      <c r="F99" s="42">
        <f t="shared" si="13"/>
        <v>1200.01</v>
      </c>
      <c r="G99" s="42">
        <f t="shared" si="8"/>
        <v>24.0002</v>
      </c>
      <c r="H99" s="42">
        <f t="shared" si="14"/>
        <v>90.000749999999996</v>
      </c>
      <c r="I99" s="42">
        <f>+INGENIERIA!M99</f>
        <v>0</v>
      </c>
      <c r="J99" s="42">
        <f t="shared" si="15"/>
        <v>1314.0109499999999</v>
      </c>
      <c r="K99" s="42">
        <f t="shared" si="11"/>
        <v>210.24175199999999</v>
      </c>
      <c r="L99" s="42">
        <f t="shared" si="16"/>
        <v>1524.2527019999998</v>
      </c>
      <c r="N99" s="56" t="s">
        <v>365</v>
      </c>
      <c r="O99" s="56" t="s">
        <v>380</v>
      </c>
    </row>
    <row r="100" spans="1:15" ht="15">
      <c r="A100" s="2" t="s">
        <v>202</v>
      </c>
      <c r="B100" s="1" t="s">
        <v>203</v>
      </c>
      <c r="C100" s="15">
        <v>1197.3</v>
      </c>
      <c r="F100" s="42">
        <f t="shared" si="13"/>
        <v>1197.3</v>
      </c>
      <c r="G100" s="42">
        <f t="shared" si="8"/>
        <v>23.945999999999998</v>
      </c>
      <c r="H100" s="42">
        <f t="shared" si="14"/>
        <v>89.797499999999999</v>
      </c>
      <c r="I100" s="42">
        <f>+INGENIERIA!M100</f>
        <v>58.67</v>
      </c>
      <c r="J100" s="42">
        <f t="shared" si="15"/>
        <v>1369.7134999999998</v>
      </c>
      <c r="K100" s="42">
        <f t="shared" si="11"/>
        <v>219.15415999999999</v>
      </c>
      <c r="L100" s="42">
        <f t="shared" si="16"/>
        <v>1588.8676599999999</v>
      </c>
      <c r="N100" s="56" t="s">
        <v>358</v>
      </c>
      <c r="O100" s="56" t="s">
        <v>381</v>
      </c>
    </row>
    <row r="101" spans="1:15" ht="15">
      <c r="A101" s="2" t="s">
        <v>204</v>
      </c>
      <c r="B101" s="1" t="s">
        <v>205</v>
      </c>
      <c r="C101" s="15">
        <v>3921.53</v>
      </c>
      <c r="F101" s="42">
        <f t="shared" si="13"/>
        <v>3921.53</v>
      </c>
      <c r="G101" s="42">
        <f t="shared" si="8"/>
        <v>78.430600000000013</v>
      </c>
      <c r="H101" s="42">
        <f t="shared" si="14"/>
        <v>294.11475000000002</v>
      </c>
      <c r="I101" s="42">
        <f>+INGENIERIA!M101</f>
        <v>0</v>
      </c>
      <c r="J101" s="42">
        <f t="shared" si="15"/>
        <v>4294.0753500000001</v>
      </c>
      <c r="K101" s="42">
        <f t="shared" si="11"/>
        <v>687.05205599999999</v>
      </c>
      <c r="L101" s="42">
        <f t="shared" si="16"/>
        <v>4981.1274059999996</v>
      </c>
      <c r="N101" s="56" t="s">
        <v>365</v>
      </c>
      <c r="O101" s="56" t="s">
        <v>382</v>
      </c>
    </row>
    <row r="102" spans="1:15" ht="15">
      <c r="A102" s="2" t="s">
        <v>206</v>
      </c>
      <c r="B102" s="1" t="s">
        <v>207</v>
      </c>
      <c r="C102" s="15">
        <v>4330.3599999999997</v>
      </c>
      <c r="F102" s="42">
        <f t="shared" si="13"/>
        <v>4330.3599999999997</v>
      </c>
      <c r="G102" s="42">
        <f t="shared" si="8"/>
        <v>86.607199999999992</v>
      </c>
      <c r="H102" s="42">
        <f t="shared" si="14"/>
        <v>324.77699999999999</v>
      </c>
      <c r="I102" s="42">
        <f>+INGENIERIA!M102</f>
        <v>212.19</v>
      </c>
      <c r="J102" s="42">
        <f t="shared" si="15"/>
        <v>4953.9341999999997</v>
      </c>
      <c r="K102" s="42">
        <f t="shared" si="11"/>
        <v>792.62947199999996</v>
      </c>
      <c r="L102" s="42">
        <f t="shared" si="16"/>
        <v>5746.5636719999993</v>
      </c>
      <c r="N102" s="56" t="s">
        <v>358</v>
      </c>
      <c r="O102" s="56" t="s">
        <v>383</v>
      </c>
    </row>
    <row r="103" spans="1:15" ht="15">
      <c r="A103" s="2" t="s">
        <v>208</v>
      </c>
      <c r="B103" s="1" t="s">
        <v>209</v>
      </c>
      <c r="C103" s="15">
        <v>2329.91</v>
      </c>
      <c r="F103" s="42">
        <f t="shared" si="13"/>
        <v>2329.91</v>
      </c>
      <c r="G103" s="42">
        <f t="shared" si="8"/>
        <v>46.598199999999999</v>
      </c>
      <c r="H103" s="42">
        <f t="shared" si="14"/>
        <v>174.74324999999999</v>
      </c>
      <c r="I103" s="42">
        <f>+INGENIERIA!M103</f>
        <v>114.17</v>
      </c>
      <c r="J103" s="42">
        <f t="shared" si="15"/>
        <v>2665.4214499999998</v>
      </c>
      <c r="K103" s="42">
        <f t="shared" si="11"/>
        <v>426.46743199999997</v>
      </c>
      <c r="L103" s="42">
        <f t="shared" si="16"/>
        <v>3091.8888819999997</v>
      </c>
      <c r="N103" s="56" t="s">
        <v>358</v>
      </c>
      <c r="O103" s="56" t="s">
        <v>384</v>
      </c>
    </row>
    <row r="104" spans="1:15" ht="15">
      <c r="A104" s="2" t="s">
        <v>210</v>
      </c>
      <c r="B104" s="1" t="s">
        <v>211</v>
      </c>
      <c r="C104" s="15">
        <v>1199.94</v>
      </c>
      <c r="F104" s="42">
        <f t="shared" si="13"/>
        <v>1199.94</v>
      </c>
      <c r="G104" s="42">
        <f t="shared" si="8"/>
        <v>23.998800000000003</v>
      </c>
      <c r="H104" s="42">
        <f t="shared" si="14"/>
        <v>89.995500000000007</v>
      </c>
      <c r="I104" s="42">
        <f>+INGENIERIA!M104</f>
        <v>0</v>
      </c>
      <c r="J104" s="42">
        <f t="shared" si="15"/>
        <v>1313.9343000000001</v>
      </c>
      <c r="K104" s="42">
        <f t="shared" si="11"/>
        <v>210.22948800000003</v>
      </c>
      <c r="L104" s="42">
        <f t="shared" si="16"/>
        <v>1524.1637880000001</v>
      </c>
      <c r="N104" s="56" t="s">
        <v>365</v>
      </c>
      <c r="O104" s="56" t="s">
        <v>385</v>
      </c>
    </row>
    <row r="105" spans="1:15" ht="15">
      <c r="A105" s="2" t="s">
        <v>212</v>
      </c>
      <c r="B105" s="1" t="s">
        <v>213</v>
      </c>
      <c r="C105" s="15">
        <v>6426.8</v>
      </c>
      <c r="F105" s="42">
        <f t="shared" si="13"/>
        <v>6426.8</v>
      </c>
      <c r="G105" s="42">
        <f t="shared" si="8"/>
        <v>128.536</v>
      </c>
      <c r="H105" s="42">
        <f t="shared" si="14"/>
        <v>482.01</v>
      </c>
      <c r="I105" s="42">
        <f>+INGENIERIA!M105</f>
        <v>0</v>
      </c>
      <c r="J105" s="42">
        <f t="shared" si="15"/>
        <v>7037.3460000000005</v>
      </c>
      <c r="K105" s="42">
        <f t="shared" si="11"/>
        <v>1125.9753600000001</v>
      </c>
      <c r="L105" s="42">
        <f t="shared" si="16"/>
        <v>8163.3213600000008</v>
      </c>
      <c r="N105" s="56" t="s">
        <v>365</v>
      </c>
      <c r="O105" s="56" t="s">
        <v>386</v>
      </c>
    </row>
    <row r="106" spans="1:15" ht="15">
      <c r="A106" s="2" t="s">
        <v>214</v>
      </c>
      <c r="B106" s="1" t="s">
        <v>215</v>
      </c>
      <c r="C106" s="15">
        <v>1200.01</v>
      </c>
      <c r="F106" s="42">
        <f t="shared" si="13"/>
        <v>1200.01</v>
      </c>
      <c r="G106" s="42">
        <f t="shared" si="8"/>
        <v>24.0002</v>
      </c>
      <c r="H106" s="42">
        <f t="shared" si="14"/>
        <v>90.000749999999996</v>
      </c>
      <c r="I106" s="42">
        <f>+INGENIERIA!M106</f>
        <v>0</v>
      </c>
      <c r="J106" s="42">
        <f t="shared" si="15"/>
        <v>1314.0109499999999</v>
      </c>
      <c r="K106" s="42">
        <f t="shared" si="11"/>
        <v>210.24175199999999</v>
      </c>
      <c r="L106" s="42">
        <f t="shared" si="16"/>
        <v>1524.2527019999998</v>
      </c>
      <c r="N106" s="56" t="s">
        <v>365</v>
      </c>
      <c r="O106" s="56" t="s">
        <v>387</v>
      </c>
    </row>
    <row r="107" spans="1:15" ht="15">
      <c r="A107" s="2" t="s">
        <v>216</v>
      </c>
      <c r="B107" s="1" t="s">
        <v>217</v>
      </c>
      <c r="C107" s="15">
        <v>1199.94</v>
      </c>
      <c r="F107" s="42">
        <f t="shared" si="13"/>
        <v>1199.94</v>
      </c>
      <c r="G107" s="42">
        <f t="shared" si="8"/>
        <v>23.998800000000003</v>
      </c>
      <c r="H107" s="42">
        <f t="shared" si="14"/>
        <v>89.995500000000007</v>
      </c>
      <c r="I107" s="42">
        <f>+INGENIERIA!M107</f>
        <v>0</v>
      </c>
      <c r="J107" s="42">
        <f t="shared" si="15"/>
        <v>1313.9343000000001</v>
      </c>
      <c r="K107" s="42">
        <f t="shared" si="11"/>
        <v>210.22948800000003</v>
      </c>
      <c r="L107" s="42">
        <f t="shared" si="16"/>
        <v>1524.1637880000001</v>
      </c>
      <c r="N107" s="56" t="s">
        <v>365</v>
      </c>
      <c r="O107" s="56" t="s">
        <v>388</v>
      </c>
    </row>
    <row r="108" spans="1:15" ht="15">
      <c r="A108" s="2" t="s">
        <v>218</v>
      </c>
      <c r="B108" s="1" t="s">
        <v>219</v>
      </c>
      <c r="C108" s="15">
        <v>6252.62</v>
      </c>
      <c r="F108" s="42">
        <f t="shared" si="13"/>
        <v>6252.62</v>
      </c>
      <c r="G108" s="42">
        <f t="shared" si="8"/>
        <v>125.05240000000001</v>
      </c>
      <c r="H108" s="42">
        <f t="shared" si="14"/>
        <v>468.94649999999996</v>
      </c>
      <c r="I108" s="42">
        <f>+INGENIERIA!M108</f>
        <v>0</v>
      </c>
      <c r="J108" s="42">
        <f t="shared" si="15"/>
        <v>6846.6188999999995</v>
      </c>
      <c r="K108" s="42">
        <f t="shared" si="11"/>
        <v>1095.459024</v>
      </c>
      <c r="L108" s="42">
        <f t="shared" si="16"/>
        <v>7942.0779239999993</v>
      </c>
      <c r="N108" s="56" t="s">
        <v>365</v>
      </c>
      <c r="O108" s="56" t="s">
        <v>389</v>
      </c>
    </row>
    <row r="109" spans="1:15" ht="15">
      <c r="A109" s="2" t="s">
        <v>220</v>
      </c>
      <c r="B109" s="1" t="s">
        <v>221</v>
      </c>
      <c r="C109" s="15">
        <v>1254.7</v>
      </c>
      <c r="F109" s="42">
        <f t="shared" si="13"/>
        <v>1254.7</v>
      </c>
      <c r="G109" s="42">
        <f t="shared" si="8"/>
        <v>25.094000000000001</v>
      </c>
      <c r="H109" s="42">
        <f t="shared" si="14"/>
        <v>94.102500000000006</v>
      </c>
      <c r="I109" s="42">
        <f>+INGENIERIA!M109</f>
        <v>61.48</v>
      </c>
      <c r="J109" s="42">
        <f t="shared" si="15"/>
        <v>1435.3765000000001</v>
      </c>
      <c r="K109" s="42">
        <f t="shared" si="11"/>
        <v>229.66024000000002</v>
      </c>
      <c r="L109" s="42">
        <f t="shared" si="16"/>
        <v>1665.03674</v>
      </c>
      <c r="N109" s="56" t="s">
        <v>358</v>
      </c>
      <c r="O109" s="56" t="s">
        <v>390</v>
      </c>
    </row>
    <row r="110" spans="1:15" ht="15">
      <c r="A110" s="2" t="s">
        <v>222</v>
      </c>
      <c r="B110" s="1" t="s">
        <v>223</v>
      </c>
      <c r="C110" s="15">
        <v>2380.46</v>
      </c>
      <c r="F110" s="42">
        <f t="shared" si="13"/>
        <v>2380.46</v>
      </c>
      <c r="G110" s="42">
        <f t="shared" si="8"/>
        <v>47.609200000000001</v>
      </c>
      <c r="H110" s="42">
        <f t="shared" si="14"/>
        <v>178.53450000000001</v>
      </c>
      <c r="I110" s="42">
        <f>+INGENIERIA!M110</f>
        <v>0</v>
      </c>
      <c r="J110" s="42">
        <f t="shared" si="15"/>
        <v>2606.6037000000001</v>
      </c>
      <c r="K110" s="42">
        <f t="shared" si="11"/>
        <v>417.05659200000002</v>
      </c>
      <c r="L110" s="42">
        <f t="shared" si="16"/>
        <v>3023.660292</v>
      </c>
      <c r="N110" s="56" t="s">
        <v>365</v>
      </c>
      <c r="O110" s="56" t="s">
        <v>391</v>
      </c>
    </row>
    <row r="111" spans="1:15" ht="15">
      <c r="A111" s="2" t="s">
        <v>224</v>
      </c>
      <c r="B111" s="1" t="s">
        <v>225</v>
      </c>
      <c r="C111" s="15">
        <v>1171.56</v>
      </c>
      <c r="F111" s="42">
        <f t="shared" si="13"/>
        <v>1171.56</v>
      </c>
      <c r="G111" s="42">
        <f t="shared" si="8"/>
        <v>23.4312</v>
      </c>
      <c r="H111" s="42">
        <f t="shared" si="14"/>
        <v>87.86699999999999</v>
      </c>
      <c r="I111" s="42">
        <f>+INGENIERIA!M111</f>
        <v>0</v>
      </c>
      <c r="J111" s="42">
        <f t="shared" si="15"/>
        <v>1282.8581999999999</v>
      </c>
      <c r="K111" s="42">
        <f t="shared" si="11"/>
        <v>205.25731199999998</v>
      </c>
      <c r="L111" s="42">
        <f t="shared" si="16"/>
        <v>1488.1155119999999</v>
      </c>
      <c r="N111" s="56" t="s">
        <v>358</v>
      </c>
      <c r="O111" s="56" t="s">
        <v>392</v>
      </c>
    </row>
    <row r="112" spans="1:15" ht="15">
      <c r="A112" s="2" t="s">
        <v>226</v>
      </c>
      <c r="B112" s="1" t="s">
        <v>227</v>
      </c>
      <c r="C112" s="15">
        <v>755.38</v>
      </c>
      <c r="F112" s="42">
        <f t="shared" si="13"/>
        <v>755.38</v>
      </c>
      <c r="G112" s="42">
        <f t="shared" si="8"/>
        <v>15.1076</v>
      </c>
      <c r="H112" s="42">
        <f t="shared" si="14"/>
        <v>56.653500000000001</v>
      </c>
      <c r="I112" s="42">
        <f>+INGENIERIA!M112</f>
        <v>0</v>
      </c>
      <c r="J112" s="42">
        <f t="shared" si="15"/>
        <v>827.14110000000005</v>
      </c>
      <c r="K112" s="42">
        <f t="shared" si="11"/>
        <v>132.34257600000001</v>
      </c>
      <c r="L112" s="42">
        <f t="shared" si="16"/>
        <v>959.48367600000006</v>
      </c>
      <c r="N112" s="56" t="s">
        <v>358</v>
      </c>
      <c r="O112" s="56" t="s">
        <v>393</v>
      </c>
    </row>
    <row r="113" spans="1:15" ht="15">
      <c r="A113" s="2" t="s">
        <v>228</v>
      </c>
      <c r="B113" s="1" t="s">
        <v>229</v>
      </c>
      <c r="C113" s="15">
        <v>1325.28</v>
      </c>
      <c r="F113" s="42">
        <f t="shared" si="13"/>
        <v>1325.28</v>
      </c>
      <c r="G113" s="42">
        <f t="shared" si="8"/>
        <v>26.505600000000001</v>
      </c>
      <c r="H113" s="42">
        <f t="shared" si="14"/>
        <v>99.396000000000001</v>
      </c>
      <c r="I113" s="42">
        <f>+INGENIERIA!M113</f>
        <v>0</v>
      </c>
      <c r="J113" s="42">
        <f t="shared" si="15"/>
        <v>1451.1815999999999</v>
      </c>
      <c r="K113" s="42">
        <f t="shared" si="11"/>
        <v>232.18905599999999</v>
      </c>
      <c r="L113" s="42">
        <f t="shared" si="16"/>
        <v>1683.3706559999998</v>
      </c>
      <c r="N113" s="56" t="s">
        <v>358</v>
      </c>
      <c r="O113" s="56" t="s">
        <v>394</v>
      </c>
    </row>
    <row r="114" spans="1:15" ht="15">
      <c r="A114" s="2" t="s">
        <v>230</v>
      </c>
      <c r="B114" s="1" t="s">
        <v>231</v>
      </c>
      <c r="C114" s="15">
        <v>1651.65</v>
      </c>
      <c r="F114" s="42">
        <f t="shared" si="13"/>
        <v>1651.65</v>
      </c>
      <c r="G114" s="42">
        <f t="shared" si="8"/>
        <v>33.033000000000001</v>
      </c>
      <c r="H114" s="42">
        <f t="shared" si="14"/>
        <v>123.87375</v>
      </c>
      <c r="I114" s="42">
        <f>+INGENIERIA!M114</f>
        <v>80.930000000000007</v>
      </c>
      <c r="J114" s="42">
        <f t="shared" si="15"/>
        <v>1889.48675</v>
      </c>
      <c r="K114" s="42">
        <f t="shared" si="11"/>
        <v>302.31788</v>
      </c>
      <c r="L114" s="42">
        <f t="shared" si="16"/>
        <v>2191.8046300000001</v>
      </c>
      <c r="N114" s="56" t="s">
        <v>358</v>
      </c>
      <c r="O114" s="56" t="s">
        <v>395</v>
      </c>
    </row>
    <row r="115" spans="1:15" ht="15">
      <c r="A115" s="2" t="s">
        <v>232</v>
      </c>
      <c r="B115" s="1" t="s">
        <v>233</v>
      </c>
      <c r="C115" s="15">
        <v>2424.79</v>
      </c>
      <c r="F115" s="42">
        <f t="shared" si="13"/>
        <v>2424.79</v>
      </c>
      <c r="G115" s="42">
        <f t="shared" si="8"/>
        <v>48.495800000000003</v>
      </c>
      <c r="H115" s="42">
        <f t="shared" si="14"/>
        <v>181.85925</v>
      </c>
      <c r="I115" s="42">
        <f>+INGENIERIA!M115</f>
        <v>118.81</v>
      </c>
      <c r="J115" s="42">
        <f t="shared" si="15"/>
        <v>2773.95505</v>
      </c>
      <c r="K115" s="42">
        <f t="shared" si="11"/>
        <v>443.832808</v>
      </c>
      <c r="L115" s="42">
        <f t="shared" si="16"/>
        <v>3217.7878580000001</v>
      </c>
      <c r="N115" s="56" t="s">
        <v>358</v>
      </c>
      <c r="O115" s="56" t="s">
        <v>396</v>
      </c>
    </row>
    <row r="116" spans="1:15" ht="15">
      <c r="A116" s="2" t="s">
        <v>234</v>
      </c>
      <c r="B116" s="1" t="s">
        <v>235</v>
      </c>
      <c r="C116" s="15">
        <v>3586.97</v>
      </c>
      <c r="F116" s="42">
        <f t="shared" si="13"/>
        <v>3586.97</v>
      </c>
      <c r="G116" s="42">
        <f t="shared" si="8"/>
        <v>71.739400000000003</v>
      </c>
      <c r="H116" s="42">
        <f t="shared" si="14"/>
        <v>269.02274999999997</v>
      </c>
      <c r="I116" s="42">
        <f>+INGENIERIA!M116</f>
        <v>0</v>
      </c>
      <c r="J116" s="42">
        <f t="shared" si="15"/>
        <v>3927.7321499999998</v>
      </c>
      <c r="K116" s="42">
        <f t="shared" si="11"/>
        <v>628.43714399999999</v>
      </c>
      <c r="L116" s="42">
        <f t="shared" si="16"/>
        <v>4556.1692939999994</v>
      </c>
      <c r="N116" s="56" t="s">
        <v>365</v>
      </c>
      <c r="O116" s="56" t="s">
        <v>397</v>
      </c>
    </row>
    <row r="117" spans="1:15" ht="15">
      <c r="A117" s="2" t="s">
        <v>236</v>
      </c>
      <c r="B117" s="1" t="s">
        <v>237</v>
      </c>
      <c r="C117" s="15">
        <v>950.58</v>
      </c>
      <c r="F117" s="42">
        <f t="shared" si="13"/>
        <v>950.58</v>
      </c>
      <c r="G117" s="42">
        <f t="shared" si="8"/>
        <v>19.011600000000001</v>
      </c>
      <c r="H117" s="42">
        <f t="shared" si="14"/>
        <v>71.293499999999995</v>
      </c>
      <c r="I117" s="42">
        <f>+INGENIERIA!M117</f>
        <v>0</v>
      </c>
      <c r="J117" s="42">
        <f t="shared" si="15"/>
        <v>1040.8851</v>
      </c>
      <c r="K117" s="42">
        <f t="shared" si="11"/>
        <v>166.541616</v>
      </c>
      <c r="L117" s="42">
        <f t="shared" si="16"/>
        <v>1207.4267159999999</v>
      </c>
      <c r="N117" s="56" t="s">
        <v>358</v>
      </c>
      <c r="O117" s="56" t="s">
        <v>398</v>
      </c>
    </row>
    <row r="118" spans="1:15" ht="15">
      <c r="A118" s="2" t="s">
        <v>238</v>
      </c>
      <c r="B118" s="1" t="s">
        <v>239</v>
      </c>
      <c r="C118" s="15">
        <v>5317.61</v>
      </c>
      <c r="F118" s="42">
        <f t="shared" si="13"/>
        <v>5317.61</v>
      </c>
      <c r="G118" s="42">
        <f t="shared" si="8"/>
        <v>106.3522</v>
      </c>
      <c r="H118" s="42">
        <f t="shared" si="14"/>
        <v>398.82074999999998</v>
      </c>
      <c r="I118" s="42">
        <f>+INGENIERIA!M118</f>
        <v>260.56</v>
      </c>
      <c r="J118" s="42">
        <f t="shared" si="15"/>
        <v>6083.3429500000002</v>
      </c>
      <c r="K118" s="42">
        <f t="shared" si="11"/>
        <v>973.33487200000002</v>
      </c>
      <c r="L118" s="42">
        <f t="shared" si="16"/>
        <v>7056.6778220000006</v>
      </c>
      <c r="N118" s="56" t="s">
        <v>358</v>
      </c>
      <c r="O118" s="56" t="s">
        <v>399</v>
      </c>
    </row>
    <row r="119" spans="1:15" ht="15">
      <c r="A119" s="2" t="s">
        <v>240</v>
      </c>
      <c r="B119" s="1" t="s">
        <v>241</v>
      </c>
      <c r="C119" s="15">
        <v>1068.97</v>
      </c>
      <c r="F119" s="42">
        <f t="shared" si="13"/>
        <v>1068.97</v>
      </c>
      <c r="G119" s="42">
        <f t="shared" si="8"/>
        <v>21.3794</v>
      </c>
      <c r="H119" s="42">
        <f t="shared" si="14"/>
        <v>80.172749999999994</v>
      </c>
      <c r="I119" s="42">
        <f>+INGENIERIA!M119</f>
        <v>0</v>
      </c>
      <c r="J119" s="42">
        <f t="shared" si="15"/>
        <v>1170.52215</v>
      </c>
      <c r="K119" s="42">
        <f t="shared" si="11"/>
        <v>187.28354400000001</v>
      </c>
      <c r="L119" s="42">
        <f t="shared" si="16"/>
        <v>1357.8056940000001</v>
      </c>
      <c r="N119" s="56" t="s">
        <v>365</v>
      </c>
      <c r="O119" s="56" t="s">
        <v>400</v>
      </c>
    </row>
    <row r="120" spans="1:15" ht="15">
      <c r="A120" s="2" t="s">
        <v>242</v>
      </c>
      <c r="B120" s="1" t="s">
        <v>243</v>
      </c>
      <c r="C120" s="15">
        <v>2562.23</v>
      </c>
      <c r="F120" s="42">
        <f t="shared" si="13"/>
        <v>2562.23</v>
      </c>
      <c r="G120" s="42">
        <f t="shared" si="8"/>
        <v>51.244599999999998</v>
      </c>
      <c r="H120" s="42">
        <f t="shared" si="14"/>
        <v>192.16725</v>
      </c>
      <c r="I120" s="42">
        <f>+INGENIERIA!M120</f>
        <v>0</v>
      </c>
      <c r="J120" s="42">
        <f t="shared" si="15"/>
        <v>2805.64185</v>
      </c>
      <c r="K120" s="42">
        <f t="shared" si="11"/>
        <v>448.90269599999999</v>
      </c>
      <c r="L120" s="42">
        <f t="shared" si="16"/>
        <v>3254.5445460000001</v>
      </c>
      <c r="N120" s="56" t="s">
        <v>365</v>
      </c>
      <c r="O120" s="56" t="s">
        <v>401</v>
      </c>
    </row>
    <row r="121" spans="1:15" ht="15">
      <c r="A121" s="2" t="s">
        <v>244</v>
      </c>
      <c r="B121" s="1" t="s">
        <v>245</v>
      </c>
      <c r="C121" s="15">
        <v>5584.07</v>
      </c>
      <c r="F121" s="42">
        <f t="shared" si="13"/>
        <v>5584.07</v>
      </c>
      <c r="G121" s="42">
        <f t="shared" si="8"/>
        <v>111.6814</v>
      </c>
      <c r="H121" s="42">
        <f t="shared" si="14"/>
        <v>418.80524999999994</v>
      </c>
      <c r="I121" s="42">
        <f>+INGENIERIA!M121</f>
        <v>0</v>
      </c>
      <c r="J121" s="42">
        <f t="shared" si="15"/>
        <v>6114.5566500000004</v>
      </c>
      <c r="K121" s="42">
        <f t="shared" si="11"/>
        <v>978.32906400000013</v>
      </c>
      <c r="L121" s="42">
        <f t="shared" si="16"/>
        <v>7092.8857140000009</v>
      </c>
      <c r="N121" s="56" t="s">
        <v>365</v>
      </c>
      <c r="O121" s="56" t="s">
        <v>402</v>
      </c>
    </row>
    <row r="122" spans="1:15" s="8" customFormat="1">
      <c r="A122" s="18" t="s">
        <v>157</v>
      </c>
      <c r="C122" s="8" t="s">
        <v>158</v>
      </c>
      <c r="F122" s="8" t="s">
        <v>158</v>
      </c>
      <c r="G122" s="8" t="s">
        <v>158</v>
      </c>
      <c r="H122" s="8" t="s">
        <v>158</v>
      </c>
      <c r="I122" s="8" t="s">
        <v>158</v>
      </c>
      <c r="J122" s="8" t="s">
        <v>158</v>
      </c>
      <c r="K122" s="8" t="s">
        <v>158</v>
      </c>
      <c r="L122" s="8" t="s">
        <v>158</v>
      </c>
    </row>
    <row r="123" spans="1:15">
      <c r="C123" s="20">
        <v>112863.6</v>
      </c>
      <c r="F123" s="43">
        <f>SUM(F79:F122)</f>
        <v>112863.6</v>
      </c>
      <c r="G123" s="43">
        <f t="shared" ref="G123:L123" si="17">SUM(G79:G122)</f>
        <v>2257.2719999999995</v>
      </c>
      <c r="H123" s="43">
        <f t="shared" si="17"/>
        <v>8464.7699999999986</v>
      </c>
      <c r="I123" s="43">
        <f t="shared" si="17"/>
        <v>2442.67</v>
      </c>
      <c r="J123" s="43">
        <f t="shared" si="17"/>
        <v>126028.31199999999</v>
      </c>
      <c r="K123" s="43">
        <f t="shared" si="17"/>
        <v>20164.529920000004</v>
      </c>
      <c r="L123" s="43">
        <f t="shared" si="17"/>
        <v>146192.84192000004</v>
      </c>
    </row>
    <row r="125" spans="1:15" s="8" customFormat="1">
      <c r="A125" s="17"/>
      <c r="C125" s="8" t="s">
        <v>246</v>
      </c>
      <c r="F125" s="8" t="s">
        <v>246</v>
      </c>
      <c r="G125" s="8" t="s">
        <v>246</v>
      </c>
      <c r="H125" s="8" t="s">
        <v>246</v>
      </c>
      <c r="I125" s="8" t="s">
        <v>246</v>
      </c>
      <c r="J125" s="8" t="s">
        <v>246</v>
      </c>
      <c r="K125" s="8" t="s">
        <v>246</v>
      </c>
      <c r="L125" s="8" t="s">
        <v>246</v>
      </c>
    </row>
    <row r="126" spans="1:15" ht="12.75" thickBot="1">
      <c r="A126" s="18" t="s">
        <v>247</v>
      </c>
      <c r="B126" s="1" t="s">
        <v>248</v>
      </c>
      <c r="C126" s="20">
        <v>381963.4</v>
      </c>
      <c r="F126" s="44">
        <f>+F76+F123</f>
        <v>381963.39999999991</v>
      </c>
      <c r="G126" s="44">
        <f t="shared" ref="G126:L126" si="18">+G76+G123</f>
        <v>7639.268</v>
      </c>
      <c r="H126" s="44">
        <f t="shared" si="18"/>
        <v>28647.254999999997</v>
      </c>
      <c r="I126" s="44">
        <f t="shared" si="18"/>
        <v>2442.67</v>
      </c>
      <c r="J126" s="44">
        <f t="shared" si="18"/>
        <v>420692.59299999999</v>
      </c>
      <c r="K126" s="44">
        <f t="shared" si="18"/>
        <v>67310.814880000005</v>
      </c>
      <c r="L126" s="44">
        <f t="shared" si="18"/>
        <v>488003.40788000001</v>
      </c>
    </row>
    <row r="127" spans="1:15" ht="12" thickTop="1"/>
    <row r="128" spans="1:15">
      <c r="C128" s="1" t="s">
        <v>248</v>
      </c>
    </row>
    <row r="129" spans="1:3">
      <c r="A129" s="2" t="s">
        <v>248</v>
      </c>
      <c r="B129" s="1" t="s">
        <v>248</v>
      </c>
      <c r="C129" s="19"/>
    </row>
  </sheetData>
  <autoFilter ref="A11:O76"/>
  <mergeCells count="1">
    <mergeCell ref="F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9"/>
  <sheetViews>
    <sheetView workbookViewId="0">
      <pane xSplit="2" ySplit="11" topLeftCell="C96" activePane="bottomRight" state="frozen"/>
      <selection pane="topRight" activeCell="C1" sqref="C1"/>
      <selection pane="bottomLeft" activeCell="A14" sqref="A14"/>
      <selection pane="bottomRight" activeCell="A109" sqref="A109:XFD109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2.42578125" style="1" customWidth="1"/>
    <col min="4" max="4" width="12.7109375" style="1" customWidth="1"/>
    <col min="5" max="5" width="12.28515625" style="1" customWidth="1"/>
    <col min="6" max="6" width="15" style="1" bestFit="1" customWidth="1"/>
    <col min="7" max="7" width="12" style="1" customWidth="1"/>
    <col min="8" max="9" width="11.7109375" style="1" customWidth="1"/>
    <col min="10" max="10" width="9" style="1" customWidth="1"/>
    <col min="11" max="11" width="10.85546875" style="1" customWidth="1"/>
    <col min="12" max="12" width="11.42578125" style="1" customWidth="1"/>
    <col min="13" max="13" width="10.5703125" style="1" customWidth="1"/>
    <col min="14" max="14" width="10.140625" style="1" customWidth="1"/>
    <col min="15" max="15" width="8.5703125" style="1" customWidth="1"/>
    <col min="16" max="16" width="10" style="1" customWidth="1"/>
    <col min="17" max="17" width="11" style="1" customWidth="1"/>
    <col min="18" max="18" width="10.42578125" style="1" customWidth="1"/>
    <col min="19" max="19" width="11.5703125" style="1" customWidth="1"/>
    <col min="20" max="20" width="8.7109375" style="1" customWidth="1"/>
    <col min="21" max="21" width="14.28515625" style="1" customWidth="1"/>
    <col min="22" max="22" width="11.7109375" style="1" customWidth="1"/>
    <col min="23" max="16384" width="11.42578125" style="1"/>
  </cols>
  <sheetData>
    <row r="1" spans="1:22" ht="18" customHeight="1">
      <c r="A1" s="3" t="s">
        <v>0</v>
      </c>
      <c r="B1" s="62" t="s">
        <v>248</v>
      </c>
      <c r="C1" s="63"/>
      <c r="D1" s="63"/>
    </row>
    <row r="2" spans="1:22" ht="24.95" customHeight="1">
      <c r="A2" s="4" t="s">
        <v>1</v>
      </c>
      <c r="B2" s="64" t="s">
        <v>2</v>
      </c>
      <c r="C2" s="65"/>
      <c r="D2" s="65"/>
    </row>
    <row r="3" spans="1:22" ht="15.75">
      <c r="B3" s="66" t="s">
        <v>3</v>
      </c>
      <c r="C3" s="67"/>
      <c r="D3" s="67"/>
      <c r="E3" s="8"/>
    </row>
    <row r="4" spans="1:22" ht="15">
      <c r="B4" s="68" t="s">
        <v>4</v>
      </c>
      <c r="C4" s="67"/>
      <c r="D4" s="67"/>
      <c r="E4" s="8"/>
    </row>
    <row r="5" spans="1:22">
      <c r="B5" s="7" t="s">
        <v>5</v>
      </c>
      <c r="C5" s="7"/>
      <c r="D5" s="7"/>
    </row>
    <row r="6" spans="1:22">
      <c r="B6" s="7" t="s">
        <v>6</v>
      </c>
      <c r="C6" s="7"/>
      <c r="D6" s="7"/>
    </row>
    <row r="8" spans="1:22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1" t="s">
        <v>27</v>
      </c>
      <c r="V8" s="12" t="s">
        <v>28</v>
      </c>
    </row>
    <row r="9" spans="1:22" ht="12" thickTop="1">
      <c r="A9" s="14" t="s">
        <v>29</v>
      </c>
    </row>
    <row r="11" spans="1:22">
      <c r="A11" s="13" t="s">
        <v>30</v>
      </c>
    </row>
    <row r="12" spans="1:22">
      <c r="A12" s="2" t="s">
        <v>31</v>
      </c>
      <c r="B12" s="1" t="s">
        <v>32</v>
      </c>
      <c r="C12" s="15">
        <v>880.02</v>
      </c>
      <c r="D12" s="15">
        <v>146.66999999999999</v>
      </c>
      <c r="E12" s="15">
        <v>0</v>
      </c>
      <c r="F12" s="15">
        <v>1026.69</v>
      </c>
      <c r="G12" s="16">
        <v>-18.41</v>
      </c>
      <c r="H12" s="15">
        <v>0</v>
      </c>
      <c r="I12" s="15">
        <v>26.05</v>
      </c>
      <c r="J12" s="15">
        <v>0</v>
      </c>
      <c r="K12" s="15">
        <v>0</v>
      </c>
      <c r="L12" s="15">
        <v>0</v>
      </c>
      <c r="M12" s="15">
        <v>0</v>
      </c>
      <c r="N12" s="15">
        <v>0.05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7.69</v>
      </c>
      <c r="V12" s="15">
        <v>1019</v>
      </c>
    </row>
    <row r="13" spans="1:22">
      <c r="A13" s="2" t="s">
        <v>33</v>
      </c>
      <c r="B13" s="1" t="s">
        <v>34</v>
      </c>
      <c r="C13" s="15">
        <v>999.66</v>
      </c>
      <c r="D13" s="15">
        <v>166.61</v>
      </c>
      <c r="E13" s="15">
        <v>2219.4499999999998</v>
      </c>
      <c r="F13" s="15">
        <v>3385.72</v>
      </c>
      <c r="G13" s="15">
        <v>0</v>
      </c>
      <c r="H13" s="15">
        <v>467.8</v>
      </c>
      <c r="I13" s="15">
        <v>28.99</v>
      </c>
      <c r="J13" s="15">
        <v>0</v>
      </c>
      <c r="K13" s="15">
        <v>0</v>
      </c>
      <c r="L13" s="15">
        <v>0</v>
      </c>
      <c r="M13" s="15">
        <v>0</v>
      </c>
      <c r="N13" s="16">
        <v>-7.0000000000000007E-2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496.72</v>
      </c>
      <c r="V13" s="15">
        <v>2889</v>
      </c>
    </row>
    <row r="14" spans="1:22">
      <c r="A14" s="2" t="s">
        <v>35</v>
      </c>
      <c r="B14" s="1" t="s">
        <v>36</v>
      </c>
      <c r="C14" s="15">
        <v>4000.02</v>
      </c>
      <c r="D14" s="15">
        <v>666.67</v>
      </c>
      <c r="E14" s="15">
        <v>9527.5300000000007</v>
      </c>
      <c r="F14" s="15">
        <v>14194.22</v>
      </c>
      <c r="G14" s="15">
        <v>0</v>
      </c>
      <c r="H14" s="15">
        <v>3411.1</v>
      </c>
      <c r="I14" s="15">
        <v>129</v>
      </c>
      <c r="J14" s="15">
        <v>0</v>
      </c>
      <c r="K14" s="15">
        <v>0</v>
      </c>
      <c r="L14" s="15">
        <v>0</v>
      </c>
      <c r="M14" s="15">
        <v>0</v>
      </c>
      <c r="N14" s="16">
        <v>-0.08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3540.02</v>
      </c>
      <c r="V14" s="15">
        <v>10654.2</v>
      </c>
    </row>
    <row r="15" spans="1:22">
      <c r="A15" s="2" t="s">
        <v>37</v>
      </c>
      <c r="B15" s="1" t="s">
        <v>38</v>
      </c>
      <c r="C15" s="15">
        <v>999.66</v>
      </c>
      <c r="D15" s="15">
        <v>166.61</v>
      </c>
      <c r="E15" s="15">
        <v>1574.57</v>
      </c>
      <c r="F15" s="15">
        <v>2740.84</v>
      </c>
      <c r="G15" s="15">
        <v>0</v>
      </c>
      <c r="H15" s="15">
        <v>330.05</v>
      </c>
      <c r="I15" s="15">
        <v>28.95</v>
      </c>
      <c r="J15" s="15">
        <v>0</v>
      </c>
      <c r="K15" s="15">
        <v>0</v>
      </c>
      <c r="L15" s="15">
        <v>0</v>
      </c>
      <c r="M15" s="15">
        <v>0</v>
      </c>
      <c r="N15" s="15">
        <v>0.04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359.04</v>
      </c>
      <c r="V15" s="15">
        <v>2381.8000000000002</v>
      </c>
    </row>
    <row r="16" spans="1:22">
      <c r="A16" s="2" t="s">
        <v>39</v>
      </c>
      <c r="B16" s="1" t="s">
        <v>40</v>
      </c>
      <c r="C16" s="15">
        <v>1400.04</v>
      </c>
      <c r="D16" s="15">
        <v>233.34</v>
      </c>
      <c r="E16" s="15">
        <v>3193.2</v>
      </c>
      <c r="F16" s="15">
        <v>4826.58</v>
      </c>
      <c r="G16" s="15">
        <v>0</v>
      </c>
      <c r="H16" s="15">
        <v>776.52</v>
      </c>
      <c r="I16" s="15">
        <v>40.659999999999997</v>
      </c>
      <c r="J16" s="15">
        <v>0</v>
      </c>
      <c r="K16" s="15">
        <v>2000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2817.18</v>
      </c>
      <c r="V16" s="15">
        <v>2009.4</v>
      </c>
    </row>
    <row r="17" spans="1:22">
      <c r="A17" s="2" t="s">
        <v>41</v>
      </c>
      <c r="B17" s="1" t="s">
        <v>42</v>
      </c>
      <c r="C17" s="15">
        <v>4000.02</v>
      </c>
      <c r="D17" s="15">
        <v>666.67</v>
      </c>
      <c r="E17" s="15">
        <v>0</v>
      </c>
      <c r="F17" s="15">
        <v>4666.6899999999996</v>
      </c>
      <c r="G17" s="15">
        <v>0</v>
      </c>
      <c r="H17" s="15">
        <v>741.42</v>
      </c>
      <c r="I17" s="15">
        <v>129.35</v>
      </c>
      <c r="J17" s="15">
        <v>0</v>
      </c>
      <c r="K17" s="15">
        <v>0</v>
      </c>
      <c r="L17" s="15">
        <v>0</v>
      </c>
      <c r="M17" s="15">
        <v>0</v>
      </c>
      <c r="N17" s="16">
        <v>-0.08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870.69</v>
      </c>
      <c r="V17" s="15">
        <v>3796</v>
      </c>
    </row>
    <row r="18" spans="1:22">
      <c r="A18" s="2" t="s">
        <v>43</v>
      </c>
      <c r="B18" s="1" t="s">
        <v>44</v>
      </c>
      <c r="C18" s="15">
        <v>880.02</v>
      </c>
      <c r="D18" s="15">
        <v>146.66999999999999</v>
      </c>
      <c r="E18" s="15">
        <v>11349.63</v>
      </c>
      <c r="F18" s="15">
        <v>12376.32</v>
      </c>
      <c r="G18" s="15">
        <v>0</v>
      </c>
      <c r="H18" s="15">
        <v>2865.73</v>
      </c>
      <c r="I18" s="15">
        <v>25.48</v>
      </c>
      <c r="J18" s="15">
        <v>0</v>
      </c>
      <c r="K18" s="15">
        <v>389</v>
      </c>
      <c r="L18" s="15">
        <v>0</v>
      </c>
      <c r="M18" s="15">
        <v>0</v>
      </c>
      <c r="N18" s="15">
        <v>0.06</v>
      </c>
      <c r="O18" s="15">
        <v>54.05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3334.32</v>
      </c>
      <c r="V18" s="15">
        <v>9042</v>
      </c>
    </row>
    <row r="19" spans="1:22">
      <c r="A19" s="2" t="s">
        <v>45</v>
      </c>
      <c r="B19" s="1" t="s">
        <v>46</v>
      </c>
      <c r="C19" s="15">
        <v>880.02</v>
      </c>
      <c r="D19" s="15">
        <v>146.66999999999999</v>
      </c>
      <c r="E19" s="15">
        <v>7442.03</v>
      </c>
      <c r="F19" s="15">
        <v>8468.7199999999993</v>
      </c>
      <c r="G19" s="15">
        <v>0</v>
      </c>
      <c r="H19" s="15">
        <v>1693.45</v>
      </c>
      <c r="I19" s="15">
        <v>25.48</v>
      </c>
      <c r="J19" s="15">
        <v>0</v>
      </c>
      <c r="K19" s="15">
        <v>512</v>
      </c>
      <c r="L19" s="15">
        <v>0</v>
      </c>
      <c r="M19" s="15">
        <v>0</v>
      </c>
      <c r="N19" s="15">
        <v>0.11</v>
      </c>
      <c r="O19" s="15">
        <v>66.88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2297.92</v>
      </c>
      <c r="V19" s="15">
        <v>6170.8</v>
      </c>
    </row>
    <row r="20" spans="1:22">
      <c r="A20" s="2" t="s">
        <v>47</v>
      </c>
      <c r="B20" s="1" t="s">
        <v>48</v>
      </c>
      <c r="C20" s="15">
        <v>880.02</v>
      </c>
      <c r="D20" s="15">
        <v>146.66999999999999</v>
      </c>
      <c r="E20" s="15">
        <v>0</v>
      </c>
      <c r="F20" s="15">
        <v>1026.69</v>
      </c>
      <c r="G20" s="16">
        <v>-18.41</v>
      </c>
      <c r="H20" s="15">
        <v>0</v>
      </c>
      <c r="I20" s="15">
        <v>25.54</v>
      </c>
      <c r="J20" s="15">
        <v>0</v>
      </c>
      <c r="K20" s="15">
        <v>600</v>
      </c>
      <c r="L20" s="15">
        <v>0</v>
      </c>
      <c r="M20" s="15">
        <v>0</v>
      </c>
      <c r="N20" s="15">
        <v>0.04</v>
      </c>
      <c r="O20" s="15">
        <v>54.05</v>
      </c>
      <c r="P20" s="15">
        <v>305.87</v>
      </c>
      <c r="Q20" s="15">
        <v>0</v>
      </c>
      <c r="R20" s="15">
        <v>0</v>
      </c>
      <c r="S20" s="15">
        <v>0</v>
      </c>
      <c r="T20" s="15">
        <v>0</v>
      </c>
      <c r="U20" s="15">
        <v>967.09</v>
      </c>
      <c r="V20" s="15">
        <v>59.6</v>
      </c>
    </row>
    <row r="21" spans="1:22">
      <c r="A21" s="2" t="s">
        <v>49</v>
      </c>
      <c r="B21" s="1" t="s">
        <v>50</v>
      </c>
      <c r="C21" s="15">
        <v>4000.02</v>
      </c>
      <c r="D21" s="15">
        <v>666.67</v>
      </c>
      <c r="E21" s="15">
        <v>4686.93</v>
      </c>
      <c r="F21" s="15">
        <v>9353.6200000000008</v>
      </c>
      <c r="G21" s="15">
        <v>0</v>
      </c>
      <c r="H21" s="15">
        <v>1958.92</v>
      </c>
      <c r="I21" s="15">
        <v>129.35</v>
      </c>
      <c r="J21" s="15">
        <v>0</v>
      </c>
      <c r="K21" s="15">
        <v>0</v>
      </c>
      <c r="L21" s="15">
        <v>0</v>
      </c>
      <c r="M21" s="15">
        <v>0</v>
      </c>
      <c r="N21" s="16">
        <v>-0.05</v>
      </c>
      <c r="O21" s="15">
        <v>0</v>
      </c>
      <c r="P21" s="15">
        <v>0</v>
      </c>
      <c r="Q21" s="15">
        <v>0</v>
      </c>
      <c r="R21" s="15">
        <v>0</v>
      </c>
      <c r="S21" s="15">
        <v>1000</v>
      </c>
      <c r="T21" s="15">
        <v>0</v>
      </c>
      <c r="U21" s="15">
        <v>3088.22</v>
      </c>
      <c r="V21" s="15">
        <v>6265.4</v>
      </c>
    </row>
    <row r="22" spans="1:22">
      <c r="A22" s="2" t="s">
        <v>51</v>
      </c>
      <c r="B22" s="1" t="s">
        <v>52</v>
      </c>
      <c r="C22" s="15">
        <v>880.02</v>
      </c>
      <c r="D22" s="15">
        <v>146.66999999999999</v>
      </c>
      <c r="E22" s="15">
        <v>0</v>
      </c>
      <c r="F22" s="15">
        <v>1026.69</v>
      </c>
      <c r="G22" s="16">
        <v>-18.41</v>
      </c>
      <c r="H22" s="15">
        <v>0</v>
      </c>
      <c r="I22" s="15">
        <v>25.48</v>
      </c>
      <c r="J22" s="15">
        <v>0</v>
      </c>
      <c r="K22" s="15">
        <v>50</v>
      </c>
      <c r="L22" s="15">
        <v>0</v>
      </c>
      <c r="M22" s="15">
        <v>0</v>
      </c>
      <c r="N22" s="15">
        <v>0.02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57.09</v>
      </c>
      <c r="V22" s="15">
        <v>969.6</v>
      </c>
    </row>
    <row r="23" spans="1:22">
      <c r="A23" s="2" t="s">
        <v>53</v>
      </c>
      <c r="B23" s="1" t="s">
        <v>54</v>
      </c>
      <c r="C23" s="15">
        <v>880.02</v>
      </c>
      <c r="D23" s="15">
        <v>146.66999999999999</v>
      </c>
      <c r="E23" s="15">
        <v>3479.13</v>
      </c>
      <c r="F23" s="15">
        <v>4505.82</v>
      </c>
      <c r="G23" s="15">
        <v>0</v>
      </c>
      <c r="H23" s="15">
        <v>707.05</v>
      </c>
      <c r="I23" s="15">
        <v>25.53</v>
      </c>
      <c r="J23" s="15">
        <v>0</v>
      </c>
      <c r="K23" s="15">
        <v>395</v>
      </c>
      <c r="L23" s="15">
        <v>0</v>
      </c>
      <c r="M23" s="15">
        <v>0</v>
      </c>
      <c r="N23" s="16">
        <v>-0.01</v>
      </c>
      <c r="O23" s="15">
        <v>54.05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1181.6199999999999</v>
      </c>
      <c r="V23" s="15">
        <v>3324.2</v>
      </c>
    </row>
    <row r="24" spans="1:22">
      <c r="A24" s="2" t="s">
        <v>55</v>
      </c>
      <c r="B24" s="1" t="s">
        <v>56</v>
      </c>
      <c r="C24" s="15">
        <v>880.02</v>
      </c>
      <c r="D24" s="15">
        <v>146.66999999999999</v>
      </c>
      <c r="E24" s="15">
        <v>6467.75</v>
      </c>
      <c r="F24" s="15">
        <v>7494.44</v>
      </c>
      <c r="G24" s="15">
        <v>0</v>
      </c>
      <c r="H24" s="15">
        <v>1404</v>
      </c>
      <c r="I24" s="15">
        <v>25.48</v>
      </c>
      <c r="J24" s="15">
        <v>0</v>
      </c>
      <c r="K24" s="15">
        <v>0</v>
      </c>
      <c r="L24" s="15">
        <v>0</v>
      </c>
      <c r="M24" s="15">
        <v>0</v>
      </c>
      <c r="N24" s="16">
        <v>-0.09</v>
      </c>
      <c r="O24" s="15">
        <v>47.05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1476.44</v>
      </c>
      <c r="V24" s="15">
        <v>6018</v>
      </c>
    </row>
    <row r="25" spans="1:22">
      <c r="A25" s="2" t="s">
        <v>57</v>
      </c>
      <c r="B25" s="1" t="s">
        <v>58</v>
      </c>
      <c r="C25" s="15">
        <v>1300.02</v>
      </c>
      <c r="D25" s="15">
        <v>216.67</v>
      </c>
      <c r="E25" s="15">
        <v>0</v>
      </c>
      <c r="F25" s="15">
        <v>1516.69</v>
      </c>
      <c r="G25" s="15">
        <v>0</v>
      </c>
      <c r="H25" s="15">
        <v>58.08</v>
      </c>
      <c r="I25" s="15">
        <v>37.700000000000003</v>
      </c>
      <c r="J25" s="15">
        <v>0</v>
      </c>
      <c r="K25" s="15">
        <v>0</v>
      </c>
      <c r="L25" s="15">
        <v>0</v>
      </c>
      <c r="M25" s="15">
        <v>0</v>
      </c>
      <c r="N25" s="15">
        <v>0.04</v>
      </c>
      <c r="O25" s="15">
        <v>0</v>
      </c>
      <c r="P25" s="15">
        <v>426.27</v>
      </c>
      <c r="Q25" s="15">
        <v>0</v>
      </c>
      <c r="R25" s="15">
        <v>0</v>
      </c>
      <c r="S25" s="15">
        <v>300</v>
      </c>
      <c r="T25" s="15">
        <v>0</v>
      </c>
      <c r="U25" s="15">
        <v>822.09</v>
      </c>
      <c r="V25" s="15">
        <v>694.6</v>
      </c>
    </row>
    <row r="26" spans="1:22">
      <c r="A26" s="2" t="s">
        <v>59</v>
      </c>
      <c r="B26" s="1" t="s">
        <v>60</v>
      </c>
      <c r="C26" s="15">
        <v>1300.02</v>
      </c>
      <c r="D26" s="15">
        <v>216.67</v>
      </c>
      <c r="E26" s="15">
        <v>0</v>
      </c>
      <c r="F26" s="15">
        <v>1516.69</v>
      </c>
      <c r="G26" s="15">
        <v>0</v>
      </c>
      <c r="H26" s="15">
        <v>58.08</v>
      </c>
      <c r="I26" s="15">
        <v>37.93</v>
      </c>
      <c r="J26" s="15">
        <v>0</v>
      </c>
      <c r="K26" s="15">
        <v>0</v>
      </c>
      <c r="L26" s="15">
        <v>0</v>
      </c>
      <c r="M26" s="15">
        <v>0</v>
      </c>
      <c r="N26" s="16">
        <v>-0.12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95.89</v>
      </c>
      <c r="V26" s="15">
        <v>1420.8</v>
      </c>
    </row>
    <row r="27" spans="1:22">
      <c r="A27" s="2" t="s">
        <v>61</v>
      </c>
      <c r="B27" s="1" t="s">
        <v>62</v>
      </c>
      <c r="C27" s="15">
        <v>880.02</v>
      </c>
      <c r="D27" s="15">
        <v>146.66999999999999</v>
      </c>
      <c r="E27" s="15">
        <v>2458.46</v>
      </c>
      <c r="F27" s="15">
        <v>3485.15</v>
      </c>
      <c r="G27" s="15">
        <v>0</v>
      </c>
      <c r="H27" s="15">
        <v>489.04</v>
      </c>
      <c r="I27" s="15">
        <v>25.48</v>
      </c>
      <c r="J27" s="15">
        <v>0</v>
      </c>
      <c r="K27" s="15">
        <v>582</v>
      </c>
      <c r="L27" s="15">
        <v>0</v>
      </c>
      <c r="M27" s="15">
        <v>0</v>
      </c>
      <c r="N27" s="15">
        <v>0.03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1096.55</v>
      </c>
      <c r="V27" s="15">
        <v>2388.6</v>
      </c>
    </row>
    <row r="28" spans="1:22">
      <c r="A28" s="2" t="s">
        <v>63</v>
      </c>
      <c r="B28" s="1" t="s">
        <v>64</v>
      </c>
      <c r="C28" s="15">
        <v>799.98</v>
      </c>
      <c r="D28" s="15">
        <v>133.33000000000001</v>
      </c>
      <c r="E28" s="15">
        <v>1110</v>
      </c>
      <c r="F28" s="15">
        <v>2043.31</v>
      </c>
      <c r="G28" s="15">
        <v>0</v>
      </c>
      <c r="H28" s="15">
        <v>192.35</v>
      </c>
      <c r="I28" s="15">
        <v>23.17</v>
      </c>
      <c r="J28" s="15">
        <v>0</v>
      </c>
      <c r="K28" s="15">
        <v>0</v>
      </c>
      <c r="L28" s="15">
        <v>0</v>
      </c>
      <c r="M28" s="15">
        <v>0</v>
      </c>
      <c r="N28" s="16">
        <v>-0.01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215.51</v>
      </c>
      <c r="V28" s="15">
        <v>1827.8</v>
      </c>
    </row>
    <row r="29" spans="1:22">
      <c r="A29" s="2" t="s">
        <v>65</v>
      </c>
      <c r="B29" s="1" t="s">
        <v>66</v>
      </c>
      <c r="C29" s="15">
        <v>999.66</v>
      </c>
      <c r="D29" s="15">
        <v>166.61</v>
      </c>
      <c r="E29" s="15">
        <v>2126.6</v>
      </c>
      <c r="F29" s="15">
        <v>3292.87</v>
      </c>
      <c r="G29" s="15">
        <v>0</v>
      </c>
      <c r="H29" s="15">
        <v>447.97</v>
      </c>
      <c r="I29" s="15">
        <v>28.95</v>
      </c>
      <c r="J29" s="15">
        <v>0</v>
      </c>
      <c r="K29" s="15">
        <v>800</v>
      </c>
      <c r="L29" s="15">
        <v>0</v>
      </c>
      <c r="M29" s="15">
        <v>0</v>
      </c>
      <c r="N29" s="16">
        <v>-0.05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1276.8699999999999</v>
      </c>
      <c r="V29" s="15">
        <v>2016</v>
      </c>
    </row>
    <row r="30" spans="1:22">
      <c r="A30" s="2" t="s">
        <v>67</v>
      </c>
      <c r="B30" s="1" t="s">
        <v>68</v>
      </c>
      <c r="C30" s="15">
        <v>999.66</v>
      </c>
      <c r="D30" s="15">
        <v>166.61</v>
      </c>
      <c r="E30" s="15">
        <v>1679.86</v>
      </c>
      <c r="F30" s="15">
        <v>2846.13</v>
      </c>
      <c r="G30" s="15">
        <v>0</v>
      </c>
      <c r="H30" s="15">
        <v>352.54</v>
      </c>
      <c r="I30" s="15">
        <v>28.95</v>
      </c>
      <c r="J30" s="15">
        <v>0</v>
      </c>
      <c r="K30" s="15">
        <v>0</v>
      </c>
      <c r="L30" s="15">
        <v>0</v>
      </c>
      <c r="M30" s="15">
        <v>0</v>
      </c>
      <c r="N30" s="15">
        <v>0.04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381.53</v>
      </c>
      <c r="V30" s="15">
        <v>2464.6</v>
      </c>
    </row>
    <row r="31" spans="1:22">
      <c r="A31" s="2" t="s">
        <v>69</v>
      </c>
      <c r="B31" s="1" t="s">
        <v>70</v>
      </c>
      <c r="C31" s="15">
        <v>4000.02</v>
      </c>
      <c r="D31" s="15">
        <v>666.67</v>
      </c>
      <c r="E31" s="15">
        <v>406</v>
      </c>
      <c r="F31" s="15">
        <v>5072.6899999999996</v>
      </c>
      <c r="G31" s="15">
        <v>0</v>
      </c>
      <c r="H31" s="15">
        <v>834.4</v>
      </c>
      <c r="I31" s="15">
        <v>128.63</v>
      </c>
      <c r="J31" s="15">
        <v>0</v>
      </c>
      <c r="K31" s="15">
        <v>0</v>
      </c>
      <c r="L31" s="15">
        <v>0</v>
      </c>
      <c r="M31" s="15">
        <v>0</v>
      </c>
      <c r="N31" s="15">
        <v>0.06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963.09</v>
      </c>
      <c r="V31" s="15">
        <v>4109.6000000000004</v>
      </c>
    </row>
    <row r="32" spans="1:22">
      <c r="A32" s="2" t="s">
        <v>71</v>
      </c>
      <c r="B32" s="1" t="s">
        <v>72</v>
      </c>
      <c r="C32" s="15">
        <v>999.66</v>
      </c>
      <c r="D32" s="15">
        <v>166.61</v>
      </c>
      <c r="E32" s="15">
        <v>884.46</v>
      </c>
      <c r="F32" s="15">
        <v>2050.73</v>
      </c>
      <c r="G32" s="15">
        <v>0</v>
      </c>
      <c r="H32" s="15">
        <v>193.68</v>
      </c>
      <c r="I32" s="15">
        <v>28.95</v>
      </c>
      <c r="J32" s="15">
        <v>0</v>
      </c>
      <c r="K32" s="15">
        <v>0</v>
      </c>
      <c r="L32" s="15">
        <v>0</v>
      </c>
      <c r="M32" s="15">
        <v>0</v>
      </c>
      <c r="N32" s="15">
        <v>0.1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222.73</v>
      </c>
      <c r="V32" s="15">
        <v>1828</v>
      </c>
    </row>
    <row r="33" spans="1:22">
      <c r="A33" s="2" t="s">
        <v>73</v>
      </c>
      <c r="B33" s="1" t="s">
        <v>74</v>
      </c>
      <c r="C33" s="15">
        <v>880.02</v>
      </c>
      <c r="D33" s="15">
        <v>146.66999999999999</v>
      </c>
      <c r="E33" s="15">
        <v>9262.33</v>
      </c>
      <c r="F33" s="15">
        <v>10289.02</v>
      </c>
      <c r="G33" s="15">
        <v>0</v>
      </c>
      <c r="H33" s="15">
        <v>2239.54</v>
      </c>
      <c r="I33" s="15">
        <v>25.48</v>
      </c>
      <c r="J33" s="15">
        <v>0</v>
      </c>
      <c r="K33" s="15">
        <v>0</v>
      </c>
      <c r="L33" s="15">
        <v>0</v>
      </c>
      <c r="M33" s="15">
        <v>0</v>
      </c>
      <c r="N33" s="16">
        <v>-0.05</v>
      </c>
      <c r="O33" s="15">
        <v>33.049999999999997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2298.02</v>
      </c>
      <c r="V33" s="15">
        <v>7991</v>
      </c>
    </row>
    <row r="34" spans="1:22">
      <c r="A34" s="2" t="s">
        <v>75</v>
      </c>
      <c r="B34" s="1" t="s">
        <v>76</v>
      </c>
      <c r="C34" s="15">
        <v>880.02</v>
      </c>
      <c r="D34" s="15">
        <v>146.66999999999999</v>
      </c>
      <c r="E34" s="15">
        <v>3278.45</v>
      </c>
      <c r="F34" s="15">
        <v>4305.1400000000003</v>
      </c>
      <c r="G34" s="15">
        <v>0</v>
      </c>
      <c r="H34" s="15">
        <v>664.19</v>
      </c>
      <c r="I34" s="15">
        <v>25.48</v>
      </c>
      <c r="J34" s="15">
        <v>0</v>
      </c>
      <c r="K34" s="15">
        <v>0</v>
      </c>
      <c r="L34" s="15">
        <v>0</v>
      </c>
      <c r="M34" s="15">
        <v>0</v>
      </c>
      <c r="N34" s="15">
        <v>0.02</v>
      </c>
      <c r="O34" s="15">
        <v>33.049999999999997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722.74</v>
      </c>
      <c r="V34" s="15">
        <v>3582.4</v>
      </c>
    </row>
    <row r="35" spans="1:22">
      <c r="A35" s="2" t="s">
        <v>77</v>
      </c>
      <c r="B35" s="1" t="s">
        <v>78</v>
      </c>
      <c r="C35" s="15">
        <v>880.02</v>
      </c>
      <c r="D35" s="15">
        <v>146.66999999999999</v>
      </c>
      <c r="E35" s="15">
        <v>0</v>
      </c>
      <c r="F35" s="15">
        <v>1026.69</v>
      </c>
      <c r="G35" s="16">
        <v>-18.41</v>
      </c>
      <c r="H35" s="15">
        <v>0</v>
      </c>
      <c r="I35" s="15">
        <v>25.48</v>
      </c>
      <c r="J35" s="15">
        <v>0</v>
      </c>
      <c r="K35" s="15">
        <v>0</v>
      </c>
      <c r="L35" s="15">
        <v>0</v>
      </c>
      <c r="M35" s="15">
        <v>0</v>
      </c>
      <c r="N35" s="16">
        <v>-0.03</v>
      </c>
      <c r="O35" s="15">
        <v>33.049999999999997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40.090000000000003</v>
      </c>
      <c r="V35" s="15">
        <v>986.6</v>
      </c>
    </row>
    <row r="36" spans="1:22">
      <c r="A36" s="2" t="s">
        <v>79</v>
      </c>
      <c r="B36" s="1" t="s">
        <v>80</v>
      </c>
      <c r="C36" s="15">
        <v>1800</v>
      </c>
      <c r="D36" s="15">
        <v>300</v>
      </c>
      <c r="E36" s="15">
        <v>0</v>
      </c>
      <c r="F36" s="15">
        <v>2100</v>
      </c>
      <c r="G36" s="15">
        <v>0</v>
      </c>
      <c r="H36" s="15">
        <v>202.51</v>
      </c>
      <c r="I36" s="15">
        <v>54.19</v>
      </c>
      <c r="J36" s="15">
        <v>0</v>
      </c>
      <c r="K36" s="15">
        <v>0</v>
      </c>
      <c r="L36" s="15">
        <v>0</v>
      </c>
      <c r="M36" s="15">
        <v>0</v>
      </c>
      <c r="N36" s="15">
        <v>0.1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256.8</v>
      </c>
      <c r="V36" s="15">
        <v>1843.2</v>
      </c>
    </row>
    <row r="37" spans="1:22">
      <c r="A37" s="2" t="s">
        <v>81</v>
      </c>
      <c r="B37" s="1" t="s">
        <v>82</v>
      </c>
      <c r="C37" s="15">
        <v>880.02</v>
      </c>
      <c r="D37" s="15">
        <v>146.66999999999999</v>
      </c>
      <c r="E37" s="15">
        <v>3005.76</v>
      </c>
      <c r="F37" s="15">
        <v>4032.45</v>
      </c>
      <c r="G37" s="15">
        <v>0</v>
      </c>
      <c r="H37" s="15">
        <v>605.94000000000005</v>
      </c>
      <c r="I37" s="15">
        <v>25.53</v>
      </c>
      <c r="J37" s="15">
        <v>0</v>
      </c>
      <c r="K37" s="15">
        <v>0</v>
      </c>
      <c r="L37" s="15">
        <v>0</v>
      </c>
      <c r="M37" s="15">
        <v>0</v>
      </c>
      <c r="N37" s="15">
        <v>0.13</v>
      </c>
      <c r="O37" s="15">
        <v>33.049999999999997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664.65</v>
      </c>
      <c r="V37" s="15">
        <v>3367.8</v>
      </c>
    </row>
    <row r="38" spans="1:22">
      <c r="A38" s="2" t="s">
        <v>83</v>
      </c>
      <c r="B38" s="1" t="s">
        <v>84</v>
      </c>
      <c r="C38" s="15">
        <v>880.02</v>
      </c>
      <c r="D38" s="15">
        <v>146.66999999999999</v>
      </c>
      <c r="E38" s="15">
        <v>0</v>
      </c>
      <c r="F38" s="15">
        <v>1026.69</v>
      </c>
      <c r="G38" s="16">
        <v>-18.41</v>
      </c>
      <c r="H38" s="15">
        <v>0</v>
      </c>
      <c r="I38" s="15">
        <v>25.48</v>
      </c>
      <c r="J38" s="15">
        <v>0</v>
      </c>
      <c r="K38" s="15">
        <v>0</v>
      </c>
      <c r="L38" s="15">
        <v>0</v>
      </c>
      <c r="M38" s="15">
        <v>0</v>
      </c>
      <c r="N38" s="15">
        <v>0.17</v>
      </c>
      <c r="O38" s="15">
        <v>33.049999999999997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40.29</v>
      </c>
      <c r="V38" s="15">
        <v>986.4</v>
      </c>
    </row>
    <row r="39" spans="1:22">
      <c r="A39" s="2" t="s">
        <v>85</v>
      </c>
      <c r="B39" s="1" t="s">
        <v>86</v>
      </c>
      <c r="C39" s="15">
        <v>880.02</v>
      </c>
      <c r="D39" s="15">
        <v>146.66999999999999</v>
      </c>
      <c r="E39" s="15">
        <v>14915.2</v>
      </c>
      <c r="F39" s="15">
        <v>15941.89</v>
      </c>
      <c r="G39" s="15">
        <v>0</v>
      </c>
      <c r="H39" s="15">
        <v>3966.41</v>
      </c>
      <c r="I39" s="15">
        <v>25.58</v>
      </c>
      <c r="J39" s="15">
        <v>0</v>
      </c>
      <c r="K39" s="15">
        <v>0</v>
      </c>
      <c r="L39" s="15">
        <v>0</v>
      </c>
      <c r="M39" s="15">
        <v>0</v>
      </c>
      <c r="N39" s="15">
        <v>0.05</v>
      </c>
      <c r="O39" s="15">
        <v>33.049999999999997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4025.09</v>
      </c>
      <c r="V39" s="15">
        <v>11916.8</v>
      </c>
    </row>
    <row r="40" spans="1:22">
      <c r="A40" s="2" t="s">
        <v>87</v>
      </c>
      <c r="B40" s="1" t="s">
        <v>88</v>
      </c>
      <c r="C40" s="15">
        <v>1399.98</v>
      </c>
      <c r="D40" s="15">
        <v>233.33</v>
      </c>
      <c r="E40" s="15">
        <v>5068.2</v>
      </c>
      <c r="F40" s="15">
        <v>6701.51</v>
      </c>
      <c r="G40" s="15">
        <v>0</v>
      </c>
      <c r="H40" s="15">
        <v>1217.5</v>
      </c>
      <c r="I40" s="15">
        <v>40.700000000000003</v>
      </c>
      <c r="J40" s="15">
        <v>0</v>
      </c>
      <c r="K40" s="15">
        <v>0</v>
      </c>
      <c r="L40" s="15">
        <v>0</v>
      </c>
      <c r="M40" s="15">
        <v>0</v>
      </c>
      <c r="N40" s="15">
        <v>0.11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1258.31</v>
      </c>
      <c r="V40" s="15">
        <v>5443.2</v>
      </c>
    </row>
    <row r="41" spans="1:22">
      <c r="A41" s="2" t="s">
        <v>89</v>
      </c>
      <c r="B41" s="1" t="s">
        <v>90</v>
      </c>
      <c r="C41" s="15">
        <v>880.02</v>
      </c>
      <c r="D41" s="15">
        <v>146.66999999999999</v>
      </c>
      <c r="E41" s="15">
        <v>3169.33</v>
      </c>
      <c r="F41" s="15">
        <v>4196.0200000000004</v>
      </c>
      <c r="G41" s="15">
        <v>0</v>
      </c>
      <c r="H41" s="15">
        <v>640.88</v>
      </c>
      <c r="I41" s="15">
        <v>25.53</v>
      </c>
      <c r="J41" s="15">
        <v>0</v>
      </c>
      <c r="K41" s="15">
        <v>930</v>
      </c>
      <c r="L41" s="15">
        <v>0</v>
      </c>
      <c r="M41" s="15">
        <v>0</v>
      </c>
      <c r="N41" s="16">
        <v>-0.09</v>
      </c>
      <c r="O41" s="15">
        <v>33.049999999999997</v>
      </c>
      <c r="P41" s="15">
        <v>0</v>
      </c>
      <c r="Q41" s="15">
        <v>625.65</v>
      </c>
      <c r="R41" s="15">
        <v>0</v>
      </c>
      <c r="S41" s="15">
        <v>0</v>
      </c>
      <c r="T41" s="15">
        <v>0</v>
      </c>
      <c r="U41" s="15">
        <v>2255.02</v>
      </c>
      <c r="V41" s="15">
        <v>1941</v>
      </c>
    </row>
    <row r="42" spans="1:22">
      <c r="A42" s="2" t="s">
        <v>91</v>
      </c>
      <c r="B42" s="1" t="s">
        <v>92</v>
      </c>
      <c r="C42" s="15">
        <v>880.02</v>
      </c>
      <c r="D42" s="15">
        <v>146.66999999999999</v>
      </c>
      <c r="E42" s="15">
        <v>4400</v>
      </c>
      <c r="F42" s="15">
        <v>5426.69</v>
      </c>
      <c r="G42" s="15">
        <v>0</v>
      </c>
      <c r="H42" s="15">
        <v>917.66</v>
      </c>
      <c r="I42" s="15">
        <v>25.53</v>
      </c>
      <c r="J42" s="15">
        <v>0</v>
      </c>
      <c r="K42" s="15">
        <v>0</v>
      </c>
      <c r="L42" s="15">
        <v>0</v>
      </c>
      <c r="M42" s="15">
        <v>0</v>
      </c>
      <c r="N42" s="16">
        <v>-0.15</v>
      </c>
      <c r="O42" s="15">
        <v>54.05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997.09</v>
      </c>
      <c r="V42" s="15">
        <v>4429.6000000000004</v>
      </c>
    </row>
    <row r="43" spans="1:22">
      <c r="A43" s="2" t="s">
        <v>93</v>
      </c>
      <c r="B43" s="1" t="s">
        <v>94</v>
      </c>
      <c r="C43" s="15">
        <v>880.02</v>
      </c>
      <c r="D43" s="15">
        <v>146.66999999999999</v>
      </c>
      <c r="E43" s="15">
        <v>3286.02</v>
      </c>
      <c r="F43" s="15">
        <v>4312.71</v>
      </c>
      <c r="G43" s="15">
        <v>0</v>
      </c>
      <c r="H43" s="15">
        <v>665.81</v>
      </c>
      <c r="I43" s="15">
        <v>25.53</v>
      </c>
      <c r="J43" s="15">
        <v>0</v>
      </c>
      <c r="K43" s="15">
        <v>0</v>
      </c>
      <c r="L43" s="15">
        <v>0</v>
      </c>
      <c r="M43" s="15">
        <v>0</v>
      </c>
      <c r="N43" s="16">
        <v>-0.08</v>
      </c>
      <c r="O43" s="15">
        <v>33.049999999999997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724.31</v>
      </c>
      <c r="V43" s="15">
        <v>3588.4</v>
      </c>
    </row>
    <row r="44" spans="1:22">
      <c r="A44" s="2" t="s">
        <v>95</v>
      </c>
      <c r="B44" s="1" t="s">
        <v>96</v>
      </c>
      <c r="C44" s="15">
        <v>880.02</v>
      </c>
      <c r="D44" s="15">
        <v>146.66999999999999</v>
      </c>
      <c r="E44" s="15">
        <v>12129.58</v>
      </c>
      <c r="F44" s="15">
        <v>13156.27</v>
      </c>
      <c r="G44" s="15">
        <v>0</v>
      </c>
      <c r="H44" s="15">
        <v>3099.72</v>
      </c>
      <c r="I44" s="15">
        <v>25.48</v>
      </c>
      <c r="J44" s="15">
        <v>0</v>
      </c>
      <c r="K44" s="15">
        <v>0</v>
      </c>
      <c r="L44" s="15">
        <v>0</v>
      </c>
      <c r="M44" s="15">
        <v>0</v>
      </c>
      <c r="N44" s="16">
        <v>-0.13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3125.07</v>
      </c>
      <c r="V44" s="15">
        <v>10031.200000000001</v>
      </c>
    </row>
    <row r="45" spans="1:22">
      <c r="A45" s="2" t="s">
        <v>97</v>
      </c>
      <c r="B45" s="1" t="s">
        <v>98</v>
      </c>
      <c r="C45" s="15">
        <v>1300.02</v>
      </c>
      <c r="D45" s="15">
        <v>216.67</v>
      </c>
      <c r="E45" s="15">
        <v>0</v>
      </c>
      <c r="F45" s="15">
        <v>1516.69</v>
      </c>
      <c r="G45" s="15">
        <v>0</v>
      </c>
      <c r="H45" s="15">
        <v>58.08</v>
      </c>
      <c r="I45" s="15">
        <v>37.64</v>
      </c>
      <c r="J45" s="15">
        <v>0</v>
      </c>
      <c r="K45" s="15">
        <v>0</v>
      </c>
      <c r="L45" s="15">
        <v>0</v>
      </c>
      <c r="M45" s="15">
        <v>0</v>
      </c>
      <c r="N45" s="16">
        <v>-0.03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95.69</v>
      </c>
      <c r="V45" s="15">
        <v>1421</v>
      </c>
    </row>
    <row r="46" spans="1:22">
      <c r="A46" s="2" t="s">
        <v>99</v>
      </c>
      <c r="B46" s="1" t="s">
        <v>100</v>
      </c>
      <c r="C46" s="15">
        <v>880.02</v>
      </c>
      <c r="D46" s="15">
        <v>146.66999999999999</v>
      </c>
      <c r="E46" s="15">
        <v>0</v>
      </c>
      <c r="F46" s="15">
        <v>1026.69</v>
      </c>
      <c r="G46" s="16">
        <v>-18.41</v>
      </c>
      <c r="H46" s="15">
        <v>0</v>
      </c>
      <c r="I46" s="15">
        <v>25.58</v>
      </c>
      <c r="J46" s="15">
        <v>0</v>
      </c>
      <c r="K46" s="15">
        <v>0</v>
      </c>
      <c r="L46" s="15">
        <v>0</v>
      </c>
      <c r="M46" s="15">
        <v>0</v>
      </c>
      <c r="N46" s="15">
        <v>7.0000000000000007E-2</v>
      </c>
      <c r="O46" s="15">
        <v>33.049999999999997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40.29</v>
      </c>
      <c r="V46" s="15">
        <v>986.4</v>
      </c>
    </row>
    <row r="47" spans="1:22">
      <c r="A47" s="2" t="s">
        <v>101</v>
      </c>
      <c r="B47" s="1" t="s">
        <v>102</v>
      </c>
      <c r="C47" s="15">
        <v>880.02</v>
      </c>
      <c r="D47" s="15">
        <v>146.66999999999999</v>
      </c>
      <c r="E47" s="15">
        <v>10480.34</v>
      </c>
      <c r="F47" s="15">
        <v>11507.03</v>
      </c>
      <c r="G47" s="15">
        <v>0</v>
      </c>
      <c r="H47" s="15">
        <v>2604.9499999999998</v>
      </c>
      <c r="I47" s="15">
        <v>25.65</v>
      </c>
      <c r="J47" s="15">
        <v>0</v>
      </c>
      <c r="K47" s="15">
        <v>0</v>
      </c>
      <c r="L47" s="15">
        <v>0</v>
      </c>
      <c r="M47" s="15">
        <v>0</v>
      </c>
      <c r="N47" s="16">
        <v>-0.02</v>
      </c>
      <c r="O47" s="15">
        <v>33.049999999999997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2663.63</v>
      </c>
      <c r="V47" s="15">
        <v>8843.4</v>
      </c>
    </row>
    <row r="48" spans="1:22">
      <c r="A48" s="2" t="s">
        <v>103</v>
      </c>
      <c r="B48" s="1" t="s">
        <v>104</v>
      </c>
      <c r="C48" s="15">
        <v>880.02</v>
      </c>
      <c r="D48" s="15">
        <v>146.66999999999999</v>
      </c>
      <c r="E48" s="15">
        <v>0</v>
      </c>
      <c r="F48" s="15">
        <v>1026.69</v>
      </c>
      <c r="G48" s="16">
        <v>-18.41</v>
      </c>
      <c r="H48" s="15">
        <v>0</v>
      </c>
      <c r="I48" s="15">
        <v>25.48</v>
      </c>
      <c r="J48" s="15">
        <v>0</v>
      </c>
      <c r="K48" s="15">
        <v>938.5</v>
      </c>
      <c r="L48" s="15">
        <v>0</v>
      </c>
      <c r="M48" s="15">
        <v>0</v>
      </c>
      <c r="N48" s="15">
        <v>7.0000000000000007E-2</v>
      </c>
      <c r="O48" s="15">
        <v>33.049999999999997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978.69</v>
      </c>
      <c r="V48" s="15">
        <v>48</v>
      </c>
    </row>
    <row r="49" spans="1:22">
      <c r="A49" s="2" t="s">
        <v>105</v>
      </c>
      <c r="B49" s="1" t="s">
        <v>106</v>
      </c>
      <c r="C49" s="15">
        <v>880.02</v>
      </c>
      <c r="D49" s="15">
        <v>146.66999999999999</v>
      </c>
      <c r="E49" s="15">
        <v>3227.34</v>
      </c>
      <c r="F49" s="15">
        <v>4254.03</v>
      </c>
      <c r="G49" s="15">
        <v>0</v>
      </c>
      <c r="H49" s="15">
        <v>653.27</v>
      </c>
      <c r="I49" s="15">
        <v>25.48</v>
      </c>
      <c r="J49" s="15">
        <v>0</v>
      </c>
      <c r="K49" s="15">
        <v>0</v>
      </c>
      <c r="L49" s="15">
        <v>257.3</v>
      </c>
      <c r="M49" s="15">
        <v>0</v>
      </c>
      <c r="N49" s="15">
        <v>0.14000000000000001</v>
      </c>
      <c r="O49" s="15">
        <v>26.44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962.63</v>
      </c>
      <c r="V49" s="15">
        <v>3291.4</v>
      </c>
    </row>
    <row r="50" spans="1:22">
      <c r="A50" s="2" t="s">
        <v>107</v>
      </c>
      <c r="B50" s="1" t="s">
        <v>108</v>
      </c>
      <c r="C50" s="15">
        <v>880.02</v>
      </c>
      <c r="D50" s="15">
        <v>146.66999999999999</v>
      </c>
      <c r="E50" s="15">
        <v>0</v>
      </c>
      <c r="F50" s="15">
        <v>1026.69</v>
      </c>
      <c r="G50" s="16">
        <v>-18.41</v>
      </c>
      <c r="H50" s="15">
        <v>0</v>
      </c>
      <c r="I50" s="15">
        <v>25.48</v>
      </c>
      <c r="J50" s="15">
        <v>0</v>
      </c>
      <c r="K50" s="15">
        <v>0</v>
      </c>
      <c r="L50" s="15">
        <v>0</v>
      </c>
      <c r="M50" s="15">
        <v>0</v>
      </c>
      <c r="N50" s="16">
        <v>-0.03</v>
      </c>
      <c r="O50" s="15">
        <v>33.049999999999997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40.090000000000003</v>
      </c>
      <c r="V50" s="15">
        <v>986.6</v>
      </c>
    </row>
    <row r="51" spans="1:22">
      <c r="A51" s="2" t="s">
        <v>109</v>
      </c>
      <c r="B51" s="1" t="s">
        <v>110</v>
      </c>
      <c r="C51" s="15">
        <v>880.02</v>
      </c>
      <c r="D51" s="15">
        <v>146.66999999999999</v>
      </c>
      <c r="E51" s="15">
        <v>2500</v>
      </c>
      <c r="F51" s="15">
        <v>3526.69</v>
      </c>
      <c r="G51" s="15">
        <v>0</v>
      </c>
      <c r="H51" s="15">
        <v>497.91</v>
      </c>
      <c r="I51" s="15">
        <v>25.48</v>
      </c>
      <c r="J51" s="15">
        <v>0</v>
      </c>
      <c r="K51" s="15">
        <v>0</v>
      </c>
      <c r="L51" s="15">
        <v>0</v>
      </c>
      <c r="M51" s="15">
        <v>0</v>
      </c>
      <c r="N51" s="15">
        <v>0.1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523.49</v>
      </c>
      <c r="V51" s="15">
        <v>3003.2</v>
      </c>
    </row>
    <row r="52" spans="1:22">
      <c r="A52" s="2" t="s">
        <v>111</v>
      </c>
      <c r="B52" s="1" t="s">
        <v>112</v>
      </c>
      <c r="C52" s="15">
        <v>880.02</v>
      </c>
      <c r="D52" s="15">
        <v>146.66999999999999</v>
      </c>
      <c r="E52" s="15">
        <v>5111.8999999999996</v>
      </c>
      <c r="F52" s="15">
        <v>6138.59</v>
      </c>
      <c r="G52" s="15">
        <v>0</v>
      </c>
      <c r="H52" s="15">
        <v>1085.0999999999999</v>
      </c>
      <c r="I52" s="15">
        <v>25.48</v>
      </c>
      <c r="J52" s="15">
        <v>0</v>
      </c>
      <c r="K52" s="15">
        <v>0</v>
      </c>
      <c r="L52" s="15">
        <v>0</v>
      </c>
      <c r="M52" s="15">
        <v>0</v>
      </c>
      <c r="N52" s="15">
        <v>0.01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1110.5899999999999</v>
      </c>
      <c r="V52" s="15">
        <v>5028</v>
      </c>
    </row>
    <row r="53" spans="1:22">
      <c r="A53" s="2" t="s">
        <v>113</v>
      </c>
      <c r="B53" s="1" t="s">
        <v>114</v>
      </c>
      <c r="C53" s="15">
        <v>1300.02</v>
      </c>
      <c r="D53" s="15">
        <v>216.67</v>
      </c>
      <c r="E53" s="15">
        <v>0</v>
      </c>
      <c r="F53" s="15">
        <v>1516.69</v>
      </c>
      <c r="G53" s="15">
        <v>0</v>
      </c>
      <c r="H53" s="15">
        <v>58.08</v>
      </c>
      <c r="I53" s="15">
        <v>37.74</v>
      </c>
      <c r="J53" s="15">
        <v>0</v>
      </c>
      <c r="K53" s="15">
        <v>0</v>
      </c>
      <c r="L53" s="15">
        <v>0</v>
      </c>
      <c r="M53" s="15">
        <v>0</v>
      </c>
      <c r="N53" s="15">
        <v>7.0000000000000007E-2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95.89</v>
      </c>
      <c r="V53" s="15">
        <v>1420.8</v>
      </c>
    </row>
    <row r="54" spans="1:22">
      <c r="A54" s="2" t="s">
        <v>115</v>
      </c>
      <c r="B54" s="1" t="s">
        <v>116</v>
      </c>
      <c r="C54" s="15">
        <v>880.02</v>
      </c>
      <c r="D54" s="15">
        <v>146.66999999999999</v>
      </c>
      <c r="E54" s="15">
        <v>0</v>
      </c>
      <c r="F54" s="15">
        <v>1026.69</v>
      </c>
      <c r="G54" s="16">
        <v>-18.41</v>
      </c>
      <c r="H54" s="15">
        <v>0</v>
      </c>
      <c r="I54" s="15">
        <v>25.53</v>
      </c>
      <c r="J54" s="15">
        <v>0</v>
      </c>
      <c r="K54" s="15">
        <v>0</v>
      </c>
      <c r="L54" s="15">
        <v>0</v>
      </c>
      <c r="M54" s="15">
        <v>0</v>
      </c>
      <c r="N54" s="16">
        <v>-0.08</v>
      </c>
      <c r="O54" s="15">
        <v>33.049999999999997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40.090000000000003</v>
      </c>
      <c r="V54" s="15">
        <v>986.6</v>
      </c>
    </row>
    <row r="55" spans="1:22">
      <c r="A55" s="2" t="s">
        <v>117</v>
      </c>
      <c r="B55" s="1" t="s">
        <v>118</v>
      </c>
      <c r="C55" s="15">
        <v>999.66</v>
      </c>
      <c r="D55" s="15">
        <v>166.61</v>
      </c>
      <c r="E55" s="15">
        <v>2458.5</v>
      </c>
      <c r="F55" s="15">
        <v>3624.77</v>
      </c>
      <c r="G55" s="15">
        <v>0</v>
      </c>
      <c r="H55" s="15">
        <v>518.86</v>
      </c>
      <c r="I55" s="15">
        <v>28.95</v>
      </c>
      <c r="J55" s="15">
        <v>0</v>
      </c>
      <c r="K55" s="15">
        <v>0</v>
      </c>
      <c r="L55" s="15">
        <v>0</v>
      </c>
      <c r="M55" s="15">
        <v>0</v>
      </c>
      <c r="N55" s="16">
        <v>-0.04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547.77</v>
      </c>
      <c r="V55" s="15">
        <v>3077</v>
      </c>
    </row>
    <row r="56" spans="1:22">
      <c r="A56" s="2" t="s">
        <v>119</v>
      </c>
      <c r="B56" s="1" t="s">
        <v>120</v>
      </c>
      <c r="C56" s="15">
        <v>879.42</v>
      </c>
      <c r="D56" s="15">
        <v>146.57</v>
      </c>
      <c r="E56" s="15">
        <v>6115.18</v>
      </c>
      <c r="F56" s="15">
        <v>7141.17</v>
      </c>
      <c r="G56" s="15">
        <v>0</v>
      </c>
      <c r="H56" s="15">
        <v>1320.91</v>
      </c>
      <c r="I56" s="15">
        <v>25.46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1346.37</v>
      </c>
      <c r="V56" s="15">
        <v>5794.8</v>
      </c>
    </row>
    <row r="57" spans="1:22">
      <c r="A57" s="2" t="s">
        <v>121</v>
      </c>
      <c r="B57" s="1" t="s">
        <v>122</v>
      </c>
      <c r="C57" s="15">
        <v>880.02</v>
      </c>
      <c r="D57" s="15">
        <v>146.66999999999999</v>
      </c>
      <c r="E57" s="15">
        <v>8826.86</v>
      </c>
      <c r="F57" s="15">
        <v>9853.5499999999993</v>
      </c>
      <c r="G57" s="15">
        <v>0</v>
      </c>
      <c r="H57" s="15">
        <v>2108.9</v>
      </c>
      <c r="I57" s="15">
        <v>25.48</v>
      </c>
      <c r="J57" s="15">
        <v>0</v>
      </c>
      <c r="K57" s="15">
        <v>0</v>
      </c>
      <c r="L57" s="15">
        <v>0</v>
      </c>
      <c r="M57" s="15">
        <v>0</v>
      </c>
      <c r="N57" s="16">
        <v>-0.03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2134.35</v>
      </c>
      <c r="V57" s="15">
        <v>7719.2</v>
      </c>
    </row>
    <row r="58" spans="1:22">
      <c r="A58" s="2" t="s">
        <v>123</v>
      </c>
      <c r="B58" s="1" t="s">
        <v>124</v>
      </c>
      <c r="C58" s="15">
        <v>880.02</v>
      </c>
      <c r="D58" s="15">
        <v>146.66999999999999</v>
      </c>
      <c r="E58" s="15">
        <v>0</v>
      </c>
      <c r="F58" s="15">
        <v>1026.69</v>
      </c>
      <c r="G58" s="16">
        <v>-18.41</v>
      </c>
      <c r="H58" s="15">
        <v>0</v>
      </c>
      <c r="I58" s="15">
        <v>25.48</v>
      </c>
      <c r="J58" s="15">
        <v>0</v>
      </c>
      <c r="K58" s="15">
        <v>0</v>
      </c>
      <c r="L58" s="15">
        <v>0</v>
      </c>
      <c r="M58" s="15">
        <v>0</v>
      </c>
      <c r="N58" s="16">
        <v>-0.03</v>
      </c>
      <c r="O58" s="15">
        <v>33.049999999999997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40.090000000000003</v>
      </c>
      <c r="V58" s="15">
        <v>986.6</v>
      </c>
    </row>
    <row r="59" spans="1:22">
      <c r="A59" s="2" t="s">
        <v>125</v>
      </c>
      <c r="B59" s="1" t="s">
        <v>126</v>
      </c>
      <c r="C59" s="15">
        <v>733.35</v>
      </c>
      <c r="D59" s="15">
        <v>122.22</v>
      </c>
      <c r="E59" s="15">
        <v>0</v>
      </c>
      <c r="F59" s="15">
        <v>855.57</v>
      </c>
      <c r="G59" s="16">
        <v>-38.43</v>
      </c>
      <c r="H59" s="15">
        <v>0</v>
      </c>
      <c r="I59" s="15">
        <v>22.8</v>
      </c>
      <c r="J59" s="15">
        <v>0</v>
      </c>
      <c r="K59" s="15">
        <v>529</v>
      </c>
      <c r="L59" s="15">
        <v>0</v>
      </c>
      <c r="M59" s="15">
        <v>0</v>
      </c>
      <c r="N59" s="16">
        <v>-0.05</v>
      </c>
      <c r="O59" s="15">
        <v>54.05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567.37</v>
      </c>
      <c r="V59" s="15">
        <v>288.2</v>
      </c>
    </row>
    <row r="60" spans="1:22">
      <c r="A60" s="2" t="s">
        <v>127</v>
      </c>
      <c r="B60" s="1" t="s">
        <v>128</v>
      </c>
      <c r="C60" s="15">
        <v>1299.78</v>
      </c>
      <c r="D60" s="15">
        <v>216.63</v>
      </c>
      <c r="E60" s="15">
        <v>0</v>
      </c>
      <c r="F60" s="15">
        <v>1516.41</v>
      </c>
      <c r="G60" s="15">
        <v>0</v>
      </c>
      <c r="H60" s="15">
        <v>58.05</v>
      </c>
      <c r="I60" s="15">
        <v>37.69</v>
      </c>
      <c r="J60" s="15">
        <v>0</v>
      </c>
      <c r="K60" s="15">
        <v>0</v>
      </c>
      <c r="L60" s="15">
        <v>0</v>
      </c>
      <c r="M60" s="15">
        <v>0</v>
      </c>
      <c r="N60" s="16">
        <v>-0.13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95.61</v>
      </c>
      <c r="V60" s="15">
        <v>1420.8</v>
      </c>
    </row>
    <row r="61" spans="1:22">
      <c r="A61" s="2" t="s">
        <v>129</v>
      </c>
      <c r="B61" s="1" t="s">
        <v>130</v>
      </c>
      <c r="C61" s="15">
        <v>999.66</v>
      </c>
      <c r="D61" s="15">
        <v>166.61</v>
      </c>
      <c r="E61" s="15">
        <v>1544.76</v>
      </c>
      <c r="F61" s="15">
        <v>2711.03</v>
      </c>
      <c r="G61" s="15">
        <v>0</v>
      </c>
      <c r="H61" s="15">
        <v>323.69</v>
      </c>
      <c r="I61" s="15">
        <v>28.95</v>
      </c>
      <c r="J61" s="15">
        <v>0</v>
      </c>
      <c r="K61" s="15">
        <v>0</v>
      </c>
      <c r="L61" s="15">
        <v>0</v>
      </c>
      <c r="M61" s="15">
        <v>0</v>
      </c>
      <c r="N61" s="16">
        <v>-0.01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352.63</v>
      </c>
      <c r="V61" s="15">
        <v>2358.4</v>
      </c>
    </row>
    <row r="62" spans="1:22">
      <c r="A62" s="2" t="s">
        <v>131</v>
      </c>
      <c r="B62" s="1" t="s">
        <v>132</v>
      </c>
      <c r="C62" s="15">
        <v>999.66</v>
      </c>
      <c r="D62" s="15">
        <v>166.61</v>
      </c>
      <c r="E62" s="15">
        <v>1471.31</v>
      </c>
      <c r="F62" s="15">
        <v>2637.58</v>
      </c>
      <c r="G62" s="15">
        <v>0</v>
      </c>
      <c r="H62" s="15">
        <v>308</v>
      </c>
      <c r="I62" s="15">
        <v>28.99</v>
      </c>
      <c r="J62" s="15">
        <v>0</v>
      </c>
      <c r="K62" s="15">
        <v>0</v>
      </c>
      <c r="L62" s="15">
        <v>0</v>
      </c>
      <c r="M62" s="15">
        <v>0</v>
      </c>
      <c r="N62" s="16">
        <v>-0.01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336.98</v>
      </c>
      <c r="V62" s="15">
        <v>2300.6</v>
      </c>
    </row>
    <row r="63" spans="1:22">
      <c r="A63" s="2" t="s">
        <v>133</v>
      </c>
      <c r="B63" s="1" t="s">
        <v>134</v>
      </c>
      <c r="C63" s="15">
        <v>880.02</v>
      </c>
      <c r="D63" s="15">
        <v>146.66999999999999</v>
      </c>
      <c r="E63" s="15">
        <v>0</v>
      </c>
      <c r="F63" s="15">
        <v>1026.69</v>
      </c>
      <c r="G63" s="16">
        <v>-18.41</v>
      </c>
      <c r="H63" s="15">
        <v>0</v>
      </c>
      <c r="I63" s="15">
        <v>25.63</v>
      </c>
      <c r="J63" s="15">
        <v>0</v>
      </c>
      <c r="K63" s="15">
        <v>0</v>
      </c>
      <c r="L63" s="15">
        <v>0</v>
      </c>
      <c r="M63" s="15">
        <v>0</v>
      </c>
      <c r="N63" s="15">
        <v>0.02</v>
      </c>
      <c r="O63" s="15">
        <v>40.049999999999997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47.29</v>
      </c>
      <c r="V63" s="15">
        <v>979.4</v>
      </c>
    </row>
    <row r="64" spans="1:22">
      <c r="A64" s="2" t="s">
        <v>135</v>
      </c>
      <c r="B64" s="1" t="s">
        <v>136</v>
      </c>
      <c r="C64" s="15">
        <v>1285.74</v>
      </c>
      <c r="D64" s="15">
        <v>214.29</v>
      </c>
      <c r="E64" s="15">
        <v>0</v>
      </c>
      <c r="F64" s="15">
        <v>1500.03</v>
      </c>
      <c r="G64" s="15">
        <v>0</v>
      </c>
      <c r="H64" s="15">
        <v>56.27</v>
      </c>
      <c r="I64" s="15">
        <v>37.28</v>
      </c>
      <c r="J64" s="15">
        <v>0</v>
      </c>
      <c r="K64" s="15">
        <v>0</v>
      </c>
      <c r="L64" s="15">
        <v>0</v>
      </c>
      <c r="M64" s="15">
        <v>0</v>
      </c>
      <c r="N64" s="16">
        <v>-0.17</v>
      </c>
      <c r="O64" s="15">
        <v>54.05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147.43</v>
      </c>
      <c r="V64" s="15">
        <v>1352.6</v>
      </c>
    </row>
    <row r="65" spans="1:22">
      <c r="A65" s="2" t="s">
        <v>137</v>
      </c>
      <c r="B65" s="1" t="s">
        <v>138</v>
      </c>
      <c r="C65" s="15">
        <v>1300.02</v>
      </c>
      <c r="D65" s="15">
        <v>216.67</v>
      </c>
      <c r="E65" s="15">
        <v>0</v>
      </c>
      <c r="F65" s="15">
        <v>1516.69</v>
      </c>
      <c r="G65" s="15">
        <v>0</v>
      </c>
      <c r="H65" s="15">
        <v>58.08</v>
      </c>
      <c r="I65" s="15">
        <v>37.700000000000003</v>
      </c>
      <c r="J65" s="15">
        <v>0</v>
      </c>
      <c r="K65" s="15">
        <v>412.6</v>
      </c>
      <c r="L65" s="15">
        <v>0</v>
      </c>
      <c r="M65" s="15">
        <v>0</v>
      </c>
      <c r="N65" s="15">
        <v>0.11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508.49</v>
      </c>
      <c r="V65" s="15">
        <v>1008.2</v>
      </c>
    </row>
    <row r="66" spans="1:22">
      <c r="A66" s="2" t="s">
        <v>139</v>
      </c>
      <c r="B66" s="1" t="s">
        <v>140</v>
      </c>
      <c r="C66" s="15">
        <v>880.02</v>
      </c>
      <c r="D66" s="15">
        <v>146.66999999999999</v>
      </c>
      <c r="E66" s="15">
        <v>0</v>
      </c>
      <c r="F66" s="15">
        <v>1026.69</v>
      </c>
      <c r="G66" s="16">
        <v>-18.41</v>
      </c>
      <c r="H66" s="15">
        <v>0</v>
      </c>
      <c r="I66" s="15">
        <v>25.48</v>
      </c>
      <c r="J66" s="15">
        <v>0</v>
      </c>
      <c r="K66" s="15">
        <v>0</v>
      </c>
      <c r="L66" s="15">
        <v>0</v>
      </c>
      <c r="M66" s="15">
        <v>0</v>
      </c>
      <c r="N66" s="16">
        <v>-0.03</v>
      </c>
      <c r="O66" s="15">
        <v>33.049999999999997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40.090000000000003</v>
      </c>
      <c r="V66" s="15">
        <v>986.6</v>
      </c>
    </row>
    <row r="67" spans="1:22">
      <c r="A67" s="2" t="s">
        <v>141</v>
      </c>
      <c r="B67" s="1" t="s">
        <v>142</v>
      </c>
      <c r="C67" s="15">
        <v>799.98</v>
      </c>
      <c r="D67" s="15">
        <v>133.33000000000001</v>
      </c>
      <c r="E67" s="15">
        <v>1080</v>
      </c>
      <c r="F67" s="15">
        <v>2013.31</v>
      </c>
      <c r="G67" s="15">
        <v>0</v>
      </c>
      <c r="H67" s="15">
        <v>186.97</v>
      </c>
      <c r="I67" s="15">
        <v>23.17</v>
      </c>
      <c r="J67" s="15">
        <v>0</v>
      </c>
      <c r="K67" s="15">
        <v>0</v>
      </c>
      <c r="L67" s="15">
        <v>0</v>
      </c>
      <c r="M67" s="15">
        <v>0</v>
      </c>
      <c r="N67" s="16">
        <v>-0.03</v>
      </c>
      <c r="O67" s="15">
        <v>37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247.11</v>
      </c>
      <c r="V67" s="15">
        <v>1766.2</v>
      </c>
    </row>
    <row r="68" spans="1:22">
      <c r="A68" s="2" t="s">
        <v>143</v>
      </c>
      <c r="B68" s="1" t="s">
        <v>144</v>
      </c>
      <c r="C68" s="15">
        <v>586.67999999999995</v>
      </c>
      <c r="D68" s="15">
        <v>97.78</v>
      </c>
      <c r="E68" s="15">
        <v>0</v>
      </c>
      <c r="F68" s="15">
        <v>684.46</v>
      </c>
      <c r="G68" s="16">
        <v>-54.94</v>
      </c>
      <c r="H68" s="15">
        <v>0</v>
      </c>
      <c r="I68" s="15">
        <v>18.23</v>
      </c>
      <c r="J68" s="15">
        <v>0</v>
      </c>
      <c r="K68" s="15">
        <v>586</v>
      </c>
      <c r="L68" s="15">
        <v>0</v>
      </c>
      <c r="M68" s="15">
        <v>0</v>
      </c>
      <c r="N68" s="15">
        <v>0.12</v>
      </c>
      <c r="O68" s="15">
        <v>33.049999999999997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582.46</v>
      </c>
      <c r="V68" s="15">
        <v>102</v>
      </c>
    </row>
    <row r="69" spans="1:22">
      <c r="A69" s="2" t="s">
        <v>145</v>
      </c>
      <c r="B69" s="1" t="s">
        <v>146</v>
      </c>
      <c r="C69" s="15">
        <v>4000.02</v>
      </c>
      <c r="D69" s="15">
        <v>666.67</v>
      </c>
      <c r="E69" s="15">
        <v>10126.700000000001</v>
      </c>
      <c r="F69" s="15">
        <v>14793.39</v>
      </c>
      <c r="G69" s="15">
        <v>0</v>
      </c>
      <c r="H69" s="15">
        <v>3598.89</v>
      </c>
      <c r="I69" s="15">
        <v>128.82</v>
      </c>
      <c r="J69" s="15">
        <v>0</v>
      </c>
      <c r="K69" s="15">
        <v>0</v>
      </c>
      <c r="L69" s="15">
        <v>0</v>
      </c>
      <c r="M69" s="15">
        <v>0</v>
      </c>
      <c r="N69" s="15">
        <v>0.08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3727.79</v>
      </c>
      <c r="V69" s="15">
        <v>11065.6</v>
      </c>
    </row>
    <row r="70" spans="1:22">
      <c r="A70" s="2" t="s">
        <v>147</v>
      </c>
      <c r="B70" s="1" t="s">
        <v>148</v>
      </c>
      <c r="C70" s="15">
        <v>880.02</v>
      </c>
      <c r="D70" s="15">
        <v>146.66999999999999</v>
      </c>
      <c r="E70" s="15">
        <v>6587</v>
      </c>
      <c r="F70" s="15">
        <v>7613.69</v>
      </c>
      <c r="G70" s="15">
        <v>0</v>
      </c>
      <c r="H70" s="15">
        <v>1436.95</v>
      </c>
      <c r="I70" s="15">
        <v>25.48</v>
      </c>
      <c r="J70" s="15">
        <v>0</v>
      </c>
      <c r="K70" s="15">
        <v>229.15</v>
      </c>
      <c r="L70" s="15">
        <v>0</v>
      </c>
      <c r="M70" s="15">
        <v>0</v>
      </c>
      <c r="N70" s="15">
        <v>0.06</v>
      </c>
      <c r="O70" s="15">
        <v>33.049999999999997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1724.69</v>
      </c>
      <c r="V70" s="15">
        <v>5889</v>
      </c>
    </row>
    <row r="71" spans="1:22">
      <c r="A71" s="2" t="s">
        <v>149</v>
      </c>
      <c r="B71" s="1" t="s">
        <v>150</v>
      </c>
      <c r="C71" s="15">
        <v>916.65</v>
      </c>
      <c r="D71" s="15">
        <v>183.33</v>
      </c>
      <c r="E71" s="15">
        <v>0</v>
      </c>
      <c r="F71" s="15">
        <v>1099.98</v>
      </c>
      <c r="G71" s="16">
        <v>-3.68</v>
      </c>
      <c r="H71" s="15">
        <v>0</v>
      </c>
      <c r="I71" s="15">
        <v>28.5</v>
      </c>
      <c r="J71" s="15">
        <v>0</v>
      </c>
      <c r="K71" s="15">
        <v>0</v>
      </c>
      <c r="L71" s="15">
        <v>0</v>
      </c>
      <c r="M71" s="15">
        <v>0</v>
      </c>
      <c r="N71" s="16">
        <v>-0.04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24.78</v>
      </c>
      <c r="V71" s="15">
        <v>1075.2</v>
      </c>
    </row>
    <row r="72" spans="1:22">
      <c r="A72" s="2" t="s">
        <v>151</v>
      </c>
      <c r="B72" s="1" t="s">
        <v>152</v>
      </c>
      <c r="C72" s="15">
        <v>799.98</v>
      </c>
      <c r="D72" s="15">
        <v>133.33000000000001</v>
      </c>
      <c r="E72" s="15">
        <v>1560</v>
      </c>
      <c r="F72" s="15">
        <v>2493.31</v>
      </c>
      <c r="G72" s="15">
        <v>0</v>
      </c>
      <c r="H72" s="15">
        <v>277.18</v>
      </c>
      <c r="I72" s="15">
        <v>23.17</v>
      </c>
      <c r="J72" s="15">
        <v>0</v>
      </c>
      <c r="K72" s="15">
        <v>0</v>
      </c>
      <c r="L72" s="15">
        <v>0</v>
      </c>
      <c r="M72" s="15">
        <v>0</v>
      </c>
      <c r="N72" s="16">
        <v>-0.04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300.31</v>
      </c>
      <c r="V72" s="15">
        <v>2193</v>
      </c>
    </row>
    <row r="73" spans="1:22">
      <c r="A73" s="2" t="s">
        <v>153</v>
      </c>
      <c r="B73" s="1" t="s">
        <v>154</v>
      </c>
      <c r="C73" s="15">
        <v>999.66</v>
      </c>
      <c r="D73" s="15">
        <v>166.61</v>
      </c>
      <c r="E73" s="15">
        <v>1711.47</v>
      </c>
      <c r="F73" s="15">
        <v>2877.74</v>
      </c>
      <c r="G73" s="15">
        <v>0</v>
      </c>
      <c r="H73" s="15">
        <v>359.3</v>
      </c>
      <c r="I73" s="15">
        <v>29.72</v>
      </c>
      <c r="J73" s="15">
        <v>0</v>
      </c>
      <c r="K73" s="15">
        <v>0</v>
      </c>
      <c r="L73" s="15">
        <v>0</v>
      </c>
      <c r="M73" s="15">
        <v>0</v>
      </c>
      <c r="N73" s="15">
        <v>0.12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389.14</v>
      </c>
      <c r="V73" s="15">
        <v>2488.6</v>
      </c>
    </row>
    <row r="74" spans="1:22">
      <c r="A74" s="2" t="s">
        <v>155</v>
      </c>
      <c r="B74" s="1" t="s">
        <v>156</v>
      </c>
      <c r="C74" s="15">
        <v>880.02</v>
      </c>
      <c r="D74" s="15">
        <v>146.66999999999999</v>
      </c>
      <c r="E74" s="15">
        <v>61.5</v>
      </c>
      <c r="F74" s="15">
        <v>1088.19</v>
      </c>
      <c r="G74" s="16">
        <v>-4.96</v>
      </c>
      <c r="H74" s="15">
        <v>0</v>
      </c>
      <c r="I74" s="15">
        <v>25.48</v>
      </c>
      <c r="J74" s="15">
        <v>0</v>
      </c>
      <c r="K74" s="15">
        <v>0</v>
      </c>
      <c r="L74" s="15">
        <v>0</v>
      </c>
      <c r="M74" s="15">
        <v>0</v>
      </c>
      <c r="N74" s="16">
        <v>-0.13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20.39</v>
      </c>
      <c r="V74" s="15">
        <v>1067.8</v>
      </c>
    </row>
    <row r="75" spans="1:22" s="8" customFormat="1">
      <c r="A75" s="18" t="s">
        <v>157</v>
      </c>
      <c r="C75" s="8" t="s">
        <v>158</v>
      </c>
      <c r="D75" s="8" t="s">
        <v>158</v>
      </c>
      <c r="E75" s="8" t="s">
        <v>158</v>
      </c>
      <c r="F75" s="8" t="s">
        <v>158</v>
      </c>
      <c r="G75" s="8" t="s">
        <v>158</v>
      </c>
      <c r="H75" s="8" t="s">
        <v>158</v>
      </c>
      <c r="I75" s="8" t="s">
        <v>158</v>
      </c>
      <c r="J75" s="8" t="s">
        <v>158</v>
      </c>
      <c r="K75" s="8" t="s">
        <v>158</v>
      </c>
      <c r="L75" s="8" t="s">
        <v>158</v>
      </c>
      <c r="M75" s="8" t="s">
        <v>158</v>
      </c>
      <c r="N75" s="8" t="s">
        <v>158</v>
      </c>
      <c r="O75" s="8" t="s">
        <v>158</v>
      </c>
      <c r="P75" s="8" t="s">
        <v>158</v>
      </c>
      <c r="Q75" s="8" t="s">
        <v>158</v>
      </c>
      <c r="R75" s="8" t="s">
        <v>158</v>
      </c>
      <c r="S75" s="8" t="s">
        <v>158</v>
      </c>
      <c r="T75" s="8" t="s">
        <v>158</v>
      </c>
      <c r="U75" s="8" t="s">
        <v>158</v>
      </c>
      <c r="V75" s="8" t="s">
        <v>158</v>
      </c>
    </row>
    <row r="76" spans="1:22">
      <c r="C76" s="20">
        <v>76359.360000000001</v>
      </c>
      <c r="D76" s="20">
        <v>12757.11</v>
      </c>
      <c r="E76" s="20">
        <v>179983.33</v>
      </c>
      <c r="F76" s="20">
        <v>269099.8</v>
      </c>
      <c r="G76" s="21">
        <v>-322.93</v>
      </c>
      <c r="H76" s="20">
        <v>46771.78</v>
      </c>
      <c r="I76" s="20">
        <v>2287.09</v>
      </c>
      <c r="J76" s="20">
        <v>0</v>
      </c>
      <c r="K76" s="20">
        <v>8953.25</v>
      </c>
      <c r="L76" s="20">
        <v>257.3</v>
      </c>
      <c r="M76" s="20">
        <v>0</v>
      </c>
      <c r="N76" s="20">
        <v>0.15</v>
      </c>
      <c r="O76" s="20">
        <v>1103.57</v>
      </c>
      <c r="P76" s="20">
        <v>732.14</v>
      </c>
      <c r="Q76" s="20">
        <v>625.65</v>
      </c>
      <c r="R76" s="20">
        <v>0</v>
      </c>
      <c r="S76" s="20">
        <v>1300</v>
      </c>
      <c r="T76" s="20">
        <v>0</v>
      </c>
      <c r="U76" s="20">
        <v>61708</v>
      </c>
      <c r="V76" s="20">
        <v>207391.8</v>
      </c>
    </row>
    <row r="78" spans="1:22">
      <c r="A78" s="13" t="s">
        <v>159</v>
      </c>
    </row>
    <row r="79" spans="1:22">
      <c r="A79" s="2" t="s">
        <v>160</v>
      </c>
      <c r="B79" s="1" t="s">
        <v>161</v>
      </c>
      <c r="C79" s="15">
        <v>572.46</v>
      </c>
      <c r="D79" s="15">
        <v>95.41</v>
      </c>
      <c r="E79" s="15">
        <v>2030.65</v>
      </c>
      <c r="F79" s="15">
        <v>2698.52</v>
      </c>
      <c r="G79" s="15">
        <v>0</v>
      </c>
      <c r="H79" s="15">
        <v>321.01</v>
      </c>
      <c r="I79" s="15">
        <v>83.87</v>
      </c>
      <c r="J79" s="15">
        <v>26.99</v>
      </c>
      <c r="K79" s="15">
        <v>0</v>
      </c>
      <c r="L79" s="15">
        <v>0</v>
      </c>
      <c r="M79" s="15">
        <v>132.22999999999999</v>
      </c>
      <c r="N79" s="15">
        <v>0.15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134.66999999999999</v>
      </c>
      <c r="U79" s="15">
        <v>698.92</v>
      </c>
      <c r="V79" s="15">
        <v>1999.6</v>
      </c>
    </row>
    <row r="80" spans="1:22">
      <c r="A80" s="2" t="s">
        <v>162</v>
      </c>
      <c r="B80" s="1" t="s">
        <v>163</v>
      </c>
      <c r="C80" s="15">
        <v>537.54</v>
      </c>
      <c r="D80" s="15">
        <v>89.59</v>
      </c>
      <c r="E80" s="15">
        <v>5119.0600000000004</v>
      </c>
      <c r="F80" s="15">
        <v>5746.19</v>
      </c>
      <c r="G80" s="15">
        <v>0</v>
      </c>
      <c r="H80" s="15">
        <v>992.81</v>
      </c>
      <c r="I80" s="15">
        <v>181.29</v>
      </c>
      <c r="J80" s="15">
        <v>57.46</v>
      </c>
      <c r="K80" s="15">
        <v>0</v>
      </c>
      <c r="L80" s="15">
        <v>0</v>
      </c>
      <c r="M80" s="15">
        <v>281.56</v>
      </c>
      <c r="N80" s="16">
        <v>-0.08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372.75</v>
      </c>
      <c r="U80" s="15">
        <v>1885.79</v>
      </c>
      <c r="V80" s="15">
        <v>3860.4</v>
      </c>
    </row>
    <row r="81" spans="1:22">
      <c r="A81" s="2" t="s">
        <v>164</v>
      </c>
      <c r="B81" s="1" t="s">
        <v>165</v>
      </c>
      <c r="C81" s="15">
        <v>537.54</v>
      </c>
      <c r="D81" s="15">
        <v>89.59</v>
      </c>
      <c r="E81" s="15">
        <v>1840.01</v>
      </c>
      <c r="F81" s="15">
        <v>2467.14</v>
      </c>
      <c r="G81" s="15">
        <v>0</v>
      </c>
      <c r="H81" s="15">
        <v>271.58999999999997</v>
      </c>
      <c r="I81" s="15">
        <v>60.11</v>
      </c>
      <c r="J81" s="15">
        <v>24.67</v>
      </c>
      <c r="K81" s="15">
        <v>0</v>
      </c>
      <c r="L81" s="15">
        <v>0</v>
      </c>
      <c r="M81" s="15">
        <v>120.89</v>
      </c>
      <c r="N81" s="15">
        <v>0.1</v>
      </c>
      <c r="O81" s="15">
        <v>0</v>
      </c>
      <c r="P81" s="15">
        <v>0</v>
      </c>
      <c r="Q81" s="15">
        <v>0</v>
      </c>
      <c r="R81" s="15">
        <v>0</v>
      </c>
      <c r="S81" s="15">
        <v>300</v>
      </c>
      <c r="T81" s="15">
        <v>275.38</v>
      </c>
      <c r="U81" s="15">
        <v>1052.74</v>
      </c>
      <c r="V81" s="15">
        <v>1414.4</v>
      </c>
    </row>
    <row r="82" spans="1:22">
      <c r="A82" s="2" t="s">
        <v>166</v>
      </c>
      <c r="B82" s="1" t="s">
        <v>167</v>
      </c>
      <c r="C82" s="15">
        <v>480.24</v>
      </c>
      <c r="D82" s="15">
        <v>80.040000000000006</v>
      </c>
      <c r="E82" s="15">
        <v>941.47</v>
      </c>
      <c r="F82" s="15">
        <v>1501.75</v>
      </c>
      <c r="G82" s="15">
        <v>0</v>
      </c>
      <c r="H82" s="15">
        <v>56.46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6">
        <v>-0.11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56.35</v>
      </c>
      <c r="V82" s="15">
        <v>1445.4</v>
      </c>
    </row>
    <row r="83" spans="1:22">
      <c r="A83" s="2" t="s">
        <v>168</v>
      </c>
      <c r="B83" s="1" t="s">
        <v>169</v>
      </c>
      <c r="C83" s="15">
        <v>480.24</v>
      </c>
      <c r="D83" s="15">
        <v>80.040000000000006</v>
      </c>
      <c r="E83" s="15">
        <v>1126.97</v>
      </c>
      <c r="F83" s="15">
        <v>1687.25</v>
      </c>
      <c r="G83" s="15">
        <v>0</v>
      </c>
      <c r="H83" s="15">
        <v>84.91</v>
      </c>
      <c r="I83" s="15">
        <v>173.49</v>
      </c>
      <c r="J83" s="15">
        <v>16.87</v>
      </c>
      <c r="K83" s="15">
        <v>0</v>
      </c>
      <c r="L83" s="15">
        <v>0</v>
      </c>
      <c r="M83" s="15">
        <v>82.68</v>
      </c>
      <c r="N83" s="15">
        <v>0.1</v>
      </c>
      <c r="O83" s="15">
        <v>0</v>
      </c>
      <c r="P83" s="15">
        <v>0</v>
      </c>
      <c r="Q83" s="15">
        <v>0</v>
      </c>
      <c r="R83" s="15">
        <v>0</v>
      </c>
      <c r="S83" s="15">
        <v>700</v>
      </c>
      <c r="T83" s="15">
        <v>0</v>
      </c>
      <c r="U83" s="15">
        <v>1058.05</v>
      </c>
      <c r="V83" s="15">
        <v>629.20000000000005</v>
      </c>
    </row>
    <row r="84" spans="1:22">
      <c r="A84" s="2" t="s">
        <v>170</v>
      </c>
      <c r="B84" s="1" t="s">
        <v>171</v>
      </c>
      <c r="C84" s="15">
        <v>480.24</v>
      </c>
      <c r="D84" s="15">
        <v>80.040000000000006</v>
      </c>
      <c r="E84" s="15">
        <v>395.13</v>
      </c>
      <c r="F84" s="15">
        <v>955.41</v>
      </c>
      <c r="G84" s="16">
        <v>-32.04</v>
      </c>
      <c r="H84" s="15">
        <v>0</v>
      </c>
      <c r="I84" s="15">
        <v>38.82</v>
      </c>
      <c r="J84" s="15">
        <v>9.5500000000000007</v>
      </c>
      <c r="K84" s="15">
        <v>0</v>
      </c>
      <c r="L84" s="15">
        <v>0</v>
      </c>
      <c r="M84" s="15">
        <v>46.82</v>
      </c>
      <c r="N84" s="16">
        <v>-0.14000000000000001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63.01</v>
      </c>
      <c r="V84" s="15">
        <v>892.4</v>
      </c>
    </row>
    <row r="85" spans="1:22">
      <c r="A85" s="2" t="s">
        <v>172</v>
      </c>
      <c r="B85" s="1" t="s">
        <v>173</v>
      </c>
      <c r="C85" s="15">
        <v>633.6</v>
      </c>
      <c r="D85" s="15">
        <v>105.6</v>
      </c>
      <c r="E85" s="15">
        <v>1801.67</v>
      </c>
      <c r="F85" s="15">
        <v>2540.87</v>
      </c>
      <c r="G85" s="15">
        <v>0</v>
      </c>
      <c r="H85" s="15">
        <v>287.33999999999997</v>
      </c>
      <c r="I85" s="15">
        <v>56.55</v>
      </c>
      <c r="J85" s="15">
        <v>0</v>
      </c>
      <c r="K85" s="15">
        <v>0</v>
      </c>
      <c r="L85" s="15">
        <v>0</v>
      </c>
      <c r="M85" s="15">
        <v>0</v>
      </c>
      <c r="N85" s="16">
        <v>-0.02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343.87</v>
      </c>
      <c r="V85" s="15">
        <v>2197</v>
      </c>
    </row>
    <row r="86" spans="1:22">
      <c r="A86" s="2" t="s">
        <v>174</v>
      </c>
      <c r="B86" s="1" t="s">
        <v>175</v>
      </c>
      <c r="C86" s="15">
        <v>633.41999999999996</v>
      </c>
      <c r="D86" s="15">
        <v>105.57</v>
      </c>
      <c r="E86" s="15">
        <v>3129.95</v>
      </c>
      <c r="F86" s="15">
        <v>3868.94</v>
      </c>
      <c r="G86" s="15">
        <v>0</v>
      </c>
      <c r="H86" s="15">
        <v>571.02</v>
      </c>
      <c r="I86" s="15">
        <v>57.75</v>
      </c>
      <c r="J86" s="15">
        <v>0</v>
      </c>
      <c r="K86" s="15">
        <v>0</v>
      </c>
      <c r="L86" s="15">
        <v>0</v>
      </c>
      <c r="M86" s="15">
        <v>0</v>
      </c>
      <c r="N86" s="16">
        <v>-0.03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628.74</v>
      </c>
      <c r="V86" s="15">
        <v>3240.2</v>
      </c>
    </row>
    <row r="87" spans="1:22">
      <c r="A87" s="2" t="s">
        <v>176</v>
      </c>
      <c r="B87" s="1" t="s">
        <v>177</v>
      </c>
      <c r="C87" s="15">
        <v>537.54</v>
      </c>
      <c r="D87" s="15">
        <v>89.59</v>
      </c>
      <c r="E87" s="15">
        <v>1661.97</v>
      </c>
      <c r="F87" s="15">
        <v>2289.1</v>
      </c>
      <c r="G87" s="15">
        <v>0</v>
      </c>
      <c r="H87" s="15">
        <v>236.39</v>
      </c>
      <c r="I87" s="15">
        <v>105.74</v>
      </c>
      <c r="J87" s="15">
        <v>22.89</v>
      </c>
      <c r="K87" s="15">
        <v>0</v>
      </c>
      <c r="L87" s="15">
        <v>0</v>
      </c>
      <c r="M87" s="15">
        <v>112.17</v>
      </c>
      <c r="N87" s="15">
        <v>0.1</v>
      </c>
      <c r="O87" s="15">
        <v>0</v>
      </c>
      <c r="P87" s="15">
        <v>0</v>
      </c>
      <c r="Q87" s="15">
        <v>0</v>
      </c>
      <c r="R87" s="15">
        <v>0</v>
      </c>
      <c r="S87" s="15">
        <v>500</v>
      </c>
      <c r="T87" s="15">
        <v>199.21</v>
      </c>
      <c r="U87" s="15">
        <v>1176.5</v>
      </c>
      <c r="V87" s="15">
        <v>1112.5999999999999</v>
      </c>
    </row>
    <row r="88" spans="1:22">
      <c r="A88" s="2" t="s">
        <v>178</v>
      </c>
      <c r="B88" s="1" t="s">
        <v>179</v>
      </c>
      <c r="C88" s="15">
        <v>537.54</v>
      </c>
      <c r="D88" s="15">
        <v>89.59</v>
      </c>
      <c r="E88" s="15">
        <v>5102.67</v>
      </c>
      <c r="F88" s="15">
        <v>5729.8</v>
      </c>
      <c r="G88" s="15">
        <v>0</v>
      </c>
      <c r="H88" s="15">
        <v>988.96</v>
      </c>
      <c r="I88" s="15">
        <v>149.29</v>
      </c>
      <c r="J88" s="15">
        <v>57.3</v>
      </c>
      <c r="K88" s="15">
        <v>0</v>
      </c>
      <c r="L88" s="15">
        <v>0</v>
      </c>
      <c r="M88" s="15">
        <v>280.76</v>
      </c>
      <c r="N88" s="16">
        <v>-0.11</v>
      </c>
      <c r="O88" s="15">
        <v>0</v>
      </c>
      <c r="P88" s="15">
        <v>0</v>
      </c>
      <c r="Q88" s="15">
        <v>0</v>
      </c>
      <c r="R88" s="15">
        <v>0</v>
      </c>
      <c r="S88" s="15">
        <v>700</v>
      </c>
      <c r="T88" s="15">
        <v>0</v>
      </c>
      <c r="U88" s="15">
        <v>2176.1999999999998</v>
      </c>
      <c r="V88" s="15">
        <v>3553.6</v>
      </c>
    </row>
    <row r="89" spans="1:22">
      <c r="A89" s="2" t="s">
        <v>180</v>
      </c>
      <c r="B89" s="1" t="s">
        <v>181</v>
      </c>
      <c r="C89" s="15">
        <v>480.24</v>
      </c>
      <c r="D89" s="15">
        <v>80.040000000000006</v>
      </c>
      <c r="E89" s="15">
        <v>2528.62</v>
      </c>
      <c r="F89" s="15">
        <v>3088.9</v>
      </c>
      <c r="G89" s="15">
        <v>0</v>
      </c>
      <c r="H89" s="15">
        <v>404.4</v>
      </c>
      <c r="I89" s="15">
        <v>50.55</v>
      </c>
      <c r="J89" s="15">
        <v>0</v>
      </c>
      <c r="K89" s="15">
        <v>0</v>
      </c>
      <c r="L89" s="15">
        <v>0</v>
      </c>
      <c r="M89" s="15">
        <v>0</v>
      </c>
      <c r="N89" s="15">
        <v>0.15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455.1</v>
      </c>
      <c r="V89" s="15">
        <v>2633.8</v>
      </c>
    </row>
    <row r="90" spans="1:22">
      <c r="A90" s="2" t="s">
        <v>182</v>
      </c>
      <c r="B90" s="1" t="s">
        <v>183</v>
      </c>
      <c r="C90" s="15">
        <v>480.24</v>
      </c>
      <c r="D90" s="15">
        <v>80.040000000000006</v>
      </c>
      <c r="E90" s="15">
        <v>320.54000000000002</v>
      </c>
      <c r="F90" s="15">
        <v>880.82</v>
      </c>
      <c r="G90" s="16">
        <v>-36.81</v>
      </c>
      <c r="H90" s="15">
        <v>0</v>
      </c>
      <c r="I90" s="15">
        <v>25.5</v>
      </c>
      <c r="J90" s="15">
        <v>0</v>
      </c>
      <c r="K90" s="15">
        <v>0</v>
      </c>
      <c r="L90" s="15">
        <v>0</v>
      </c>
      <c r="M90" s="15">
        <v>0</v>
      </c>
      <c r="N90" s="16">
        <v>-7.0000000000000007E-2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-11.38</v>
      </c>
      <c r="V90" s="15">
        <v>892.2</v>
      </c>
    </row>
    <row r="91" spans="1:22">
      <c r="A91" s="2" t="s">
        <v>184</v>
      </c>
      <c r="B91" s="1" t="s">
        <v>185</v>
      </c>
      <c r="C91" s="15">
        <v>633.6</v>
      </c>
      <c r="D91" s="15">
        <v>105.6</v>
      </c>
      <c r="E91" s="15">
        <v>2926.96</v>
      </c>
      <c r="F91" s="15">
        <v>3666.16</v>
      </c>
      <c r="G91" s="15">
        <v>0</v>
      </c>
      <c r="H91" s="15">
        <v>527.70000000000005</v>
      </c>
      <c r="I91" s="15">
        <v>94.6</v>
      </c>
      <c r="J91" s="15">
        <v>0</v>
      </c>
      <c r="K91" s="15">
        <v>0</v>
      </c>
      <c r="L91" s="15">
        <v>0</v>
      </c>
      <c r="M91" s="15">
        <v>0</v>
      </c>
      <c r="N91" s="15">
        <v>0.06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622.36</v>
      </c>
      <c r="V91" s="15">
        <v>3043.8</v>
      </c>
    </row>
    <row r="92" spans="1:22">
      <c r="A92" s="2" t="s">
        <v>186</v>
      </c>
      <c r="B92" s="1" t="s">
        <v>187</v>
      </c>
      <c r="C92" s="15">
        <v>480.24</v>
      </c>
      <c r="D92" s="15">
        <v>80.040000000000006</v>
      </c>
      <c r="E92" s="15">
        <v>100</v>
      </c>
      <c r="F92" s="15">
        <v>660.28</v>
      </c>
      <c r="G92" s="16">
        <v>-56.49</v>
      </c>
      <c r="H92" s="15">
        <v>0</v>
      </c>
      <c r="I92" s="15">
        <v>28.27</v>
      </c>
      <c r="J92" s="15">
        <v>0</v>
      </c>
      <c r="K92" s="15">
        <v>0</v>
      </c>
      <c r="L92" s="15">
        <v>0</v>
      </c>
      <c r="M92" s="15">
        <v>0</v>
      </c>
      <c r="N92" s="15">
        <v>0.1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-28.12</v>
      </c>
      <c r="V92" s="15">
        <v>688.4</v>
      </c>
    </row>
    <row r="93" spans="1:22">
      <c r="A93" s="2" t="s">
        <v>188</v>
      </c>
      <c r="B93" s="1" t="s">
        <v>189</v>
      </c>
      <c r="C93" s="15">
        <v>480.24</v>
      </c>
      <c r="D93" s="15">
        <v>80.040000000000006</v>
      </c>
      <c r="E93" s="15">
        <v>777.45</v>
      </c>
      <c r="F93" s="15">
        <v>1337.73</v>
      </c>
      <c r="G93" s="15">
        <v>0</v>
      </c>
      <c r="H93" s="15">
        <v>29.15</v>
      </c>
      <c r="I93" s="15">
        <v>46.04</v>
      </c>
      <c r="J93" s="15">
        <v>13.38</v>
      </c>
      <c r="K93" s="15">
        <v>0</v>
      </c>
      <c r="L93" s="15">
        <v>0</v>
      </c>
      <c r="M93" s="15">
        <v>65.55</v>
      </c>
      <c r="N93" s="15">
        <v>0.01</v>
      </c>
      <c r="O93" s="15">
        <v>0</v>
      </c>
      <c r="P93" s="15">
        <v>0</v>
      </c>
      <c r="Q93" s="15">
        <v>0</v>
      </c>
      <c r="R93" s="15">
        <v>0</v>
      </c>
      <c r="S93" s="15">
        <v>300</v>
      </c>
      <c r="T93" s="15">
        <v>0</v>
      </c>
      <c r="U93" s="15">
        <v>454.13</v>
      </c>
      <c r="V93" s="15">
        <v>883.6</v>
      </c>
    </row>
    <row r="94" spans="1:22">
      <c r="A94" s="2" t="s">
        <v>190</v>
      </c>
      <c r="B94" s="1" t="s">
        <v>191</v>
      </c>
      <c r="C94" s="15">
        <v>537.54</v>
      </c>
      <c r="D94" s="15">
        <v>89.59</v>
      </c>
      <c r="E94" s="15">
        <v>3262.33</v>
      </c>
      <c r="F94" s="15">
        <v>3889.46</v>
      </c>
      <c r="G94" s="15">
        <v>0</v>
      </c>
      <c r="H94" s="15">
        <v>575.4</v>
      </c>
      <c r="I94" s="15">
        <v>124.57</v>
      </c>
      <c r="J94" s="15">
        <v>38.89</v>
      </c>
      <c r="K94" s="15">
        <v>0</v>
      </c>
      <c r="L94" s="15">
        <v>0</v>
      </c>
      <c r="M94" s="15">
        <v>190.58</v>
      </c>
      <c r="N94" s="16">
        <v>-0.01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246.63</v>
      </c>
      <c r="U94" s="15">
        <v>1176.06</v>
      </c>
      <c r="V94" s="15">
        <v>2713.4</v>
      </c>
    </row>
    <row r="95" spans="1:22">
      <c r="A95" s="2" t="s">
        <v>192</v>
      </c>
      <c r="B95" s="1" t="s">
        <v>193</v>
      </c>
      <c r="C95" s="15">
        <v>537.54</v>
      </c>
      <c r="D95" s="15">
        <v>89.59</v>
      </c>
      <c r="E95" s="15">
        <v>1953.08</v>
      </c>
      <c r="F95" s="15">
        <v>2580.21</v>
      </c>
      <c r="G95" s="15">
        <v>0</v>
      </c>
      <c r="H95" s="15">
        <v>295.74</v>
      </c>
      <c r="I95" s="15">
        <v>98.67</v>
      </c>
      <c r="J95" s="15">
        <v>25.8</v>
      </c>
      <c r="K95" s="15">
        <v>0</v>
      </c>
      <c r="L95" s="15">
        <v>0</v>
      </c>
      <c r="M95" s="15">
        <v>126.43</v>
      </c>
      <c r="N95" s="16">
        <v>-0.16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307.93</v>
      </c>
      <c r="U95" s="15">
        <v>854.41</v>
      </c>
      <c r="V95" s="15">
        <v>1725.8</v>
      </c>
    </row>
    <row r="96" spans="1:22">
      <c r="A96" s="2" t="s">
        <v>194</v>
      </c>
      <c r="B96" s="1" t="s">
        <v>195</v>
      </c>
      <c r="C96" s="15">
        <v>633.6</v>
      </c>
      <c r="D96" s="15">
        <v>105.6</v>
      </c>
      <c r="E96" s="15">
        <v>3655.1</v>
      </c>
      <c r="F96" s="15">
        <v>4394.3</v>
      </c>
      <c r="G96" s="15">
        <v>0</v>
      </c>
      <c r="H96" s="15">
        <v>683.23</v>
      </c>
      <c r="I96" s="15">
        <v>110.22</v>
      </c>
      <c r="J96" s="15">
        <v>0</v>
      </c>
      <c r="K96" s="15">
        <v>0</v>
      </c>
      <c r="L96" s="15">
        <v>0</v>
      </c>
      <c r="M96" s="15">
        <v>0</v>
      </c>
      <c r="N96" s="15">
        <v>0.05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793.5</v>
      </c>
      <c r="V96" s="15">
        <v>3600.8</v>
      </c>
    </row>
    <row r="97" spans="1:22">
      <c r="A97" s="2" t="s">
        <v>196</v>
      </c>
      <c r="B97" s="1" t="s">
        <v>197</v>
      </c>
      <c r="C97" s="15">
        <v>480.24</v>
      </c>
      <c r="D97" s="15">
        <v>80.040000000000006</v>
      </c>
      <c r="E97" s="15">
        <v>1402.77</v>
      </c>
      <c r="F97" s="15">
        <v>1963.05</v>
      </c>
      <c r="G97" s="15">
        <v>0</v>
      </c>
      <c r="H97" s="15">
        <v>178.3</v>
      </c>
      <c r="I97" s="15">
        <v>76.98</v>
      </c>
      <c r="J97" s="15">
        <v>19.63</v>
      </c>
      <c r="K97" s="15">
        <v>0</v>
      </c>
      <c r="L97" s="15">
        <v>0</v>
      </c>
      <c r="M97" s="15">
        <v>96.19</v>
      </c>
      <c r="N97" s="15">
        <v>0.15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371.25</v>
      </c>
      <c r="V97" s="15">
        <v>1591.8</v>
      </c>
    </row>
    <row r="98" spans="1:22">
      <c r="A98" s="2" t="s">
        <v>198</v>
      </c>
      <c r="B98" s="1" t="s">
        <v>199</v>
      </c>
      <c r="C98" s="15">
        <v>1392.9</v>
      </c>
      <c r="D98" s="15">
        <v>232.15</v>
      </c>
      <c r="E98" s="15">
        <v>0</v>
      </c>
      <c r="F98" s="15">
        <v>1625.05</v>
      </c>
      <c r="G98" s="15">
        <v>0</v>
      </c>
      <c r="H98" s="15">
        <v>69.87</v>
      </c>
      <c r="I98" s="15">
        <v>49.68</v>
      </c>
      <c r="J98" s="15">
        <v>0</v>
      </c>
      <c r="K98" s="15">
        <v>0</v>
      </c>
      <c r="L98" s="15">
        <v>0</v>
      </c>
      <c r="M98" s="15">
        <v>0</v>
      </c>
      <c r="N98" s="16">
        <v>-0.1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119.45</v>
      </c>
      <c r="V98" s="15">
        <v>1505.6</v>
      </c>
    </row>
    <row r="99" spans="1:22">
      <c r="A99" s="2" t="s">
        <v>200</v>
      </c>
      <c r="B99" s="1" t="s">
        <v>201</v>
      </c>
      <c r="C99" s="15">
        <v>1028.58</v>
      </c>
      <c r="D99" s="15">
        <v>171.43</v>
      </c>
      <c r="E99" s="15">
        <v>0</v>
      </c>
      <c r="F99" s="15">
        <v>1200.01</v>
      </c>
      <c r="G99" s="15">
        <v>0</v>
      </c>
      <c r="H99" s="15">
        <v>7.2</v>
      </c>
      <c r="I99" s="15">
        <v>30.02</v>
      </c>
      <c r="J99" s="15">
        <v>0</v>
      </c>
      <c r="K99" s="15">
        <v>327</v>
      </c>
      <c r="L99" s="15">
        <v>0</v>
      </c>
      <c r="M99" s="15">
        <v>0</v>
      </c>
      <c r="N99" s="16">
        <v>-0.01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364.21</v>
      </c>
      <c r="V99" s="15">
        <v>835.8</v>
      </c>
    </row>
    <row r="100" spans="1:22">
      <c r="A100" s="2" t="s">
        <v>202</v>
      </c>
      <c r="B100" s="1" t="s">
        <v>203</v>
      </c>
      <c r="C100" s="15">
        <v>480.24</v>
      </c>
      <c r="D100" s="15">
        <v>80.040000000000006</v>
      </c>
      <c r="E100" s="15">
        <v>637.02</v>
      </c>
      <c r="F100" s="15">
        <v>1197.3</v>
      </c>
      <c r="G100" s="15">
        <v>0</v>
      </c>
      <c r="H100" s="15">
        <v>6.91</v>
      </c>
      <c r="I100" s="15">
        <v>51.57</v>
      </c>
      <c r="J100" s="15">
        <v>11.97</v>
      </c>
      <c r="K100" s="15">
        <v>0</v>
      </c>
      <c r="L100" s="15">
        <v>0</v>
      </c>
      <c r="M100" s="15">
        <v>58.67</v>
      </c>
      <c r="N100" s="16">
        <v>-0.02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129.1</v>
      </c>
      <c r="V100" s="15">
        <v>1068.2</v>
      </c>
    </row>
    <row r="101" spans="1:22">
      <c r="A101" s="2" t="s">
        <v>204</v>
      </c>
      <c r="B101" s="1" t="s">
        <v>205</v>
      </c>
      <c r="C101" s="15">
        <v>633.6</v>
      </c>
      <c r="D101" s="15">
        <v>105.6</v>
      </c>
      <c r="E101" s="15">
        <v>3182.33</v>
      </c>
      <c r="F101" s="15">
        <v>3921.53</v>
      </c>
      <c r="G101" s="15">
        <v>0</v>
      </c>
      <c r="H101" s="15">
        <v>582.25</v>
      </c>
      <c r="I101" s="15">
        <v>96.23</v>
      </c>
      <c r="J101" s="15">
        <v>0</v>
      </c>
      <c r="K101" s="15">
        <v>0</v>
      </c>
      <c r="L101" s="15">
        <v>0</v>
      </c>
      <c r="M101" s="15">
        <v>0</v>
      </c>
      <c r="N101" s="16">
        <v>-0.15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678.33</v>
      </c>
      <c r="V101" s="15">
        <v>3243.2</v>
      </c>
    </row>
    <row r="102" spans="1:22">
      <c r="A102" s="2" t="s">
        <v>206</v>
      </c>
      <c r="B102" s="1" t="s">
        <v>207</v>
      </c>
      <c r="C102" s="15">
        <v>537.54</v>
      </c>
      <c r="D102" s="15">
        <v>89.59</v>
      </c>
      <c r="E102" s="15">
        <v>3703.23</v>
      </c>
      <c r="F102" s="15">
        <v>4330.3599999999997</v>
      </c>
      <c r="G102" s="15">
        <v>0</v>
      </c>
      <c r="H102" s="15">
        <v>669.58</v>
      </c>
      <c r="I102" s="15">
        <v>99.91</v>
      </c>
      <c r="J102" s="15">
        <v>43.3</v>
      </c>
      <c r="K102" s="15">
        <v>0</v>
      </c>
      <c r="L102" s="15">
        <v>0</v>
      </c>
      <c r="M102" s="15">
        <v>212.19</v>
      </c>
      <c r="N102" s="15">
        <v>7.0000000000000007E-2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236.31</v>
      </c>
      <c r="U102" s="15">
        <v>1261.3599999999999</v>
      </c>
      <c r="V102" s="15">
        <v>3069</v>
      </c>
    </row>
    <row r="103" spans="1:22">
      <c r="A103" s="2" t="s">
        <v>208</v>
      </c>
      <c r="B103" s="1" t="s">
        <v>209</v>
      </c>
      <c r="C103" s="15">
        <v>480.24</v>
      </c>
      <c r="D103" s="15">
        <v>80.040000000000006</v>
      </c>
      <c r="E103" s="15">
        <v>1769.63</v>
      </c>
      <c r="F103" s="15">
        <v>2329.91</v>
      </c>
      <c r="G103" s="15">
        <v>0</v>
      </c>
      <c r="H103" s="15">
        <v>243.71</v>
      </c>
      <c r="I103" s="15">
        <v>166.89</v>
      </c>
      <c r="J103" s="15">
        <v>23.3</v>
      </c>
      <c r="K103" s="15">
        <v>0</v>
      </c>
      <c r="L103" s="15">
        <v>0</v>
      </c>
      <c r="M103" s="15">
        <v>114.17</v>
      </c>
      <c r="N103" s="16">
        <v>-0.16</v>
      </c>
      <c r="O103" s="15">
        <v>0</v>
      </c>
      <c r="P103" s="15">
        <v>0</v>
      </c>
      <c r="Q103" s="15">
        <v>0</v>
      </c>
      <c r="R103" s="15">
        <v>0</v>
      </c>
      <c r="S103" s="15">
        <v>250</v>
      </c>
      <c r="T103" s="15">
        <v>0</v>
      </c>
      <c r="U103" s="15">
        <v>797.91</v>
      </c>
      <c r="V103" s="15">
        <v>1532</v>
      </c>
    </row>
    <row r="104" spans="1:22">
      <c r="A104" s="2" t="s">
        <v>210</v>
      </c>
      <c r="B104" s="1" t="s">
        <v>211</v>
      </c>
      <c r="C104" s="15">
        <v>1028.52</v>
      </c>
      <c r="D104" s="15">
        <v>171.42</v>
      </c>
      <c r="E104" s="15">
        <v>0</v>
      </c>
      <c r="F104" s="15">
        <v>1199.94</v>
      </c>
      <c r="G104" s="15">
        <v>0</v>
      </c>
      <c r="H104" s="15">
        <v>7.2</v>
      </c>
      <c r="I104" s="15">
        <v>29.79</v>
      </c>
      <c r="J104" s="15">
        <v>0</v>
      </c>
      <c r="K104" s="15">
        <v>0</v>
      </c>
      <c r="L104" s="15">
        <v>0</v>
      </c>
      <c r="M104" s="15">
        <v>0</v>
      </c>
      <c r="N104" s="15">
        <v>0.15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37.14</v>
      </c>
      <c r="V104" s="15">
        <v>1162.8</v>
      </c>
    </row>
    <row r="105" spans="1:22">
      <c r="A105" s="2" t="s">
        <v>212</v>
      </c>
      <c r="B105" s="1" t="s">
        <v>213</v>
      </c>
      <c r="C105" s="15">
        <v>633.6</v>
      </c>
      <c r="D105" s="15">
        <v>105.6</v>
      </c>
      <c r="E105" s="15">
        <v>5687.6</v>
      </c>
      <c r="F105" s="15">
        <v>6426.8</v>
      </c>
      <c r="G105" s="15">
        <v>0</v>
      </c>
      <c r="H105" s="15">
        <v>1152.8900000000001</v>
      </c>
      <c r="I105" s="15">
        <v>168.08</v>
      </c>
      <c r="J105" s="15">
        <v>0</v>
      </c>
      <c r="K105" s="15">
        <v>0</v>
      </c>
      <c r="L105" s="15">
        <v>0</v>
      </c>
      <c r="M105" s="15">
        <v>0</v>
      </c>
      <c r="N105" s="15">
        <v>0.03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1321</v>
      </c>
      <c r="V105" s="15">
        <v>5105.8</v>
      </c>
    </row>
    <row r="106" spans="1:22">
      <c r="A106" s="2" t="s">
        <v>214</v>
      </c>
      <c r="B106" s="1" t="s">
        <v>215</v>
      </c>
      <c r="C106" s="15">
        <v>1028.58</v>
      </c>
      <c r="D106" s="15">
        <v>171.43</v>
      </c>
      <c r="E106" s="15">
        <v>0</v>
      </c>
      <c r="F106" s="15">
        <v>1200.01</v>
      </c>
      <c r="G106" s="15">
        <v>0</v>
      </c>
      <c r="H106" s="15">
        <v>7.2</v>
      </c>
      <c r="I106" s="15">
        <v>29.79</v>
      </c>
      <c r="J106" s="15">
        <v>0</v>
      </c>
      <c r="K106" s="15">
        <v>0</v>
      </c>
      <c r="L106" s="15">
        <v>0</v>
      </c>
      <c r="M106" s="15">
        <v>0</v>
      </c>
      <c r="N106" s="16">
        <v>-0.18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36.81</v>
      </c>
      <c r="V106" s="15">
        <v>1163.2</v>
      </c>
    </row>
    <row r="107" spans="1:22">
      <c r="A107" s="2" t="s">
        <v>216</v>
      </c>
      <c r="B107" s="1" t="s">
        <v>217</v>
      </c>
      <c r="C107" s="15">
        <v>1028.52</v>
      </c>
      <c r="D107" s="15">
        <v>171.42</v>
      </c>
      <c r="E107" s="15">
        <v>0</v>
      </c>
      <c r="F107" s="15">
        <v>1199.94</v>
      </c>
      <c r="G107" s="15">
        <v>0</v>
      </c>
      <c r="H107" s="15">
        <v>7.2</v>
      </c>
      <c r="I107" s="15">
        <v>29.79</v>
      </c>
      <c r="J107" s="15">
        <v>0</v>
      </c>
      <c r="K107" s="15">
        <v>0</v>
      </c>
      <c r="L107" s="15">
        <v>0</v>
      </c>
      <c r="M107" s="15">
        <v>0</v>
      </c>
      <c r="N107" s="16">
        <v>-0.05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36.94</v>
      </c>
      <c r="V107" s="15">
        <v>1163</v>
      </c>
    </row>
    <row r="108" spans="1:22">
      <c r="A108" s="2" t="s">
        <v>218</v>
      </c>
      <c r="B108" s="1" t="s">
        <v>219</v>
      </c>
      <c r="C108" s="15">
        <v>633.6</v>
      </c>
      <c r="D108" s="15">
        <v>105.6</v>
      </c>
      <c r="E108" s="15">
        <v>5513.42</v>
      </c>
      <c r="F108" s="15">
        <v>6252.62</v>
      </c>
      <c r="G108" s="15">
        <v>0</v>
      </c>
      <c r="H108" s="15">
        <v>1111.92</v>
      </c>
      <c r="I108" s="15">
        <v>169.54</v>
      </c>
      <c r="J108" s="15">
        <v>0</v>
      </c>
      <c r="K108" s="15">
        <v>0</v>
      </c>
      <c r="L108" s="15">
        <v>0</v>
      </c>
      <c r="M108" s="15">
        <v>0</v>
      </c>
      <c r="N108" s="15">
        <v>0.16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1281.6199999999999</v>
      </c>
      <c r="V108" s="15">
        <v>4971</v>
      </c>
    </row>
    <row r="109" spans="1:22">
      <c r="A109" s="2" t="s">
        <v>220</v>
      </c>
      <c r="B109" s="1" t="s">
        <v>221</v>
      </c>
      <c r="C109" s="15">
        <v>537.54</v>
      </c>
      <c r="D109" s="15">
        <v>89.59</v>
      </c>
      <c r="E109" s="15">
        <v>627.57000000000005</v>
      </c>
      <c r="F109" s="15">
        <v>1254.7</v>
      </c>
      <c r="G109" s="15">
        <v>0</v>
      </c>
      <c r="H109" s="15">
        <v>20.12</v>
      </c>
      <c r="I109" s="15">
        <v>91.79</v>
      </c>
      <c r="J109" s="15">
        <v>12.55</v>
      </c>
      <c r="K109" s="15">
        <v>0</v>
      </c>
      <c r="L109" s="15">
        <v>0</v>
      </c>
      <c r="M109" s="15">
        <v>61.48</v>
      </c>
      <c r="N109" s="16">
        <v>-0.11</v>
      </c>
      <c r="O109" s="15">
        <v>0</v>
      </c>
      <c r="P109" s="15">
        <v>0</v>
      </c>
      <c r="Q109" s="15">
        <v>0</v>
      </c>
      <c r="R109" s="15">
        <v>343.11</v>
      </c>
      <c r="S109" s="15">
        <v>400</v>
      </c>
      <c r="T109" s="15">
        <v>209.76</v>
      </c>
      <c r="U109" s="15">
        <v>1138.7</v>
      </c>
      <c r="V109" s="15">
        <v>116</v>
      </c>
    </row>
    <row r="110" spans="1:22">
      <c r="A110" s="2" t="s">
        <v>222</v>
      </c>
      <c r="B110" s="1" t="s">
        <v>223</v>
      </c>
      <c r="C110" s="15">
        <v>633.41999999999996</v>
      </c>
      <c r="D110" s="15">
        <v>105.57</v>
      </c>
      <c r="E110" s="15">
        <v>1641.47</v>
      </c>
      <c r="F110" s="15">
        <v>2380.46</v>
      </c>
      <c r="G110" s="15">
        <v>0</v>
      </c>
      <c r="H110" s="15">
        <v>253.08</v>
      </c>
      <c r="I110" s="15">
        <v>53.71</v>
      </c>
      <c r="J110" s="15">
        <v>0</v>
      </c>
      <c r="K110" s="15">
        <v>0</v>
      </c>
      <c r="L110" s="15">
        <v>0</v>
      </c>
      <c r="M110" s="15">
        <v>0</v>
      </c>
      <c r="N110" s="16">
        <v>-0.13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306.66000000000003</v>
      </c>
      <c r="V110" s="15">
        <v>2073.8000000000002</v>
      </c>
    </row>
    <row r="111" spans="1:22">
      <c r="A111" s="2" t="s">
        <v>224</v>
      </c>
      <c r="B111" s="1" t="s">
        <v>225</v>
      </c>
      <c r="C111" s="15">
        <v>480.24</v>
      </c>
      <c r="D111" s="15">
        <v>80.040000000000006</v>
      </c>
      <c r="E111" s="15">
        <v>611.28</v>
      </c>
      <c r="F111" s="15">
        <v>1171.56</v>
      </c>
      <c r="G111" s="15">
        <v>0</v>
      </c>
      <c r="H111" s="15">
        <v>4.1100000000000003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0.05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4.16</v>
      </c>
      <c r="V111" s="15">
        <v>1167.4000000000001</v>
      </c>
    </row>
    <row r="112" spans="1:22">
      <c r="A112" s="2" t="s">
        <v>226</v>
      </c>
      <c r="B112" s="1" t="s">
        <v>227</v>
      </c>
      <c r="C112" s="15">
        <v>480.24</v>
      </c>
      <c r="D112" s="15">
        <v>80.040000000000006</v>
      </c>
      <c r="E112" s="15">
        <v>195.1</v>
      </c>
      <c r="F112" s="15">
        <v>755.38</v>
      </c>
      <c r="G112" s="16">
        <v>-50.4</v>
      </c>
      <c r="H112" s="15">
        <v>0</v>
      </c>
      <c r="I112" s="15">
        <v>25.63</v>
      </c>
      <c r="J112" s="15">
        <v>0</v>
      </c>
      <c r="K112" s="15">
        <v>0</v>
      </c>
      <c r="L112" s="15">
        <v>0</v>
      </c>
      <c r="M112" s="15">
        <v>0</v>
      </c>
      <c r="N112" s="16">
        <v>-0.05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-24.82</v>
      </c>
      <c r="V112" s="15">
        <v>780.2</v>
      </c>
    </row>
    <row r="113" spans="1:22">
      <c r="A113" s="2" t="s">
        <v>228</v>
      </c>
      <c r="B113" s="1" t="s">
        <v>229</v>
      </c>
      <c r="C113" s="15">
        <v>480.24</v>
      </c>
      <c r="D113" s="15">
        <v>80.040000000000006</v>
      </c>
      <c r="E113" s="15">
        <v>765</v>
      </c>
      <c r="F113" s="15">
        <v>1325.28</v>
      </c>
      <c r="G113" s="15">
        <v>0</v>
      </c>
      <c r="H113" s="15">
        <v>27.8</v>
      </c>
      <c r="I113" s="15">
        <v>30.93</v>
      </c>
      <c r="J113" s="15">
        <v>0</v>
      </c>
      <c r="K113" s="15">
        <v>0</v>
      </c>
      <c r="L113" s="15">
        <v>0</v>
      </c>
      <c r="M113" s="15">
        <v>0</v>
      </c>
      <c r="N113" s="16">
        <v>-0.05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58.68</v>
      </c>
      <c r="V113" s="15">
        <v>1266.5999999999999</v>
      </c>
    </row>
    <row r="114" spans="1:22">
      <c r="A114" s="2" t="s">
        <v>230</v>
      </c>
      <c r="B114" s="1" t="s">
        <v>231</v>
      </c>
      <c r="C114" s="15">
        <v>534.29999999999995</v>
      </c>
      <c r="D114" s="15">
        <v>89.05</v>
      </c>
      <c r="E114" s="15">
        <v>1028.3</v>
      </c>
      <c r="F114" s="15">
        <v>1651.65</v>
      </c>
      <c r="G114" s="15">
        <v>0</v>
      </c>
      <c r="H114" s="15">
        <v>81.040000000000006</v>
      </c>
      <c r="I114" s="15">
        <v>47.18</v>
      </c>
      <c r="J114" s="15">
        <v>16.52</v>
      </c>
      <c r="K114" s="15">
        <v>0</v>
      </c>
      <c r="L114" s="15">
        <v>0</v>
      </c>
      <c r="M114" s="15">
        <v>80.930000000000007</v>
      </c>
      <c r="N114" s="15">
        <v>0.18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225.85</v>
      </c>
      <c r="V114" s="15">
        <v>1425.8</v>
      </c>
    </row>
    <row r="115" spans="1:22">
      <c r="A115" s="2" t="s">
        <v>232</v>
      </c>
      <c r="B115" s="1" t="s">
        <v>233</v>
      </c>
      <c r="C115" s="15">
        <v>537.54</v>
      </c>
      <c r="D115" s="15">
        <v>89.59</v>
      </c>
      <c r="E115" s="15">
        <v>1797.66</v>
      </c>
      <c r="F115" s="15">
        <v>2424.79</v>
      </c>
      <c r="G115" s="15">
        <v>0</v>
      </c>
      <c r="H115" s="15">
        <v>262.55</v>
      </c>
      <c r="I115" s="15">
        <v>114.48</v>
      </c>
      <c r="J115" s="15">
        <v>24.25</v>
      </c>
      <c r="K115" s="15">
        <v>0</v>
      </c>
      <c r="L115" s="15">
        <v>0</v>
      </c>
      <c r="M115" s="15">
        <v>118.81</v>
      </c>
      <c r="N115" s="15">
        <v>0.08</v>
      </c>
      <c r="O115" s="15">
        <v>0</v>
      </c>
      <c r="P115" s="15">
        <v>0</v>
      </c>
      <c r="Q115" s="15">
        <v>0</v>
      </c>
      <c r="R115" s="15">
        <v>343.11</v>
      </c>
      <c r="S115" s="15">
        <v>200</v>
      </c>
      <c r="T115" s="15">
        <v>216.71</v>
      </c>
      <c r="U115" s="15">
        <v>1279.99</v>
      </c>
      <c r="V115" s="15">
        <v>1144.8</v>
      </c>
    </row>
    <row r="116" spans="1:22">
      <c r="A116" s="2" t="s">
        <v>234</v>
      </c>
      <c r="B116" s="1" t="s">
        <v>235</v>
      </c>
      <c r="C116" s="15">
        <v>633.6</v>
      </c>
      <c r="D116" s="15">
        <v>105.6</v>
      </c>
      <c r="E116" s="15">
        <v>2847.77</v>
      </c>
      <c r="F116" s="15">
        <v>3586.97</v>
      </c>
      <c r="G116" s="15">
        <v>0</v>
      </c>
      <c r="H116" s="15">
        <v>510.79</v>
      </c>
      <c r="I116" s="15">
        <v>100.06</v>
      </c>
      <c r="J116" s="15">
        <v>0</v>
      </c>
      <c r="K116" s="15">
        <v>0</v>
      </c>
      <c r="L116" s="15">
        <v>0</v>
      </c>
      <c r="M116" s="15">
        <v>0</v>
      </c>
      <c r="N116" s="16">
        <v>-0.08</v>
      </c>
      <c r="O116" s="15">
        <v>0</v>
      </c>
      <c r="P116" s="15">
        <v>0</v>
      </c>
      <c r="Q116" s="15">
        <v>0</v>
      </c>
      <c r="R116" s="15">
        <v>0</v>
      </c>
      <c r="S116" s="15">
        <v>200</v>
      </c>
      <c r="T116" s="15">
        <v>0</v>
      </c>
      <c r="U116" s="15">
        <v>810.77</v>
      </c>
      <c r="V116" s="15">
        <v>2776.2</v>
      </c>
    </row>
    <row r="117" spans="1:22">
      <c r="A117" s="2" t="s">
        <v>236</v>
      </c>
      <c r="B117" s="1" t="s">
        <v>237</v>
      </c>
      <c r="C117" s="15">
        <v>480.24</v>
      </c>
      <c r="D117" s="15">
        <v>80.040000000000006</v>
      </c>
      <c r="E117" s="15">
        <v>390.3</v>
      </c>
      <c r="F117" s="15">
        <v>950.58</v>
      </c>
      <c r="G117" s="16">
        <v>-32.35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6">
        <v>-7.0000000000000007E-2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-32.42</v>
      </c>
      <c r="V117" s="15">
        <v>983</v>
      </c>
    </row>
    <row r="118" spans="1:22">
      <c r="A118" s="2" t="s">
        <v>238</v>
      </c>
      <c r="B118" s="1" t="s">
        <v>239</v>
      </c>
      <c r="C118" s="15">
        <v>537.54</v>
      </c>
      <c r="D118" s="15">
        <v>89.59</v>
      </c>
      <c r="E118" s="15">
        <v>4690.4799999999996</v>
      </c>
      <c r="F118" s="15">
        <v>5317.61</v>
      </c>
      <c r="G118" s="15">
        <v>0</v>
      </c>
      <c r="H118" s="15">
        <v>892.01</v>
      </c>
      <c r="I118" s="15">
        <v>84.69</v>
      </c>
      <c r="J118" s="15">
        <v>53.18</v>
      </c>
      <c r="K118" s="15">
        <v>0</v>
      </c>
      <c r="L118" s="15">
        <v>0</v>
      </c>
      <c r="M118" s="15">
        <v>260.56</v>
      </c>
      <c r="N118" s="15">
        <v>0.17</v>
      </c>
      <c r="O118" s="15">
        <v>0</v>
      </c>
      <c r="P118" s="15">
        <v>0</v>
      </c>
      <c r="Q118" s="15">
        <v>0</v>
      </c>
      <c r="R118" s="15">
        <v>0</v>
      </c>
      <c r="S118" s="15">
        <v>50</v>
      </c>
      <c r="T118" s="15">
        <v>470.2</v>
      </c>
      <c r="U118" s="15">
        <v>1810.81</v>
      </c>
      <c r="V118" s="15">
        <v>3506.8</v>
      </c>
    </row>
    <row r="119" spans="1:22">
      <c r="A119" s="2" t="s">
        <v>240</v>
      </c>
      <c r="B119" s="1" t="s">
        <v>241</v>
      </c>
      <c r="C119" s="15">
        <v>480.24</v>
      </c>
      <c r="D119" s="15">
        <v>80.040000000000006</v>
      </c>
      <c r="E119" s="15">
        <v>508.69</v>
      </c>
      <c r="F119" s="15">
        <v>1068.97</v>
      </c>
      <c r="G119" s="16">
        <v>-13.81</v>
      </c>
      <c r="H119" s="15">
        <v>0</v>
      </c>
      <c r="I119" s="15">
        <v>23.82</v>
      </c>
      <c r="J119" s="15">
        <v>0</v>
      </c>
      <c r="K119" s="15">
        <v>0</v>
      </c>
      <c r="L119" s="15">
        <v>0</v>
      </c>
      <c r="M119" s="15">
        <v>0</v>
      </c>
      <c r="N119" s="16">
        <v>-0.04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9.9700000000000006</v>
      </c>
      <c r="V119" s="15">
        <v>1059</v>
      </c>
    </row>
    <row r="120" spans="1:22">
      <c r="A120" s="2" t="s">
        <v>242</v>
      </c>
      <c r="B120" s="1" t="s">
        <v>243</v>
      </c>
      <c r="C120" s="15">
        <v>633.6</v>
      </c>
      <c r="D120" s="15">
        <v>105.6</v>
      </c>
      <c r="E120" s="15">
        <v>1823.03</v>
      </c>
      <c r="F120" s="15">
        <v>2562.23</v>
      </c>
      <c r="G120" s="15">
        <v>0</v>
      </c>
      <c r="H120" s="15">
        <v>291.89999999999998</v>
      </c>
      <c r="I120" s="15">
        <v>72.260000000000005</v>
      </c>
      <c r="J120" s="15">
        <v>0</v>
      </c>
      <c r="K120" s="15">
        <v>0</v>
      </c>
      <c r="L120" s="15">
        <v>0</v>
      </c>
      <c r="M120" s="15">
        <v>0</v>
      </c>
      <c r="N120" s="15">
        <v>7.0000000000000007E-2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364.23</v>
      </c>
      <c r="V120" s="15">
        <v>2198</v>
      </c>
    </row>
    <row r="121" spans="1:22">
      <c r="A121" s="2" t="s">
        <v>244</v>
      </c>
      <c r="B121" s="1" t="s">
        <v>245</v>
      </c>
      <c r="C121" s="15">
        <v>633.6</v>
      </c>
      <c r="D121" s="15">
        <v>105.6</v>
      </c>
      <c r="E121" s="15">
        <v>4844.87</v>
      </c>
      <c r="F121" s="15">
        <v>5584.07</v>
      </c>
      <c r="G121" s="15">
        <v>0</v>
      </c>
      <c r="H121" s="15">
        <v>954.68</v>
      </c>
      <c r="I121" s="15">
        <v>207.77</v>
      </c>
      <c r="J121" s="15">
        <v>0</v>
      </c>
      <c r="K121" s="15">
        <v>0</v>
      </c>
      <c r="L121" s="15">
        <v>0</v>
      </c>
      <c r="M121" s="15">
        <v>0</v>
      </c>
      <c r="N121" s="15">
        <v>0.02</v>
      </c>
      <c r="O121" s="15">
        <v>0</v>
      </c>
      <c r="P121" s="15">
        <v>0</v>
      </c>
      <c r="Q121" s="15">
        <v>0</v>
      </c>
      <c r="R121" s="15">
        <v>0</v>
      </c>
      <c r="S121" s="15">
        <v>500</v>
      </c>
      <c r="T121" s="15">
        <v>0</v>
      </c>
      <c r="U121" s="15">
        <v>1662.47</v>
      </c>
      <c r="V121" s="15">
        <v>3921.6</v>
      </c>
    </row>
    <row r="122" spans="1:22" s="8" customFormat="1">
      <c r="A122" s="18" t="s">
        <v>157</v>
      </c>
      <c r="C122" s="8" t="s">
        <v>158</v>
      </c>
      <c r="D122" s="8" t="s">
        <v>158</v>
      </c>
      <c r="E122" s="8" t="s">
        <v>158</v>
      </c>
      <c r="F122" s="8" t="s">
        <v>158</v>
      </c>
      <c r="G122" s="8" t="s">
        <v>158</v>
      </c>
      <c r="H122" s="8" t="s">
        <v>158</v>
      </c>
      <c r="I122" s="8" t="s">
        <v>158</v>
      </c>
      <c r="J122" s="8" t="s">
        <v>158</v>
      </c>
      <c r="K122" s="8" t="s">
        <v>158</v>
      </c>
      <c r="L122" s="8" t="s">
        <v>158</v>
      </c>
      <c r="M122" s="8" t="s">
        <v>158</v>
      </c>
      <c r="N122" s="8" t="s">
        <v>158</v>
      </c>
      <c r="O122" s="8" t="s">
        <v>158</v>
      </c>
      <c r="P122" s="8" t="s">
        <v>158</v>
      </c>
      <c r="Q122" s="8" t="s">
        <v>158</v>
      </c>
      <c r="R122" s="8" t="s">
        <v>158</v>
      </c>
      <c r="S122" s="8" t="s">
        <v>158</v>
      </c>
      <c r="T122" s="8" t="s">
        <v>158</v>
      </c>
      <c r="U122" s="8" t="s">
        <v>158</v>
      </c>
      <c r="V122" s="8" t="s">
        <v>158</v>
      </c>
    </row>
    <row r="123" spans="1:22">
      <c r="C123" s="20">
        <v>26162.1</v>
      </c>
      <c r="D123" s="20">
        <v>4360.3500000000004</v>
      </c>
      <c r="E123" s="20">
        <v>82341.149999999994</v>
      </c>
      <c r="F123" s="20">
        <v>112863.6</v>
      </c>
      <c r="G123" s="21">
        <v>-221.9</v>
      </c>
      <c r="H123" s="20">
        <v>13668.42</v>
      </c>
      <c r="I123" s="20">
        <v>3335.92</v>
      </c>
      <c r="J123" s="20">
        <v>498.5</v>
      </c>
      <c r="K123" s="20">
        <v>327</v>
      </c>
      <c r="L123" s="20">
        <v>0</v>
      </c>
      <c r="M123" s="20">
        <v>2442.67</v>
      </c>
      <c r="N123" s="20">
        <v>0.02</v>
      </c>
      <c r="O123" s="20">
        <v>0</v>
      </c>
      <c r="P123" s="20">
        <v>0</v>
      </c>
      <c r="Q123" s="20">
        <v>0</v>
      </c>
      <c r="R123" s="20">
        <v>686.22</v>
      </c>
      <c r="S123" s="20">
        <v>4100</v>
      </c>
      <c r="T123" s="20">
        <v>2669.55</v>
      </c>
      <c r="U123" s="20">
        <v>27506.400000000001</v>
      </c>
      <c r="V123" s="20">
        <v>85357.2</v>
      </c>
    </row>
    <row r="125" spans="1:22" s="8" customFormat="1">
      <c r="A125" s="17"/>
      <c r="C125" s="8" t="s">
        <v>246</v>
      </c>
      <c r="D125" s="8" t="s">
        <v>246</v>
      </c>
      <c r="E125" s="8" t="s">
        <v>246</v>
      </c>
      <c r="F125" s="8" t="s">
        <v>246</v>
      </c>
      <c r="G125" s="8" t="s">
        <v>246</v>
      </c>
      <c r="H125" s="8" t="s">
        <v>246</v>
      </c>
      <c r="I125" s="8" t="s">
        <v>246</v>
      </c>
      <c r="J125" s="8" t="s">
        <v>246</v>
      </c>
      <c r="K125" s="8" t="s">
        <v>246</v>
      </c>
      <c r="L125" s="8" t="s">
        <v>246</v>
      </c>
      <c r="M125" s="8" t="s">
        <v>246</v>
      </c>
      <c r="N125" s="8" t="s">
        <v>246</v>
      </c>
      <c r="O125" s="8" t="s">
        <v>246</v>
      </c>
      <c r="P125" s="8" t="s">
        <v>246</v>
      </c>
      <c r="Q125" s="8" t="s">
        <v>246</v>
      </c>
      <c r="R125" s="8" t="s">
        <v>246</v>
      </c>
      <c r="S125" s="8" t="s">
        <v>246</v>
      </c>
      <c r="T125" s="8" t="s">
        <v>246</v>
      </c>
      <c r="U125" s="8" t="s">
        <v>246</v>
      </c>
      <c r="V125" s="8" t="s">
        <v>246</v>
      </c>
    </row>
    <row r="126" spans="1:22">
      <c r="A126" s="18" t="s">
        <v>247</v>
      </c>
      <c r="B126" s="1" t="s">
        <v>248</v>
      </c>
      <c r="C126" s="20">
        <v>102521.46</v>
      </c>
      <c r="D126" s="20">
        <v>17117.46</v>
      </c>
      <c r="E126" s="20">
        <v>262324.47999999998</v>
      </c>
      <c r="F126" s="20">
        <v>381963.4</v>
      </c>
      <c r="G126" s="21">
        <v>-544.83000000000004</v>
      </c>
      <c r="H126" s="20">
        <v>60440.2</v>
      </c>
      <c r="I126" s="20">
        <v>5623.01</v>
      </c>
      <c r="J126" s="20">
        <v>498.5</v>
      </c>
      <c r="K126" s="20">
        <v>9280.25</v>
      </c>
      <c r="L126" s="20">
        <v>257.3</v>
      </c>
      <c r="M126" s="20">
        <v>2442.67</v>
      </c>
      <c r="N126" s="20">
        <v>0.17</v>
      </c>
      <c r="O126" s="20">
        <v>1103.57</v>
      </c>
      <c r="P126" s="20">
        <v>732.14</v>
      </c>
      <c r="Q126" s="20">
        <v>625.65</v>
      </c>
      <c r="R126" s="20">
        <v>686.22</v>
      </c>
      <c r="S126" s="20">
        <v>5400</v>
      </c>
      <c r="T126" s="20">
        <v>2669.55</v>
      </c>
      <c r="U126" s="20">
        <v>89214.399999999994</v>
      </c>
      <c r="V126" s="20">
        <v>292749</v>
      </c>
    </row>
    <row r="128" spans="1:22">
      <c r="C128" s="1" t="s">
        <v>248</v>
      </c>
      <c r="D128" s="1" t="s">
        <v>248</v>
      </c>
      <c r="E128" s="1" t="s">
        <v>248</v>
      </c>
      <c r="F128" s="1" t="s">
        <v>248</v>
      </c>
      <c r="G128" s="1" t="s">
        <v>248</v>
      </c>
      <c r="H128" s="1" t="s">
        <v>248</v>
      </c>
      <c r="I128" s="1" t="s">
        <v>248</v>
      </c>
      <c r="J128" s="1" t="s">
        <v>248</v>
      </c>
      <c r="K128" s="1" t="s">
        <v>248</v>
      </c>
      <c r="L128" s="1" t="s">
        <v>248</v>
      </c>
      <c r="M128" s="1" t="s">
        <v>248</v>
      </c>
      <c r="N128" s="1" t="s">
        <v>248</v>
      </c>
      <c r="O128" s="1" t="s">
        <v>248</v>
      </c>
      <c r="P128" s="1" t="s">
        <v>248</v>
      </c>
      <c r="Q128" s="1" t="s">
        <v>248</v>
      </c>
      <c r="R128" s="1" t="s">
        <v>248</v>
      </c>
      <c r="S128" s="1" t="s">
        <v>248</v>
      </c>
      <c r="T128" s="1" t="s">
        <v>248</v>
      </c>
      <c r="U128" s="1" t="s">
        <v>248</v>
      </c>
      <c r="V128" s="1" t="s">
        <v>248</v>
      </c>
    </row>
    <row r="129" spans="1:22">
      <c r="A129" s="2" t="s">
        <v>248</v>
      </c>
      <c r="B129" s="1" t="s">
        <v>248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B111" sqref="B111"/>
    </sheetView>
  </sheetViews>
  <sheetFormatPr baseColWidth="10" defaultRowHeight="15"/>
  <cols>
    <col min="3" max="3" width="20.5703125" customWidth="1"/>
    <col min="4" max="4" width="17.42578125" bestFit="1" customWidth="1"/>
    <col min="5" max="5" width="36.140625" bestFit="1" customWidth="1"/>
  </cols>
  <sheetData>
    <row r="1" spans="1:10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3.25">
      <c r="A3" s="26" t="s">
        <v>2</v>
      </c>
      <c r="B3" s="25"/>
      <c r="C3" s="27"/>
      <c r="D3" s="25"/>
      <c r="E3" s="25"/>
      <c r="F3" s="22"/>
      <c r="G3" s="22"/>
      <c r="H3" s="22"/>
      <c r="I3" s="22"/>
      <c r="J3" s="22"/>
    </row>
    <row r="4" spans="1:10" ht="15.75">
      <c r="A4" s="28" t="s">
        <v>249</v>
      </c>
      <c r="B4" s="25"/>
      <c r="C4" s="25"/>
      <c r="D4" s="25"/>
      <c r="E4" s="25"/>
      <c r="F4" s="22"/>
      <c r="G4" s="22"/>
      <c r="H4" s="22"/>
      <c r="I4" s="22"/>
      <c r="J4" s="22"/>
    </row>
    <row r="6" spans="1:10">
      <c r="A6" s="29"/>
      <c r="B6" s="29"/>
      <c r="C6" s="29"/>
      <c r="D6" s="29"/>
      <c r="E6" s="29"/>
      <c r="F6" s="29"/>
      <c r="G6" s="29"/>
      <c r="H6" s="29"/>
      <c r="I6" s="22"/>
      <c r="J6" s="22"/>
    </row>
    <row r="7" spans="1:10">
      <c r="A7" s="30"/>
      <c r="B7" s="30"/>
      <c r="C7" s="30"/>
      <c r="D7" s="30"/>
      <c r="E7" s="30"/>
      <c r="F7" s="30"/>
      <c r="G7" s="30"/>
      <c r="H7" s="30"/>
      <c r="I7" s="22"/>
      <c r="J7" s="22"/>
    </row>
    <row r="8" spans="1:10">
      <c r="A8" s="32" t="s">
        <v>250</v>
      </c>
      <c r="B8" s="32" t="s">
        <v>251</v>
      </c>
      <c r="C8" s="32" t="s">
        <v>252</v>
      </c>
      <c r="D8" s="33" t="s">
        <v>253</v>
      </c>
      <c r="E8" s="32" t="s">
        <v>254</v>
      </c>
      <c r="F8" s="31"/>
      <c r="G8" s="31"/>
      <c r="H8" s="31"/>
      <c r="I8" s="31"/>
      <c r="J8" s="31"/>
    </row>
    <row r="9" spans="1:10">
      <c r="A9" s="34" t="s">
        <v>160</v>
      </c>
      <c r="B9" s="22">
        <v>2929047026</v>
      </c>
      <c r="C9" s="22" t="s">
        <v>255</v>
      </c>
      <c r="D9" s="22">
        <v>1999.6000000000001</v>
      </c>
      <c r="E9" s="22" t="s">
        <v>161</v>
      </c>
      <c r="F9" s="22"/>
      <c r="G9" s="22"/>
      <c r="H9" s="22"/>
      <c r="I9" s="22"/>
      <c r="J9" s="22"/>
    </row>
    <row r="10" spans="1:10">
      <c r="A10" s="34" t="s">
        <v>162</v>
      </c>
      <c r="B10" s="22">
        <v>2958467625</v>
      </c>
      <c r="C10" s="22" t="s">
        <v>255</v>
      </c>
      <c r="D10" s="22">
        <v>3860.4</v>
      </c>
      <c r="E10" s="22" t="s">
        <v>163</v>
      </c>
      <c r="F10" s="22"/>
      <c r="G10" s="22"/>
      <c r="H10" s="22"/>
      <c r="I10" s="22"/>
      <c r="J10" s="22"/>
    </row>
    <row r="11" spans="1:10">
      <c r="A11" s="34" t="s">
        <v>41</v>
      </c>
      <c r="B11" s="22">
        <v>2648514356</v>
      </c>
      <c r="C11" s="22" t="s">
        <v>255</v>
      </c>
      <c r="D11" s="22">
        <v>3796</v>
      </c>
      <c r="E11" s="22" t="s">
        <v>42</v>
      </c>
      <c r="F11" s="22"/>
      <c r="G11" s="22"/>
      <c r="H11" s="22"/>
      <c r="I11" s="22"/>
      <c r="J11" s="22"/>
    </row>
    <row r="12" spans="1:10">
      <c r="A12" s="34" t="s">
        <v>168</v>
      </c>
      <c r="B12" s="22">
        <v>2695890349</v>
      </c>
      <c r="C12" s="22" t="s">
        <v>255</v>
      </c>
      <c r="D12" s="22">
        <v>629.20000000000005</v>
      </c>
      <c r="E12" s="22" t="s">
        <v>169</v>
      </c>
      <c r="F12" s="22"/>
      <c r="G12" s="22"/>
      <c r="H12" s="22"/>
      <c r="I12" s="22"/>
      <c r="J12" s="22"/>
    </row>
    <row r="13" spans="1:10">
      <c r="A13" s="34" t="s">
        <v>49</v>
      </c>
      <c r="B13" s="22">
        <v>2648514364</v>
      </c>
      <c r="C13" s="22" t="s">
        <v>255</v>
      </c>
      <c r="D13" s="22">
        <v>6265.4000000000005</v>
      </c>
      <c r="E13" s="22" t="s">
        <v>50</v>
      </c>
      <c r="F13" s="22"/>
      <c r="G13" s="22"/>
      <c r="H13" s="22"/>
      <c r="I13" s="22"/>
      <c r="J13" s="22"/>
    </row>
    <row r="14" spans="1:10">
      <c r="A14" s="34" t="s">
        <v>176</v>
      </c>
      <c r="B14" s="22">
        <v>2759588027</v>
      </c>
      <c r="C14" s="22" t="s">
        <v>255</v>
      </c>
      <c r="D14" s="22">
        <v>1112.6000000000001</v>
      </c>
      <c r="E14" s="22" t="s">
        <v>177</v>
      </c>
      <c r="F14" s="22"/>
      <c r="G14" s="22"/>
      <c r="H14" s="22"/>
      <c r="I14" s="22"/>
      <c r="J14" s="22"/>
    </row>
    <row r="15" spans="1:10">
      <c r="A15" s="34" t="s">
        <v>178</v>
      </c>
      <c r="B15" s="22">
        <v>2717650620</v>
      </c>
      <c r="C15" s="22" t="s">
        <v>255</v>
      </c>
      <c r="D15" s="22">
        <v>3553.6000000000004</v>
      </c>
      <c r="E15" s="22" t="s">
        <v>179</v>
      </c>
      <c r="F15" s="22"/>
      <c r="G15" s="22"/>
      <c r="H15" s="22"/>
      <c r="I15" s="22"/>
      <c r="J15" s="22"/>
    </row>
    <row r="16" spans="1:10">
      <c r="A16" s="34" t="s">
        <v>85</v>
      </c>
      <c r="B16" s="22">
        <v>2970888893</v>
      </c>
      <c r="C16" s="22" t="s">
        <v>255</v>
      </c>
      <c r="D16" s="22">
        <v>11916.800000000001</v>
      </c>
      <c r="E16" s="22" t="s">
        <v>86</v>
      </c>
      <c r="F16" s="22"/>
      <c r="G16" s="22"/>
      <c r="H16" s="22"/>
      <c r="I16" s="22"/>
      <c r="J16" s="22"/>
    </row>
    <row r="17" spans="1:5">
      <c r="A17" s="34" t="s">
        <v>87</v>
      </c>
      <c r="B17" s="22">
        <v>2659973974</v>
      </c>
      <c r="C17" s="22" t="s">
        <v>255</v>
      </c>
      <c r="D17" s="22">
        <v>5443.2000000000007</v>
      </c>
      <c r="E17" s="22" t="s">
        <v>88</v>
      </c>
    </row>
    <row r="18" spans="1:5">
      <c r="A18" s="34" t="s">
        <v>190</v>
      </c>
      <c r="B18" s="22">
        <v>2948910731</v>
      </c>
      <c r="C18" s="22" t="s">
        <v>255</v>
      </c>
      <c r="D18" s="22">
        <v>2713.4</v>
      </c>
      <c r="E18" s="22" t="s">
        <v>191</v>
      </c>
    </row>
    <row r="19" spans="1:5">
      <c r="A19" s="34" t="s">
        <v>192</v>
      </c>
      <c r="B19" s="22">
        <v>2695890233</v>
      </c>
      <c r="C19" s="22" t="s">
        <v>255</v>
      </c>
      <c r="D19" s="22">
        <v>1725.8000000000002</v>
      </c>
      <c r="E19" s="22" t="s">
        <v>193</v>
      </c>
    </row>
    <row r="20" spans="1:5">
      <c r="A20" s="34" t="s">
        <v>194</v>
      </c>
      <c r="B20" s="22">
        <v>2919443924</v>
      </c>
      <c r="C20" s="22" t="s">
        <v>255</v>
      </c>
      <c r="D20" s="22">
        <v>3600.8</v>
      </c>
      <c r="E20" s="22" t="s">
        <v>195</v>
      </c>
    </row>
    <row r="21" spans="1:5">
      <c r="A21" s="34" t="s">
        <v>99</v>
      </c>
      <c r="B21" s="22">
        <v>2758594368</v>
      </c>
      <c r="C21" s="22" t="s">
        <v>255</v>
      </c>
      <c r="D21" s="22">
        <v>986.40000000000009</v>
      </c>
      <c r="E21" s="22" t="s">
        <v>100</v>
      </c>
    </row>
    <row r="22" spans="1:5">
      <c r="A22" s="34" t="s">
        <v>101</v>
      </c>
      <c r="B22" s="22">
        <v>2650346748</v>
      </c>
      <c r="C22" s="22" t="s">
        <v>255</v>
      </c>
      <c r="D22" s="22">
        <v>8843.4</v>
      </c>
      <c r="E22" s="22" t="s">
        <v>102</v>
      </c>
    </row>
    <row r="23" spans="1:5">
      <c r="A23" s="34" t="s">
        <v>206</v>
      </c>
      <c r="B23" s="22">
        <v>2695890268</v>
      </c>
      <c r="C23" s="22" t="s">
        <v>255</v>
      </c>
      <c r="D23" s="22">
        <v>3069</v>
      </c>
      <c r="E23" s="22" t="s">
        <v>207</v>
      </c>
    </row>
    <row r="24" spans="1:5">
      <c r="A24" s="34" t="s">
        <v>220</v>
      </c>
      <c r="B24" s="22">
        <v>2754185048</v>
      </c>
      <c r="C24" s="22" t="s">
        <v>255</v>
      </c>
      <c r="D24" s="22">
        <v>116</v>
      </c>
      <c r="E24" s="22" t="s">
        <v>221</v>
      </c>
    </row>
    <row r="25" spans="1:5">
      <c r="A25" s="34" t="s">
        <v>133</v>
      </c>
      <c r="B25" s="22">
        <v>2940159670</v>
      </c>
      <c r="C25" s="22" t="s">
        <v>255</v>
      </c>
      <c r="D25" s="22">
        <v>979.40000000000009</v>
      </c>
      <c r="E25" s="22" t="s">
        <v>134</v>
      </c>
    </row>
    <row r="26" spans="1:5">
      <c r="A26" s="34" t="s">
        <v>232</v>
      </c>
      <c r="B26" s="22">
        <v>2765753341</v>
      </c>
      <c r="C26" s="22" t="s">
        <v>255</v>
      </c>
      <c r="D26" s="22">
        <v>1144.8</v>
      </c>
      <c r="E26" s="22" t="s">
        <v>233</v>
      </c>
    </row>
    <row r="27" spans="1:5">
      <c r="A27" s="34" t="s">
        <v>238</v>
      </c>
      <c r="B27" s="22">
        <v>2695890284</v>
      </c>
      <c r="C27" s="22" t="s">
        <v>255</v>
      </c>
      <c r="D27" s="22">
        <v>3506.8</v>
      </c>
      <c r="E27" s="22" t="s">
        <v>239</v>
      </c>
    </row>
    <row r="28" spans="1:5">
      <c r="A28" s="34" t="s">
        <v>244</v>
      </c>
      <c r="B28" s="22">
        <v>2951732641</v>
      </c>
      <c r="C28" s="22" t="s">
        <v>255</v>
      </c>
      <c r="D28" s="22">
        <v>3921.6000000000004</v>
      </c>
      <c r="E28" s="22" t="s">
        <v>245</v>
      </c>
    </row>
    <row r="29" spans="1:5">
      <c r="A29" s="34" t="s">
        <v>234</v>
      </c>
      <c r="B29" s="22">
        <v>2996093906</v>
      </c>
      <c r="C29" s="22" t="s">
        <v>255</v>
      </c>
      <c r="D29" s="22">
        <v>2776.2000000000003</v>
      </c>
      <c r="E29" s="22" t="s">
        <v>235</v>
      </c>
    </row>
    <row r="30" spans="1:5">
      <c r="A30" s="34" t="s">
        <v>230</v>
      </c>
      <c r="B30" s="22">
        <v>2837433751</v>
      </c>
      <c r="C30" s="22" t="s">
        <v>255</v>
      </c>
      <c r="D30" s="22">
        <v>1425.8000000000002</v>
      </c>
      <c r="E30" s="22" t="s">
        <v>231</v>
      </c>
    </row>
    <row r="31" spans="1:5">
      <c r="A31" s="34" t="s">
        <v>164</v>
      </c>
      <c r="B31" s="22">
        <v>2838464278</v>
      </c>
      <c r="C31" s="22" t="s">
        <v>255</v>
      </c>
      <c r="D31" s="22">
        <v>1414.4</v>
      </c>
      <c r="E31" s="22" t="s">
        <v>165</v>
      </c>
    </row>
    <row r="32" spans="1:5">
      <c r="A32" s="34" t="s">
        <v>35</v>
      </c>
      <c r="B32" s="22">
        <v>2848478236</v>
      </c>
      <c r="C32" s="22" t="s">
        <v>255</v>
      </c>
      <c r="D32" s="22">
        <v>10654.2</v>
      </c>
      <c r="E32" s="22" t="s">
        <v>36</v>
      </c>
    </row>
    <row r="33" spans="1:5">
      <c r="A33" s="34" t="s">
        <v>47</v>
      </c>
      <c r="B33" s="22">
        <v>2854221494</v>
      </c>
      <c r="C33" s="22" t="s">
        <v>255</v>
      </c>
      <c r="D33" s="22">
        <v>59.6</v>
      </c>
      <c r="E33" s="22" t="s">
        <v>48</v>
      </c>
    </row>
    <row r="34" spans="1:5">
      <c r="A34" s="34" t="s">
        <v>208</v>
      </c>
      <c r="B34" s="22">
        <v>2880995371</v>
      </c>
      <c r="C34" s="22" t="s">
        <v>255</v>
      </c>
      <c r="D34" s="22">
        <v>1532</v>
      </c>
      <c r="E34" s="22" t="s">
        <v>209</v>
      </c>
    </row>
    <row r="35" spans="1:5">
      <c r="A35" s="34" t="s">
        <v>188</v>
      </c>
      <c r="B35" s="22">
        <v>2878931011</v>
      </c>
      <c r="C35" s="22" t="s">
        <v>255</v>
      </c>
      <c r="D35" s="22">
        <v>883.6</v>
      </c>
      <c r="E35" s="22" t="s">
        <v>189</v>
      </c>
    </row>
    <row r="36" spans="1:5">
      <c r="A36" s="34" t="s">
        <v>33</v>
      </c>
      <c r="B36" s="22">
        <v>2889514104</v>
      </c>
      <c r="C36" s="22" t="s">
        <v>255</v>
      </c>
      <c r="D36" s="22">
        <v>2889</v>
      </c>
      <c r="E36" s="22" t="s">
        <v>34</v>
      </c>
    </row>
    <row r="37" spans="1:5">
      <c r="A37" s="34" t="s">
        <v>131</v>
      </c>
      <c r="B37" s="22">
        <v>2889511164</v>
      </c>
      <c r="C37" s="22" t="s">
        <v>255</v>
      </c>
      <c r="D37" s="22">
        <v>2300.6</v>
      </c>
      <c r="E37" s="22" t="s">
        <v>132</v>
      </c>
    </row>
    <row r="38" spans="1:5">
      <c r="A38" s="34" t="s">
        <v>212</v>
      </c>
      <c r="B38" s="22">
        <v>2898414041</v>
      </c>
      <c r="C38" s="22" t="s">
        <v>255</v>
      </c>
      <c r="D38" s="22">
        <v>5105.8</v>
      </c>
      <c r="E38" s="22" t="s">
        <v>213</v>
      </c>
    </row>
    <row r="39" spans="1:5">
      <c r="A39" s="34" t="s">
        <v>204</v>
      </c>
      <c r="B39" s="22">
        <v>1438110301</v>
      </c>
      <c r="C39" s="22" t="s">
        <v>255</v>
      </c>
      <c r="D39" s="22">
        <v>3243.2000000000003</v>
      </c>
      <c r="E39" s="22" t="s">
        <v>205</v>
      </c>
    </row>
    <row r="40" spans="1:5">
      <c r="A40" s="34" t="s">
        <v>145</v>
      </c>
      <c r="B40" s="22">
        <v>1444665376</v>
      </c>
      <c r="C40" s="22" t="s">
        <v>255</v>
      </c>
      <c r="D40" s="22">
        <v>11065.6</v>
      </c>
      <c r="E40" s="22" t="s">
        <v>146</v>
      </c>
    </row>
    <row r="41" spans="1:5">
      <c r="A41" s="34" t="s">
        <v>123</v>
      </c>
      <c r="B41" s="22">
        <v>2952708604</v>
      </c>
      <c r="C41" s="22" t="s">
        <v>255</v>
      </c>
      <c r="D41" s="22">
        <v>986.6</v>
      </c>
      <c r="E41" s="22" t="s">
        <v>124</v>
      </c>
    </row>
    <row r="42" spans="1:5">
      <c r="A42" s="34" t="s">
        <v>91</v>
      </c>
      <c r="B42" s="22">
        <v>2714474562</v>
      </c>
      <c r="C42" s="22" t="s">
        <v>255</v>
      </c>
      <c r="D42" s="22">
        <v>4429.6000000000004</v>
      </c>
      <c r="E42" s="22" t="s">
        <v>92</v>
      </c>
    </row>
    <row r="43" spans="1:5">
      <c r="A43" s="34" t="s">
        <v>57</v>
      </c>
      <c r="B43" s="22">
        <v>1415043352</v>
      </c>
      <c r="C43" s="22" t="s">
        <v>255</v>
      </c>
      <c r="D43" s="22">
        <v>694.6</v>
      </c>
      <c r="E43" s="22" t="s">
        <v>58</v>
      </c>
    </row>
    <row r="44" spans="1:5">
      <c r="A44" s="34" t="s">
        <v>81</v>
      </c>
      <c r="B44" s="22">
        <v>2987413327</v>
      </c>
      <c r="C44" s="22" t="s">
        <v>255</v>
      </c>
      <c r="D44" s="22">
        <v>3367.8</v>
      </c>
      <c r="E44" s="22" t="s">
        <v>82</v>
      </c>
    </row>
    <row r="45" spans="1:5">
      <c r="A45" s="34" t="s">
        <v>135</v>
      </c>
      <c r="B45" s="22">
        <v>2965106850</v>
      </c>
      <c r="C45" s="22" t="s">
        <v>255</v>
      </c>
      <c r="D45" s="22">
        <v>1352.6000000000001</v>
      </c>
      <c r="E45" s="22" t="s">
        <v>136</v>
      </c>
    </row>
    <row r="46" spans="1:5">
      <c r="A46" s="34" t="s">
        <v>170</v>
      </c>
      <c r="B46" s="22">
        <v>2616790135</v>
      </c>
      <c r="C46" s="22" t="s">
        <v>255</v>
      </c>
      <c r="D46" s="22">
        <v>892.40000000000009</v>
      </c>
      <c r="E46" s="22" t="s">
        <v>171</v>
      </c>
    </row>
    <row r="47" spans="1:5">
      <c r="A47" s="34" t="s">
        <v>202</v>
      </c>
      <c r="B47" s="22">
        <v>2616789951</v>
      </c>
      <c r="C47" s="22" t="s">
        <v>255</v>
      </c>
      <c r="D47" s="22">
        <v>1068.2</v>
      </c>
      <c r="E47" s="22" t="s">
        <v>203</v>
      </c>
    </row>
    <row r="48" spans="1:5">
      <c r="A48" s="34" t="s">
        <v>143</v>
      </c>
      <c r="B48" s="22">
        <v>2950612421</v>
      </c>
      <c r="C48" s="22" t="s">
        <v>255</v>
      </c>
      <c r="D48" s="22">
        <v>102</v>
      </c>
      <c r="E48" s="22" t="s">
        <v>144</v>
      </c>
    </row>
    <row r="49" spans="1:5">
      <c r="A49" s="34" t="s">
        <v>115</v>
      </c>
      <c r="B49" s="22">
        <v>2859704213</v>
      </c>
      <c r="C49" s="22" t="s">
        <v>255</v>
      </c>
      <c r="D49" s="22">
        <v>986.6</v>
      </c>
      <c r="E49" s="22" t="s">
        <v>116</v>
      </c>
    </row>
    <row r="50" spans="1:5">
      <c r="A50" s="34" t="s">
        <v>89</v>
      </c>
      <c r="B50" s="22">
        <v>2893708187</v>
      </c>
      <c r="C50" s="22" t="s">
        <v>255</v>
      </c>
      <c r="D50" s="22">
        <v>1941</v>
      </c>
      <c r="E50" s="22" t="s">
        <v>90</v>
      </c>
    </row>
    <row r="51" spans="1:5">
      <c r="A51" s="34" t="s">
        <v>184</v>
      </c>
      <c r="B51" s="22">
        <v>2947375638</v>
      </c>
      <c r="C51" s="22" t="s">
        <v>255</v>
      </c>
      <c r="D51" s="22">
        <v>3043.8</v>
      </c>
      <c r="E51" s="22" t="s">
        <v>185</v>
      </c>
    </row>
    <row r="52" spans="1:5">
      <c r="A52" s="34" t="s">
        <v>127</v>
      </c>
      <c r="B52" s="22">
        <v>2947520190</v>
      </c>
      <c r="C52" s="22" t="s">
        <v>255</v>
      </c>
      <c r="D52" s="22">
        <v>1420.8000000000002</v>
      </c>
      <c r="E52" s="22" t="s">
        <v>128</v>
      </c>
    </row>
    <row r="53" spans="1:5">
      <c r="A53" s="34" t="s">
        <v>53</v>
      </c>
      <c r="B53" s="22">
        <v>2935582334</v>
      </c>
      <c r="C53" s="22" t="s">
        <v>255</v>
      </c>
      <c r="D53" s="22">
        <v>3324.2000000000003</v>
      </c>
      <c r="E53" s="22" t="s">
        <v>54</v>
      </c>
    </row>
    <row r="54" spans="1:5">
      <c r="A54" s="34" t="s">
        <v>172</v>
      </c>
      <c r="B54" s="22">
        <v>2923627098</v>
      </c>
      <c r="C54" s="22" t="s">
        <v>255</v>
      </c>
      <c r="D54" s="22">
        <v>2197</v>
      </c>
      <c r="E54" s="22" t="s">
        <v>173</v>
      </c>
    </row>
    <row r="55" spans="1:5">
      <c r="A55" s="34" t="s">
        <v>137</v>
      </c>
      <c r="B55" s="22">
        <v>2932879395</v>
      </c>
      <c r="C55" s="22" t="s">
        <v>255</v>
      </c>
      <c r="D55" s="22">
        <v>1008.2</v>
      </c>
      <c r="E55" s="22" t="s">
        <v>138</v>
      </c>
    </row>
    <row r="56" spans="1:5">
      <c r="A56" s="34" t="s">
        <v>105</v>
      </c>
      <c r="B56" s="22">
        <v>2918873607</v>
      </c>
      <c r="C56" s="22" t="s">
        <v>255</v>
      </c>
      <c r="D56" s="22">
        <v>3291.4</v>
      </c>
      <c r="E56" s="22" t="s">
        <v>106</v>
      </c>
    </row>
    <row r="57" spans="1:5">
      <c r="A57" s="34" t="s">
        <v>242</v>
      </c>
      <c r="B57" s="22">
        <v>2836087213</v>
      </c>
      <c r="C57" s="22" t="s">
        <v>255</v>
      </c>
      <c r="D57" s="22">
        <v>2198</v>
      </c>
      <c r="E57" s="22" t="s">
        <v>243</v>
      </c>
    </row>
    <row r="58" spans="1:5">
      <c r="A58" s="34" t="s">
        <v>43</v>
      </c>
      <c r="B58" s="22">
        <v>2915275539</v>
      </c>
      <c r="C58" s="22" t="s">
        <v>255</v>
      </c>
      <c r="D58" s="22">
        <v>9042</v>
      </c>
      <c r="E58" s="22" t="s">
        <v>44</v>
      </c>
    </row>
    <row r="59" spans="1:5">
      <c r="A59" s="34" t="s">
        <v>103</v>
      </c>
      <c r="B59" s="22">
        <v>2967093632</v>
      </c>
      <c r="C59" s="22" t="s">
        <v>255</v>
      </c>
      <c r="D59" s="22">
        <v>48</v>
      </c>
      <c r="E59" s="22" t="s">
        <v>104</v>
      </c>
    </row>
    <row r="60" spans="1:5">
      <c r="A60" s="34" t="s">
        <v>125</v>
      </c>
      <c r="B60" s="22">
        <v>2995318777</v>
      </c>
      <c r="C60" s="22" t="s">
        <v>255</v>
      </c>
      <c r="D60" s="22">
        <v>288.2</v>
      </c>
      <c r="E60" s="22" t="s">
        <v>126</v>
      </c>
    </row>
    <row r="61" spans="1:5">
      <c r="A61" s="34" t="s">
        <v>45</v>
      </c>
      <c r="B61" s="22">
        <v>2959161945</v>
      </c>
      <c r="C61" s="22" t="s">
        <v>255</v>
      </c>
      <c r="D61" s="22">
        <v>6170.8</v>
      </c>
      <c r="E61" s="22" t="s">
        <v>46</v>
      </c>
    </row>
    <row r="62" spans="1:5">
      <c r="A62" s="34" t="s">
        <v>73</v>
      </c>
      <c r="B62" s="22">
        <v>2861674129</v>
      </c>
      <c r="C62" s="22" t="s">
        <v>255</v>
      </c>
      <c r="D62" s="22">
        <v>7991</v>
      </c>
      <c r="E62" s="22" t="s">
        <v>74</v>
      </c>
    </row>
    <row r="63" spans="1:5">
      <c r="A63" s="34" t="s">
        <v>97</v>
      </c>
      <c r="B63" s="22">
        <v>2959119167</v>
      </c>
      <c r="C63" s="22" t="s">
        <v>255</v>
      </c>
      <c r="D63" s="22">
        <v>1421</v>
      </c>
      <c r="E63" s="22" t="s">
        <v>98</v>
      </c>
    </row>
    <row r="64" spans="1:5">
      <c r="A64" s="34" t="s">
        <v>218</v>
      </c>
      <c r="B64" s="22">
        <v>1133093700</v>
      </c>
      <c r="C64" s="22" t="s">
        <v>255</v>
      </c>
      <c r="D64" s="22">
        <v>4971</v>
      </c>
      <c r="E64" s="22" t="s">
        <v>219</v>
      </c>
    </row>
    <row r="65" spans="1:5">
      <c r="A65" s="34" t="s">
        <v>55</v>
      </c>
      <c r="B65" s="22">
        <v>1166421253</v>
      </c>
      <c r="C65" s="22" t="s">
        <v>255</v>
      </c>
      <c r="D65" s="22">
        <v>6018</v>
      </c>
      <c r="E65" s="22" t="s">
        <v>56</v>
      </c>
    </row>
    <row r="66" spans="1:5">
      <c r="A66" s="34" t="s">
        <v>139</v>
      </c>
      <c r="B66" s="22">
        <v>1144007808</v>
      </c>
      <c r="C66" s="22" t="s">
        <v>255</v>
      </c>
      <c r="D66" s="22">
        <v>986.6</v>
      </c>
      <c r="E66" s="22" t="s">
        <v>140</v>
      </c>
    </row>
    <row r="67" spans="1:5">
      <c r="A67" s="34" t="s">
        <v>59</v>
      </c>
      <c r="B67" s="22">
        <v>2919685839</v>
      </c>
      <c r="C67" s="22" t="s">
        <v>255</v>
      </c>
      <c r="D67" s="22">
        <v>1420.8000000000002</v>
      </c>
      <c r="E67" s="22" t="s">
        <v>60</v>
      </c>
    </row>
    <row r="68" spans="1:5">
      <c r="A68" s="34" t="s">
        <v>198</v>
      </c>
      <c r="B68" s="22">
        <v>2631133012</v>
      </c>
      <c r="C68" s="22" t="s">
        <v>255</v>
      </c>
      <c r="D68" s="22">
        <v>1505.6000000000001</v>
      </c>
      <c r="E68" s="22" t="s">
        <v>199</v>
      </c>
    </row>
    <row r="69" spans="1:5">
      <c r="A69" s="34" t="s">
        <v>196</v>
      </c>
      <c r="B69" s="22">
        <v>1293502899</v>
      </c>
      <c r="C69" s="22" t="s">
        <v>255</v>
      </c>
      <c r="D69" s="22">
        <v>1591.8000000000002</v>
      </c>
      <c r="E69" s="22" t="s">
        <v>197</v>
      </c>
    </row>
    <row r="70" spans="1:5">
      <c r="A70" s="34" t="s">
        <v>79</v>
      </c>
      <c r="B70" s="22">
        <v>1116618499</v>
      </c>
      <c r="C70" s="22" t="s">
        <v>255</v>
      </c>
      <c r="D70" s="22">
        <v>1843.2</v>
      </c>
      <c r="E70" s="22" t="s">
        <v>80</v>
      </c>
    </row>
    <row r="71" spans="1:5">
      <c r="A71" s="34" t="s">
        <v>117</v>
      </c>
      <c r="B71" s="22">
        <v>2928860106</v>
      </c>
      <c r="C71" s="22" t="s">
        <v>255</v>
      </c>
      <c r="D71" s="22">
        <v>3077</v>
      </c>
      <c r="E71" s="22" t="s">
        <v>118</v>
      </c>
    </row>
    <row r="72" spans="1:5">
      <c r="A72" s="34" t="s">
        <v>147</v>
      </c>
      <c r="B72" s="22">
        <v>1179675078</v>
      </c>
      <c r="C72" s="22" t="s">
        <v>255</v>
      </c>
      <c r="D72" s="22">
        <v>5889</v>
      </c>
      <c r="E72" s="22" t="s">
        <v>148</v>
      </c>
    </row>
    <row r="73" spans="1:5">
      <c r="A73" s="34" t="s">
        <v>67</v>
      </c>
      <c r="B73" s="22">
        <v>2747910657</v>
      </c>
      <c r="C73" s="22" t="s">
        <v>255</v>
      </c>
      <c r="D73" s="22">
        <v>2464.6000000000004</v>
      </c>
      <c r="E73" s="22" t="s">
        <v>68</v>
      </c>
    </row>
    <row r="74" spans="1:5">
      <c r="A74" s="34" t="s">
        <v>77</v>
      </c>
      <c r="B74" s="22">
        <v>1175437504</v>
      </c>
      <c r="C74" s="22" t="s">
        <v>255</v>
      </c>
      <c r="D74" s="22">
        <v>986.6</v>
      </c>
      <c r="E74" s="22" t="s">
        <v>78</v>
      </c>
    </row>
    <row r="75" spans="1:5">
      <c r="A75" s="34" t="s">
        <v>75</v>
      </c>
      <c r="B75" s="22">
        <v>1171646753</v>
      </c>
      <c r="C75" s="22" t="s">
        <v>255</v>
      </c>
      <c r="D75" s="22">
        <v>3582.4</v>
      </c>
      <c r="E75" s="22" t="s">
        <v>76</v>
      </c>
    </row>
    <row r="76" spans="1:5">
      <c r="A76" s="34" t="s">
        <v>141</v>
      </c>
      <c r="B76" s="22">
        <v>2671903578</v>
      </c>
      <c r="C76" s="22" t="s">
        <v>255</v>
      </c>
      <c r="D76" s="22">
        <v>1766.2</v>
      </c>
      <c r="E76" s="22" t="s">
        <v>142</v>
      </c>
    </row>
    <row r="77" spans="1:5">
      <c r="A77" s="34" t="s">
        <v>95</v>
      </c>
      <c r="B77" s="22">
        <v>2960710474</v>
      </c>
      <c r="C77" s="22" t="s">
        <v>255</v>
      </c>
      <c r="D77" s="22">
        <v>10031.200000000001</v>
      </c>
      <c r="E77" s="22" t="s">
        <v>96</v>
      </c>
    </row>
    <row r="78" spans="1:5">
      <c r="A78" s="34" t="s">
        <v>113</v>
      </c>
      <c r="B78" s="22">
        <v>2836126510</v>
      </c>
      <c r="C78" s="22" t="s">
        <v>255</v>
      </c>
      <c r="D78" s="22">
        <v>1420.8000000000002</v>
      </c>
      <c r="E78" s="22" t="s">
        <v>114</v>
      </c>
    </row>
    <row r="79" spans="1:5">
      <c r="A79" s="34" t="s">
        <v>151</v>
      </c>
      <c r="B79" s="22">
        <v>2983558908</v>
      </c>
      <c r="C79" s="22" t="s">
        <v>255</v>
      </c>
      <c r="D79" s="22">
        <v>2193</v>
      </c>
      <c r="E79" s="22" t="s">
        <v>152</v>
      </c>
    </row>
    <row r="80" spans="1:5">
      <c r="A80" s="34" t="s">
        <v>182</v>
      </c>
      <c r="B80" s="22">
        <v>1258728658</v>
      </c>
      <c r="C80" s="22" t="s">
        <v>255</v>
      </c>
      <c r="D80" s="22">
        <v>892.2</v>
      </c>
      <c r="E80" s="22" t="s">
        <v>183</v>
      </c>
    </row>
    <row r="81" spans="1:5">
      <c r="A81" s="34" t="s">
        <v>240</v>
      </c>
      <c r="B81" s="22">
        <v>1258728771</v>
      </c>
      <c r="C81" s="22" t="s">
        <v>255</v>
      </c>
      <c r="D81" s="22">
        <v>1059</v>
      </c>
      <c r="E81" s="22" t="s">
        <v>241</v>
      </c>
    </row>
    <row r="82" spans="1:5">
      <c r="A82" s="34" t="s">
        <v>71</v>
      </c>
      <c r="B82" s="22">
        <v>1143946878</v>
      </c>
      <c r="C82" s="22" t="s">
        <v>255</v>
      </c>
      <c r="D82" s="22">
        <v>1828</v>
      </c>
      <c r="E82" s="22" t="s">
        <v>72</v>
      </c>
    </row>
    <row r="83" spans="1:5">
      <c r="A83" s="34" t="s">
        <v>155</v>
      </c>
      <c r="B83" s="22">
        <v>2856562434</v>
      </c>
      <c r="C83" s="22" t="s">
        <v>255</v>
      </c>
      <c r="D83" s="22">
        <v>1067.8</v>
      </c>
      <c r="E83" s="22" t="s">
        <v>156</v>
      </c>
    </row>
    <row r="84" spans="1:5">
      <c r="A84" s="34" t="s">
        <v>228</v>
      </c>
      <c r="B84" s="22">
        <v>1133340031</v>
      </c>
      <c r="C84" s="22" t="s">
        <v>255</v>
      </c>
      <c r="D84" s="22">
        <v>1266.6000000000001</v>
      </c>
      <c r="E84" s="22" t="s">
        <v>229</v>
      </c>
    </row>
    <row r="85" spans="1:5">
      <c r="A85" s="34" t="s">
        <v>69</v>
      </c>
      <c r="B85" s="22">
        <v>2928980233</v>
      </c>
      <c r="C85" s="22" t="s">
        <v>255</v>
      </c>
      <c r="D85" s="22">
        <v>4109.6000000000004</v>
      </c>
      <c r="E85" s="22" t="s">
        <v>70</v>
      </c>
    </row>
    <row r="86" spans="1:5">
      <c r="A86" s="34" t="s">
        <v>129</v>
      </c>
      <c r="B86" s="22">
        <v>1128532117</v>
      </c>
      <c r="C86" s="22" t="s">
        <v>255</v>
      </c>
      <c r="D86" s="22">
        <v>2358.4</v>
      </c>
      <c r="E86" s="22" t="s">
        <v>130</v>
      </c>
    </row>
    <row r="87" spans="1:5">
      <c r="A87" s="34" t="s">
        <v>107</v>
      </c>
      <c r="B87" s="22">
        <v>1128031436</v>
      </c>
      <c r="C87" s="22" t="s">
        <v>255</v>
      </c>
      <c r="D87" s="22">
        <v>986.6</v>
      </c>
      <c r="E87" s="22" t="s">
        <v>108</v>
      </c>
    </row>
    <row r="88" spans="1:5">
      <c r="A88" s="34" t="s">
        <v>180</v>
      </c>
      <c r="B88" s="22">
        <v>2954141431</v>
      </c>
      <c r="C88" s="22" t="s">
        <v>255</v>
      </c>
      <c r="D88" s="22">
        <v>2633.8</v>
      </c>
      <c r="E88" s="22" t="s">
        <v>181</v>
      </c>
    </row>
    <row r="89" spans="1:5">
      <c r="A89" s="34" t="s">
        <v>186</v>
      </c>
      <c r="B89" s="22">
        <v>1126929044</v>
      </c>
      <c r="C89" s="22" t="s">
        <v>255</v>
      </c>
      <c r="D89" s="22">
        <v>688.40000000000009</v>
      </c>
      <c r="E89" s="22" t="s">
        <v>187</v>
      </c>
    </row>
    <row r="90" spans="1:5">
      <c r="A90" s="34" t="s">
        <v>174</v>
      </c>
      <c r="B90" s="22">
        <v>1500026042</v>
      </c>
      <c r="C90" s="22" t="s">
        <v>255</v>
      </c>
      <c r="D90" s="22">
        <v>3240.2000000000003</v>
      </c>
      <c r="E90" s="22" t="s">
        <v>175</v>
      </c>
    </row>
    <row r="91" spans="1:5">
      <c r="A91" s="34" t="s">
        <v>83</v>
      </c>
      <c r="B91" s="22">
        <v>2946209440</v>
      </c>
      <c r="C91" s="22" t="s">
        <v>255</v>
      </c>
      <c r="D91" s="22">
        <v>986.40000000000009</v>
      </c>
      <c r="E91" s="22" t="s">
        <v>84</v>
      </c>
    </row>
    <row r="92" spans="1:5">
      <c r="A92" s="34" t="s">
        <v>31</v>
      </c>
      <c r="B92" s="22">
        <v>1500716952</v>
      </c>
      <c r="C92" s="22" t="s">
        <v>255</v>
      </c>
      <c r="D92" s="22">
        <v>1019</v>
      </c>
      <c r="E92" s="22" t="s">
        <v>32</v>
      </c>
    </row>
    <row r="93" spans="1:5">
      <c r="A93" s="34" t="s">
        <v>109</v>
      </c>
      <c r="B93" s="22">
        <v>2778034427</v>
      </c>
      <c r="C93" s="22" t="s">
        <v>255</v>
      </c>
      <c r="D93" s="22">
        <v>3003.2000000000003</v>
      </c>
      <c r="E93" s="22" t="s">
        <v>110</v>
      </c>
    </row>
    <row r="94" spans="1:5">
      <c r="A94" s="34" t="s">
        <v>153</v>
      </c>
      <c r="B94" s="22">
        <v>1501548794</v>
      </c>
      <c r="C94" s="22" t="s">
        <v>255</v>
      </c>
      <c r="D94" s="22">
        <v>2488.6000000000004</v>
      </c>
      <c r="E94" s="22" t="s">
        <v>154</v>
      </c>
    </row>
    <row r="95" spans="1:5">
      <c r="A95" s="34" t="s">
        <v>200</v>
      </c>
      <c r="B95" s="22">
        <v>1275625157</v>
      </c>
      <c r="C95" s="22" t="s">
        <v>255</v>
      </c>
      <c r="D95" s="22">
        <v>835.80000000000007</v>
      </c>
      <c r="E95" s="22" t="s">
        <v>201</v>
      </c>
    </row>
    <row r="96" spans="1:5">
      <c r="A96" s="34" t="s">
        <v>37</v>
      </c>
      <c r="B96" s="22">
        <v>1133645940</v>
      </c>
      <c r="C96" s="22" t="s">
        <v>255</v>
      </c>
      <c r="D96" s="22">
        <v>2381.8000000000002</v>
      </c>
      <c r="E96" s="22" t="s">
        <v>38</v>
      </c>
    </row>
    <row r="97" spans="1:5">
      <c r="A97" s="34" t="s">
        <v>119</v>
      </c>
      <c r="B97" s="22">
        <v>1504923790</v>
      </c>
      <c r="C97" s="22" t="s">
        <v>255</v>
      </c>
      <c r="D97" s="22">
        <v>5794.8</v>
      </c>
      <c r="E97" s="22" t="s">
        <v>120</v>
      </c>
    </row>
    <row r="98" spans="1:5">
      <c r="A98" s="34" t="s">
        <v>61</v>
      </c>
      <c r="B98" s="22">
        <v>1506660967</v>
      </c>
      <c r="C98" s="22" t="s">
        <v>255</v>
      </c>
      <c r="D98" s="22">
        <v>2388.6</v>
      </c>
      <c r="E98" s="22" t="s">
        <v>62</v>
      </c>
    </row>
    <row r="99" spans="1:5">
      <c r="A99" s="34" t="s">
        <v>111</v>
      </c>
      <c r="B99" s="22">
        <v>2866865712</v>
      </c>
      <c r="C99" s="22" t="s">
        <v>255</v>
      </c>
      <c r="D99" s="22">
        <v>5028</v>
      </c>
      <c r="E99" s="22" t="s">
        <v>112</v>
      </c>
    </row>
    <row r="100" spans="1:5">
      <c r="A100" s="34" t="s">
        <v>224</v>
      </c>
      <c r="B100" s="22">
        <v>1505830788</v>
      </c>
      <c r="C100" s="22" t="s">
        <v>255</v>
      </c>
      <c r="D100" s="22">
        <v>1167.4000000000001</v>
      </c>
      <c r="E100" s="22" t="s">
        <v>225</v>
      </c>
    </row>
    <row r="101" spans="1:5">
      <c r="A101" s="34" t="s">
        <v>236</v>
      </c>
      <c r="B101" s="22">
        <v>1506665861</v>
      </c>
      <c r="C101" s="22" t="s">
        <v>255</v>
      </c>
      <c r="D101" s="22">
        <v>983</v>
      </c>
      <c r="E101" s="22" t="s">
        <v>237</v>
      </c>
    </row>
    <row r="102" spans="1:5">
      <c r="A102" s="34" t="s">
        <v>63</v>
      </c>
      <c r="B102" s="22">
        <v>1507536410</v>
      </c>
      <c r="C102" s="22" t="s">
        <v>255</v>
      </c>
      <c r="D102" s="22">
        <v>1827.8000000000002</v>
      </c>
      <c r="E102" s="22" t="s">
        <v>64</v>
      </c>
    </row>
    <row r="103" spans="1:5">
      <c r="A103" s="34" t="s">
        <v>210</v>
      </c>
      <c r="B103" s="22">
        <v>2694658981</v>
      </c>
      <c r="C103" s="22" t="s">
        <v>255</v>
      </c>
      <c r="D103" s="22">
        <v>1162.8</v>
      </c>
      <c r="E103" s="22" t="s">
        <v>211</v>
      </c>
    </row>
    <row r="104" spans="1:5">
      <c r="A104" s="34" t="s">
        <v>51</v>
      </c>
      <c r="B104" s="22">
        <v>2709468560</v>
      </c>
      <c r="C104" s="22" t="s">
        <v>255</v>
      </c>
      <c r="D104" s="22">
        <v>969.6</v>
      </c>
      <c r="E104" s="22" t="s">
        <v>52</v>
      </c>
    </row>
    <row r="105" spans="1:5">
      <c r="A105" s="34" t="s">
        <v>166</v>
      </c>
      <c r="B105" s="22">
        <v>455386500</v>
      </c>
      <c r="C105" s="22" t="s">
        <v>255</v>
      </c>
      <c r="D105" s="22">
        <v>1445.4</v>
      </c>
      <c r="E105" s="22" t="s">
        <v>167</v>
      </c>
    </row>
    <row r="106" spans="1:5">
      <c r="A106" s="34" t="s">
        <v>149</v>
      </c>
      <c r="B106" s="22">
        <v>1172678020</v>
      </c>
      <c r="C106" s="22" t="s">
        <v>255</v>
      </c>
      <c r="D106" s="22">
        <v>1075.2</v>
      </c>
      <c r="E106" s="22" t="s">
        <v>150</v>
      </c>
    </row>
    <row r="107" spans="1:5">
      <c r="A107" s="25"/>
      <c r="B107" s="25" t="s">
        <v>256</v>
      </c>
      <c r="C107" s="25"/>
      <c r="D107" s="35">
        <v>272235.8</v>
      </c>
      <c r="E107" s="25" t="s">
        <v>257</v>
      </c>
    </row>
    <row r="110" spans="1:5">
      <c r="A110" s="34" t="s">
        <v>93</v>
      </c>
      <c r="B110" s="22" t="s">
        <v>267</v>
      </c>
      <c r="C110" s="22" t="s">
        <v>258</v>
      </c>
      <c r="D110" s="22">
        <v>3588.4</v>
      </c>
      <c r="E110" s="22" t="s">
        <v>94</v>
      </c>
    </row>
    <row r="111" spans="1:5">
      <c r="A111" s="34" t="s">
        <v>222</v>
      </c>
      <c r="B111" s="22" t="s">
        <v>266</v>
      </c>
      <c r="C111" s="22" t="s">
        <v>258</v>
      </c>
      <c r="D111" s="22">
        <v>2073.8000000000002</v>
      </c>
      <c r="E111" s="22" t="s">
        <v>223</v>
      </c>
    </row>
    <row r="112" spans="1:5">
      <c r="A112" s="25"/>
      <c r="B112" s="25" t="s">
        <v>259</v>
      </c>
      <c r="C112" s="25"/>
      <c r="D112" s="35">
        <v>5662.2</v>
      </c>
      <c r="E112" s="25" t="s">
        <v>260</v>
      </c>
    </row>
    <row r="115" spans="1:5">
      <c r="A115" s="34" t="s">
        <v>226</v>
      </c>
      <c r="B115" s="22"/>
      <c r="C115" s="22" t="s">
        <v>261</v>
      </c>
      <c r="D115" s="22">
        <v>780.2</v>
      </c>
      <c r="E115" s="22" t="s">
        <v>227</v>
      </c>
    </row>
    <row r="116" spans="1:5">
      <c r="A116" s="34" t="s">
        <v>39</v>
      </c>
      <c r="B116" s="22"/>
      <c r="C116" s="22" t="s">
        <v>261</v>
      </c>
      <c r="D116" s="22">
        <v>2009.4</v>
      </c>
      <c r="E116" s="22" t="s">
        <v>40</v>
      </c>
    </row>
    <row r="117" spans="1:5">
      <c r="A117" s="34" t="s">
        <v>121</v>
      </c>
      <c r="B117" s="22"/>
      <c r="C117" s="22" t="s">
        <v>261</v>
      </c>
      <c r="D117" s="22">
        <v>7719.2000000000007</v>
      </c>
      <c r="E117" s="22" t="s">
        <v>122</v>
      </c>
    </row>
    <row r="118" spans="1:5">
      <c r="A118" s="34" t="s">
        <v>65</v>
      </c>
      <c r="B118" s="22"/>
      <c r="C118" s="22" t="s">
        <v>261</v>
      </c>
      <c r="D118" s="22">
        <v>2016</v>
      </c>
      <c r="E118" s="22" t="s">
        <v>66</v>
      </c>
    </row>
    <row r="119" spans="1:5">
      <c r="A119" s="34" t="s">
        <v>216</v>
      </c>
      <c r="B119" s="22"/>
      <c r="C119" s="22" t="s">
        <v>261</v>
      </c>
      <c r="D119" s="22">
        <v>1163</v>
      </c>
      <c r="E119" s="22" t="s">
        <v>217</v>
      </c>
    </row>
    <row r="120" spans="1:5">
      <c r="A120" s="34" t="s">
        <v>214</v>
      </c>
      <c r="B120" s="22"/>
      <c r="C120" s="22" t="s">
        <v>261</v>
      </c>
      <c r="D120" s="22">
        <v>1163.2</v>
      </c>
      <c r="E120" s="22" t="s">
        <v>215</v>
      </c>
    </row>
    <row r="121" spans="1:5">
      <c r="A121" s="25"/>
      <c r="B121" s="25" t="s">
        <v>262</v>
      </c>
      <c r="C121" s="25"/>
      <c r="D121" s="35">
        <v>14851.000000000002</v>
      </c>
      <c r="E121" s="25" t="s">
        <v>263</v>
      </c>
    </row>
    <row r="124" spans="1:5" ht="18.75">
      <c r="A124" s="36"/>
      <c r="B124" s="36" t="s">
        <v>256</v>
      </c>
      <c r="C124" s="36"/>
      <c r="D124" s="37">
        <v>272235.8</v>
      </c>
      <c r="E124" s="36" t="s">
        <v>257</v>
      </c>
    </row>
    <row r="125" spans="1:5" ht="18.75">
      <c r="A125" s="36"/>
      <c r="B125" s="36" t="s">
        <v>259</v>
      </c>
      <c r="C125" s="36"/>
      <c r="D125" s="37">
        <v>5662.2</v>
      </c>
      <c r="E125" s="36" t="s">
        <v>260</v>
      </c>
    </row>
    <row r="126" spans="1:5" ht="18.75">
      <c r="A126" s="36"/>
      <c r="B126" s="36" t="s">
        <v>264</v>
      </c>
      <c r="C126" s="36"/>
      <c r="D126" s="37">
        <v>14851.000000000002</v>
      </c>
      <c r="E126" s="36" t="s">
        <v>263</v>
      </c>
    </row>
    <row r="127" spans="1:5" ht="18.75">
      <c r="A127" s="36"/>
      <c r="B127" s="36"/>
      <c r="C127" s="36"/>
      <c r="D127" s="37">
        <v>292749</v>
      </c>
      <c r="E127" s="36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baseColWidth="10" defaultRowHeight="15"/>
  <cols>
    <col min="2" max="2" width="11.5703125" bestFit="1" customWidth="1"/>
  </cols>
  <sheetData>
    <row r="1" spans="1:7">
      <c r="A1" s="45" t="s">
        <v>275</v>
      </c>
      <c r="B1" s="45"/>
      <c r="C1" s="46"/>
      <c r="D1" s="47"/>
      <c r="E1" s="47"/>
      <c r="F1" s="48"/>
      <c r="G1" s="48"/>
    </row>
    <row r="2" spans="1:7">
      <c r="A2" s="45" t="s">
        <v>287</v>
      </c>
      <c r="B2" s="45"/>
      <c r="C2" s="46"/>
      <c r="D2" s="47"/>
      <c r="E2" s="47"/>
      <c r="F2" s="48"/>
      <c r="G2" s="48"/>
    </row>
    <row r="3" spans="1:7">
      <c r="A3" s="45" t="s">
        <v>276</v>
      </c>
      <c r="B3" s="49" t="s">
        <v>288</v>
      </c>
      <c r="C3" s="46"/>
      <c r="D3" s="47"/>
      <c r="E3" s="47"/>
      <c r="F3" s="48"/>
      <c r="G3" s="48"/>
    </row>
    <row r="4" spans="1:7">
      <c r="A4" s="46"/>
      <c r="B4" s="46"/>
      <c r="C4" s="46"/>
      <c r="D4" s="47"/>
      <c r="E4" s="47"/>
      <c r="F4" s="48"/>
      <c r="G4" s="48"/>
    </row>
    <row r="5" spans="1:7">
      <c r="A5" s="46" t="s">
        <v>277</v>
      </c>
      <c r="B5" s="46" t="s">
        <v>278</v>
      </c>
      <c r="C5" s="46"/>
      <c r="D5" s="47"/>
      <c r="E5" s="47"/>
      <c r="F5" s="48"/>
      <c r="G5" s="48"/>
    </row>
    <row r="6" spans="1:7">
      <c r="A6" s="47" t="s">
        <v>279</v>
      </c>
      <c r="B6" s="50">
        <v>177274.11</v>
      </c>
      <c r="C6" s="47"/>
      <c r="D6" s="47"/>
      <c r="E6" s="47"/>
      <c r="F6" s="48"/>
      <c r="G6" s="48"/>
    </row>
    <row r="7" spans="1:7">
      <c r="A7" s="47" t="s">
        <v>280</v>
      </c>
      <c r="B7" s="50">
        <v>62435.53</v>
      </c>
      <c r="C7" s="47"/>
      <c r="D7" s="47"/>
      <c r="E7" s="47"/>
      <c r="F7" s="48"/>
      <c r="G7" s="48"/>
    </row>
    <row r="8" spans="1:7">
      <c r="A8" s="47" t="s">
        <v>281</v>
      </c>
      <c r="B8" s="50">
        <v>0</v>
      </c>
      <c r="C8" s="47"/>
      <c r="D8" s="47"/>
      <c r="E8" s="47"/>
      <c r="F8" s="48"/>
      <c r="G8" s="48"/>
    </row>
    <row r="9" spans="1:7">
      <c r="A9" s="47" t="s">
        <v>282</v>
      </c>
      <c r="B9" s="50">
        <v>4982.33</v>
      </c>
      <c r="C9" s="47"/>
      <c r="D9" s="47"/>
      <c r="E9" s="47"/>
      <c r="F9" s="48"/>
      <c r="G9" s="48"/>
    </row>
    <row r="10" spans="1:7">
      <c r="A10" s="47" t="s">
        <v>283</v>
      </c>
      <c r="B10" s="50">
        <v>0</v>
      </c>
      <c r="C10" s="47"/>
      <c r="D10" s="47"/>
      <c r="E10" s="47"/>
      <c r="F10" s="48"/>
      <c r="G10" s="48"/>
    </row>
    <row r="11" spans="1:7">
      <c r="A11" s="47" t="s">
        <v>284</v>
      </c>
      <c r="B11" s="50">
        <v>51751.75</v>
      </c>
      <c r="C11" s="47"/>
      <c r="D11" s="47"/>
      <c r="E11" s="47"/>
      <c r="F11" s="48"/>
      <c r="G11" s="48"/>
    </row>
    <row r="12" spans="1:7">
      <c r="A12" s="47" t="s">
        <v>285</v>
      </c>
      <c r="B12" s="51">
        <v>0</v>
      </c>
      <c r="C12" s="47"/>
      <c r="D12" s="47"/>
      <c r="E12" s="47"/>
      <c r="F12" s="48"/>
      <c r="G12" s="48"/>
    </row>
    <row r="13" spans="1:7" ht="15.75" thickBot="1">
      <c r="A13" s="47" t="s">
        <v>286</v>
      </c>
      <c r="B13" s="52">
        <v>124248.88</v>
      </c>
      <c r="C13" s="47"/>
      <c r="D13" s="47"/>
      <c r="E13" s="47"/>
      <c r="F13" s="48"/>
      <c r="G13" s="48"/>
    </row>
    <row r="14" spans="1:7">
      <c r="A14" s="47"/>
      <c r="B14" s="53">
        <f>SUM(B6:B13)</f>
        <v>420692.6</v>
      </c>
      <c r="C14" s="47"/>
      <c r="D14" s="53"/>
      <c r="E14" s="47"/>
      <c r="F14" s="48"/>
      <c r="G14" s="48"/>
    </row>
    <row r="15" spans="1:7" ht="15.75" thickBot="1">
      <c r="A15" s="47"/>
      <c r="B15" s="54">
        <f>B14*0.16</f>
        <v>67310.815999999992</v>
      </c>
      <c r="C15" s="47"/>
      <c r="D15" s="48"/>
      <c r="E15" s="47"/>
      <c r="F15" s="48"/>
      <c r="G15" s="48"/>
    </row>
    <row r="16" spans="1:7" ht="15.75" thickTop="1">
      <c r="A16" s="47"/>
      <c r="B16" s="55">
        <f>+B14+B15</f>
        <v>488003.41599999997</v>
      </c>
      <c r="C16" s="47"/>
      <c r="D16" s="55"/>
      <c r="E16" s="47"/>
      <c r="F16" s="48"/>
      <c r="G16" s="48"/>
    </row>
    <row r="17" spans="1:7">
      <c r="A17" s="47"/>
      <c r="B17" s="50">
        <v>488003.41</v>
      </c>
      <c r="C17" s="47"/>
      <c r="D17" s="50"/>
      <c r="E17" s="47"/>
      <c r="F17" s="48"/>
      <c r="G17" s="48"/>
    </row>
    <row r="18" spans="1:7">
      <c r="A18" s="47"/>
      <c r="B18" s="50">
        <f>+B16-B17</f>
        <v>5.9999999939464033E-3</v>
      </c>
      <c r="C18" s="47"/>
      <c r="D18" s="50"/>
      <c r="E18" s="47"/>
      <c r="F18" s="48"/>
      <c r="G18" s="48"/>
    </row>
    <row r="19" spans="1:7">
      <c r="A19" s="47"/>
      <c r="B19" s="50"/>
      <c r="C19" s="47"/>
      <c r="D19" s="47"/>
      <c r="E19" s="47"/>
      <c r="F19" s="48"/>
      <c r="G19" s="48"/>
    </row>
    <row r="20" spans="1:7">
      <c r="A20" s="47"/>
      <c r="B20" s="47"/>
      <c r="C20" s="47"/>
      <c r="D20" s="47"/>
      <c r="E20" s="47"/>
      <c r="F20" s="48"/>
      <c r="G20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8:V14"/>
  <sheetViews>
    <sheetView topLeftCell="I1" workbookViewId="0">
      <selection activeCell="V12" sqref="V12"/>
    </sheetView>
  </sheetViews>
  <sheetFormatPr baseColWidth="10" defaultRowHeight="15"/>
  <cols>
    <col min="2" max="2" width="25.140625" bestFit="1" customWidth="1"/>
  </cols>
  <sheetData>
    <row r="8" spans="1:22" s="5" customFormat="1" ht="34.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1" t="s">
        <v>27</v>
      </c>
      <c r="V8" s="12" t="s">
        <v>28</v>
      </c>
    </row>
    <row r="9" spans="1:22" s="1" customFormat="1" ht="12" thickTop="1">
      <c r="A9" s="2" t="s">
        <v>220</v>
      </c>
      <c r="B9" s="1" t="s">
        <v>221</v>
      </c>
      <c r="C9" s="15">
        <v>537.54</v>
      </c>
      <c r="D9" s="15">
        <v>89.59</v>
      </c>
      <c r="E9" s="15">
        <v>627.57000000000005</v>
      </c>
      <c r="F9" s="15">
        <v>1254.7</v>
      </c>
      <c r="G9" s="15">
        <v>0</v>
      </c>
      <c r="H9" s="15">
        <v>20.12</v>
      </c>
      <c r="I9" s="15">
        <v>91.79</v>
      </c>
      <c r="J9" s="15">
        <v>12.55</v>
      </c>
      <c r="K9" s="15">
        <v>0</v>
      </c>
      <c r="L9" s="15">
        <v>0</v>
      </c>
      <c r="M9" s="15">
        <v>61.48</v>
      </c>
      <c r="N9" s="16">
        <v>-0.11</v>
      </c>
      <c r="O9" s="15">
        <v>0</v>
      </c>
      <c r="P9" s="15">
        <v>0</v>
      </c>
      <c r="Q9" s="15">
        <v>0</v>
      </c>
      <c r="R9" s="15">
        <v>343.11</v>
      </c>
      <c r="S9" s="15">
        <v>400</v>
      </c>
      <c r="T9" s="15">
        <v>209.76</v>
      </c>
      <c r="U9" s="15">
        <v>1138.7</v>
      </c>
      <c r="V9" s="15">
        <v>116</v>
      </c>
    </row>
    <row r="10" spans="1:22">
      <c r="A10" s="2" t="s">
        <v>220</v>
      </c>
      <c r="B10" s="1" t="s">
        <v>221</v>
      </c>
      <c r="C10" s="15">
        <v>537.54</v>
      </c>
      <c r="D10" s="15">
        <v>89.59</v>
      </c>
      <c r="E10">
        <v>3802.47</v>
      </c>
      <c r="F10" s="69">
        <f>+C10+D109+E10</f>
        <v>4340.01</v>
      </c>
      <c r="H10">
        <v>671.68</v>
      </c>
      <c r="I10">
        <v>91.79</v>
      </c>
      <c r="J10">
        <v>12.55</v>
      </c>
      <c r="M10">
        <v>61.48</v>
      </c>
      <c r="N10" s="16">
        <v>-0.11</v>
      </c>
      <c r="R10">
        <v>343.11</v>
      </c>
      <c r="S10">
        <v>400</v>
      </c>
      <c r="T10">
        <v>209.76</v>
      </c>
      <c r="U10">
        <f>SUM(G10:T10)</f>
        <v>1790.26</v>
      </c>
      <c r="V10" s="69">
        <f>+F10-U10</f>
        <v>2549.75</v>
      </c>
    </row>
    <row r="12" spans="1:22">
      <c r="F12" s="69">
        <f>+F10-F9</f>
        <v>3085.3100000000004</v>
      </c>
      <c r="V12" s="69">
        <f>+V10-V9</f>
        <v>2433.75</v>
      </c>
    </row>
    <row r="14" spans="1:22">
      <c r="H14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INGENIERIA</vt:lpstr>
      <vt:lpstr>BANCOS</vt:lpstr>
      <vt:lpstr>POLIZA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2017-02-23T20:00:15Z</dcterms:created>
  <dcterms:modified xsi:type="dcterms:W3CDTF">2017-02-28T00:18:47Z</dcterms:modified>
</cp:coreProperties>
</file>