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8915" windowHeight="11835" activeTab="4"/>
  </bookViews>
  <sheets>
    <sheet name="FACTURACION" sheetId="2" r:id="rId1"/>
    <sheet name="INGENIERIA" sheetId="1" r:id="rId2"/>
    <sheet name="BANCOS" sheetId="3" r:id="rId3"/>
    <sheet name="BANCOS 2" sheetId="4" r:id="rId4"/>
    <sheet name="POLIZA" sheetId="5" r:id="rId5"/>
  </sheets>
  <definedNames>
    <definedName name="_xlnm._FilterDatabase" localSheetId="0" hidden="1">FACTURACION!$A$11:$O$74</definedName>
  </definedNames>
  <calcPr calcId="124519"/>
</workbook>
</file>

<file path=xl/calcChain.xml><?xml version="1.0" encoding="utf-8"?>
<calcChain xmlns="http://schemas.openxmlformats.org/spreadsheetml/2006/main">
  <c r="B14" i="5"/>
  <c r="B15" s="1"/>
  <c r="B16" s="1"/>
  <c r="B18" s="1"/>
  <c r="D11" i="4"/>
  <c r="C27" i="2"/>
  <c r="F127"/>
  <c r="D123" i="1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C123"/>
  <c r="M74"/>
  <c r="N74"/>
  <c r="O74"/>
  <c r="P74"/>
  <c r="Q74"/>
  <c r="R74"/>
  <c r="S74"/>
  <c r="T74"/>
  <c r="U74"/>
  <c r="V74"/>
  <c r="W74"/>
  <c r="X74"/>
  <c r="I74"/>
  <c r="J74"/>
  <c r="K74"/>
  <c r="L74"/>
  <c r="D74"/>
  <c r="E74"/>
  <c r="F74"/>
  <c r="G74"/>
  <c r="H74"/>
  <c r="C74"/>
  <c r="Z27"/>
  <c r="H127" i="2" l="1"/>
  <c r="G127"/>
  <c r="J127" s="1"/>
  <c r="K127" l="1"/>
  <c r="L127"/>
  <c r="I101" l="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77"/>
  <c r="I61"/>
  <c r="I62"/>
  <c r="I63"/>
  <c r="I64"/>
  <c r="I65"/>
  <c r="I66"/>
  <c r="I67"/>
  <c r="I68"/>
  <c r="I69"/>
  <c r="I70"/>
  <c r="I71"/>
  <c r="I72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12"/>
  <c r="G120" l="1"/>
  <c r="H120"/>
  <c r="F120"/>
  <c r="F78"/>
  <c r="G78" s="1"/>
  <c r="H78"/>
  <c r="F79"/>
  <c r="H79" s="1"/>
  <c r="F80"/>
  <c r="G80" s="1"/>
  <c r="F81"/>
  <c r="G81"/>
  <c r="H81"/>
  <c r="F82"/>
  <c r="G82" s="1"/>
  <c r="H82"/>
  <c r="F83"/>
  <c r="H83" s="1"/>
  <c r="F84"/>
  <c r="G84" s="1"/>
  <c r="F85"/>
  <c r="G85"/>
  <c r="H85"/>
  <c r="F86"/>
  <c r="G86" s="1"/>
  <c r="H86"/>
  <c r="F87"/>
  <c r="H87" s="1"/>
  <c r="F88"/>
  <c r="G88" s="1"/>
  <c r="F89"/>
  <c r="G89"/>
  <c r="H89"/>
  <c r="F90"/>
  <c r="G90"/>
  <c r="H90"/>
  <c r="F91"/>
  <c r="H91" s="1"/>
  <c r="F92"/>
  <c r="H92" s="1"/>
  <c r="F93"/>
  <c r="G93"/>
  <c r="H93"/>
  <c r="F94"/>
  <c r="G94"/>
  <c r="H94"/>
  <c r="F95"/>
  <c r="H95" s="1"/>
  <c r="F96"/>
  <c r="G96" s="1"/>
  <c r="F97"/>
  <c r="G97"/>
  <c r="H97"/>
  <c r="F98"/>
  <c r="G98"/>
  <c r="H98"/>
  <c r="F99"/>
  <c r="H99" s="1"/>
  <c r="F100"/>
  <c r="G100" s="1"/>
  <c r="F101"/>
  <c r="G101"/>
  <c r="H101"/>
  <c r="F102"/>
  <c r="G102"/>
  <c r="H102"/>
  <c r="F103"/>
  <c r="H103" s="1"/>
  <c r="F104"/>
  <c r="H104" s="1"/>
  <c r="F105"/>
  <c r="G105"/>
  <c r="H105"/>
  <c r="F106"/>
  <c r="G106"/>
  <c r="H106"/>
  <c r="F107"/>
  <c r="H107" s="1"/>
  <c r="F108"/>
  <c r="G108" s="1"/>
  <c r="F109"/>
  <c r="G109"/>
  <c r="H109"/>
  <c r="F110"/>
  <c r="G110"/>
  <c r="H110"/>
  <c r="F111"/>
  <c r="H111" s="1"/>
  <c r="F112"/>
  <c r="H112" s="1"/>
  <c r="F113"/>
  <c r="G113"/>
  <c r="H113"/>
  <c r="F114"/>
  <c r="G114"/>
  <c r="H114"/>
  <c r="F115"/>
  <c r="H115" s="1"/>
  <c r="F116"/>
  <c r="H116" s="1"/>
  <c r="F117"/>
  <c r="G117"/>
  <c r="H117"/>
  <c r="F118"/>
  <c r="G118"/>
  <c r="H118"/>
  <c r="I120"/>
  <c r="H77"/>
  <c r="G77"/>
  <c r="F77"/>
  <c r="F13"/>
  <c r="H13" s="1"/>
  <c r="F14"/>
  <c r="H14" s="1"/>
  <c r="F15"/>
  <c r="G15" s="1"/>
  <c r="F16"/>
  <c r="H16" s="1"/>
  <c r="F17"/>
  <c r="H17" s="1"/>
  <c r="F18"/>
  <c r="H18" s="1"/>
  <c r="F19"/>
  <c r="G19" s="1"/>
  <c r="F20"/>
  <c r="H20" s="1"/>
  <c r="F21"/>
  <c r="H21" s="1"/>
  <c r="F22"/>
  <c r="H22" s="1"/>
  <c r="F23"/>
  <c r="G23" s="1"/>
  <c r="F24"/>
  <c r="H24" s="1"/>
  <c r="F25"/>
  <c r="H25" s="1"/>
  <c r="F26"/>
  <c r="H26" s="1"/>
  <c r="F27"/>
  <c r="G27" s="1"/>
  <c r="F28"/>
  <c r="H28" s="1"/>
  <c r="F29"/>
  <c r="H29" s="1"/>
  <c r="F30"/>
  <c r="H30" s="1"/>
  <c r="F31"/>
  <c r="G31" s="1"/>
  <c r="F32"/>
  <c r="H32" s="1"/>
  <c r="G32"/>
  <c r="F33"/>
  <c r="H33" s="1"/>
  <c r="F34"/>
  <c r="H34" s="1"/>
  <c r="F35"/>
  <c r="G35" s="1"/>
  <c r="F36"/>
  <c r="H36" s="1"/>
  <c r="F37"/>
  <c r="H37" s="1"/>
  <c r="F38"/>
  <c r="H38" s="1"/>
  <c r="F39"/>
  <c r="G39" s="1"/>
  <c r="F40"/>
  <c r="H40" s="1"/>
  <c r="F41"/>
  <c r="H41" s="1"/>
  <c r="F42"/>
  <c r="H42" s="1"/>
  <c r="F43"/>
  <c r="G43" s="1"/>
  <c r="F44"/>
  <c r="H44" s="1"/>
  <c r="F45"/>
  <c r="H45" s="1"/>
  <c r="F46"/>
  <c r="H46" s="1"/>
  <c r="F47"/>
  <c r="G47" s="1"/>
  <c r="F48"/>
  <c r="H48" s="1"/>
  <c r="F49"/>
  <c r="H49" s="1"/>
  <c r="F50"/>
  <c r="H50" s="1"/>
  <c r="F51"/>
  <c r="G51" s="1"/>
  <c r="F52"/>
  <c r="H52" s="1"/>
  <c r="F53"/>
  <c r="H53" s="1"/>
  <c r="F54"/>
  <c r="H54" s="1"/>
  <c r="F55"/>
  <c r="G55" s="1"/>
  <c r="F56"/>
  <c r="H56" s="1"/>
  <c r="F57"/>
  <c r="H57" s="1"/>
  <c r="F58"/>
  <c r="H58" s="1"/>
  <c r="F59"/>
  <c r="G59" s="1"/>
  <c r="F60"/>
  <c r="H60" s="1"/>
  <c r="F61"/>
  <c r="H61" s="1"/>
  <c r="F62"/>
  <c r="H62" s="1"/>
  <c r="F63"/>
  <c r="G63" s="1"/>
  <c r="F64"/>
  <c r="H64" s="1"/>
  <c r="F65"/>
  <c r="H65" s="1"/>
  <c r="F66"/>
  <c r="H66" s="1"/>
  <c r="F67"/>
  <c r="G67" s="1"/>
  <c r="F68"/>
  <c r="H68" s="1"/>
  <c r="F69"/>
  <c r="H69" s="1"/>
  <c r="F70"/>
  <c r="H70" s="1"/>
  <c r="F71"/>
  <c r="G71" s="1"/>
  <c r="F72"/>
  <c r="H72" s="1"/>
  <c r="I74"/>
  <c r="F12"/>
  <c r="G12" s="1"/>
  <c r="H43" l="1"/>
  <c r="H35"/>
  <c r="G40"/>
  <c r="H51"/>
  <c r="H39"/>
  <c r="G36"/>
  <c r="H31"/>
  <c r="G28"/>
  <c r="G22"/>
  <c r="H47"/>
  <c r="J47" s="1"/>
  <c r="K47" s="1"/>
  <c r="L47" s="1"/>
  <c r="G18"/>
  <c r="H12"/>
  <c r="J12" s="1"/>
  <c r="K12" s="1"/>
  <c r="H55"/>
  <c r="J55" s="1"/>
  <c r="K55" s="1"/>
  <c r="L55" s="1"/>
  <c r="G26"/>
  <c r="H67"/>
  <c r="H59"/>
  <c r="J59" s="1"/>
  <c r="K59" s="1"/>
  <c r="L59" s="1"/>
  <c r="G70"/>
  <c r="J70" s="1"/>
  <c r="K70" s="1"/>
  <c r="L70" s="1"/>
  <c r="G66"/>
  <c r="J66" s="1"/>
  <c r="K66" s="1"/>
  <c r="L66" s="1"/>
  <c r="G62"/>
  <c r="G58"/>
  <c r="J58" s="1"/>
  <c r="K58" s="1"/>
  <c r="L58" s="1"/>
  <c r="G54"/>
  <c r="J54" s="1"/>
  <c r="K54" s="1"/>
  <c r="L54" s="1"/>
  <c r="G50"/>
  <c r="J50" s="1"/>
  <c r="K50" s="1"/>
  <c r="L50" s="1"/>
  <c r="G46"/>
  <c r="G42"/>
  <c r="J42" s="1"/>
  <c r="K42" s="1"/>
  <c r="L42" s="1"/>
  <c r="G38"/>
  <c r="J38" s="1"/>
  <c r="K38" s="1"/>
  <c r="G34"/>
  <c r="G30"/>
  <c r="H23"/>
  <c r="J23" s="1"/>
  <c r="K23" s="1"/>
  <c r="L23" s="1"/>
  <c r="H19"/>
  <c r="J19" s="1"/>
  <c r="H15"/>
  <c r="J15" s="1"/>
  <c r="G72"/>
  <c r="G68"/>
  <c r="J68" s="1"/>
  <c r="K68" s="1"/>
  <c r="L68" s="1"/>
  <c r="G64"/>
  <c r="J64" s="1"/>
  <c r="K64" s="1"/>
  <c r="L64" s="1"/>
  <c r="G60"/>
  <c r="G56"/>
  <c r="G52"/>
  <c r="J52" s="1"/>
  <c r="K52" s="1"/>
  <c r="L52" s="1"/>
  <c r="G48"/>
  <c r="J48" s="1"/>
  <c r="K48" s="1"/>
  <c r="G44"/>
  <c r="G14"/>
  <c r="G24"/>
  <c r="J24" s="1"/>
  <c r="K24" s="1"/>
  <c r="L24" s="1"/>
  <c r="G20"/>
  <c r="J20" s="1"/>
  <c r="K20" s="1"/>
  <c r="L20" s="1"/>
  <c r="G16"/>
  <c r="J16" s="1"/>
  <c r="K16" s="1"/>
  <c r="L16" s="1"/>
  <c r="H71"/>
  <c r="H63"/>
  <c r="J63" s="1"/>
  <c r="K63" s="1"/>
  <c r="L63" s="1"/>
  <c r="H27"/>
  <c r="F74"/>
  <c r="F123" s="1"/>
  <c r="I123"/>
  <c r="J77"/>
  <c r="K77" s="1"/>
  <c r="J43"/>
  <c r="K43" s="1"/>
  <c r="L43" s="1"/>
  <c r="J39"/>
  <c r="K39" s="1"/>
  <c r="L39" s="1"/>
  <c r="J35"/>
  <c r="K35" s="1"/>
  <c r="L35" s="1"/>
  <c r="J31"/>
  <c r="K31" s="1"/>
  <c r="L31" s="1"/>
  <c r="J27"/>
  <c r="K27" s="1"/>
  <c r="L27" s="1"/>
  <c r="J62"/>
  <c r="K62" s="1"/>
  <c r="L62" s="1"/>
  <c r="J46"/>
  <c r="K46" s="1"/>
  <c r="L46" s="1"/>
  <c r="J34"/>
  <c r="K34" s="1"/>
  <c r="J30"/>
  <c r="K30" s="1"/>
  <c r="L30" s="1"/>
  <c r="J26"/>
  <c r="K26" s="1"/>
  <c r="L26" s="1"/>
  <c r="J22"/>
  <c r="K22" s="1"/>
  <c r="L22" s="1"/>
  <c r="J18"/>
  <c r="K18" s="1"/>
  <c r="L18" s="1"/>
  <c r="J14"/>
  <c r="K14" s="1"/>
  <c r="L14" s="1"/>
  <c r="J118"/>
  <c r="K118" s="1"/>
  <c r="L118" s="1"/>
  <c r="J117"/>
  <c r="J114"/>
  <c r="K114" s="1"/>
  <c r="L114" s="1"/>
  <c r="J113"/>
  <c r="K113" s="1"/>
  <c r="L113" s="1"/>
  <c r="J110"/>
  <c r="K110" s="1"/>
  <c r="L110" s="1"/>
  <c r="J109"/>
  <c r="K109" s="1"/>
  <c r="L109" s="1"/>
  <c r="J106"/>
  <c r="K106" s="1"/>
  <c r="L106" s="1"/>
  <c r="J105"/>
  <c r="K105" s="1"/>
  <c r="L105" s="1"/>
  <c r="J102"/>
  <c r="J101"/>
  <c r="K101" s="1"/>
  <c r="L101" s="1"/>
  <c r="J98"/>
  <c r="K98" s="1"/>
  <c r="L98" s="1"/>
  <c r="J97"/>
  <c r="K97" s="1"/>
  <c r="L97" s="1"/>
  <c r="J94"/>
  <c r="K94" s="1"/>
  <c r="L94" s="1"/>
  <c r="J93"/>
  <c r="K93" s="1"/>
  <c r="L93" s="1"/>
  <c r="J90"/>
  <c r="K90" s="1"/>
  <c r="J89"/>
  <c r="K89" s="1"/>
  <c r="L89" s="1"/>
  <c r="J86"/>
  <c r="K86" s="1"/>
  <c r="L86" s="1"/>
  <c r="J85"/>
  <c r="K85" s="1"/>
  <c r="L85" s="1"/>
  <c r="J72"/>
  <c r="K72" s="1"/>
  <c r="L72" s="1"/>
  <c r="J60"/>
  <c r="K60" s="1"/>
  <c r="L60" s="1"/>
  <c r="J56"/>
  <c r="K56" s="1"/>
  <c r="L56" s="1"/>
  <c r="J44"/>
  <c r="K44" s="1"/>
  <c r="L44" s="1"/>
  <c r="J40"/>
  <c r="K40" s="1"/>
  <c r="L40" s="1"/>
  <c r="J36"/>
  <c r="K36" s="1"/>
  <c r="L36" s="1"/>
  <c r="J32"/>
  <c r="K32" s="1"/>
  <c r="L32" s="1"/>
  <c r="J28"/>
  <c r="K28" s="1"/>
  <c r="L28" s="1"/>
  <c r="J82"/>
  <c r="K82" s="1"/>
  <c r="L82" s="1"/>
  <c r="J81"/>
  <c r="K81" s="1"/>
  <c r="L81" s="1"/>
  <c r="J78"/>
  <c r="J80"/>
  <c r="J88"/>
  <c r="G116"/>
  <c r="J116" s="1"/>
  <c r="G112"/>
  <c r="J112" s="1"/>
  <c r="G104"/>
  <c r="J104" s="1"/>
  <c r="G92"/>
  <c r="J92" s="1"/>
  <c r="J83"/>
  <c r="G115"/>
  <c r="J115" s="1"/>
  <c r="G111"/>
  <c r="J111" s="1"/>
  <c r="H108"/>
  <c r="G107"/>
  <c r="J107" s="1"/>
  <c r="G103"/>
  <c r="J103" s="1"/>
  <c r="H100"/>
  <c r="J100" s="1"/>
  <c r="G99"/>
  <c r="J99" s="1"/>
  <c r="H96"/>
  <c r="J96" s="1"/>
  <c r="G95"/>
  <c r="J95" s="1"/>
  <c r="G91"/>
  <c r="J91" s="1"/>
  <c r="H88"/>
  <c r="G87"/>
  <c r="J87" s="1"/>
  <c r="H84"/>
  <c r="J84" s="1"/>
  <c r="G83"/>
  <c r="H80"/>
  <c r="G79"/>
  <c r="J79" s="1"/>
  <c r="J108"/>
  <c r="G69"/>
  <c r="J69" s="1"/>
  <c r="G65"/>
  <c r="J65" s="1"/>
  <c r="G61"/>
  <c r="J61" s="1"/>
  <c r="G57"/>
  <c r="J57" s="1"/>
  <c r="G53"/>
  <c r="J53" s="1"/>
  <c r="G49"/>
  <c r="J49" s="1"/>
  <c r="G45"/>
  <c r="J45" s="1"/>
  <c r="G41"/>
  <c r="J41" s="1"/>
  <c r="G37"/>
  <c r="J37" s="1"/>
  <c r="G33"/>
  <c r="J33" s="1"/>
  <c r="G29"/>
  <c r="J29" s="1"/>
  <c r="G25"/>
  <c r="J25" s="1"/>
  <c r="G21"/>
  <c r="J21" s="1"/>
  <c r="G17"/>
  <c r="J17" s="1"/>
  <c r="G13"/>
  <c r="J13" s="1"/>
  <c r="J71"/>
  <c r="J67"/>
  <c r="J51"/>
  <c r="H74" l="1"/>
  <c r="H123" s="1"/>
  <c r="G74"/>
  <c r="G123" s="1"/>
  <c r="J120"/>
  <c r="L77"/>
  <c r="J74"/>
  <c r="K117"/>
  <c r="L117" s="1"/>
  <c r="L34"/>
  <c r="L38"/>
  <c r="L48"/>
  <c r="L12"/>
  <c r="L90"/>
  <c r="K102"/>
  <c r="L102" s="1"/>
  <c r="K78"/>
  <c r="L78" s="1"/>
  <c r="K79"/>
  <c r="L79" s="1"/>
  <c r="K96"/>
  <c r="L96" s="1"/>
  <c r="K107"/>
  <c r="L107" s="1"/>
  <c r="K84"/>
  <c r="L84" s="1"/>
  <c r="K95"/>
  <c r="L95" s="1"/>
  <c r="K115"/>
  <c r="L115" s="1"/>
  <c r="K100"/>
  <c r="L100" s="1"/>
  <c r="K104"/>
  <c r="L104" s="1"/>
  <c r="K80"/>
  <c r="L80" s="1"/>
  <c r="K91"/>
  <c r="L91" s="1"/>
  <c r="K111"/>
  <c r="L111" s="1"/>
  <c r="K116"/>
  <c r="L116" s="1"/>
  <c r="K87"/>
  <c r="L87" s="1"/>
  <c r="K83"/>
  <c r="L83" s="1"/>
  <c r="K88"/>
  <c r="L88" s="1"/>
  <c r="K108"/>
  <c r="L108" s="1"/>
  <c r="K103"/>
  <c r="L103" s="1"/>
  <c r="K99"/>
  <c r="L99" s="1"/>
  <c r="K92"/>
  <c r="L92" s="1"/>
  <c r="K112"/>
  <c r="L112" s="1"/>
  <c r="K69"/>
  <c r="L69" s="1"/>
  <c r="K17"/>
  <c r="L17" s="1"/>
  <c r="K33"/>
  <c r="L33" s="1"/>
  <c r="K65"/>
  <c r="L65" s="1"/>
  <c r="K19"/>
  <c r="L19" s="1"/>
  <c r="K29"/>
  <c r="L29" s="1"/>
  <c r="K61"/>
  <c r="L61" s="1"/>
  <c r="K15"/>
  <c r="L15" s="1"/>
  <c r="K71"/>
  <c r="L71" s="1"/>
  <c r="K51"/>
  <c r="L51" s="1"/>
  <c r="K49"/>
  <c r="L49" s="1"/>
  <c r="K41"/>
  <c r="L41" s="1"/>
  <c r="K13"/>
  <c r="K45"/>
  <c r="L45" s="1"/>
  <c r="K25"/>
  <c r="L25" s="1"/>
  <c r="K67"/>
  <c r="L67" s="1"/>
  <c r="K21"/>
  <c r="L21" s="1"/>
  <c r="K37"/>
  <c r="L37" s="1"/>
  <c r="K53"/>
  <c r="L53" s="1"/>
  <c r="K57"/>
  <c r="L57" s="1"/>
  <c r="J123" l="1"/>
  <c r="L120"/>
  <c r="L13"/>
  <c r="L74" s="1"/>
  <c r="K74"/>
  <c r="K120"/>
  <c r="K123" l="1"/>
  <c r="L123"/>
</calcChain>
</file>

<file path=xl/comments1.xml><?xml version="1.0" encoding="utf-8"?>
<comments xmlns="http://schemas.openxmlformats.org/spreadsheetml/2006/main">
  <authors>
    <author>usuario</author>
  </authors>
  <commentList>
    <comment ref="Y27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ESTO ES LO QUE YA SE LE DEPOSITO</t>
        </r>
      </text>
    </comment>
    <comment ref="Z27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ESTO ES LO QUE SE LE DEBE DEPOSITAR</t>
        </r>
      </text>
    </comment>
  </commentList>
</comments>
</file>

<file path=xl/sharedStrings.xml><?xml version="1.0" encoding="utf-8"?>
<sst xmlns="http://schemas.openxmlformats.org/spreadsheetml/2006/main" count="1163" uniqueCount="397">
  <si>
    <t>CONTPAQ i</t>
  </si>
  <si>
    <t xml:space="preserve">      NÓMINAS</t>
  </si>
  <si>
    <t>011 INGENIERIA FISCAL LABORAL SC</t>
  </si>
  <si>
    <t>Lista de Raya (forma tabular)</t>
  </si>
  <si>
    <t>Periodo 6 al 6 Semanal del 01/02/2017 al 07/02/2017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</si>
  <si>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</si>
  <si>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</si>
  <si>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</si>
  <si>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</si>
  <si>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</si>
  <si>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</si>
  <si>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</si>
  <si>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Compensación</t>
  </si>
  <si>
    <t>Prima de vacaciones a tiempo</t>
  </si>
  <si>
    <t>*TOTAL* *PERCEPCIONES*</t>
  </si>
  <si>
    <t>Subsidio al Empleo (sp)</t>
  </si>
  <si>
    <t>I.S.R. (sp)</t>
  </si>
  <si>
    <t>I.M.S.S.</t>
  </si>
  <si>
    <t>Cuota sindical</t>
  </si>
  <si>
    <t>Préstamo Infonavit</t>
  </si>
  <si>
    <t>Préstamo FONACOT</t>
  </si>
  <si>
    <t>Fondo de ahorro</t>
  </si>
  <si>
    <t>Deduccion general</t>
  </si>
  <si>
    <t>Ajuste al neto</t>
  </si>
  <si>
    <t>DESCUENTO UNIFORMES</t>
  </si>
  <si>
    <t>Pension Alimenticia</t>
  </si>
  <si>
    <t>Prestamo CTM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</si>
  <si>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</si>
  <si>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</si>
  <si>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</si>
  <si>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</si>
  <si>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</si>
  <si>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</si>
  <si>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AOF15</t>
  </si>
  <si>
    <t>Aguas Orozco Francisco Javier</t>
  </si>
  <si>
    <t>0AB27</t>
  </si>
  <si>
    <t>Aguilar Bravo Cristian Saul</t>
  </si>
  <si>
    <t>0AG07</t>
  </si>
  <si>
    <t>Aguilar Gonzalez Anael</t>
  </si>
  <si>
    <t>AHC21</t>
  </si>
  <si>
    <t>Aguilar Hernandez Carla Cecilia</t>
  </si>
  <si>
    <t>AOA14</t>
  </si>
  <si>
    <t>Alvizar Organista Eduardo</t>
  </si>
  <si>
    <t>00016</t>
  </si>
  <si>
    <t>Arenas Vargas Moises</t>
  </si>
  <si>
    <t>0AZ14</t>
  </si>
  <si>
    <t>Arroyo Zarazua Gilberto</t>
  </si>
  <si>
    <t>ASA16</t>
  </si>
  <si>
    <t>Arteaga Silva Alfredo</t>
  </si>
  <si>
    <t>BL011</t>
  </si>
  <si>
    <t>Berdeja Leon Francisco Gerardo</t>
  </si>
  <si>
    <t>00018</t>
  </si>
  <si>
    <t>Carrasco Tovar Arturo</t>
  </si>
  <si>
    <t>0CO24</t>
  </si>
  <si>
    <t>Castillo Ordoñez Jorge</t>
  </si>
  <si>
    <t>CLJ08</t>
  </si>
  <si>
    <t>Coronel De Leon Jonathan</t>
  </si>
  <si>
    <t>0DC20</t>
  </si>
  <si>
    <t>De Jesus Cruz Juan Carlos</t>
  </si>
  <si>
    <t>DAM16</t>
  </si>
  <si>
    <t>Dominguez Alcantara Miguel Angel</t>
  </si>
  <si>
    <t>DGV17</t>
  </si>
  <si>
    <t>Duran Guerra Victor Manuel</t>
  </si>
  <si>
    <t>EUA21</t>
  </si>
  <si>
    <t>Estrada Unzueta Alejandra</t>
  </si>
  <si>
    <t>FAD05</t>
  </si>
  <si>
    <t>Flores Aldrete Daniel</t>
  </si>
  <si>
    <t>RGJ24</t>
  </si>
  <si>
    <t>Gallegos  Ramirez  Jose</t>
  </si>
  <si>
    <t>GAR10</t>
  </si>
  <si>
    <t>Gallegos Romero  Cristian</t>
  </si>
  <si>
    <t>GRF22</t>
  </si>
  <si>
    <t>Gonzalez Ramirez Francisco Javier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</si>
  <si>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</si>
  <si>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</si>
  <si>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</si>
  <si>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</si>
  <si>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</si>
  <si>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</si>
  <si>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HAR20</t>
  </si>
  <si>
    <t>Hernandez Arreola Rodolfo Mayolo</t>
  </si>
  <si>
    <t>0HC24</t>
  </si>
  <si>
    <t>Hernandez Chavez Pedro</t>
  </si>
  <si>
    <t>HSR02</t>
  </si>
  <si>
    <t>Hernandez Sanchez Rodrigo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</si>
  <si>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</si>
  <si>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</si>
  <si>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</si>
  <si>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</si>
  <si>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</si>
  <si>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</si>
  <si>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</si>
  <si>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</si>
  <si>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</si>
  <si>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</si>
  <si>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</si>
  <si>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</si>
  <si>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MGA13</t>
  </si>
  <si>
    <t>Mata Gonzalez Alejandro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</si>
  <si>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</si>
  <si>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</si>
  <si>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</si>
  <si>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</si>
  <si>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</si>
  <si>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</si>
  <si>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</si>
  <si>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</si>
  <si>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</si>
  <si>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</si>
  <si>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NAA16</t>
  </si>
  <si>
    <t>Navarro Arenas Andrea Areli</t>
  </si>
  <si>
    <t>OMJ16</t>
  </si>
  <si>
    <t>Olivas Mancilla Jesus Sadiel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</si>
  <si>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</si>
  <si>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</si>
  <si>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</si>
  <si>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</si>
  <si>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</si>
  <si>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</si>
  <si>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PHB05</t>
  </si>
  <si>
    <t>Pineda Hernandez Brianda Ivonne</t>
  </si>
  <si>
    <t>RMN26</t>
  </si>
  <si>
    <t>Ramirez Moya Nestor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</si>
  <si>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</si>
  <si>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</si>
  <si>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</si>
  <si>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</si>
  <si>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</si>
  <si>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</si>
  <si>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</si>
  <si>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</si>
  <si>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</si>
  <si>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</si>
  <si>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</si>
  <si>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</si>
  <si>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</si>
  <si>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</si>
  <si>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</si>
  <si>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</si>
  <si>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</si>
  <si>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</si>
  <si>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</si>
  <si>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</si>
  <si>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0TS31</t>
  </si>
  <si>
    <t>Tirado Saavedra Carlos Alejandro</t>
  </si>
  <si>
    <t>TDA18</t>
  </si>
  <si>
    <t>Toribio Del Angel Oscar</t>
  </si>
  <si>
    <t>TPG16</t>
  </si>
  <si>
    <t>Troncoso Peña Gerardo</t>
  </si>
  <si>
    <t>VH015</t>
  </si>
  <si>
    <t>Valdez Hernandez Elda Nelly</t>
  </si>
  <si>
    <t>VGR22</t>
  </si>
  <si>
    <t>Vargas Gomez Raul Armando</t>
  </si>
  <si>
    <t>VCL19</t>
  </si>
  <si>
    <t>Vasquez Chaves Liliana Andrea</t>
  </si>
  <si>
    <t>Total Depto</t>
  </si>
  <si>
    <t xml:space="preserve">  -----------------------</t>
  </si>
  <si>
    <t>Departamento 2 1200XSERVICOS</t>
  </si>
  <si>
    <t>0AP14</t>
  </si>
  <si>
    <t>Aguilar Perez Marcos Artemio</t>
  </si>
  <si>
    <t>0AL17</t>
  </si>
  <si>
    <t>Alavez Lopez Inocencio</t>
  </si>
  <si>
    <t>AR001</t>
  </si>
  <si>
    <t>Arvizu Rodriguez Alejandro Uriel</t>
  </si>
  <si>
    <t>0CR14</t>
  </si>
  <si>
    <t>Cancino Rodriguez Gregorio</t>
  </si>
  <si>
    <t>0CT26</t>
  </si>
  <si>
    <t>Castañon Tavares Manuel</t>
  </si>
  <si>
    <t>0CO02</t>
  </si>
  <si>
    <t>Cortez Ovando Faustino Ali</t>
  </si>
  <si>
    <t>DGP07</t>
  </si>
  <si>
    <t>Dominguez Gudiño Omar</t>
  </si>
  <si>
    <t>0ER14</t>
  </si>
  <si>
    <t>Enriquez Rubio Fernando</t>
  </si>
  <si>
    <t>0FG14</t>
  </si>
  <si>
    <t>Fonseca Gillen Jose Felipe</t>
  </si>
  <si>
    <t>GTD17</t>
  </si>
  <si>
    <t>Guzman Trejo Diego Arturo</t>
  </si>
  <si>
    <t>HAR22</t>
  </si>
  <si>
    <t>Hernandez Aguilar Roberto Carlos</t>
  </si>
  <si>
    <t>0HS11</t>
  </si>
  <si>
    <t>Hernandez Silva Edgar Samuel</t>
  </si>
  <si>
    <t>LOJ11</t>
  </si>
  <si>
    <t>Licea Ortiz Juan Daniel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</si>
  <si>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</si>
  <si>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</si>
  <si>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</si>
  <si>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</si>
  <si>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</si>
  <si>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</si>
  <si>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</si>
  <si>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</si>
  <si>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</si>
  <si>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</si>
  <si>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</si>
  <si>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</si>
  <si>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NRJ12</t>
  </si>
  <si>
    <t>Nava Rubio Javier</t>
  </si>
  <si>
    <t>0NS26</t>
  </si>
  <si>
    <t>Nuñez De Jesus Jose Daniel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</si>
  <si>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</si>
  <si>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</si>
  <si>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</si>
  <si>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</si>
  <si>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</si>
  <si>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</si>
  <si>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OBJ21</t>
  </si>
  <si>
    <t>Ortega Bustamante Jesus Gerardo</t>
  </si>
  <si>
    <t>0PP05</t>
  </si>
  <si>
    <t>Perez Perez Ismael</t>
  </si>
  <si>
    <t>PRJ26</t>
  </si>
  <si>
    <t>Perez Resendiz Juan Miguel</t>
  </si>
  <si>
    <t>RCD19</t>
  </si>
  <si>
    <t>Resendiz Camacho David Levi</t>
  </si>
  <si>
    <t>RCI22</t>
  </si>
  <si>
    <t>Resendiz Campuzano Israel</t>
  </si>
  <si>
    <t>0RE14</t>
  </si>
  <si>
    <t>Resendiz Echeverria Mario Alberto</t>
  </si>
  <si>
    <t>ROM28</t>
  </si>
  <si>
    <t>Romero Olvera Miguel Angel</t>
  </si>
  <si>
    <t>RMG11</t>
  </si>
  <si>
    <t>Ruiz Miranda Gadiel</t>
  </si>
  <si>
    <t>RVF25</t>
  </si>
  <si>
    <t>Ruiz Vargas Francisco De Jesus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</si>
  <si>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</si>
  <si>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</si>
  <si>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</si>
  <si>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</si>
  <si>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</si>
  <si>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</si>
  <si>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</si>
  <si>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</si>
  <si>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VBJ17</t>
  </si>
  <si>
    <t>Valdez Bernal Juan Pablo</t>
  </si>
  <si>
    <t>0VM14</t>
  </si>
  <si>
    <t>Valdez Martinez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</si>
  <si>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</si>
  <si>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</si>
  <si>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</si>
  <si>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</si>
  <si>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</si>
  <si>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</si>
  <si>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 xml:space="preserve">  =============</t>
  </si>
  <si>
    <t>Total Gral.</t>
  </si>
  <si>
    <t xml:space="preserve"> </t>
  </si>
  <si>
    <t>FACTURA 1</t>
  </si>
  <si>
    <t>2% NOMINA</t>
  </si>
  <si>
    <t>7.5 % COMISIÓN</t>
  </si>
  <si>
    <t>SUBTOTAL</t>
  </si>
  <si>
    <t>IVA</t>
  </si>
  <si>
    <t>TOTAL</t>
  </si>
  <si>
    <t>FONDO DE AHORRO 4.9%</t>
  </si>
  <si>
    <t>Periodo Semanal-6 del 2017-02-01 al 2017-02-07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</si>
  <si>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</si>
  <si>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</si>
  <si>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</si>
  <si>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</si>
  <si>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</si>
  <si>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</si>
  <si>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</si>
  <si>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96</t>
  </si>
  <si>
    <t>03 Transferencia electrónica de fondos</t>
  </si>
  <si>
    <t>Total Transferencia electrónica de fondos</t>
  </si>
  <si>
    <t>Total de movimientos 1</t>
  </si>
  <si>
    <t>BANAMEX</t>
  </si>
  <si>
    <t xml:space="preserve">01 Efectivo </t>
  </si>
  <si>
    <t>Efectivo</t>
  </si>
  <si>
    <t>Total de movimientos 6</t>
  </si>
  <si>
    <t>Total Efectivo</t>
  </si>
  <si>
    <t>Total de movimientos 103</t>
  </si>
  <si>
    <t>Factura 1</t>
  </si>
  <si>
    <t>Factura del complemento</t>
  </si>
  <si>
    <t>QUERETARO MOTORS</t>
  </si>
  <si>
    <t>PERIODO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</si>
  <si>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</si>
  <si>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</si>
  <si>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</si>
  <si>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</si>
  <si>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</si>
  <si>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</si>
  <si>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</si>
  <si>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</si>
  <si>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</si>
  <si>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</si>
  <si>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6</t>
  </si>
  <si>
    <t>01/02/2017 AL 07/02/2017</t>
  </si>
  <si>
    <t>VENTAS</t>
  </si>
  <si>
    <t>AGUAS OROZCO FRANCISCO</t>
  </si>
  <si>
    <t>SERVICIO</t>
  </si>
  <si>
    <t>AGUILAR BRAVO CRISTIAN SAUL</t>
  </si>
  <si>
    <t>AGUILAR GONZALEZ ANAEL</t>
  </si>
  <si>
    <t>AGUILAR HERNANDEZ CARLA CECILIA</t>
  </si>
  <si>
    <t>ALVIZAR ORGANISTA EDUARDO</t>
  </si>
  <si>
    <t>ARENAS VARGAS MOISES</t>
  </si>
  <si>
    <t>ARROYO ZARAZUA GILBERTO</t>
  </si>
  <si>
    <t>SEMINUEVOS</t>
  </si>
  <si>
    <t>ARTEAGA SILVA ALFREDO</t>
  </si>
  <si>
    <t>BERDEJA LEON GERARDO FRANCISCO</t>
  </si>
  <si>
    <t>CARRASCO TOVAR ARTURO</t>
  </si>
  <si>
    <t>CASTILLO ORDOÑEZ JORGE</t>
  </si>
  <si>
    <t>CORONEL DE LEON JONATHAN</t>
  </si>
  <si>
    <t>ADMON VENTAS</t>
  </si>
  <si>
    <t>DE JESUS CRUZ JUAN CARLOS</t>
  </si>
  <si>
    <t>DOMINGUEZ ALCANTARA MIGUEL ANGEL</t>
  </si>
  <si>
    <t>DURAN GUERRA VICTOR MANUEL</t>
  </si>
  <si>
    <t>ADMON SERVICIO</t>
  </si>
  <si>
    <t>ESTRADA UNZUETA ALEJANDRA</t>
  </si>
  <si>
    <t>FLORES ALDRETE DANIEL</t>
  </si>
  <si>
    <t>GALLEGOS RAMIREZ JOSE</t>
  </si>
  <si>
    <t>GALLEGOS ROMERO CRISTIAN</t>
  </si>
  <si>
    <t>GONZALEZ RAMIREZ FRANCISCO JAVIER</t>
  </si>
  <si>
    <t>GRANADOS PEREZ BRENDA LAURA</t>
  </si>
  <si>
    <t>GUERRERO GOMEZ MARVIN NOE</t>
  </si>
  <si>
    <t>GUTIERREZ OLVERA ARMANDO</t>
  </si>
  <si>
    <t>HERNANDEZ ARREOLA RODOLFO MAYOLO</t>
  </si>
  <si>
    <t xml:space="preserve">HERNANDEZ CHAVEZ PEDRO </t>
  </si>
  <si>
    <t>HERNANDEZ SANCHEZ RODRIGO</t>
  </si>
  <si>
    <t>HERNANDEZ SOLIS GUMERCINDO</t>
  </si>
  <si>
    <t>HURTADO PAJARO JOSE</t>
  </si>
  <si>
    <t>JIMENEZ HERNANDEZ JULIO CESAR</t>
  </si>
  <si>
    <t>LARA OVIEDO SORAYA</t>
  </si>
  <si>
    <t>LOBATO RECAMIER ROSELLIN</t>
  </si>
  <si>
    <t>LUPERCIO ESPINO ALAN JAIRO</t>
  </si>
  <si>
    <t>ADMINISTRACION</t>
  </si>
  <si>
    <t>MATA GONZALEZ ALEJANDRO</t>
  </si>
  <si>
    <t>MEDINA CASTRO CARLOS MANUEL</t>
  </si>
  <si>
    <t>MELENDEZ PADILLA CLAUDIA CRISTINA</t>
  </si>
  <si>
    <t>MIJANGOS HERNANDEZ JULIO CESAR</t>
  </si>
  <si>
    <t>MIRANDA PEON JULIO CESAR</t>
  </si>
  <si>
    <t>MUÑOZ RODRIGUEZ CONRADO ISRAEL</t>
  </si>
  <si>
    <t>NAVARRO ARENAS ANDREA ARELI</t>
  </si>
  <si>
    <t>OLIVAS MANCILLA JESUS DANIEL</t>
  </si>
  <si>
    <t>PADILLA RUIZ JOSE ANTONIO</t>
  </si>
  <si>
    <t>PALETA GUADARRAMA RICARDO</t>
  </si>
  <si>
    <t>PATIÑO NAVARRO OSCAR MARTIN</t>
  </si>
  <si>
    <t>PINEDA HERNANDEZ BRIANDA IVONNE</t>
  </si>
  <si>
    <t>RAMIREZ MOYA NESTOR</t>
  </si>
  <si>
    <t>REYES ARMADILLO JORGE ANDRES</t>
  </si>
  <si>
    <t>REYES FLORES ALAN RICARDO</t>
  </si>
  <si>
    <t>RIVERA AGUILAR GABRIEL</t>
  </si>
  <si>
    <t>RODRIGUEZ PINACHO CESAR OCTAVIO</t>
  </si>
  <si>
    <t>RODRIGUEZ RODRIGUEZ ANUAR</t>
  </si>
  <si>
    <t>RUIZ RODRIGUEZ OMAR</t>
  </si>
  <si>
    <t>SALDAÑA SANCHEZ JULIO CESAR</t>
  </si>
  <si>
    <t>SERENO CUELLAR JUVENAL</t>
  </si>
  <si>
    <t>SIFONTES SARDUA DAYAN JESUS</t>
  </si>
  <si>
    <t>SOLORZANO LUNA MARIANA</t>
  </si>
  <si>
    <t>TIRADO SAAVEDRA CARLOS ALEJANDRO</t>
  </si>
  <si>
    <t>TORIBIO DEL ANGEL OSCAR</t>
  </si>
  <si>
    <t>TRONCOSO PEÑA GERARDO</t>
  </si>
  <si>
    <t>VALDEZ HERNANDEZ ELDA NELLY</t>
  </si>
  <si>
    <t>VARGAS GOMEZ RAUL ARMANDO</t>
  </si>
  <si>
    <t>VASQUEZ CHAVES LILIANA ANDREA</t>
  </si>
  <si>
    <t>COSTO</t>
  </si>
  <si>
    <t xml:space="preserve">AGUILAR PEREZ MARCOS ARTEMIO </t>
  </si>
  <si>
    <t>ALAVEZ LOPEZ INOCENCIO</t>
  </si>
  <si>
    <t>ARVIZU RODRIGUEZ ALEJANDRO URIEL</t>
  </si>
  <si>
    <t>CANCINO RODRIGUEZ GREGORIO</t>
  </si>
  <si>
    <t>CASTAÑON TAVARES MANUEL</t>
  </si>
  <si>
    <t>HOJALATERIA</t>
  </si>
  <si>
    <t>CORTEZ OVANDO FAUSTINO ALI</t>
  </si>
  <si>
    <t>DOMINGUEZ GUDIÑO OMAR</t>
  </si>
  <si>
    <t>ENRIQUEZ RUBIO FERNANDO</t>
  </si>
  <si>
    <t>FONSECA GUILLEN JOSE FELIPE</t>
  </si>
  <si>
    <t>GUZMAN TREJO DIEGO ARTURO</t>
  </si>
  <si>
    <t>HERNANDEZ AGUILAR ROBERTO CARLOS</t>
  </si>
  <si>
    <t>HERNANDEZ SILVA EDGAR SAMUEL</t>
  </si>
  <si>
    <t>LICEA ORTIZ DANIEL</t>
  </si>
  <si>
    <t>MARTINEZ ALVARADO ADRIAN</t>
  </si>
  <si>
    <t>MARTINEZ GALLEGOS LUIS FERNANDO</t>
  </si>
  <si>
    <t>MARTINEZ GUERRERO LEONEL</t>
  </si>
  <si>
    <t>MARTINEZ LORENZO LUIS ALEJANDRO</t>
  </si>
  <si>
    <t>MATILDE SANTIAGO URIEL</t>
  </si>
  <si>
    <t>MORALES SANCHEZ ANGEL</t>
  </si>
  <si>
    <t>NAVA RUBIO JAVIER</t>
  </si>
  <si>
    <t>NUÑEZ DE JESUS JOSE DANIEL</t>
  </si>
  <si>
    <t>OLVERA BAUTISTA J. DOLORES GILBERTO</t>
  </si>
  <si>
    <t>OLVERA HERNANDEZ JOSE TOMAS</t>
  </si>
  <si>
    <t>OLVERA SOTO LUIS ANGEL</t>
  </si>
  <si>
    <t>ORTEGA BUSTAMANTE JESUS GERARDO</t>
  </si>
  <si>
    <t>PEREZ PEREZ ISMAEL</t>
  </si>
  <si>
    <t>PEREZ RESENDIZ JUAN MANUEL</t>
  </si>
  <si>
    <t>RESENDIZ CAMACHO DAVID LEVI</t>
  </si>
  <si>
    <t>RESENDIZ CAMPUZANO ISRAEL</t>
  </si>
  <si>
    <t>RESENDIZ ECHEVERRIA MARIO ALBERTO</t>
  </si>
  <si>
    <t>ROMERO OLVERA MIGUEL ANGEL</t>
  </si>
  <si>
    <t xml:space="preserve">RUIZ MIRANDA GADIEL </t>
  </si>
  <si>
    <t>RUIZ VARGAS FRANCISCO DE JESUS</t>
  </si>
  <si>
    <t>SALAS MARTINEZ OSCAR JESUS</t>
  </si>
  <si>
    <t>SALDAÑA GARCIA MARCO ANTONIO</t>
  </si>
  <si>
    <t>SANCHEZ HURTADO CARLOS</t>
  </si>
  <si>
    <t>SANCHEZ RODRIGUEZ FREDY</t>
  </si>
  <si>
    <t>VALDEZ BERNAL JUAN PABLO</t>
  </si>
  <si>
    <t>VALDEZ MARTINEZ MARTIN</t>
  </si>
  <si>
    <t xml:space="preserve">VEGA GRANADOS JUAN MANUEL </t>
  </si>
  <si>
    <t>VEGA RIVERA ISMAEL</t>
  </si>
  <si>
    <t>VIGUERAS MARTINEZ JUAN CARLOS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</si>
</sst>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32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rgb="FFFF0000"/>
      <name val="Arial"/>
      <family val="2"/>
    </font>
    <font>
      <b/>
      <sz val="10"/>
      <color theme="1"/>
      <name val="Arial"/>
      <family val="2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3" fillId="0" borderId="0" applyFont="0" applyFill="0" applyBorder="0" applyAlignment="0" applyProtection="0"/>
    <xf numFmtId="0" fontId="14" fillId="0" borderId="0"/>
    <xf numFmtId="43" fontId="14" fillId="0" borderId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0" borderId="0" xfId="0" applyNumberFormat="1" applyFont="1" applyAlignment="1">
      <alignment horizontal="centerContinuous"/>
    </xf>
    <xf numFmtId="49" fontId="3" fillId="0" borderId="0" xfId="0" applyNumberFormat="1" applyFont="1" applyAlignment="1">
      <alignment horizontal="centerContinuous" vertical="top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49" fontId="8" fillId="0" borderId="0" xfId="0" applyNumberFormat="1" applyFont="1"/>
    <xf numFmtId="49" fontId="10" fillId="0" borderId="0" xfId="0" applyNumberFormat="1" applyFont="1"/>
    <xf numFmtId="164" fontId="1" fillId="0" borderId="0" xfId="0" applyNumberFormat="1" applyFont="1"/>
    <xf numFmtId="164" fontId="11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0" fontId="8" fillId="0" borderId="0" xfId="0" applyFont="1"/>
    <xf numFmtId="164" fontId="8" fillId="0" borderId="0" xfId="0" applyNumberFormat="1" applyFont="1"/>
    <xf numFmtId="164" fontId="12" fillId="0" borderId="0" xfId="0" applyNumberFormat="1" applyFont="1"/>
    <xf numFmtId="0" fontId="9" fillId="2" borderId="5" xfId="2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4" fontId="1" fillId="0" borderId="0" xfId="1" applyFont="1"/>
    <xf numFmtId="44" fontId="8" fillId="0" borderId="6" xfId="0" applyNumberFormat="1" applyFont="1" applyBorder="1"/>
    <xf numFmtId="44" fontId="8" fillId="0" borderId="0" xfId="0" applyNumberFormat="1" applyFont="1" applyBorder="1"/>
    <xf numFmtId="164" fontId="8" fillId="0" borderId="6" xfId="0" applyNumberFormat="1" applyFont="1" applyBorder="1"/>
    <xf numFmtId="0" fontId="10" fillId="2" borderId="1" xfId="0" applyFont="1" applyFill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16" fillId="0" borderId="0" xfId="0" applyFont="1"/>
    <xf numFmtId="0" fontId="16" fillId="0" borderId="0" xfId="0" applyFont="1" applyAlignment="1">
      <alignment horizontal="centerContinuous"/>
    </xf>
    <xf numFmtId="0" fontId="20" fillId="0" borderId="0" xfId="0" applyFont="1"/>
    <xf numFmtId="0" fontId="21" fillId="0" borderId="0" xfId="0" applyFont="1" applyAlignment="1">
      <alignment horizontal="centerContinuous"/>
    </xf>
    <xf numFmtId="0" fontId="22" fillId="0" borderId="0" xfId="0" applyFont="1"/>
    <xf numFmtId="0" fontId="23" fillId="0" borderId="7" xfId="0" applyFont="1" applyFill="1" applyBorder="1" applyAlignment="1">
      <alignment horizontal="centerContinuous"/>
    </xf>
    <xf numFmtId="165" fontId="23" fillId="0" borderId="7" xfId="0" applyNumberFormat="1" applyFont="1" applyFill="1" applyBorder="1" applyAlignment="1">
      <alignment horizontal="centerContinuous"/>
    </xf>
    <xf numFmtId="0" fontId="24" fillId="0" borderId="0" xfId="0" applyFont="1"/>
    <xf numFmtId="49" fontId="0" fillId="0" borderId="0" xfId="0" applyNumberFormat="1"/>
    <xf numFmtId="165" fontId="16" fillId="0" borderId="0" xfId="0" applyNumberFormat="1" applyFont="1"/>
    <xf numFmtId="0" fontId="25" fillId="0" borderId="0" xfId="0" applyFont="1"/>
    <xf numFmtId="165" fontId="25" fillId="0" borderId="0" xfId="0" applyNumberFormat="1" applyFont="1"/>
    <xf numFmtId="164" fontId="28" fillId="0" borderId="0" xfId="0" applyNumberFormat="1" applyFont="1"/>
    <xf numFmtId="0" fontId="29" fillId="0" borderId="0" xfId="0" applyFont="1"/>
    <xf numFmtId="44" fontId="29" fillId="0" borderId="6" xfId="0" applyNumberFormat="1" applyFont="1" applyBorder="1"/>
    <xf numFmtId="0" fontId="15" fillId="0" borderId="2" xfId="2" applyFont="1" applyBorder="1" applyAlignment="1">
      <alignment horizontal="center"/>
    </xf>
    <xf numFmtId="0" fontId="15" fillId="0" borderId="3" xfId="2" applyFont="1" applyBorder="1" applyAlignment="1">
      <alignment horizontal="center"/>
    </xf>
    <xf numFmtId="0" fontId="15" fillId="0" borderId="4" xfId="2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0" fillId="0" borderId="8" xfId="0" applyFont="1" applyBorder="1"/>
    <xf numFmtId="0" fontId="16" fillId="0" borderId="8" xfId="0" applyFont="1" applyBorder="1"/>
    <xf numFmtId="0" fontId="0" fillId="0" borderId="8" xfId="0" applyFont="1" applyBorder="1"/>
    <xf numFmtId="0" fontId="0" fillId="0" borderId="8" xfId="0" applyBorder="1"/>
    <xf numFmtId="14" fontId="30" fillId="0" borderId="8" xfId="0" applyNumberFormat="1" applyFont="1" applyBorder="1"/>
    <xf numFmtId="43" fontId="13" fillId="0" borderId="8" xfId="3" applyFont="1" applyBorder="1"/>
    <xf numFmtId="43" fontId="13" fillId="0" borderId="9" xfId="3" applyFont="1" applyBorder="1"/>
    <xf numFmtId="43" fontId="13" fillId="0" borderId="10" xfId="3" applyFont="1" applyBorder="1"/>
    <xf numFmtId="43" fontId="13" fillId="0" borderId="11" xfId="3" applyFont="1" applyBorder="1"/>
    <xf numFmtId="43" fontId="13" fillId="0" borderId="12" xfId="3" applyFont="1" applyBorder="1"/>
    <xf numFmtId="43" fontId="16" fillId="0" borderId="11" xfId="3" applyFont="1" applyBorder="1"/>
    <xf numFmtId="0" fontId="31" fillId="0" borderId="13" xfId="0" applyFont="1" applyFill="1" applyBorder="1"/>
    <xf numFmtId="0" fontId="31" fillId="0" borderId="13" xfId="0" applyFont="1" applyBorder="1"/>
  </cellXfs>
  <cellStyles count="4">
    <cellStyle name="Millares 2" xfId="3"/>
    <cellStyle name="Moneda" xfId="1" builtinId="4"/>
    <cellStyle name="Normal" xfId="0" builtinId="0"/>
    <cellStyle name="Normal 12 4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8"/>
  <sheetViews>
    <sheetView workbookViewId="0">
      <pane xSplit="2" ySplit="11" topLeftCell="E108" activePane="bottomRight" state="frozen"/>
      <selection pane="topRight" activeCell="C1" sqref="C1"/>
      <selection pane="bottomLeft" activeCell="A14" sqref="A14"/>
      <selection pane="bottomRight" activeCell="N27" sqref="N27"/>
    </sheetView>
  </sheetViews>
  <sheetFormatPr baseColWidth="10" defaultRowHeight="11.25"/>
  <cols>
    <col min="1" max="1" width="12.28515625" style="2" customWidth="1"/>
    <col min="2" max="2" width="30.7109375" style="1" customWidth="1"/>
    <col min="3" max="3" width="15.7109375" style="1" customWidth="1"/>
    <col min="4" max="16384" width="11.42578125" style="1"/>
  </cols>
  <sheetData>
    <row r="1" spans="1:15" ht="18" customHeight="1">
      <c r="A1" s="3" t="s">
        <v>0</v>
      </c>
      <c r="B1" s="5" t="s">
        <v>244</v>
      </c>
    </row>
    <row r="2" spans="1:15" ht="24.95" customHeight="1">
      <c r="A2" s="4" t="s">
        <v>1</v>
      </c>
      <c r="B2" s="6" t="s">
        <v>2</v>
      </c>
    </row>
    <row r="3" spans="1:15" ht="15">
      <c r="B3" s="7" t="s">
        <v>3</v>
      </c>
    </row>
    <row r="4" spans="1:15" ht="12.75">
      <c r="B4" s="8" t="s">
        <v>4</v>
      </c>
    </row>
    <row r="5" spans="1:15">
      <c r="B5" s="9" t="s">
        <v>5</v>
      </c>
    </row>
    <row r="6" spans="1:15">
      <c r="B6" s="9" t="s">
        <v>6</v>
      </c>
    </row>
    <row r="7" spans="1:15" ht="15">
      <c r="F7" s="48" t="s">
        <v>245</v>
      </c>
      <c r="G7" s="49"/>
      <c r="H7" s="49"/>
      <c r="I7" s="49"/>
      <c r="J7" s="49"/>
      <c r="K7" s="49"/>
      <c r="L7" s="50"/>
    </row>
    <row r="8" spans="1:15" s="24" customFormat="1" ht="34.5" thickBot="1">
      <c r="A8" s="21" t="s">
        <v>7</v>
      </c>
      <c r="B8" s="22" t="s">
        <v>8</v>
      </c>
      <c r="C8" s="23" t="s">
        <v>14</v>
      </c>
      <c r="F8" s="20" t="s">
        <v>14</v>
      </c>
      <c r="G8" s="20" t="s">
        <v>246</v>
      </c>
      <c r="H8" s="20" t="s">
        <v>247</v>
      </c>
      <c r="I8" s="20" t="s">
        <v>251</v>
      </c>
      <c r="J8" s="20" t="s">
        <v>248</v>
      </c>
      <c r="K8" s="20" t="s">
        <v>249</v>
      </c>
      <c r="L8" s="20" t="s">
        <v>250</v>
      </c>
    </row>
    <row r="9" spans="1:15" ht="12" thickTop="1">
      <c r="A9" s="12" t="s">
        <v>31</v>
      </c>
    </row>
    <row r="11" spans="1:15">
      <c r="A11" s="11" t="s">
        <v>32</v>
      </c>
    </row>
    <row r="12" spans="1:15" ht="15">
      <c r="A12" s="2" t="s">
        <v>33</v>
      </c>
      <c r="B12" s="1" t="s">
        <v>34</v>
      </c>
      <c r="C12" s="13">
        <v>3122.39</v>
      </c>
      <c r="F12" s="25">
        <f>+C12</f>
        <v>3122.39</v>
      </c>
      <c r="G12" s="25">
        <f>+F12*2%</f>
        <v>62.447800000000001</v>
      </c>
      <c r="H12" s="25">
        <f>+F12*7.5%</f>
        <v>234.17924999999997</v>
      </c>
      <c r="I12" s="25">
        <f>+INGENIERIA!O12</f>
        <v>0</v>
      </c>
      <c r="J12" s="25">
        <f>SUM(F12:I12)</f>
        <v>3419.0170499999999</v>
      </c>
      <c r="K12" s="25">
        <f>+J12*0.16</f>
        <v>547.04272800000001</v>
      </c>
      <c r="L12" s="25">
        <f>+J12+K12</f>
        <v>3966.0597779999998</v>
      </c>
      <c r="N12" s="68" t="s">
        <v>286</v>
      </c>
      <c r="O12" s="68" t="s">
        <v>287</v>
      </c>
    </row>
    <row r="13" spans="1:15" ht="15">
      <c r="A13" s="2" t="s">
        <v>35</v>
      </c>
      <c r="B13" s="1" t="s">
        <v>36</v>
      </c>
      <c r="C13" s="13">
        <v>1908.97</v>
      </c>
      <c r="F13" s="25">
        <f t="shared" ref="F13:F72" si="0">+C13</f>
        <v>1908.97</v>
      </c>
      <c r="G13" s="25">
        <f t="shared" ref="G13:G72" si="1">+F13*2%</f>
        <v>38.179400000000001</v>
      </c>
      <c r="H13" s="25">
        <f t="shared" ref="H13:H72" si="2">+F13*7.5%</f>
        <v>143.17275000000001</v>
      </c>
      <c r="I13" s="25">
        <f>+INGENIERIA!O13</f>
        <v>0</v>
      </c>
      <c r="J13" s="25">
        <f t="shared" ref="J13:J72" si="3">SUM(F13:I13)</f>
        <v>2090.32215</v>
      </c>
      <c r="K13" s="25">
        <f t="shared" ref="K13:K72" si="4">+J13*0.16</f>
        <v>334.45154400000001</v>
      </c>
      <c r="L13" s="25">
        <f t="shared" ref="L13:L72" si="5">+J13+K13</f>
        <v>2424.773694</v>
      </c>
      <c r="N13" s="68" t="s">
        <v>288</v>
      </c>
      <c r="O13" s="68" t="s">
        <v>289</v>
      </c>
    </row>
    <row r="14" spans="1:15" ht="15">
      <c r="A14" s="2" t="s">
        <v>37</v>
      </c>
      <c r="B14" s="1" t="s">
        <v>38</v>
      </c>
      <c r="C14" s="13">
        <v>55557.79</v>
      </c>
      <c r="F14" s="25">
        <f t="shared" si="0"/>
        <v>55557.79</v>
      </c>
      <c r="G14" s="25">
        <f t="shared" si="1"/>
        <v>1111.1558</v>
      </c>
      <c r="H14" s="25">
        <f t="shared" si="2"/>
        <v>4166.8342499999999</v>
      </c>
      <c r="I14" s="25">
        <f>+INGENIERIA!O14</f>
        <v>0</v>
      </c>
      <c r="J14" s="25">
        <f t="shared" si="3"/>
        <v>60835.780050000001</v>
      </c>
      <c r="K14" s="25">
        <f t="shared" si="4"/>
        <v>9733.7248080000008</v>
      </c>
      <c r="L14" s="25">
        <f t="shared" si="5"/>
        <v>70569.504858</v>
      </c>
      <c r="N14" s="68" t="s">
        <v>286</v>
      </c>
      <c r="O14" s="68" t="s">
        <v>290</v>
      </c>
    </row>
    <row r="15" spans="1:15" ht="15">
      <c r="A15" s="2" t="s">
        <v>39</v>
      </c>
      <c r="B15" s="1" t="s">
        <v>40</v>
      </c>
      <c r="C15" s="13">
        <v>1769.45</v>
      </c>
      <c r="F15" s="25">
        <f t="shared" si="0"/>
        <v>1769.45</v>
      </c>
      <c r="G15" s="25">
        <f t="shared" si="1"/>
        <v>35.389000000000003</v>
      </c>
      <c r="H15" s="25">
        <f t="shared" si="2"/>
        <v>132.70875000000001</v>
      </c>
      <c r="I15" s="25">
        <f>+INGENIERIA!O15</f>
        <v>0</v>
      </c>
      <c r="J15" s="25">
        <f t="shared" si="3"/>
        <v>1937.54775</v>
      </c>
      <c r="K15" s="25">
        <f t="shared" si="4"/>
        <v>310.00763999999998</v>
      </c>
      <c r="L15" s="25">
        <f t="shared" si="5"/>
        <v>2247.55539</v>
      </c>
      <c r="N15" s="68" t="s">
        <v>288</v>
      </c>
      <c r="O15" s="68" t="s">
        <v>291</v>
      </c>
    </row>
    <row r="16" spans="1:15" ht="15">
      <c r="A16" s="2" t="s">
        <v>41</v>
      </c>
      <c r="B16" s="1" t="s">
        <v>42</v>
      </c>
      <c r="C16" s="13">
        <v>4150.1000000000004</v>
      </c>
      <c r="F16" s="25">
        <f t="shared" si="0"/>
        <v>4150.1000000000004</v>
      </c>
      <c r="G16" s="25">
        <f t="shared" si="1"/>
        <v>83.00200000000001</v>
      </c>
      <c r="H16" s="25">
        <f t="shared" si="2"/>
        <v>311.25749999999999</v>
      </c>
      <c r="I16" s="25">
        <f>+INGENIERIA!O16</f>
        <v>0</v>
      </c>
      <c r="J16" s="25">
        <f t="shared" si="3"/>
        <v>4544.3595000000005</v>
      </c>
      <c r="K16" s="25">
        <f t="shared" si="4"/>
        <v>727.09752000000015</v>
      </c>
      <c r="L16" s="25">
        <f t="shared" si="5"/>
        <v>5271.4570200000007</v>
      </c>
      <c r="N16" s="68" t="s">
        <v>288</v>
      </c>
      <c r="O16" s="68" t="s">
        <v>292</v>
      </c>
    </row>
    <row r="17" spans="1:15" ht="15">
      <c r="A17" s="2" t="s">
        <v>43</v>
      </c>
      <c r="B17" s="1" t="s">
        <v>44</v>
      </c>
      <c r="C17" s="13">
        <v>4666.6899999999996</v>
      </c>
      <c r="F17" s="25">
        <f t="shared" si="0"/>
        <v>4666.6899999999996</v>
      </c>
      <c r="G17" s="25">
        <f t="shared" si="1"/>
        <v>93.333799999999997</v>
      </c>
      <c r="H17" s="25">
        <f t="shared" si="2"/>
        <v>350.00174999999996</v>
      </c>
      <c r="I17" s="25">
        <f>+INGENIERIA!O17</f>
        <v>0</v>
      </c>
      <c r="J17" s="25">
        <f t="shared" si="3"/>
        <v>5110.0255500000003</v>
      </c>
      <c r="K17" s="25">
        <f t="shared" si="4"/>
        <v>817.60408800000005</v>
      </c>
      <c r="L17" s="25">
        <f t="shared" si="5"/>
        <v>5927.6296380000003</v>
      </c>
      <c r="N17" s="68" t="s">
        <v>286</v>
      </c>
      <c r="O17" s="68" t="s">
        <v>293</v>
      </c>
    </row>
    <row r="18" spans="1:15" ht="15">
      <c r="A18" s="2" t="s">
        <v>45</v>
      </c>
      <c r="B18" s="1" t="s">
        <v>46</v>
      </c>
      <c r="C18" s="13">
        <v>2064.11</v>
      </c>
      <c r="F18" s="25">
        <f t="shared" si="0"/>
        <v>2064.11</v>
      </c>
      <c r="G18" s="25">
        <f t="shared" si="1"/>
        <v>41.282200000000003</v>
      </c>
      <c r="H18" s="25">
        <f t="shared" si="2"/>
        <v>154.80825000000002</v>
      </c>
      <c r="I18" s="25">
        <f>+INGENIERIA!O18</f>
        <v>0</v>
      </c>
      <c r="J18" s="25">
        <f t="shared" si="3"/>
        <v>2260.2004500000003</v>
      </c>
      <c r="K18" s="25">
        <f t="shared" si="4"/>
        <v>361.63207200000005</v>
      </c>
      <c r="L18" s="25">
        <f t="shared" si="5"/>
        <v>2621.8325220000002</v>
      </c>
      <c r="N18" s="68" t="s">
        <v>286</v>
      </c>
      <c r="O18" s="68" t="s">
        <v>294</v>
      </c>
    </row>
    <row r="19" spans="1:15" ht="15">
      <c r="A19" s="2" t="s">
        <v>47</v>
      </c>
      <c r="B19" s="1" t="s">
        <v>48</v>
      </c>
      <c r="C19" s="13">
        <v>1026.69</v>
      </c>
      <c r="F19" s="25">
        <f t="shared" si="0"/>
        <v>1026.69</v>
      </c>
      <c r="G19" s="25">
        <f t="shared" si="1"/>
        <v>20.533800000000003</v>
      </c>
      <c r="H19" s="25">
        <f t="shared" si="2"/>
        <v>77.001750000000001</v>
      </c>
      <c r="I19" s="25">
        <f>+INGENIERIA!O19</f>
        <v>0</v>
      </c>
      <c r="J19" s="25">
        <f t="shared" si="3"/>
        <v>1124.2255499999999</v>
      </c>
      <c r="K19" s="25">
        <f t="shared" si="4"/>
        <v>179.87608799999998</v>
      </c>
      <c r="L19" s="25">
        <f t="shared" si="5"/>
        <v>1304.1016379999999</v>
      </c>
      <c r="N19" s="68" t="s">
        <v>295</v>
      </c>
      <c r="O19" s="68" t="s">
        <v>296</v>
      </c>
    </row>
    <row r="20" spans="1:15" ht="15">
      <c r="A20" s="2" t="s">
        <v>49</v>
      </c>
      <c r="B20" s="1" t="s">
        <v>50</v>
      </c>
      <c r="C20" s="13">
        <v>1026.69</v>
      </c>
      <c r="F20" s="25">
        <f t="shared" si="0"/>
        <v>1026.69</v>
      </c>
      <c r="G20" s="25">
        <f t="shared" si="1"/>
        <v>20.533800000000003</v>
      </c>
      <c r="H20" s="25">
        <f t="shared" si="2"/>
        <v>77.001750000000001</v>
      </c>
      <c r="I20" s="25">
        <f>+INGENIERIA!O20</f>
        <v>0</v>
      </c>
      <c r="J20" s="25">
        <f t="shared" si="3"/>
        <v>1124.2255499999999</v>
      </c>
      <c r="K20" s="25">
        <f t="shared" si="4"/>
        <v>179.87608799999998</v>
      </c>
      <c r="L20" s="25">
        <f t="shared" si="5"/>
        <v>1304.1016379999999</v>
      </c>
      <c r="N20" s="68" t="s">
        <v>286</v>
      </c>
      <c r="O20" s="68" t="s">
        <v>297</v>
      </c>
    </row>
    <row r="21" spans="1:15" ht="15">
      <c r="A21" s="2" t="s">
        <v>51</v>
      </c>
      <c r="B21" s="1" t="s">
        <v>52</v>
      </c>
      <c r="C21" s="13">
        <v>4666.6899999999996</v>
      </c>
      <c r="F21" s="25">
        <f t="shared" si="0"/>
        <v>4666.6899999999996</v>
      </c>
      <c r="G21" s="25">
        <f t="shared" si="1"/>
        <v>93.333799999999997</v>
      </c>
      <c r="H21" s="25">
        <f t="shared" si="2"/>
        <v>350.00174999999996</v>
      </c>
      <c r="I21" s="25">
        <f>+INGENIERIA!O21</f>
        <v>0</v>
      </c>
      <c r="J21" s="25">
        <f t="shared" si="3"/>
        <v>5110.0255500000003</v>
      </c>
      <c r="K21" s="25">
        <f t="shared" si="4"/>
        <v>817.60408800000005</v>
      </c>
      <c r="L21" s="25">
        <f t="shared" si="5"/>
        <v>5927.6296380000003</v>
      </c>
      <c r="N21" s="68" t="s">
        <v>286</v>
      </c>
      <c r="O21" s="68" t="s">
        <v>298</v>
      </c>
    </row>
    <row r="22" spans="1:15" ht="15">
      <c r="A22" s="2" t="s">
        <v>53</v>
      </c>
      <c r="B22" s="1" t="s">
        <v>54</v>
      </c>
      <c r="C22" s="13">
        <v>1026.69</v>
      </c>
      <c r="F22" s="25">
        <f t="shared" si="0"/>
        <v>1026.69</v>
      </c>
      <c r="G22" s="25">
        <f t="shared" si="1"/>
        <v>20.533800000000003</v>
      </c>
      <c r="H22" s="25">
        <f t="shared" si="2"/>
        <v>77.001750000000001</v>
      </c>
      <c r="I22" s="25">
        <f>+INGENIERIA!O22</f>
        <v>0</v>
      </c>
      <c r="J22" s="25">
        <f t="shared" si="3"/>
        <v>1124.2255499999999</v>
      </c>
      <c r="K22" s="25">
        <f t="shared" si="4"/>
        <v>179.87608799999998</v>
      </c>
      <c r="L22" s="25">
        <f t="shared" si="5"/>
        <v>1304.1016379999999</v>
      </c>
      <c r="N22" s="68" t="s">
        <v>295</v>
      </c>
      <c r="O22" s="68" t="s">
        <v>299</v>
      </c>
    </row>
    <row r="23" spans="1:15" ht="15">
      <c r="A23" s="2" t="s">
        <v>55</v>
      </c>
      <c r="B23" s="1" t="s">
        <v>56</v>
      </c>
      <c r="C23" s="13">
        <v>1026.69</v>
      </c>
      <c r="F23" s="25">
        <f t="shared" si="0"/>
        <v>1026.69</v>
      </c>
      <c r="G23" s="25">
        <f t="shared" si="1"/>
        <v>20.533800000000003</v>
      </c>
      <c r="H23" s="25">
        <f t="shared" si="2"/>
        <v>77.001750000000001</v>
      </c>
      <c r="I23" s="25">
        <f>+INGENIERIA!O23</f>
        <v>0</v>
      </c>
      <c r="J23" s="25">
        <f t="shared" si="3"/>
        <v>1124.2255499999999</v>
      </c>
      <c r="K23" s="25">
        <f t="shared" si="4"/>
        <v>179.87608799999998</v>
      </c>
      <c r="L23" s="25">
        <f t="shared" si="5"/>
        <v>1304.1016379999999</v>
      </c>
      <c r="N23" s="68" t="s">
        <v>286</v>
      </c>
      <c r="O23" s="68" t="s">
        <v>300</v>
      </c>
    </row>
    <row r="24" spans="1:15" ht="15">
      <c r="A24" s="2" t="s">
        <v>57</v>
      </c>
      <c r="B24" s="1" t="s">
        <v>58</v>
      </c>
      <c r="C24" s="13">
        <v>1916.69</v>
      </c>
      <c r="F24" s="25">
        <f t="shared" si="0"/>
        <v>1916.69</v>
      </c>
      <c r="G24" s="25">
        <f t="shared" si="1"/>
        <v>38.333800000000004</v>
      </c>
      <c r="H24" s="25">
        <f t="shared" si="2"/>
        <v>143.75174999999999</v>
      </c>
      <c r="I24" s="25">
        <f>+INGENIERIA!O24</f>
        <v>0</v>
      </c>
      <c r="J24" s="25">
        <f t="shared" si="3"/>
        <v>2098.7755500000003</v>
      </c>
      <c r="K24" s="25">
        <f t="shared" si="4"/>
        <v>335.80408800000004</v>
      </c>
      <c r="L24" s="25">
        <f t="shared" si="5"/>
        <v>2434.5796380000002</v>
      </c>
      <c r="N24" s="68" t="s">
        <v>301</v>
      </c>
      <c r="O24" s="68" t="s">
        <v>302</v>
      </c>
    </row>
    <row r="25" spans="1:15" ht="15">
      <c r="A25" s="2" t="s">
        <v>59</v>
      </c>
      <c r="B25" s="1" t="s">
        <v>60</v>
      </c>
      <c r="C25" s="13">
        <v>1516.69</v>
      </c>
      <c r="F25" s="25">
        <f t="shared" si="0"/>
        <v>1516.69</v>
      </c>
      <c r="G25" s="25">
        <f t="shared" si="1"/>
        <v>30.3338</v>
      </c>
      <c r="H25" s="25">
        <f t="shared" si="2"/>
        <v>113.75175</v>
      </c>
      <c r="I25" s="25">
        <f>+INGENIERIA!O25</f>
        <v>0</v>
      </c>
      <c r="J25" s="25">
        <f t="shared" si="3"/>
        <v>1660.7755500000001</v>
      </c>
      <c r="K25" s="25">
        <f t="shared" si="4"/>
        <v>265.72408799999999</v>
      </c>
      <c r="L25" s="25">
        <f t="shared" si="5"/>
        <v>1926.499638</v>
      </c>
      <c r="N25" s="68" t="s">
        <v>301</v>
      </c>
      <c r="O25" s="68" t="s">
        <v>303</v>
      </c>
    </row>
    <row r="26" spans="1:15" ht="15">
      <c r="A26" s="2" t="s">
        <v>61</v>
      </c>
      <c r="B26" s="1" t="s">
        <v>62</v>
      </c>
      <c r="C26" s="13">
        <v>1026.69</v>
      </c>
      <c r="F26" s="25">
        <f t="shared" si="0"/>
        <v>1026.69</v>
      </c>
      <c r="G26" s="25">
        <f t="shared" si="1"/>
        <v>20.533800000000003</v>
      </c>
      <c r="H26" s="25">
        <f t="shared" si="2"/>
        <v>77.001750000000001</v>
      </c>
      <c r="I26" s="25">
        <f>+INGENIERIA!O26</f>
        <v>0</v>
      </c>
      <c r="J26" s="25">
        <f t="shared" si="3"/>
        <v>1124.2255499999999</v>
      </c>
      <c r="K26" s="25">
        <f t="shared" si="4"/>
        <v>179.87608799999998</v>
      </c>
      <c r="L26" s="25">
        <f t="shared" si="5"/>
        <v>1304.1016379999999</v>
      </c>
      <c r="N26" s="68" t="s">
        <v>286</v>
      </c>
      <c r="O26" s="68" t="s">
        <v>304</v>
      </c>
    </row>
    <row r="27" spans="1:15" ht="15">
      <c r="A27" s="2" t="s">
        <v>63</v>
      </c>
      <c r="B27" s="1" t="s">
        <v>64</v>
      </c>
      <c r="C27" s="13">
        <f>933.31</f>
        <v>933.31</v>
      </c>
      <c r="F27" s="25">
        <f t="shared" si="0"/>
        <v>933.31</v>
      </c>
      <c r="G27" s="25">
        <f t="shared" si="1"/>
        <v>18.6662</v>
      </c>
      <c r="H27" s="25">
        <f t="shared" si="2"/>
        <v>69.998249999999999</v>
      </c>
      <c r="I27" s="25">
        <f>+INGENIERIA!O27</f>
        <v>0</v>
      </c>
      <c r="J27" s="25">
        <f t="shared" si="3"/>
        <v>1021.9744499999999</v>
      </c>
      <c r="K27" s="25">
        <f t="shared" si="4"/>
        <v>163.51591199999999</v>
      </c>
      <c r="L27" s="25">
        <f t="shared" si="5"/>
        <v>1185.490362</v>
      </c>
      <c r="N27" s="68" t="s">
        <v>305</v>
      </c>
      <c r="O27" s="68" t="s">
        <v>306</v>
      </c>
    </row>
    <row r="28" spans="1:15" ht="15">
      <c r="A28" s="2" t="s">
        <v>65</v>
      </c>
      <c r="B28" s="1" t="s">
        <v>66</v>
      </c>
      <c r="C28" s="13">
        <v>1573.45</v>
      </c>
      <c r="F28" s="25">
        <f t="shared" si="0"/>
        <v>1573.45</v>
      </c>
      <c r="G28" s="25">
        <f t="shared" si="1"/>
        <v>31.469000000000001</v>
      </c>
      <c r="H28" s="25">
        <f t="shared" si="2"/>
        <v>118.00874999999999</v>
      </c>
      <c r="I28" s="25">
        <f>+INGENIERIA!O28</f>
        <v>0</v>
      </c>
      <c r="J28" s="25">
        <f t="shared" si="3"/>
        <v>1722.9277500000001</v>
      </c>
      <c r="K28" s="25">
        <f t="shared" si="4"/>
        <v>275.66844000000003</v>
      </c>
      <c r="L28" s="25">
        <f t="shared" si="5"/>
        <v>1998.5961900000002</v>
      </c>
      <c r="N28" s="68" t="s">
        <v>288</v>
      </c>
      <c r="O28" s="68" t="s">
        <v>307</v>
      </c>
    </row>
    <row r="29" spans="1:15" ht="15">
      <c r="A29" s="2" t="s">
        <v>67</v>
      </c>
      <c r="B29" s="1" t="s">
        <v>68</v>
      </c>
      <c r="C29" s="13">
        <v>1981.86</v>
      </c>
      <c r="F29" s="25">
        <f t="shared" si="0"/>
        <v>1981.86</v>
      </c>
      <c r="G29" s="25">
        <f t="shared" si="1"/>
        <v>39.6372</v>
      </c>
      <c r="H29" s="25">
        <f t="shared" si="2"/>
        <v>148.6395</v>
      </c>
      <c r="I29" s="25">
        <f>+INGENIERIA!O29</f>
        <v>0</v>
      </c>
      <c r="J29" s="25">
        <f t="shared" si="3"/>
        <v>2170.1367</v>
      </c>
      <c r="K29" s="25">
        <f t="shared" si="4"/>
        <v>347.22187200000002</v>
      </c>
      <c r="L29" s="25">
        <f t="shared" si="5"/>
        <v>2517.3585720000001</v>
      </c>
      <c r="N29" s="68" t="s">
        <v>288</v>
      </c>
      <c r="O29" s="68" t="s">
        <v>308</v>
      </c>
    </row>
    <row r="30" spans="1:15" ht="15">
      <c r="A30" s="2" t="s">
        <v>69</v>
      </c>
      <c r="B30" s="1" t="s">
        <v>70</v>
      </c>
      <c r="C30" s="13">
        <v>5853.7</v>
      </c>
      <c r="F30" s="25">
        <f t="shared" si="0"/>
        <v>5853.7</v>
      </c>
      <c r="G30" s="25">
        <f t="shared" si="1"/>
        <v>117.074</v>
      </c>
      <c r="H30" s="25">
        <f t="shared" si="2"/>
        <v>439.02749999999997</v>
      </c>
      <c r="I30" s="25">
        <f>+INGENIERIA!O30</f>
        <v>0</v>
      </c>
      <c r="J30" s="25">
        <f t="shared" si="3"/>
        <v>6409.8014999999996</v>
      </c>
      <c r="K30" s="25">
        <f t="shared" si="4"/>
        <v>1025.5682400000001</v>
      </c>
      <c r="L30" s="25">
        <f t="shared" si="5"/>
        <v>7435.3697400000001</v>
      </c>
      <c r="N30" s="68" t="s">
        <v>286</v>
      </c>
      <c r="O30" s="68" t="s">
        <v>309</v>
      </c>
    </row>
    <row r="31" spans="1:15" ht="15">
      <c r="A31" s="2" t="s">
        <v>71</v>
      </c>
      <c r="B31" s="1" t="s">
        <v>72</v>
      </c>
      <c r="C31" s="13">
        <v>1374.83</v>
      </c>
      <c r="F31" s="25">
        <f t="shared" si="0"/>
        <v>1374.83</v>
      </c>
      <c r="G31" s="25">
        <f t="shared" si="1"/>
        <v>27.496600000000001</v>
      </c>
      <c r="H31" s="25">
        <f t="shared" si="2"/>
        <v>103.11224999999999</v>
      </c>
      <c r="I31" s="25">
        <f>+INGENIERIA!O31</f>
        <v>0</v>
      </c>
      <c r="J31" s="25">
        <f t="shared" si="3"/>
        <v>1505.4388499999998</v>
      </c>
      <c r="K31" s="25">
        <f t="shared" si="4"/>
        <v>240.87021599999997</v>
      </c>
      <c r="L31" s="25">
        <f t="shared" si="5"/>
        <v>1746.3090659999998</v>
      </c>
      <c r="N31" s="68" t="s">
        <v>288</v>
      </c>
      <c r="O31" s="68" t="s">
        <v>310</v>
      </c>
    </row>
    <row r="32" spans="1:15" ht="15">
      <c r="A32" s="2" t="s">
        <v>73</v>
      </c>
      <c r="B32" s="1" t="s">
        <v>74</v>
      </c>
      <c r="C32" s="13">
        <v>1026.69</v>
      </c>
      <c r="F32" s="25">
        <f t="shared" si="0"/>
        <v>1026.69</v>
      </c>
      <c r="G32" s="25">
        <f t="shared" si="1"/>
        <v>20.533800000000003</v>
      </c>
      <c r="H32" s="25">
        <f t="shared" si="2"/>
        <v>77.001750000000001</v>
      </c>
      <c r="I32" s="25">
        <f>+INGENIERIA!O32</f>
        <v>0</v>
      </c>
      <c r="J32" s="25">
        <f t="shared" si="3"/>
        <v>1124.2255499999999</v>
      </c>
      <c r="K32" s="25">
        <f t="shared" si="4"/>
        <v>179.87608799999998</v>
      </c>
      <c r="L32" s="25">
        <f t="shared" si="5"/>
        <v>1304.1016379999999</v>
      </c>
      <c r="N32" s="68" t="s">
        <v>286</v>
      </c>
      <c r="O32" s="68" t="s">
        <v>311</v>
      </c>
    </row>
    <row r="33" spans="1:15" ht="15">
      <c r="A33" s="2" t="s">
        <v>75</v>
      </c>
      <c r="B33" s="1" t="s">
        <v>76</v>
      </c>
      <c r="C33" s="13">
        <v>1026.69</v>
      </c>
      <c r="F33" s="25">
        <f t="shared" si="0"/>
        <v>1026.69</v>
      </c>
      <c r="G33" s="25">
        <f t="shared" si="1"/>
        <v>20.533800000000003</v>
      </c>
      <c r="H33" s="25">
        <f t="shared" si="2"/>
        <v>77.001750000000001</v>
      </c>
      <c r="I33" s="25">
        <f>+INGENIERIA!O33</f>
        <v>0</v>
      </c>
      <c r="J33" s="25">
        <f t="shared" si="3"/>
        <v>1124.2255499999999</v>
      </c>
      <c r="K33" s="25">
        <f t="shared" si="4"/>
        <v>179.87608799999998</v>
      </c>
      <c r="L33" s="25">
        <f t="shared" si="5"/>
        <v>1304.1016379999999</v>
      </c>
      <c r="N33" s="68" t="s">
        <v>286</v>
      </c>
      <c r="O33" s="68" t="s">
        <v>312</v>
      </c>
    </row>
    <row r="34" spans="1:15" ht="15">
      <c r="A34" s="2" t="s">
        <v>77</v>
      </c>
      <c r="B34" s="1" t="s">
        <v>78</v>
      </c>
      <c r="C34" s="13">
        <v>1026.69</v>
      </c>
      <c r="F34" s="25">
        <f t="shared" si="0"/>
        <v>1026.69</v>
      </c>
      <c r="G34" s="25">
        <f t="shared" si="1"/>
        <v>20.533800000000003</v>
      </c>
      <c r="H34" s="25">
        <f t="shared" si="2"/>
        <v>77.001750000000001</v>
      </c>
      <c r="I34" s="25">
        <f>+INGENIERIA!O34</f>
        <v>0</v>
      </c>
      <c r="J34" s="25">
        <f t="shared" si="3"/>
        <v>1124.2255499999999</v>
      </c>
      <c r="K34" s="25">
        <f t="shared" si="4"/>
        <v>179.87608799999998</v>
      </c>
      <c r="L34" s="25">
        <f t="shared" si="5"/>
        <v>1304.1016379999999</v>
      </c>
      <c r="N34" s="68" t="s">
        <v>286</v>
      </c>
      <c r="O34" s="68" t="s">
        <v>313</v>
      </c>
    </row>
    <row r="35" spans="1:15" ht="15">
      <c r="A35" s="2" t="s">
        <v>79</v>
      </c>
      <c r="B35" s="1" t="s">
        <v>80</v>
      </c>
      <c r="C35" s="13">
        <v>2100</v>
      </c>
      <c r="F35" s="25">
        <f t="shared" si="0"/>
        <v>2100</v>
      </c>
      <c r="G35" s="25">
        <f t="shared" si="1"/>
        <v>42</v>
      </c>
      <c r="H35" s="25">
        <f t="shared" si="2"/>
        <v>157.5</v>
      </c>
      <c r="I35" s="25">
        <f>+INGENIERIA!O35</f>
        <v>0</v>
      </c>
      <c r="J35" s="25">
        <f t="shared" si="3"/>
        <v>2299.5</v>
      </c>
      <c r="K35" s="25">
        <f t="shared" si="4"/>
        <v>367.92</v>
      </c>
      <c r="L35" s="25">
        <f t="shared" si="5"/>
        <v>2667.42</v>
      </c>
      <c r="N35" s="68" t="s">
        <v>286</v>
      </c>
      <c r="O35" s="68" t="s">
        <v>314</v>
      </c>
    </row>
    <row r="36" spans="1:15" ht="15">
      <c r="A36" s="2" t="s">
        <v>81</v>
      </c>
      <c r="B36" s="1" t="s">
        <v>82</v>
      </c>
      <c r="C36" s="13">
        <v>1026.69</v>
      </c>
      <c r="F36" s="25">
        <f t="shared" si="0"/>
        <v>1026.69</v>
      </c>
      <c r="G36" s="25">
        <f t="shared" si="1"/>
        <v>20.533800000000003</v>
      </c>
      <c r="H36" s="25">
        <f t="shared" si="2"/>
        <v>77.001750000000001</v>
      </c>
      <c r="I36" s="25">
        <f>+INGENIERIA!O36</f>
        <v>0</v>
      </c>
      <c r="J36" s="25">
        <f t="shared" si="3"/>
        <v>1124.2255499999999</v>
      </c>
      <c r="K36" s="25">
        <f t="shared" si="4"/>
        <v>179.87608799999998</v>
      </c>
      <c r="L36" s="25">
        <f t="shared" si="5"/>
        <v>1304.1016379999999</v>
      </c>
      <c r="N36" s="68" t="s">
        <v>286</v>
      </c>
      <c r="O36" s="68" t="s">
        <v>315</v>
      </c>
    </row>
    <row r="37" spans="1:15" ht="15">
      <c r="A37" s="2" t="s">
        <v>83</v>
      </c>
      <c r="B37" s="1" t="s">
        <v>84</v>
      </c>
      <c r="C37" s="13">
        <v>3422.52</v>
      </c>
      <c r="F37" s="25">
        <f t="shared" si="0"/>
        <v>3422.52</v>
      </c>
      <c r="G37" s="25">
        <f t="shared" si="1"/>
        <v>68.450400000000002</v>
      </c>
      <c r="H37" s="25">
        <f t="shared" si="2"/>
        <v>256.68899999999996</v>
      </c>
      <c r="I37" s="25">
        <f>+INGENIERIA!O37</f>
        <v>0</v>
      </c>
      <c r="J37" s="25">
        <f t="shared" si="3"/>
        <v>3747.6594</v>
      </c>
      <c r="K37" s="25">
        <f t="shared" si="4"/>
        <v>599.62550399999998</v>
      </c>
      <c r="L37" s="25">
        <f t="shared" si="5"/>
        <v>4347.2849040000001</v>
      </c>
      <c r="N37" s="68" t="s">
        <v>286</v>
      </c>
      <c r="O37" s="68" t="s">
        <v>316</v>
      </c>
    </row>
    <row r="38" spans="1:15" ht="15">
      <c r="A38" s="2" t="s">
        <v>85</v>
      </c>
      <c r="B38" s="1" t="s">
        <v>86</v>
      </c>
      <c r="C38" s="13">
        <v>1026.69</v>
      </c>
      <c r="F38" s="25">
        <f t="shared" si="0"/>
        <v>1026.69</v>
      </c>
      <c r="G38" s="25">
        <f t="shared" si="1"/>
        <v>20.533800000000003</v>
      </c>
      <c r="H38" s="25">
        <f t="shared" si="2"/>
        <v>77.001750000000001</v>
      </c>
      <c r="I38" s="25">
        <f>+INGENIERIA!O38</f>
        <v>0</v>
      </c>
      <c r="J38" s="25">
        <f t="shared" si="3"/>
        <v>1124.2255499999999</v>
      </c>
      <c r="K38" s="25">
        <f t="shared" si="4"/>
        <v>179.87608799999998</v>
      </c>
      <c r="L38" s="25">
        <f t="shared" si="5"/>
        <v>1304.1016379999999</v>
      </c>
      <c r="N38" s="68" t="s">
        <v>286</v>
      </c>
      <c r="O38" s="68" t="s">
        <v>317</v>
      </c>
    </row>
    <row r="39" spans="1:15" ht="15">
      <c r="A39" s="2" t="s">
        <v>87</v>
      </c>
      <c r="B39" s="1" t="s">
        <v>88</v>
      </c>
      <c r="C39" s="13">
        <v>5789.31</v>
      </c>
      <c r="F39" s="25">
        <f t="shared" si="0"/>
        <v>5789.31</v>
      </c>
      <c r="G39" s="25">
        <f t="shared" si="1"/>
        <v>115.78620000000001</v>
      </c>
      <c r="H39" s="25">
        <f t="shared" si="2"/>
        <v>434.19825000000003</v>
      </c>
      <c r="I39" s="25">
        <f>+INGENIERIA!O39</f>
        <v>0</v>
      </c>
      <c r="J39" s="25">
        <f t="shared" si="3"/>
        <v>6339.2944500000003</v>
      </c>
      <c r="K39" s="25">
        <f t="shared" si="4"/>
        <v>1014.2871120000001</v>
      </c>
      <c r="L39" s="25">
        <f t="shared" si="5"/>
        <v>7353.5815620000003</v>
      </c>
      <c r="N39" s="68" t="s">
        <v>305</v>
      </c>
      <c r="O39" s="68" t="s">
        <v>318</v>
      </c>
    </row>
    <row r="40" spans="1:15" ht="15">
      <c r="A40" s="2" t="s">
        <v>89</v>
      </c>
      <c r="B40" s="1" t="s">
        <v>90</v>
      </c>
      <c r="C40" s="13">
        <v>1026.69</v>
      </c>
      <c r="F40" s="25">
        <f t="shared" si="0"/>
        <v>1026.69</v>
      </c>
      <c r="G40" s="25">
        <f t="shared" si="1"/>
        <v>20.533800000000003</v>
      </c>
      <c r="H40" s="25">
        <f t="shared" si="2"/>
        <v>77.001750000000001</v>
      </c>
      <c r="I40" s="25">
        <f>+INGENIERIA!O40</f>
        <v>0</v>
      </c>
      <c r="J40" s="25">
        <f t="shared" si="3"/>
        <v>1124.2255499999999</v>
      </c>
      <c r="K40" s="25">
        <f t="shared" si="4"/>
        <v>179.87608799999998</v>
      </c>
      <c r="L40" s="25">
        <f t="shared" si="5"/>
        <v>1304.1016379999999</v>
      </c>
      <c r="N40" s="68" t="s">
        <v>286</v>
      </c>
      <c r="O40" s="68" t="s">
        <v>319</v>
      </c>
    </row>
    <row r="41" spans="1:15" ht="15">
      <c r="A41" s="2" t="s">
        <v>91</v>
      </c>
      <c r="B41" s="1" t="s">
        <v>92</v>
      </c>
      <c r="C41" s="13">
        <v>1798.9</v>
      </c>
      <c r="F41" s="25">
        <f t="shared" si="0"/>
        <v>1798.9</v>
      </c>
      <c r="G41" s="25">
        <f t="shared" si="1"/>
        <v>35.978000000000002</v>
      </c>
      <c r="H41" s="25">
        <f t="shared" si="2"/>
        <v>134.91749999999999</v>
      </c>
      <c r="I41" s="25">
        <f>+INGENIERIA!O41</f>
        <v>0</v>
      </c>
      <c r="J41" s="25">
        <f t="shared" si="3"/>
        <v>1969.7955000000002</v>
      </c>
      <c r="K41" s="25">
        <f t="shared" si="4"/>
        <v>315.16728000000006</v>
      </c>
      <c r="L41" s="25">
        <f t="shared" si="5"/>
        <v>2284.9627800000003</v>
      </c>
      <c r="N41" s="68" t="s">
        <v>295</v>
      </c>
      <c r="O41" s="68" t="s">
        <v>320</v>
      </c>
    </row>
    <row r="42" spans="1:15" ht="15">
      <c r="A42" s="2" t="s">
        <v>93</v>
      </c>
      <c r="B42" s="1" t="s">
        <v>94</v>
      </c>
      <c r="C42" s="13">
        <v>1026.69</v>
      </c>
      <c r="F42" s="25">
        <f t="shared" si="0"/>
        <v>1026.69</v>
      </c>
      <c r="G42" s="25">
        <f t="shared" si="1"/>
        <v>20.533800000000003</v>
      </c>
      <c r="H42" s="25">
        <f t="shared" si="2"/>
        <v>77.001750000000001</v>
      </c>
      <c r="I42" s="25">
        <f>+INGENIERIA!O42</f>
        <v>0</v>
      </c>
      <c r="J42" s="25">
        <f t="shared" si="3"/>
        <v>1124.2255499999999</v>
      </c>
      <c r="K42" s="25">
        <f t="shared" si="4"/>
        <v>179.87608799999998</v>
      </c>
      <c r="L42" s="25">
        <f t="shared" si="5"/>
        <v>1304.1016379999999</v>
      </c>
      <c r="N42" s="68" t="s">
        <v>286</v>
      </c>
      <c r="O42" s="68" t="s">
        <v>321</v>
      </c>
    </row>
    <row r="43" spans="1:15" ht="15">
      <c r="A43" s="2" t="s">
        <v>95</v>
      </c>
      <c r="B43" s="1" t="s">
        <v>96</v>
      </c>
      <c r="C43" s="13">
        <v>6899.64</v>
      </c>
      <c r="F43" s="25">
        <f t="shared" si="0"/>
        <v>6899.64</v>
      </c>
      <c r="G43" s="25">
        <f t="shared" si="1"/>
        <v>137.99280000000002</v>
      </c>
      <c r="H43" s="25">
        <f t="shared" si="2"/>
        <v>517.47299999999996</v>
      </c>
      <c r="I43" s="25">
        <f>+INGENIERIA!O43</f>
        <v>0</v>
      </c>
      <c r="J43" s="25">
        <f t="shared" si="3"/>
        <v>7555.1058000000003</v>
      </c>
      <c r="K43" s="25">
        <f t="shared" si="4"/>
        <v>1208.816928</v>
      </c>
      <c r="L43" s="25">
        <f t="shared" si="5"/>
        <v>8763.9227279999996</v>
      </c>
      <c r="N43" s="68" t="s">
        <v>295</v>
      </c>
      <c r="O43" s="68" t="s">
        <v>322</v>
      </c>
    </row>
    <row r="44" spans="1:15" ht="15">
      <c r="A44" s="2" t="s">
        <v>97</v>
      </c>
      <c r="B44" s="1" t="s">
        <v>98</v>
      </c>
      <c r="C44" s="13">
        <v>1916.69</v>
      </c>
      <c r="F44" s="25">
        <f t="shared" si="0"/>
        <v>1916.69</v>
      </c>
      <c r="G44" s="25">
        <f t="shared" si="1"/>
        <v>38.333800000000004</v>
      </c>
      <c r="H44" s="25">
        <f t="shared" si="2"/>
        <v>143.75174999999999</v>
      </c>
      <c r="I44" s="25">
        <f>+INGENIERIA!O44</f>
        <v>0</v>
      </c>
      <c r="J44" s="25">
        <f t="shared" si="3"/>
        <v>2098.7755500000003</v>
      </c>
      <c r="K44" s="25">
        <f t="shared" si="4"/>
        <v>335.80408800000004</v>
      </c>
      <c r="L44" s="25">
        <f t="shared" si="5"/>
        <v>2434.5796380000002</v>
      </c>
      <c r="N44" s="68" t="s">
        <v>323</v>
      </c>
      <c r="O44" s="68" t="s">
        <v>324</v>
      </c>
    </row>
    <row r="45" spans="1:15" ht="15">
      <c r="A45" s="2" t="s">
        <v>99</v>
      </c>
      <c r="B45" s="1" t="s">
        <v>100</v>
      </c>
      <c r="C45" s="13">
        <v>1026.69</v>
      </c>
      <c r="F45" s="25">
        <f t="shared" si="0"/>
        <v>1026.69</v>
      </c>
      <c r="G45" s="25">
        <f t="shared" si="1"/>
        <v>20.533800000000003</v>
      </c>
      <c r="H45" s="25">
        <f t="shared" si="2"/>
        <v>77.001750000000001</v>
      </c>
      <c r="I45" s="25">
        <f>+INGENIERIA!O45</f>
        <v>0</v>
      </c>
      <c r="J45" s="25">
        <f t="shared" si="3"/>
        <v>1124.2255499999999</v>
      </c>
      <c r="K45" s="25">
        <f t="shared" si="4"/>
        <v>179.87608799999998</v>
      </c>
      <c r="L45" s="25">
        <f t="shared" si="5"/>
        <v>1304.1016379999999</v>
      </c>
      <c r="N45" s="68" t="s">
        <v>286</v>
      </c>
      <c r="O45" s="68" t="s">
        <v>325</v>
      </c>
    </row>
    <row r="46" spans="1:15" ht="15">
      <c r="A46" s="2" t="s">
        <v>101</v>
      </c>
      <c r="B46" s="1" t="s">
        <v>102</v>
      </c>
      <c r="C46" s="13">
        <v>1026.69</v>
      </c>
      <c r="F46" s="25">
        <f t="shared" si="0"/>
        <v>1026.69</v>
      </c>
      <c r="G46" s="25">
        <f t="shared" si="1"/>
        <v>20.533800000000003</v>
      </c>
      <c r="H46" s="25">
        <f t="shared" si="2"/>
        <v>77.001750000000001</v>
      </c>
      <c r="I46" s="25">
        <f>+INGENIERIA!O46</f>
        <v>0</v>
      </c>
      <c r="J46" s="25">
        <f t="shared" si="3"/>
        <v>1124.2255499999999</v>
      </c>
      <c r="K46" s="25">
        <f t="shared" si="4"/>
        <v>179.87608799999998</v>
      </c>
      <c r="L46" s="25">
        <f t="shared" si="5"/>
        <v>1304.1016379999999</v>
      </c>
      <c r="N46" s="68" t="s">
        <v>286</v>
      </c>
      <c r="O46" s="68" t="s">
        <v>326</v>
      </c>
    </row>
    <row r="47" spans="1:15" ht="15">
      <c r="A47" s="2" t="s">
        <v>103</v>
      </c>
      <c r="B47" s="1" t="s">
        <v>104</v>
      </c>
      <c r="C47" s="13">
        <v>21249.06</v>
      </c>
      <c r="F47" s="25">
        <f t="shared" si="0"/>
        <v>21249.06</v>
      </c>
      <c r="G47" s="25">
        <f t="shared" si="1"/>
        <v>424.98120000000006</v>
      </c>
      <c r="H47" s="25">
        <f t="shared" si="2"/>
        <v>1593.6795</v>
      </c>
      <c r="I47" s="25">
        <f>+INGENIERIA!O47</f>
        <v>0</v>
      </c>
      <c r="J47" s="25">
        <f t="shared" si="3"/>
        <v>23267.720699999998</v>
      </c>
      <c r="K47" s="25">
        <f t="shared" si="4"/>
        <v>3722.8353119999997</v>
      </c>
      <c r="L47" s="25">
        <f t="shared" si="5"/>
        <v>26990.556011999997</v>
      </c>
      <c r="N47" s="68" t="s">
        <v>286</v>
      </c>
      <c r="O47" s="68" t="s">
        <v>327</v>
      </c>
    </row>
    <row r="48" spans="1:15" ht="15">
      <c r="A48" s="2" t="s">
        <v>105</v>
      </c>
      <c r="B48" s="1" t="s">
        <v>106</v>
      </c>
      <c r="C48" s="13">
        <v>1026.69</v>
      </c>
      <c r="F48" s="25">
        <f t="shared" si="0"/>
        <v>1026.69</v>
      </c>
      <c r="G48" s="25">
        <f t="shared" si="1"/>
        <v>20.533800000000003</v>
      </c>
      <c r="H48" s="25">
        <f t="shared" si="2"/>
        <v>77.001750000000001</v>
      </c>
      <c r="I48" s="25">
        <f>+INGENIERIA!O48</f>
        <v>0</v>
      </c>
      <c r="J48" s="25">
        <f t="shared" si="3"/>
        <v>1124.2255499999999</v>
      </c>
      <c r="K48" s="25">
        <f t="shared" si="4"/>
        <v>179.87608799999998</v>
      </c>
      <c r="L48" s="25">
        <f t="shared" si="5"/>
        <v>1304.1016379999999</v>
      </c>
      <c r="N48" s="68" t="s">
        <v>286</v>
      </c>
      <c r="O48" s="68" t="s">
        <v>328</v>
      </c>
    </row>
    <row r="49" spans="1:15" ht="15">
      <c r="A49" s="2" t="s">
        <v>107</v>
      </c>
      <c r="B49" s="1" t="s">
        <v>108</v>
      </c>
      <c r="C49" s="13">
        <v>1026.69</v>
      </c>
      <c r="F49" s="25">
        <f t="shared" si="0"/>
        <v>1026.69</v>
      </c>
      <c r="G49" s="25">
        <f t="shared" si="1"/>
        <v>20.533800000000003</v>
      </c>
      <c r="H49" s="25">
        <f t="shared" si="2"/>
        <v>77.001750000000001</v>
      </c>
      <c r="I49" s="25">
        <f>+INGENIERIA!O49</f>
        <v>0</v>
      </c>
      <c r="J49" s="25">
        <f t="shared" si="3"/>
        <v>1124.2255499999999</v>
      </c>
      <c r="K49" s="25">
        <f t="shared" si="4"/>
        <v>179.87608799999998</v>
      </c>
      <c r="L49" s="25">
        <f t="shared" si="5"/>
        <v>1304.1016379999999</v>
      </c>
      <c r="N49" s="68" t="s">
        <v>286</v>
      </c>
      <c r="O49" s="68" t="s">
        <v>329</v>
      </c>
    </row>
    <row r="50" spans="1:15" ht="15">
      <c r="A50" s="2" t="s">
        <v>109</v>
      </c>
      <c r="B50" s="1" t="s">
        <v>110</v>
      </c>
      <c r="C50" s="13">
        <v>1233.98</v>
      </c>
      <c r="F50" s="25">
        <f t="shared" si="0"/>
        <v>1233.98</v>
      </c>
      <c r="G50" s="25">
        <f t="shared" si="1"/>
        <v>24.679600000000001</v>
      </c>
      <c r="H50" s="25">
        <f t="shared" si="2"/>
        <v>92.548500000000004</v>
      </c>
      <c r="I50" s="25">
        <f>+INGENIERIA!O50</f>
        <v>0</v>
      </c>
      <c r="J50" s="25">
        <f t="shared" si="3"/>
        <v>1351.2081000000001</v>
      </c>
      <c r="K50" s="25">
        <f t="shared" si="4"/>
        <v>216.193296</v>
      </c>
      <c r="L50" s="25">
        <f t="shared" si="5"/>
        <v>1567.401396</v>
      </c>
      <c r="N50" s="68" t="s">
        <v>295</v>
      </c>
      <c r="O50" s="68" t="s">
        <v>330</v>
      </c>
    </row>
    <row r="51" spans="1:15" ht="15">
      <c r="A51" s="2" t="s">
        <v>111</v>
      </c>
      <c r="B51" s="1" t="s">
        <v>112</v>
      </c>
      <c r="C51" s="13">
        <v>1026.69</v>
      </c>
      <c r="F51" s="25">
        <f t="shared" si="0"/>
        <v>1026.69</v>
      </c>
      <c r="G51" s="25">
        <f t="shared" si="1"/>
        <v>20.533800000000003</v>
      </c>
      <c r="H51" s="25">
        <f t="shared" si="2"/>
        <v>77.001750000000001</v>
      </c>
      <c r="I51" s="25">
        <f>+INGENIERIA!O51</f>
        <v>0</v>
      </c>
      <c r="J51" s="25">
        <f t="shared" si="3"/>
        <v>1124.2255499999999</v>
      </c>
      <c r="K51" s="25">
        <f t="shared" si="4"/>
        <v>179.87608799999998</v>
      </c>
      <c r="L51" s="25">
        <f t="shared" si="5"/>
        <v>1304.1016379999999</v>
      </c>
      <c r="N51" s="68" t="s">
        <v>286</v>
      </c>
      <c r="O51" s="68" t="s">
        <v>331</v>
      </c>
    </row>
    <row r="52" spans="1:15" ht="15">
      <c r="A52" s="2" t="s">
        <v>113</v>
      </c>
      <c r="B52" s="1" t="s">
        <v>114</v>
      </c>
      <c r="C52" s="13">
        <v>1916.69</v>
      </c>
      <c r="F52" s="25">
        <f t="shared" si="0"/>
        <v>1916.69</v>
      </c>
      <c r="G52" s="25">
        <f t="shared" si="1"/>
        <v>38.333800000000004</v>
      </c>
      <c r="H52" s="25">
        <f t="shared" si="2"/>
        <v>143.75174999999999</v>
      </c>
      <c r="I52" s="25">
        <f>+INGENIERIA!O52</f>
        <v>0</v>
      </c>
      <c r="J52" s="25">
        <f t="shared" si="3"/>
        <v>2098.7755500000003</v>
      </c>
      <c r="K52" s="25">
        <f t="shared" si="4"/>
        <v>335.80408800000004</v>
      </c>
      <c r="L52" s="25">
        <f t="shared" si="5"/>
        <v>2434.5796380000002</v>
      </c>
      <c r="N52" s="68" t="s">
        <v>323</v>
      </c>
      <c r="O52" s="68" t="s">
        <v>332</v>
      </c>
    </row>
    <row r="53" spans="1:15" ht="15">
      <c r="A53" s="2" t="s">
        <v>115</v>
      </c>
      <c r="B53" s="1" t="s">
        <v>116</v>
      </c>
      <c r="C53" s="13">
        <v>1310.07</v>
      </c>
      <c r="F53" s="25">
        <f t="shared" si="0"/>
        <v>1310.07</v>
      </c>
      <c r="G53" s="25">
        <f t="shared" si="1"/>
        <v>26.2014</v>
      </c>
      <c r="H53" s="25">
        <f t="shared" si="2"/>
        <v>98.25524999999999</v>
      </c>
      <c r="I53" s="25">
        <f>+INGENIERIA!O53</f>
        <v>0</v>
      </c>
      <c r="J53" s="25">
        <f t="shared" si="3"/>
        <v>1434.5266499999998</v>
      </c>
      <c r="K53" s="25">
        <f t="shared" si="4"/>
        <v>229.52426399999996</v>
      </c>
      <c r="L53" s="25">
        <f t="shared" si="5"/>
        <v>1664.0509139999997</v>
      </c>
      <c r="N53" s="68" t="s">
        <v>286</v>
      </c>
      <c r="O53" s="68" t="s">
        <v>333</v>
      </c>
    </row>
    <row r="54" spans="1:15" ht="15">
      <c r="A54" s="2" t="s">
        <v>117</v>
      </c>
      <c r="B54" s="1" t="s">
        <v>118</v>
      </c>
      <c r="C54" s="13">
        <v>2691.13</v>
      </c>
      <c r="F54" s="25">
        <f t="shared" si="0"/>
        <v>2691.13</v>
      </c>
      <c r="G54" s="25">
        <f t="shared" si="1"/>
        <v>53.822600000000001</v>
      </c>
      <c r="H54" s="25">
        <f t="shared" si="2"/>
        <v>201.83475000000001</v>
      </c>
      <c r="I54" s="25">
        <f>+INGENIERIA!O54</f>
        <v>0</v>
      </c>
      <c r="J54" s="25">
        <f t="shared" si="3"/>
        <v>2946.7873500000001</v>
      </c>
      <c r="K54" s="25">
        <f t="shared" si="4"/>
        <v>471.48597599999999</v>
      </c>
      <c r="L54" s="25">
        <f t="shared" si="5"/>
        <v>3418.273326</v>
      </c>
      <c r="N54" s="68" t="s">
        <v>288</v>
      </c>
      <c r="O54" s="68" t="s">
        <v>334</v>
      </c>
    </row>
    <row r="55" spans="1:15" ht="15">
      <c r="A55" s="2" t="s">
        <v>119</v>
      </c>
      <c r="B55" s="1" t="s">
        <v>120</v>
      </c>
      <c r="C55" s="13">
        <v>4214.18</v>
      </c>
      <c r="F55" s="25">
        <f t="shared" si="0"/>
        <v>4214.18</v>
      </c>
      <c r="G55" s="25">
        <f t="shared" si="1"/>
        <v>84.283600000000007</v>
      </c>
      <c r="H55" s="25">
        <f t="shared" si="2"/>
        <v>316.06350000000003</v>
      </c>
      <c r="I55" s="25">
        <f>+INGENIERIA!O55</f>
        <v>0</v>
      </c>
      <c r="J55" s="25">
        <f t="shared" si="3"/>
        <v>4614.5271000000002</v>
      </c>
      <c r="K55" s="25">
        <f t="shared" si="4"/>
        <v>738.32433600000002</v>
      </c>
      <c r="L55" s="25">
        <f t="shared" si="5"/>
        <v>5352.8514359999999</v>
      </c>
      <c r="N55" s="68" t="s">
        <v>295</v>
      </c>
      <c r="O55" s="68" t="s">
        <v>335</v>
      </c>
    </row>
    <row r="56" spans="1:15" ht="15">
      <c r="A56" s="2" t="s">
        <v>121</v>
      </c>
      <c r="B56" s="1" t="s">
        <v>122</v>
      </c>
      <c r="C56" s="13">
        <v>8377.74</v>
      </c>
      <c r="F56" s="25">
        <f t="shared" si="0"/>
        <v>8377.74</v>
      </c>
      <c r="G56" s="25">
        <f t="shared" si="1"/>
        <v>167.5548</v>
      </c>
      <c r="H56" s="25">
        <f t="shared" si="2"/>
        <v>628.33049999999992</v>
      </c>
      <c r="I56" s="25">
        <f>+INGENIERIA!O56</f>
        <v>0</v>
      </c>
      <c r="J56" s="25">
        <f t="shared" si="3"/>
        <v>9173.6252999999997</v>
      </c>
      <c r="K56" s="25">
        <f t="shared" si="4"/>
        <v>1467.7800480000001</v>
      </c>
      <c r="L56" s="25">
        <f t="shared" si="5"/>
        <v>10641.405348</v>
      </c>
      <c r="N56" s="68" t="s">
        <v>286</v>
      </c>
      <c r="O56" s="68" t="s">
        <v>336</v>
      </c>
    </row>
    <row r="57" spans="1:15" ht="15">
      <c r="A57" s="2" t="s">
        <v>123</v>
      </c>
      <c r="B57" s="1" t="s">
        <v>124</v>
      </c>
      <c r="C57" s="13">
        <v>1026.69</v>
      </c>
      <c r="F57" s="25">
        <f t="shared" si="0"/>
        <v>1026.69</v>
      </c>
      <c r="G57" s="25">
        <f t="shared" si="1"/>
        <v>20.533800000000003</v>
      </c>
      <c r="H57" s="25">
        <f t="shared" si="2"/>
        <v>77.001750000000001</v>
      </c>
      <c r="I57" s="25">
        <f>+INGENIERIA!O57</f>
        <v>0</v>
      </c>
      <c r="J57" s="25">
        <f t="shared" si="3"/>
        <v>1124.2255499999999</v>
      </c>
      <c r="K57" s="25">
        <f t="shared" si="4"/>
        <v>179.87608799999998</v>
      </c>
      <c r="L57" s="25">
        <f t="shared" si="5"/>
        <v>1304.1016379999999</v>
      </c>
      <c r="N57" s="68" t="s">
        <v>286</v>
      </c>
      <c r="O57" s="68" t="s">
        <v>337</v>
      </c>
    </row>
    <row r="58" spans="1:15" ht="15">
      <c r="A58" s="2" t="s">
        <v>125</v>
      </c>
      <c r="B58" s="1" t="s">
        <v>126</v>
      </c>
      <c r="C58" s="13">
        <v>1026.69</v>
      </c>
      <c r="F58" s="25">
        <f t="shared" si="0"/>
        <v>1026.69</v>
      </c>
      <c r="G58" s="25">
        <f t="shared" si="1"/>
        <v>20.533800000000003</v>
      </c>
      <c r="H58" s="25">
        <f t="shared" si="2"/>
        <v>77.001750000000001</v>
      </c>
      <c r="I58" s="25">
        <f>+INGENIERIA!O58</f>
        <v>0</v>
      </c>
      <c r="J58" s="25">
        <f t="shared" si="3"/>
        <v>1124.2255499999999</v>
      </c>
      <c r="K58" s="25">
        <f t="shared" si="4"/>
        <v>179.87608799999998</v>
      </c>
      <c r="L58" s="25">
        <f t="shared" si="5"/>
        <v>1304.1016379999999</v>
      </c>
      <c r="N58" s="68" t="s">
        <v>286</v>
      </c>
      <c r="O58" s="68" t="s">
        <v>338</v>
      </c>
    </row>
    <row r="59" spans="1:15" ht="15">
      <c r="A59" s="2" t="s">
        <v>127</v>
      </c>
      <c r="B59" s="1" t="s">
        <v>128</v>
      </c>
      <c r="C59" s="13">
        <v>1516.41</v>
      </c>
      <c r="F59" s="25">
        <f t="shared" si="0"/>
        <v>1516.41</v>
      </c>
      <c r="G59" s="25">
        <f t="shared" si="1"/>
        <v>30.328200000000002</v>
      </c>
      <c r="H59" s="25">
        <f t="shared" si="2"/>
        <v>113.73075</v>
      </c>
      <c r="I59" s="25">
        <f>+INGENIERIA!O59</f>
        <v>0</v>
      </c>
      <c r="J59" s="25">
        <f t="shared" si="3"/>
        <v>1660.4689499999999</v>
      </c>
      <c r="K59" s="25">
        <f t="shared" si="4"/>
        <v>265.67503199999999</v>
      </c>
      <c r="L59" s="25">
        <f t="shared" si="5"/>
        <v>1926.1439820000001</v>
      </c>
      <c r="N59" s="68" t="s">
        <v>288</v>
      </c>
      <c r="O59" s="68" t="s">
        <v>339</v>
      </c>
    </row>
    <row r="60" spans="1:15" ht="15">
      <c r="A60" s="2" t="s">
        <v>129</v>
      </c>
      <c r="B60" s="1" t="s">
        <v>130</v>
      </c>
      <c r="C60" s="13">
        <v>2271.8200000000002</v>
      </c>
      <c r="F60" s="25">
        <f t="shared" si="0"/>
        <v>2271.8200000000002</v>
      </c>
      <c r="G60" s="25">
        <f t="shared" si="1"/>
        <v>45.436400000000006</v>
      </c>
      <c r="H60" s="25">
        <f t="shared" si="2"/>
        <v>170.38650000000001</v>
      </c>
      <c r="I60" s="25">
        <f>+INGENIERIA!O60</f>
        <v>0</v>
      </c>
      <c r="J60" s="25">
        <f t="shared" si="3"/>
        <v>2487.6429000000003</v>
      </c>
      <c r="K60" s="25">
        <f t="shared" si="4"/>
        <v>398.02286400000003</v>
      </c>
      <c r="L60" s="25">
        <f t="shared" si="5"/>
        <v>2885.6657640000003</v>
      </c>
      <c r="N60" s="68" t="s">
        <v>288</v>
      </c>
      <c r="O60" s="68" t="s">
        <v>340</v>
      </c>
    </row>
    <row r="61" spans="1:15" ht="15">
      <c r="A61" s="2" t="s">
        <v>131</v>
      </c>
      <c r="B61" s="1" t="s">
        <v>132</v>
      </c>
      <c r="C61" s="13">
        <v>2224.08</v>
      </c>
      <c r="F61" s="25">
        <f t="shared" si="0"/>
        <v>2224.08</v>
      </c>
      <c r="G61" s="25">
        <f t="shared" si="1"/>
        <v>44.4816</v>
      </c>
      <c r="H61" s="25">
        <f t="shared" si="2"/>
        <v>166.80599999999998</v>
      </c>
      <c r="I61" s="25">
        <f>+INGENIERIA!O61</f>
        <v>0</v>
      </c>
      <c r="J61" s="25">
        <f t="shared" si="3"/>
        <v>2435.3676</v>
      </c>
      <c r="K61" s="25">
        <f t="shared" si="4"/>
        <v>389.658816</v>
      </c>
      <c r="L61" s="25">
        <f t="shared" si="5"/>
        <v>2825.0264160000002</v>
      </c>
      <c r="N61" s="68" t="s">
        <v>288</v>
      </c>
      <c r="O61" s="68" t="s">
        <v>341</v>
      </c>
    </row>
    <row r="62" spans="1:15" ht="15">
      <c r="A62" s="2" t="s">
        <v>133</v>
      </c>
      <c r="B62" s="1" t="s">
        <v>134</v>
      </c>
      <c r="C62" s="13">
        <v>3526.69</v>
      </c>
      <c r="F62" s="25">
        <f t="shared" si="0"/>
        <v>3526.69</v>
      </c>
      <c r="G62" s="25">
        <f t="shared" si="1"/>
        <v>70.533799999999999</v>
      </c>
      <c r="H62" s="25">
        <f t="shared" si="2"/>
        <v>264.50175000000002</v>
      </c>
      <c r="I62" s="25">
        <f>+INGENIERIA!O62</f>
        <v>0</v>
      </c>
      <c r="J62" s="25">
        <f t="shared" si="3"/>
        <v>3861.7255500000001</v>
      </c>
      <c r="K62" s="25">
        <f t="shared" si="4"/>
        <v>617.87608799999998</v>
      </c>
      <c r="L62" s="25">
        <f t="shared" si="5"/>
        <v>4479.6016380000001</v>
      </c>
      <c r="N62" s="68" t="s">
        <v>286</v>
      </c>
      <c r="O62" s="68" t="s">
        <v>342</v>
      </c>
    </row>
    <row r="63" spans="1:15" ht="15">
      <c r="A63" s="2" t="s">
        <v>135</v>
      </c>
      <c r="B63" s="1" t="s">
        <v>136</v>
      </c>
      <c r="C63" s="13">
        <v>1500.03</v>
      </c>
      <c r="F63" s="25">
        <f t="shared" si="0"/>
        <v>1500.03</v>
      </c>
      <c r="G63" s="25">
        <f t="shared" si="1"/>
        <v>30.000599999999999</v>
      </c>
      <c r="H63" s="25">
        <f t="shared" si="2"/>
        <v>112.50224999999999</v>
      </c>
      <c r="I63" s="25">
        <f>+INGENIERIA!O63</f>
        <v>0</v>
      </c>
      <c r="J63" s="25">
        <f t="shared" si="3"/>
        <v>1642.5328500000001</v>
      </c>
      <c r="K63" s="25">
        <f t="shared" si="4"/>
        <v>262.80525599999999</v>
      </c>
      <c r="L63" s="25">
        <f t="shared" si="5"/>
        <v>1905.3381060000002</v>
      </c>
      <c r="N63" s="68" t="s">
        <v>305</v>
      </c>
      <c r="O63" s="68" t="s">
        <v>343</v>
      </c>
    </row>
    <row r="64" spans="1:15" ht="15">
      <c r="A64" s="2" t="s">
        <v>137</v>
      </c>
      <c r="B64" s="1" t="s">
        <v>138</v>
      </c>
      <c r="C64" s="13">
        <v>1919.09</v>
      </c>
      <c r="F64" s="25">
        <f t="shared" si="0"/>
        <v>1919.09</v>
      </c>
      <c r="G64" s="25">
        <f t="shared" si="1"/>
        <v>38.381799999999998</v>
      </c>
      <c r="H64" s="25">
        <f t="shared" si="2"/>
        <v>143.93174999999999</v>
      </c>
      <c r="I64" s="25">
        <f>+INGENIERIA!O64</f>
        <v>0</v>
      </c>
      <c r="J64" s="25">
        <f t="shared" si="3"/>
        <v>2101.40355</v>
      </c>
      <c r="K64" s="25">
        <f t="shared" si="4"/>
        <v>336.22456800000003</v>
      </c>
      <c r="L64" s="25">
        <f t="shared" si="5"/>
        <v>2437.6281180000001</v>
      </c>
      <c r="N64" s="68" t="s">
        <v>323</v>
      </c>
      <c r="O64" s="68" t="s">
        <v>344</v>
      </c>
    </row>
    <row r="65" spans="1:15" ht="15">
      <c r="A65" s="2" t="s">
        <v>139</v>
      </c>
      <c r="B65" s="1" t="s">
        <v>140</v>
      </c>
      <c r="C65" s="13">
        <v>10187.01</v>
      </c>
      <c r="F65" s="25">
        <f t="shared" si="0"/>
        <v>10187.01</v>
      </c>
      <c r="G65" s="25">
        <f t="shared" si="1"/>
        <v>203.74020000000002</v>
      </c>
      <c r="H65" s="25">
        <f t="shared" si="2"/>
        <v>764.02575000000002</v>
      </c>
      <c r="I65" s="25">
        <f>+INGENIERIA!O65</f>
        <v>0</v>
      </c>
      <c r="J65" s="25">
        <f t="shared" si="3"/>
        <v>11154.775950000001</v>
      </c>
      <c r="K65" s="25">
        <f t="shared" si="4"/>
        <v>1784.7641520000002</v>
      </c>
      <c r="L65" s="25">
        <f t="shared" si="5"/>
        <v>12939.540102000001</v>
      </c>
      <c r="N65" s="68" t="s">
        <v>286</v>
      </c>
      <c r="O65" s="68" t="s">
        <v>345</v>
      </c>
    </row>
    <row r="66" spans="1:15" ht="15">
      <c r="A66" s="2" t="s">
        <v>141</v>
      </c>
      <c r="B66" s="1" t="s">
        <v>142</v>
      </c>
      <c r="C66" s="13">
        <v>2433.31</v>
      </c>
      <c r="F66" s="25">
        <f t="shared" si="0"/>
        <v>2433.31</v>
      </c>
      <c r="G66" s="25">
        <f t="shared" si="1"/>
        <v>48.666200000000003</v>
      </c>
      <c r="H66" s="25">
        <f t="shared" si="2"/>
        <v>182.49824999999998</v>
      </c>
      <c r="I66" s="25">
        <f>+INGENIERIA!O66</f>
        <v>0</v>
      </c>
      <c r="J66" s="25">
        <f t="shared" si="3"/>
        <v>2664.4744500000002</v>
      </c>
      <c r="K66" s="25">
        <f t="shared" si="4"/>
        <v>426.31591200000003</v>
      </c>
      <c r="L66" s="25">
        <f t="shared" si="5"/>
        <v>3090.7903620000002</v>
      </c>
      <c r="N66" s="68" t="s">
        <v>305</v>
      </c>
      <c r="O66" s="68" t="s">
        <v>346</v>
      </c>
    </row>
    <row r="67" spans="1:15" ht="15">
      <c r="A67" s="2" t="s">
        <v>143</v>
      </c>
      <c r="B67" s="1" t="s">
        <v>144</v>
      </c>
      <c r="C67" s="13">
        <v>14779.47</v>
      </c>
      <c r="F67" s="25">
        <f t="shared" si="0"/>
        <v>14779.47</v>
      </c>
      <c r="G67" s="25">
        <f t="shared" si="1"/>
        <v>295.58940000000001</v>
      </c>
      <c r="H67" s="25">
        <f t="shared" si="2"/>
        <v>1108.4602499999999</v>
      </c>
      <c r="I67" s="25">
        <f>+INGENIERIA!O67</f>
        <v>0</v>
      </c>
      <c r="J67" s="25">
        <f t="shared" si="3"/>
        <v>16183.51965</v>
      </c>
      <c r="K67" s="25">
        <f t="shared" si="4"/>
        <v>2589.3631439999999</v>
      </c>
      <c r="L67" s="25">
        <f t="shared" si="5"/>
        <v>18772.882794000001</v>
      </c>
      <c r="N67" s="68" t="s">
        <v>286</v>
      </c>
      <c r="O67" s="68" t="s">
        <v>347</v>
      </c>
    </row>
    <row r="68" spans="1:15" ht="15">
      <c r="A68" s="2" t="s">
        <v>145</v>
      </c>
      <c r="B68" s="1" t="s">
        <v>146</v>
      </c>
      <c r="C68" s="13">
        <v>6550.69</v>
      </c>
      <c r="F68" s="25">
        <f t="shared" si="0"/>
        <v>6550.69</v>
      </c>
      <c r="G68" s="25">
        <f t="shared" si="1"/>
        <v>131.0138</v>
      </c>
      <c r="H68" s="25">
        <f t="shared" si="2"/>
        <v>491.30174999999997</v>
      </c>
      <c r="I68" s="25">
        <f>+INGENIERIA!O68</f>
        <v>0</v>
      </c>
      <c r="J68" s="25">
        <f t="shared" si="3"/>
        <v>7173.0055499999989</v>
      </c>
      <c r="K68" s="25">
        <f t="shared" si="4"/>
        <v>1147.6808879999999</v>
      </c>
      <c r="L68" s="25">
        <f t="shared" si="5"/>
        <v>8320.6864379999988</v>
      </c>
      <c r="N68" s="68" t="s">
        <v>295</v>
      </c>
      <c r="O68" s="68" t="s">
        <v>348</v>
      </c>
    </row>
    <row r="69" spans="1:15" ht="15">
      <c r="A69" s="2" t="s">
        <v>147</v>
      </c>
      <c r="B69" s="1" t="s">
        <v>148</v>
      </c>
      <c r="C69" s="13">
        <v>5293.99</v>
      </c>
      <c r="F69" s="25">
        <f t="shared" si="0"/>
        <v>5293.99</v>
      </c>
      <c r="G69" s="25">
        <f t="shared" si="1"/>
        <v>105.8798</v>
      </c>
      <c r="H69" s="25">
        <f t="shared" si="2"/>
        <v>397.04924999999997</v>
      </c>
      <c r="I69" s="25">
        <f>+INGENIERIA!O69</f>
        <v>0</v>
      </c>
      <c r="J69" s="25">
        <f t="shared" si="3"/>
        <v>5796.9190499999995</v>
      </c>
      <c r="K69" s="25">
        <f t="shared" si="4"/>
        <v>927.50704799999994</v>
      </c>
      <c r="L69" s="25">
        <f t="shared" si="5"/>
        <v>6724.4260979999999</v>
      </c>
      <c r="N69" s="68" t="s">
        <v>286</v>
      </c>
      <c r="O69" s="68" t="s">
        <v>349</v>
      </c>
    </row>
    <row r="70" spans="1:15" ht="15">
      <c r="A70" s="2" t="s">
        <v>149</v>
      </c>
      <c r="B70" s="1" t="s">
        <v>150</v>
      </c>
      <c r="C70" s="13">
        <v>2433.31</v>
      </c>
      <c r="F70" s="25">
        <f t="shared" si="0"/>
        <v>2433.31</v>
      </c>
      <c r="G70" s="25">
        <f t="shared" si="1"/>
        <v>48.666200000000003</v>
      </c>
      <c r="H70" s="25">
        <f t="shared" si="2"/>
        <v>182.49824999999998</v>
      </c>
      <c r="I70" s="25">
        <f>+INGENIERIA!O70</f>
        <v>0</v>
      </c>
      <c r="J70" s="25">
        <f t="shared" si="3"/>
        <v>2664.4744500000002</v>
      </c>
      <c r="K70" s="25">
        <f t="shared" si="4"/>
        <v>426.31591200000003</v>
      </c>
      <c r="L70" s="25">
        <f t="shared" si="5"/>
        <v>3090.7903620000002</v>
      </c>
      <c r="N70" s="68" t="s">
        <v>305</v>
      </c>
      <c r="O70" s="68" t="s">
        <v>350</v>
      </c>
    </row>
    <row r="71" spans="1:15" ht="15">
      <c r="A71" s="2" t="s">
        <v>151</v>
      </c>
      <c r="B71" s="1" t="s">
        <v>152</v>
      </c>
      <c r="C71" s="13">
        <v>1972.23</v>
      </c>
      <c r="F71" s="25">
        <f t="shared" si="0"/>
        <v>1972.23</v>
      </c>
      <c r="G71" s="25">
        <f t="shared" si="1"/>
        <v>39.444600000000001</v>
      </c>
      <c r="H71" s="25">
        <f t="shared" si="2"/>
        <v>147.91725</v>
      </c>
      <c r="I71" s="25">
        <f>+INGENIERIA!O71</f>
        <v>0</v>
      </c>
      <c r="J71" s="25">
        <f t="shared" si="3"/>
        <v>2159.5918500000002</v>
      </c>
      <c r="K71" s="25">
        <f t="shared" si="4"/>
        <v>345.53469600000005</v>
      </c>
      <c r="L71" s="25">
        <f t="shared" si="5"/>
        <v>2505.1265460000004</v>
      </c>
      <c r="N71" s="68" t="s">
        <v>288</v>
      </c>
      <c r="O71" s="68" t="s">
        <v>351</v>
      </c>
    </row>
    <row r="72" spans="1:15" ht="15">
      <c r="A72" s="2" t="s">
        <v>153</v>
      </c>
      <c r="B72" s="1" t="s">
        <v>154</v>
      </c>
      <c r="C72" s="13">
        <v>1026.69</v>
      </c>
      <c r="F72" s="25">
        <f t="shared" si="0"/>
        <v>1026.69</v>
      </c>
      <c r="G72" s="25">
        <f t="shared" si="1"/>
        <v>20.533800000000003</v>
      </c>
      <c r="H72" s="25">
        <f t="shared" si="2"/>
        <v>77.001750000000001</v>
      </c>
      <c r="I72" s="25">
        <f>+INGENIERIA!O72</f>
        <v>0</v>
      </c>
      <c r="J72" s="25">
        <f t="shared" si="3"/>
        <v>1124.2255499999999</v>
      </c>
      <c r="K72" s="25">
        <f t="shared" si="4"/>
        <v>179.87608799999998</v>
      </c>
      <c r="L72" s="25">
        <f t="shared" si="5"/>
        <v>1304.1016379999999</v>
      </c>
      <c r="N72" s="68" t="s">
        <v>286</v>
      </c>
      <c r="O72" s="68" t="s">
        <v>352</v>
      </c>
    </row>
    <row r="73" spans="1:15" s="10" customFormat="1">
      <c r="A73" s="16" t="s">
        <v>155</v>
      </c>
      <c r="C73" s="10" t="s">
        <v>156</v>
      </c>
      <c r="F73" s="10" t="s">
        <v>156</v>
      </c>
      <c r="G73" s="10" t="s">
        <v>156</v>
      </c>
      <c r="H73" s="10" t="s">
        <v>156</v>
      </c>
      <c r="I73" s="10" t="s">
        <v>156</v>
      </c>
      <c r="J73" s="10" t="s">
        <v>156</v>
      </c>
      <c r="K73" s="10" t="s">
        <v>156</v>
      </c>
      <c r="L73" s="10" t="s">
        <v>156</v>
      </c>
    </row>
    <row r="74" spans="1:15">
      <c r="C74" s="18">
        <v>233118.56</v>
      </c>
      <c r="F74" s="27">
        <f>SUM(F12:F72)</f>
        <v>233118.56000000006</v>
      </c>
      <c r="G74" s="27">
        <f t="shared" ref="G74:L74" si="6">SUM(G12:G72)</f>
        <v>4662.3712000000005</v>
      </c>
      <c r="H74" s="27">
        <f t="shared" si="6"/>
        <v>17483.892</v>
      </c>
      <c r="I74" s="27">
        <f t="shared" si="6"/>
        <v>0</v>
      </c>
      <c r="J74" s="27">
        <f t="shared" si="6"/>
        <v>255264.8232000001</v>
      </c>
      <c r="K74" s="27">
        <f t="shared" si="6"/>
        <v>40842.371712000022</v>
      </c>
      <c r="L74" s="27">
        <f t="shared" si="6"/>
        <v>296107.19491199986</v>
      </c>
    </row>
    <row r="76" spans="1:15">
      <c r="A76" s="11" t="s">
        <v>157</v>
      </c>
    </row>
    <row r="77" spans="1:15" ht="15">
      <c r="A77" s="2" t="s">
        <v>158</v>
      </c>
      <c r="B77" s="1" t="s">
        <v>159</v>
      </c>
      <c r="C77" s="13">
        <v>1305.78</v>
      </c>
      <c r="F77" s="25">
        <f>+C77</f>
        <v>1305.78</v>
      </c>
      <c r="G77" s="25">
        <f>+F77*2%</f>
        <v>26.115600000000001</v>
      </c>
      <c r="H77" s="25">
        <f>+F77*7.5%</f>
        <v>97.933499999999995</v>
      </c>
      <c r="I77" s="25">
        <f>+INGENIERIA!O77</f>
        <v>63.98</v>
      </c>
      <c r="J77" s="25">
        <f>SUM(F77:I77)</f>
        <v>1493.8091000000002</v>
      </c>
      <c r="K77" s="25">
        <f>+J77*0.16</f>
        <v>239.00945600000003</v>
      </c>
      <c r="L77" s="25">
        <f>+J77+K77</f>
        <v>1732.8185560000002</v>
      </c>
      <c r="N77" s="68" t="s">
        <v>353</v>
      </c>
      <c r="O77" s="68" t="s">
        <v>354</v>
      </c>
    </row>
    <row r="78" spans="1:15" ht="15">
      <c r="A78" s="2" t="s">
        <v>160</v>
      </c>
      <c r="B78" s="1" t="s">
        <v>161</v>
      </c>
      <c r="C78" s="13">
        <v>4513.66</v>
      </c>
      <c r="F78" s="25">
        <f t="shared" ref="F78:F118" si="7">+C78</f>
        <v>4513.66</v>
      </c>
      <c r="G78" s="25">
        <f t="shared" ref="G78:G118" si="8">+F78*2%</f>
        <v>90.273200000000003</v>
      </c>
      <c r="H78" s="25">
        <f t="shared" ref="H78:H118" si="9">+F78*7.5%</f>
        <v>338.52449999999999</v>
      </c>
      <c r="I78" s="25">
        <f>+INGENIERIA!O78</f>
        <v>221.17</v>
      </c>
      <c r="J78" s="25">
        <f t="shared" ref="J78:J118" si="10">SUM(F78:I78)</f>
        <v>5163.6276999999991</v>
      </c>
      <c r="K78" s="25">
        <f t="shared" ref="K78:K118" si="11">+J78*0.16</f>
        <v>826.18043199999988</v>
      </c>
      <c r="L78" s="25">
        <f t="shared" ref="L78:L118" si="12">+J78+K78</f>
        <v>5989.8081319999992</v>
      </c>
      <c r="N78" s="68" t="s">
        <v>353</v>
      </c>
      <c r="O78" s="68" t="s">
        <v>355</v>
      </c>
    </row>
    <row r="79" spans="1:15" ht="15">
      <c r="A79" s="2" t="s">
        <v>162</v>
      </c>
      <c r="B79" s="1" t="s">
        <v>163</v>
      </c>
      <c r="C79" s="13">
        <v>1227.93</v>
      </c>
      <c r="F79" s="25">
        <f t="shared" si="7"/>
        <v>1227.93</v>
      </c>
      <c r="G79" s="25">
        <f t="shared" si="8"/>
        <v>24.558600000000002</v>
      </c>
      <c r="H79" s="25">
        <f t="shared" si="9"/>
        <v>92.094750000000005</v>
      </c>
      <c r="I79" s="25">
        <f>+INGENIERIA!O79</f>
        <v>60.17</v>
      </c>
      <c r="J79" s="25">
        <f t="shared" si="10"/>
        <v>1404.7533500000002</v>
      </c>
      <c r="K79" s="25">
        <f t="shared" si="11"/>
        <v>224.76053600000003</v>
      </c>
      <c r="L79" s="25">
        <f t="shared" si="12"/>
        <v>1629.5138860000002</v>
      </c>
      <c r="N79" s="68" t="s">
        <v>353</v>
      </c>
      <c r="O79" s="68" t="s">
        <v>356</v>
      </c>
    </row>
    <row r="80" spans="1:15" ht="15">
      <c r="A80" s="2" t="s">
        <v>164</v>
      </c>
      <c r="B80" s="1" t="s">
        <v>165</v>
      </c>
      <c r="C80" s="13">
        <v>3130.91</v>
      </c>
      <c r="F80" s="25">
        <f t="shared" si="7"/>
        <v>3130.91</v>
      </c>
      <c r="G80" s="25">
        <f t="shared" si="8"/>
        <v>62.618200000000002</v>
      </c>
      <c r="H80" s="25">
        <f t="shared" si="9"/>
        <v>234.81824999999998</v>
      </c>
      <c r="I80" s="25">
        <f>+INGENIERIA!O80</f>
        <v>153.41</v>
      </c>
      <c r="J80" s="25">
        <f t="shared" si="10"/>
        <v>3581.7564499999994</v>
      </c>
      <c r="K80" s="25">
        <f t="shared" si="11"/>
        <v>573.08103199999994</v>
      </c>
      <c r="L80" s="25">
        <f t="shared" si="12"/>
        <v>4154.837481999999</v>
      </c>
      <c r="N80" s="68" t="s">
        <v>353</v>
      </c>
      <c r="O80" s="68" t="s">
        <v>357</v>
      </c>
    </row>
    <row r="81" spans="1:15" ht="15">
      <c r="A81" s="2" t="s">
        <v>166</v>
      </c>
      <c r="B81" s="1" t="s">
        <v>167</v>
      </c>
      <c r="C81" s="13">
        <v>1017.09</v>
      </c>
      <c r="F81" s="25">
        <f t="shared" si="7"/>
        <v>1017.09</v>
      </c>
      <c r="G81" s="25">
        <f t="shared" si="8"/>
        <v>20.341800000000003</v>
      </c>
      <c r="H81" s="25">
        <f t="shared" si="9"/>
        <v>76.281750000000002</v>
      </c>
      <c r="I81" s="25">
        <f>+INGENIERIA!O81</f>
        <v>49.84</v>
      </c>
      <c r="J81" s="25">
        <f t="shared" si="10"/>
        <v>1163.5535500000001</v>
      </c>
      <c r="K81" s="25">
        <f t="shared" si="11"/>
        <v>186.16856800000002</v>
      </c>
      <c r="L81" s="25">
        <f t="shared" si="12"/>
        <v>1349.7221180000001</v>
      </c>
      <c r="N81" s="68" t="s">
        <v>353</v>
      </c>
      <c r="O81" s="68" t="s">
        <v>358</v>
      </c>
    </row>
    <row r="82" spans="1:15" ht="15">
      <c r="A82" s="2" t="s">
        <v>168</v>
      </c>
      <c r="B82" s="1" t="s">
        <v>169</v>
      </c>
      <c r="C82" s="13">
        <v>2104.7399999999998</v>
      </c>
      <c r="F82" s="25">
        <f t="shared" si="7"/>
        <v>2104.7399999999998</v>
      </c>
      <c r="G82" s="25">
        <f t="shared" si="8"/>
        <v>42.094799999999999</v>
      </c>
      <c r="H82" s="25">
        <f t="shared" si="9"/>
        <v>157.85549999999998</v>
      </c>
      <c r="I82" s="25">
        <f>+INGENIERIA!O82</f>
        <v>0</v>
      </c>
      <c r="J82" s="25">
        <f t="shared" si="10"/>
        <v>2304.6902999999998</v>
      </c>
      <c r="K82" s="25">
        <f t="shared" si="11"/>
        <v>368.75044799999995</v>
      </c>
      <c r="L82" s="25">
        <f t="shared" si="12"/>
        <v>2673.4407479999995</v>
      </c>
      <c r="N82" s="68" t="s">
        <v>359</v>
      </c>
      <c r="O82" s="68" t="s">
        <v>360</v>
      </c>
    </row>
    <row r="83" spans="1:15" ht="15">
      <c r="A83" s="2" t="s">
        <v>170</v>
      </c>
      <c r="B83" s="1" t="s">
        <v>171</v>
      </c>
      <c r="C83" s="13">
        <v>3239.02</v>
      </c>
      <c r="F83" s="25">
        <f t="shared" si="7"/>
        <v>3239.02</v>
      </c>
      <c r="G83" s="25">
        <f t="shared" si="8"/>
        <v>64.7804</v>
      </c>
      <c r="H83" s="25">
        <f t="shared" si="9"/>
        <v>242.92649999999998</v>
      </c>
      <c r="I83" s="25">
        <f>+INGENIERIA!O83</f>
        <v>0</v>
      </c>
      <c r="J83" s="25">
        <f t="shared" si="10"/>
        <v>3546.7269000000001</v>
      </c>
      <c r="K83" s="25">
        <f t="shared" si="11"/>
        <v>567.47630400000003</v>
      </c>
      <c r="L83" s="25">
        <f t="shared" si="12"/>
        <v>4114.2032040000004</v>
      </c>
      <c r="N83" s="68" t="s">
        <v>359</v>
      </c>
      <c r="O83" s="68" t="s">
        <v>361</v>
      </c>
    </row>
    <row r="84" spans="1:15" ht="15">
      <c r="A84" s="2" t="s">
        <v>172</v>
      </c>
      <c r="B84" s="1" t="s">
        <v>173</v>
      </c>
      <c r="C84" s="13">
        <v>1729.17</v>
      </c>
      <c r="F84" s="25">
        <f t="shared" si="7"/>
        <v>1729.17</v>
      </c>
      <c r="G84" s="25">
        <f t="shared" si="8"/>
        <v>34.583400000000005</v>
      </c>
      <c r="H84" s="25">
        <f t="shared" si="9"/>
        <v>129.68774999999999</v>
      </c>
      <c r="I84" s="25">
        <f>+INGENIERIA!O84</f>
        <v>84.73</v>
      </c>
      <c r="J84" s="25">
        <f t="shared" si="10"/>
        <v>1978.1711500000001</v>
      </c>
      <c r="K84" s="25">
        <f t="shared" si="11"/>
        <v>316.507384</v>
      </c>
      <c r="L84" s="25">
        <f t="shared" si="12"/>
        <v>2294.6785340000001</v>
      </c>
      <c r="N84" s="68" t="s">
        <v>353</v>
      </c>
      <c r="O84" s="68" t="s">
        <v>362</v>
      </c>
    </row>
    <row r="85" spans="1:15" ht="15">
      <c r="A85" s="2" t="s">
        <v>174</v>
      </c>
      <c r="B85" s="1" t="s">
        <v>175</v>
      </c>
      <c r="C85" s="13">
        <v>4511.13</v>
      </c>
      <c r="F85" s="25">
        <f t="shared" si="7"/>
        <v>4511.13</v>
      </c>
      <c r="G85" s="25">
        <f t="shared" si="8"/>
        <v>90.2226</v>
      </c>
      <c r="H85" s="25">
        <f t="shared" si="9"/>
        <v>338.33474999999999</v>
      </c>
      <c r="I85" s="25">
        <f>+INGENIERIA!O85</f>
        <v>221.05</v>
      </c>
      <c r="J85" s="25">
        <f t="shared" si="10"/>
        <v>5160.7373500000003</v>
      </c>
      <c r="K85" s="25">
        <f t="shared" si="11"/>
        <v>825.71797600000002</v>
      </c>
      <c r="L85" s="25">
        <f t="shared" si="12"/>
        <v>5986.4553260000002</v>
      </c>
      <c r="N85" s="68" t="s">
        <v>353</v>
      </c>
      <c r="O85" s="68" t="s">
        <v>363</v>
      </c>
    </row>
    <row r="86" spans="1:15" ht="15">
      <c r="A86" s="2" t="s">
        <v>176</v>
      </c>
      <c r="B86" s="1" t="s">
        <v>177</v>
      </c>
      <c r="C86" s="13">
        <v>2169.71</v>
      </c>
      <c r="F86" s="25">
        <f t="shared" si="7"/>
        <v>2169.71</v>
      </c>
      <c r="G86" s="25">
        <f t="shared" si="8"/>
        <v>43.394200000000005</v>
      </c>
      <c r="H86" s="25">
        <f t="shared" si="9"/>
        <v>162.72825</v>
      </c>
      <c r="I86" s="25">
        <f>+INGENIERIA!O86</f>
        <v>0</v>
      </c>
      <c r="J86" s="25">
        <f t="shared" si="10"/>
        <v>2375.8324500000003</v>
      </c>
      <c r="K86" s="25">
        <f t="shared" si="11"/>
        <v>380.13319200000007</v>
      </c>
      <c r="L86" s="25">
        <f t="shared" si="12"/>
        <v>2755.9656420000006</v>
      </c>
      <c r="N86" s="68" t="s">
        <v>353</v>
      </c>
      <c r="O86" s="68" t="s">
        <v>364</v>
      </c>
    </row>
    <row r="87" spans="1:15" ht="15">
      <c r="A87" s="2" t="s">
        <v>178</v>
      </c>
      <c r="B87" s="1" t="s">
        <v>179</v>
      </c>
      <c r="C87" s="13">
        <v>909.95</v>
      </c>
      <c r="F87" s="25">
        <f t="shared" si="7"/>
        <v>909.95</v>
      </c>
      <c r="G87" s="25">
        <f t="shared" si="8"/>
        <v>18.199000000000002</v>
      </c>
      <c r="H87" s="25">
        <f t="shared" si="9"/>
        <v>68.246250000000003</v>
      </c>
      <c r="I87" s="25">
        <f>+INGENIERIA!O87</f>
        <v>0</v>
      </c>
      <c r="J87" s="25">
        <f t="shared" si="10"/>
        <v>996.39525000000003</v>
      </c>
      <c r="K87" s="25">
        <f t="shared" si="11"/>
        <v>159.42324000000002</v>
      </c>
      <c r="L87" s="25">
        <f t="shared" si="12"/>
        <v>1155.8184900000001</v>
      </c>
      <c r="N87" s="68" t="s">
        <v>359</v>
      </c>
      <c r="O87" s="68" t="s">
        <v>365</v>
      </c>
    </row>
    <row r="88" spans="1:15" ht="15">
      <c r="A88" s="2" t="s">
        <v>180</v>
      </c>
      <c r="B88" s="1" t="s">
        <v>181</v>
      </c>
      <c r="C88" s="13">
        <v>3199.28</v>
      </c>
      <c r="F88" s="25">
        <f t="shared" si="7"/>
        <v>3199.28</v>
      </c>
      <c r="G88" s="25">
        <f t="shared" si="8"/>
        <v>63.985600000000005</v>
      </c>
      <c r="H88" s="25">
        <f t="shared" si="9"/>
        <v>239.946</v>
      </c>
      <c r="I88" s="25">
        <f>+INGENIERIA!O88</f>
        <v>0</v>
      </c>
      <c r="J88" s="25">
        <f t="shared" si="10"/>
        <v>3503.2116000000001</v>
      </c>
      <c r="K88" s="25">
        <f t="shared" si="11"/>
        <v>560.51385600000003</v>
      </c>
      <c r="L88" s="25">
        <f t="shared" si="12"/>
        <v>4063.7254560000001</v>
      </c>
      <c r="N88" s="68" t="s">
        <v>359</v>
      </c>
      <c r="O88" s="68" t="s">
        <v>366</v>
      </c>
    </row>
    <row r="89" spans="1:15" ht="15">
      <c r="A89" s="2" t="s">
        <v>182</v>
      </c>
      <c r="B89" s="1" t="s">
        <v>183</v>
      </c>
      <c r="C89" s="13">
        <v>765.53</v>
      </c>
      <c r="F89" s="25">
        <f t="shared" si="7"/>
        <v>765.53</v>
      </c>
      <c r="G89" s="25">
        <f t="shared" si="8"/>
        <v>15.310599999999999</v>
      </c>
      <c r="H89" s="25">
        <f t="shared" si="9"/>
        <v>57.414749999999998</v>
      </c>
      <c r="I89" s="25">
        <f>+INGENIERIA!O89</f>
        <v>0</v>
      </c>
      <c r="J89" s="25">
        <f t="shared" si="10"/>
        <v>838.25535000000002</v>
      </c>
      <c r="K89" s="25">
        <f t="shared" si="11"/>
        <v>134.120856</v>
      </c>
      <c r="L89" s="25">
        <f t="shared" si="12"/>
        <v>972.37620600000002</v>
      </c>
      <c r="N89" s="68" t="s">
        <v>353</v>
      </c>
      <c r="O89" s="68" t="s">
        <v>367</v>
      </c>
    </row>
    <row r="90" spans="1:15" ht="15">
      <c r="A90" s="2" t="s">
        <v>184</v>
      </c>
      <c r="B90" s="1" t="s">
        <v>185</v>
      </c>
      <c r="C90" s="13">
        <v>1180.5999999999999</v>
      </c>
      <c r="F90" s="25">
        <f t="shared" si="7"/>
        <v>1180.5999999999999</v>
      </c>
      <c r="G90" s="25">
        <f t="shared" si="8"/>
        <v>23.611999999999998</v>
      </c>
      <c r="H90" s="25">
        <f t="shared" si="9"/>
        <v>88.544999999999987</v>
      </c>
      <c r="I90" s="25">
        <f>+INGENIERIA!O90</f>
        <v>57.85</v>
      </c>
      <c r="J90" s="25">
        <f t="shared" si="10"/>
        <v>1350.607</v>
      </c>
      <c r="K90" s="25">
        <f t="shared" si="11"/>
        <v>216.09711999999999</v>
      </c>
      <c r="L90" s="25">
        <f t="shared" si="12"/>
        <v>1566.7041199999999</v>
      </c>
      <c r="N90" s="68" t="s">
        <v>353</v>
      </c>
      <c r="O90" s="68" t="s">
        <v>368</v>
      </c>
    </row>
    <row r="91" spans="1:15" ht="15">
      <c r="A91" s="2" t="s">
        <v>186</v>
      </c>
      <c r="B91" s="1" t="s">
        <v>187</v>
      </c>
      <c r="C91" s="13">
        <v>2941.48</v>
      </c>
      <c r="F91" s="25">
        <f t="shared" si="7"/>
        <v>2941.48</v>
      </c>
      <c r="G91" s="25">
        <f t="shared" si="8"/>
        <v>58.829599999999999</v>
      </c>
      <c r="H91" s="25">
        <f t="shared" si="9"/>
        <v>220.61099999999999</v>
      </c>
      <c r="I91" s="25">
        <f>+INGENIERIA!O91</f>
        <v>144.13</v>
      </c>
      <c r="J91" s="25">
        <f t="shared" si="10"/>
        <v>3365.0506</v>
      </c>
      <c r="K91" s="25">
        <f t="shared" si="11"/>
        <v>538.408096</v>
      </c>
      <c r="L91" s="25">
        <f t="shared" si="12"/>
        <v>3903.4586960000001</v>
      </c>
      <c r="N91" s="68" t="s">
        <v>353</v>
      </c>
      <c r="O91" s="68" t="s">
        <v>369</v>
      </c>
    </row>
    <row r="92" spans="1:15" ht="15">
      <c r="A92" s="2" t="s">
        <v>188</v>
      </c>
      <c r="B92" s="1" t="s">
        <v>189</v>
      </c>
      <c r="C92" s="13">
        <v>3050.14</v>
      </c>
      <c r="F92" s="25">
        <f t="shared" si="7"/>
        <v>3050.14</v>
      </c>
      <c r="G92" s="25">
        <f t="shared" si="8"/>
        <v>61.002800000000001</v>
      </c>
      <c r="H92" s="25">
        <f t="shared" si="9"/>
        <v>228.76049999999998</v>
      </c>
      <c r="I92" s="25">
        <f>+INGENIERIA!O92</f>
        <v>149.46</v>
      </c>
      <c r="J92" s="25">
        <f t="shared" si="10"/>
        <v>3489.3633</v>
      </c>
      <c r="K92" s="25">
        <f t="shared" si="11"/>
        <v>558.29812800000002</v>
      </c>
      <c r="L92" s="25">
        <f t="shared" si="12"/>
        <v>4047.6614279999999</v>
      </c>
      <c r="N92" s="68" t="s">
        <v>353</v>
      </c>
      <c r="O92" s="68" t="s">
        <v>370</v>
      </c>
    </row>
    <row r="93" spans="1:15" ht="15">
      <c r="A93" s="2" t="s">
        <v>190</v>
      </c>
      <c r="B93" s="1" t="s">
        <v>191</v>
      </c>
      <c r="C93" s="13">
        <v>4311.6899999999996</v>
      </c>
      <c r="F93" s="25">
        <f t="shared" si="7"/>
        <v>4311.6899999999996</v>
      </c>
      <c r="G93" s="25">
        <f t="shared" si="8"/>
        <v>86.233799999999988</v>
      </c>
      <c r="H93" s="25">
        <f t="shared" si="9"/>
        <v>323.37674999999996</v>
      </c>
      <c r="I93" s="25">
        <f>+INGENIERIA!O93</f>
        <v>0</v>
      </c>
      <c r="J93" s="25">
        <f t="shared" si="10"/>
        <v>4721.3005499999999</v>
      </c>
      <c r="K93" s="25">
        <f t="shared" si="11"/>
        <v>755.40808800000002</v>
      </c>
      <c r="L93" s="25">
        <f t="shared" si="12"/>
        <v>5476.7086380000001</v>
      </c>
      <c r="N93" s="68" t="s">
        <v>359</v>
      </c>
      <c r="O93" s="68" t="s">
        <v>371</v>
      </c>
    </row>
    <row r="94" spans="1:15" ht="15">
      <c r="A94" s="2" t="s">
        <v>192</v>
      </c>
      <c r="B94" s="1" t="s">
        <v>193</v>
      </c>
      <c r="C94" s="13">
        <v>1382.87</v>
      </c>
      <c r="F94" s="25">
        <f t="shared" si="7"/>
        <v>1382.87</v>
      </c>
      <c r="G94" s="25">
        <f t="shared" si="8"/>
        <v>27.657399999999999</v>
      </c>
      <c r="H94" s="25">
        <f t="shared" si="9"/>
        <v>103.71524999999998</v>
      </c>
      <c r="I94" s="25">
        <f>+INGENIERIA!O94</f>
        <v>67.760000000000005</v>
      </c>
      <c r="J94" s="25">
        <f t="shared" si="10"/>
        <v>1582.0026499999999</v>
      </c>
      <c r="K94" s="25">
        <f t="shared" si="11"/>
        <v>253.12042399999999</v>
      </c>
      <c r="L94" s="25">
        <f t="shared" si="12"/>
        <v>1835.1230739999999</v>
      </c>
      <c r="N94" s="68" t="s">
        <v>353</v>
      </c>
      <c r="O94" s="68" t="s">
        <v>372</v>
      </c>
    </row>
    <row r="95" spans="1:15" ht="15">
      <c r="A95" s="2" t="s">
        <v>194</v>
      </c>
      <c r="B95" s="1" t="s">
        <v>195</v>
      </c>
      <c r="C95" s="13">
        <v>2025.05</v>
      </c>
      <c r="F95" s="25">
        <f t="shared" si="7"/>
        <v>2025.05</v>
      </c>
      <c r="G95" s="25">
        <f t="shared" si="8"/>
        <v>40.500999999999998</v>
      </c>
      <c r="H95" s="25">
        <f t="shared" si="9"/>
        <v>151.87875</v>
      </c>
      <c r="I95" s="25">
        <f>+INGENIERIA!O95</f>
        <v>0</v>
      </c>
      <c r="J95" s="25">
        <f t="shared" si="10"/>
        <v>2217.4297499999998</v>
      </c>
      <c r="K95" s="25">
        <f t="shared" si="11"/>
        <v>354.78875999999997</v>
      </c>
      <c r="L95" s="25">
        <f t="shared" si="12"/>
        <v>2572.2185099999997</v>
      </c>
      <c r="N95" s="69" t="s">
        <v>286</v>
      </c>
      <c r="O95" s="68" t="s">
        <v>373</v>
      </c>
    </row>
    <row r="96" spans="1:15" ht="15">
      <c r="A96" s="2" t="s">
        <v>196</v>
      </c>
      <c r="B96" s="1" t="s">
        <v>197</v>
      </c>
      <c r="C96" s="13">
        <v>1200.01</v>
      </c>
      <c r="F96" s="25">
        <f t="shared" si="7"/>
        <v>1200.01</v>
      </c>
      <c r="G96" s="25">
        <f t="shared" si="8"/>
        <v>24.0002</v>
      </c>
      <c r="H96" s="25">
        <f t="shared" si="9"/>
        <v>90.000749999999996</v>
      </c>
      <c r="I96" s="25">
        <f>+INGENIERIA!O96</f>
        <v>0</v>
      </c>
      <c r="J96" s="25">
        <f t="shared" si="10"/>
        <v>1314.0109499999999</v>
      </c>
      <c r="K96" s="25">
        <f t="shared" si="11"/>
        <v>210.24175199999999</v>
      </c>
      <c r="L96" s="25">
        <f t="shared" si="12"/>
        <v>1524.2527019999998</v>
      </c>
      <c r="N96" s="68" t="s">
        <v>359</v>
      </c>
      <c r="O96" s="68" t="s">
        <v>374</v>
      </c>
    </row>
    <row r="97" spans="1:15" ht="15">
      <c r="A97" s="2" t="s">
        <v>198</v>
      </c>
      <c r="B97" s="1" t="s">
        <v>199</v>
      </c>
      <c r="C97" s="13">
        <v>2058.23</v>
      </c>
      <c r="F97" s="25">
        <f t="shared" si="7"/>
        <v>2058.23</v>
      </c>
      <c r="G97" s="25">
        <f t="shared" si="8"/>
        <v>41.1646</v>
      </c>
      <c r="H97" s="25">
        <f t="shared" si="9"/>
        <v>154.36724999999998</v>
      </c>
      <c r="I97" s="25">
        <f>+INGENIERIA!O97</f>
        <v>100.85</v>
      </c>
      <c r="J97" s="25">
        <f t="shared" si="10"/>
        <v>2354.6118499999998</v>
      </c>
      <c r="K97" s="25">
        <f t="shared" si="11"/>
        <v>376.73789599999998</v>
      </c>
      <c r="L97" s="25">
        <f t="shared" si="12"/>
        <v>2731.3497459999999</v>
      </c>
      <c r="N97" s="68" t="s">
        <v>353</v>
      </c>
      <c r="O97" s="68" t="s">
        <v>375</v>
      </c>
    </row>
    <row r="98" spans="1:15" ht="15">
      <c r="A98" s="2" t="s">
        <v>200</v>
      </c>
      <c r="B98" s="1" t="s">
        <v>201</v>
      </c>
      <c r="C98" s="13">
        <v>2048.9299999999998</v>
      </c>
      <c r="F98" s="25">
        <f t="shared" si="7"/>
        <v>2048.9299999999998</v>
      </c>
      <c r="G98" s="25">
        <f t="shared" si="8"/>
        <v>40.9786</v>
      </c>
      <c r="H98" s="25">
        <f t="shared" si="9"/>
        <v>153.66974999999999</v>
      </c>
      <c r="I98" s="25">
        <f>+INGENIERIA!O98</f>
        <v>0</v>
      </c>
      <c r="J98" s="25">
        <f t="shared" si="10"/>
        <v>2243.5783499999998</v>
      </c>
      <c r="K98" s="25">
        <f t="shared" si="11"/>
        <v>358.97253599999999</v>
      </c>
      <c r="L98" s="25">
        <f t="shared" si="12"/>
        <v>2602.550886</v>
      </c>
      <c r="N98" s="68" t="s">
        <v>359</v>
      </c>
      <c r="O98" s="68" t="s">
        <v>376</v>
      </c>
    </row>
    <row r="99" spans="1:15" ht="15">
      <c r="A99" s="2" t="s">
        <v>202</v>
      </c>
      <c r="B99" s="1" t="s">
        <v>203</v>
      </c>
      <c r="C99" s="13">
        <v>627.13</v>
      </c>
      <c r="F99" s="25">
        <f t="shared" si="7"/>
        <v>627.13</v>
      </c>
      <c r="G99" s="25">
        <f t="shared" si="8"/>
        <v>12.5426</v>
      </c>
      <c r="H99" s="25">
        <f t="shared" si="9"/>
        <v>47.034749999999995</v>
      </c>
      <c r="I99" s="25">
        <f>+INGENIERIA!O99</f>
        <v>30.73</v>
      </c>
      <c r="J99" s="25">
        <f t="shared" si="10"/>
        <v>717.43735000000004</v>
      </c>
      <c r="K99" s="25">
        <f t="shared" si="11"/>
        <v>114.78997600000001</v>
      </c>
      <c r="L99" s="25">
        <f t="shared" si="12"/>
        <v>832.22732600000006</v>
      </c>
      <c r="N99" s="68" t="s">
        <v>353</v>
      </c>
      <c r="O99" s="68" t="s">
        <v>377</v>
      </c>
    </row>
    <row r="100" spans="1:15" ht="15">
      <c r="A100" s="2" t="s">
        <v>204</v>
      </c>
      <c r="B100" s="1" t="s">
        <v>205</v>
      </c>
      <c r="C100" s="13">
        <v>6871.55</v>
      </c>
      <c r="F100" s="25">
        <f t="shared" si="7"/>
        <v>6871.55</v>
      </c>
      <c r="G100" s="25">
        <f t="shared" si="8"/>
        <v>137.43100000000001</v>
      </c>
      <c r="H100" s="25">
        <f t="shared" si="9"/>
        <v>515.36625000000004</v>
      </c>
      <c r="I100" s="25">
        <f>+INGENIERIA!O100</f>
        <v>336.71</v>
      </c>
      <c r="J100" s="25">
        <f t="shared" si="10"/>
        <v>7861.0572499999998</v>
      </c>
      <c r="K100" s="25">
        <f t="shared" si="11"/>
        <v>1257.7691600000001</v>
      </c>
      <c r="L100" s="25">
        <f t="shared" si="12"/>
        <v>9118.8264099999997</v>
      </c>
      <c r="N100" s="68" t="s">
        <v>353</v>
      </c>
      <c r="O100" s="68" t="s">
        <v>378</v>
      </c>
    </row>
    <row r="101" spans="1:15" ht="15">
      <c r="A101" s="2" t="s">
        <v>206</v>
      </c>
      <c r="B101" s="1" t="s">
        <v>207</v>
      </c>
      <c r="C101" s="13">
        <v>999.95</v>
      </c>
      <c r="F101" s="25">
        <f t="shared" si="7"/>
        <v>999.95</v>
      </c>
      <c r="G101" s="25">
        <f t="shared" si="8"/>
        <v>19.999000000000002</v>
      </c>
      <c r="H101" s="25">
        <f t="shared" si="9"/>
        <v>74.996250000000003</v>
      </c>
      <c r="I101" s="25">
        <f>+INGENIERIA!O101</f>
        <v>0</v>
      </c>
      <c r="J101" s="25">
        <f t="shared" si="10"/>
        <v>1094.94525</v>
      </c>
      <c r="K101" s="25">
        <f t="shared" si="11"/>
        <v>175.19123999999999</v>
      </c>
      <c r="L101" s="25">
        <f t="shared" si="12"/>
        <v>1270.1364899999999</v>
      </c>
      <c r="N101" s="68" t="s">
        <v>359</v>
      </c>
      <c r="O101" s="68" t="s">
        <v>379</v>
      </c>
    </row>
    <row r="102" spans="1:15" ht="15">
      <c r="A102" s="2" t="s">
        <v>208</v>
      </c>
      <c r="B102" s="1" t="s">
        <v>209</v>
      </c>
      <c r="C102" s="13">
        <v>5229.17</v>
      </c>
      <c r="F102" s="25">
        <f t="shared" si="7"/>
        <v>5229.17</v>
      </c>
      <c r="G102" s="25">
        <f t="shared" si="8"/>
        <v>104.5834</v>
      </c>
      <c r="H102" s="25">
        <f t="shared" si="9"/>
        <v>392.18774999999999</v>
      </c>
      <c r="I102" s="25">
        <f>+INGENIERIA!O102</f>
        <v>0</v>
      </c>
      <c r="J102" s="25">
        <f t="shared" si="10"/>
        <v>5725.9411500000006</v>
      </c>
      <c r="K102" s="25">
        <f t="shared" si="11"/>
        <v>916.15058400000009</v>
      </c>
      <c r="L102" s="25">
        <f t="shared" si="12"/>
        <v>6642.0917340000005</v>
      </c>
      <c r="N102" s="68" t="s">
        <v>359</v>
      </c>
      <c r="O102" s="68" t="s">
        <v>380</v>
      </c>
    </row>
    <row r="103" spans="1:15" ht="15">
      <c r="A103" s="2" t="s">
        <v>210</v>
      </c>
      <c r="B103" s="1" t="s">
        <v>211</v>
      </c>
      <c r="C103" s="13">
        <v>1200.01</v>
      </c>
      <c r="F103" s="25">
        <f t="shared" si="7"/>
        <v>1200.01</v>
      </c>
      <c r="G103" s="25">
        <f t="shared" si="8"/>
        <v>24.0002</v>
      </c>
      <c r="H103" s="25">
        <f t="shared" si="9"/>
        <v>90.000749999999996</v>
      </c>
      <c r="I103" s="25">
        <f>+INGENIERIA!O103</f>
        <v>0</v>
      </c>
      <c r="J103" s="25">
        <f t="shared" si="10"/>
        <v>1314.0109499999999</v>
      </c>
      <c r="K103" s="25">
        <f t="shared" si="11"/>
        <v>210.24175199999999</v>
      </c>
      <c r="L103" s="25">
        <f t="shared" si="12"/>
        <v>1524.2527019999998</v>
      </c>
      <c r="N103" s="68" t="s">
        <v>359</v>
      </c>
      <c r="O103" s="68" t="s">
        <v>381</v>
      </c>
    </row>
    <row r="104" spans="1:15" ht="15">
      <c r="A104" s="2" t="s">
        <v>212</v>
      </c>
      <c r="B104" s="1" t="s">
        <v>213</v>
      </c>
      <c r="C104" s="13">
        <v>1199.94</v>
      </c>
      <c r="F104" s="25">
        <f t="shared" si="7"/>
        <v>1199.94</v>
      </c>
      <c r="G104" s="25">
        <f t="shared" si="8"/>
        <v>23.998800000000003</v>
      </c>
      <c r="H104" s="25">
        <f t="shared" si="9"/>
        <v>89.995500000000007</v>
      </c>
      <c r="I104" s="25">
        <f>+INGENIERIA!O104</f>
        <v>0</v>
      </c>
      <c r="J104" s="25">
        <f t="shared" si="10"/>
        <v>1313.9343000000001</v>
      </c>
      <c r="K104" s="25">
        <f t="shared" si="11"/>
        <v>210.22948800000003</v>
      </c>
      <c r="L104" s="25">
        <f t="shared" si="12"/>
        <v>1524.1637880000001</v>
      </c>
      <c r="N104" s="68" t="s">
        <v>359</v>
      </c>
      <c r="O104" s="68" t="s">
        <v>382</v>
      </c>
    </row>
    <row r="105" spans="1:15" ht="15">
      <c r="A105" s="2" t="s">
        <v>214</v>
      </c>
      <c r="B105" s="1" t="s">
        <v>215</v>
      </c>
      <c r="C105" s="13">
        <v>4588.7700000000004</v>
      </c>
      <c r="F105" s="25">
        <f t="shared" si="7"/>
        <v>4588.7700000000004</v>
      </c>
      <c r="G105" s="25">
        <f t="shared" si="8"/>
        <v>91.775400000000005</v>
      </c>
      <c r="H105" s="25">
        <f t="shared" si="9"/>
        <v>344.15775000000002</v>
      </c>
      <c r="I105" s="25">
        <f>+INGENIERIA!O105</f>
        <v>0</v>
      </c>
      <c r="J105" s="25">
        <f t="shared" si="10"/>
        <v>5024.7031500000012</v>
      </c>
      <c r="K105" s="25">
        <f t="shared" si="11"/>
        <v>803.9525040000002</v>
      </c>
      <c r="L105" s="25">
        <f t="shared" si="12"/>
        <v>5828.6556540000011</v>
      </c>
      <c r="N105" s="68" t="s">
        <v>359</v>
      </c>
      <c r="O105" s="68" t="s">
        <v>383</v>
      </c>
    </row>
    <row r="106" spans="1:15" ht="15">
      <c r="A106" s="2" t="s">
        <v>216</v>
      </c>
      <c r="B106" s="1" t="s">
        <v>217</v>
      </c>
      <c r="C106" s="13">
        <v>1783.97</v>
      </c>
      <c r="F106" s="25">
        <f t="shared" si="7"/>
        <v>1783.97</v>
      </c>
      <c r="G106" s="25">
        <f t="shared" si="8"/>
        <v>35.679400000000001</v>
      </c>
      <c r="H106" s="25">
        <f t="shared" si="9"/>
        <v>133.79775000000001</v>
      </c>
      <c r="I106" s="25">
        <f>+INGENIERIA!O106</f>
        <v>87.41</v>
      </c>
      <c r="J106" s="25">
        <f t="shared" si="10"/>
        <v>2040.85715</v>
      </c>
      <c r="K106" s="25">
        <f t="shared" si="11"/>
        <v>326.53714400000001</v>
      </c>
      <c r="L106" s="25">
        <f t="shared" si="12"/>
        <v>2367.3942940000002</v>
      </c>
      <c r="N106" s="68" t="s">
        <v>353</v>
      </c>
      <c r="O106" s="68" t="s">
        <v>384</v>
      </c>
    </row>
    <row r="107" spans="1:15" ht="15">
      <c r="A107" s="2" t="s">
        <v>218</v>
      </c>
      <c r="B107" s="1" t="s">
        <v>219</v>
      </c>
      <c r="C107" s="13">
        <v>1581.06</v>
      </c>
      <c r="F107" s="25">
        <f t="shared" si="7"/>
        <v>1581.06</v>
      </c>
      <c r="G107" s="25">
        <f t="shared" si="8"/>
        <v>31.621199999999998</v>
      </c>
      <c r="H107" s="25">
        <f t="shared" si="9"/>
        <v>118.5795</v>
      </c>
      <c r="I107" s="25">
        <f>+INGENIERIA!O107</f>
        <v>0</v>
      </c>
      <c r="J107" s="25">
        <f t="shared" si="10"/>
        <v>1731.2607</v>
      </c>
      <c r="K107" s="25">
        <f t="shared" si="11"/>
        <v>277.001712</v>
      </c>
      <c r="L107" s="25">
        <f t="shared" si="12"/>
        <v>2008.262412</v>
      </c>
      <c r="N107" s="68" t="s">
        <v>359</v>
      </c>
      <c r="O107" s="68" t="s">
        <v>385</v>
      </c>
    </row>
    <row r="108" spans="1:15" ht="15">
      <c r="A108" s="2" t="s">
        <v>220</v>
      </c>
      <c r="B108" s="1" t="s">
        <v>221</v>
      </c>
      <c r="C108" s="13">
        <v>829.05</v>
      </c>
      <c r="F108" s="25">
        <f t="shared" si="7"/>
        <v>829.05</v>
      </c>
      <c r="G108" s="25">
        <f t="shared" si="8"/>
        <v>16.581</v>
      </c>
      <c r="H108" s="25">
        <f t="shared" si="9"/>
        <v>62.178749999999994</v>
      </c>
      <c r="I108" s="25">
        <f>+INGENIERIA!O108</f>
        <v>0</v>
      </c>
      <c r="J108" s="25">
        <f t="shared" si="10"/>
        <v>907.80975000000001</v>
      </c>
      <c r="K108" s="25">
        <f t="shared" si="11"/>
        <v>145.24956</v>
      </c>
      <c r="L108" s="25">
        <f t="shared" si="12"/>
        <v>1053.0593100000001</v>
      </c>
      <c r="N108" s="68" t="s">
        <v>353</v>
      </c>
      <c r="O108" s="68" t="s">
        <v>386</v>
      </c>
    </row>
    <row r="109" spans="1:15" ht="15">
      <c r="A109" s="2" t="s">
        <v>222</v>
      </c>
      <c r="B109" s="1" t="s">
        <v>223</v>
      </c>
      <c r="C109" s="13">
        <v>1131.4100000000001</v>
      </c>
      <c r="F109" s="25">
        <f t="shared" si="7"/>
        <v>1131.4100000000001</v>
      </c>
      <c r="G109" s="25">
        <f t="shared" si="8"/>
        <v>22.628200000000003</v>
      </c>
      <c r="H109" s="25">
        <f t="shared" si="9"/>
        <v>84.85575</v>
      </c>
      <c r="I109" s="25">
        <f>+INGENIERIA!O109</f>
        <v>0</v>
      </c>
      <c r="J109" s="25">
        <f t="shared" si="10"/>
        <v>1238.8939500000001</v>
      </c>
      <c r="K109" s="25">
        <f t="shared" si="11"/>
        <v>198.22303200000002</v>
      </c>
      <c r="L109" s="25">
        <f t="shared" si="12"/>
        <v>1437.1169820000002</v>
      </c>
      <c r="N109" s="68" t="s">
        <v>353</v>
      </c>
      <c r="O109" s="68" t="s">
        <v>387</v>
      </c>
    </row>
    <row r="110" spans="1:15" ht="15">
      <c r="A110" s="2" t="s">
        <v>224</v>
      </c>
      <c r="B110" s="1" t="s">
        <v>225</v>
      </c>
      <c r="C110" s="13">
        <v>1199.18</v>
      </c>
      <c r="F110" s="25">
        <f t="shared" si="7"/>
        <v>1199.18</v>
      </c>
      <c r="G110" s="25">
        <f t="shared" si="8"/>
        <v>23.983600000000003</v>
      </c>
      <c r="H110" s="25">
        <f t="shared" si="9"/>
        <v>89.938500000000005</v>
      </c>
      <c r="I110" s="25">
        <f>+INGENIERIA!O110</f>
        <v>0</v>
      </c>
      <c r="J110" s="25">
        <f t="shared" si="10"/>
        <v>1313.1021000000001</v>
      </c>
      <c r="K110" s="25">
        <f t="shared" si="11"/>
        <v>210.09633600000001</v>
      </c>
      <c r="L110" s="25">
        <f t="shared" si="12"/>
        <v>1523.1984360000001</v>
      </c>
      <c r="N110" s="68" t="s">
        <v>353</v>
      </c>
      <c r="O110" s="68" t="s">
        <v>388</v>
      </c>
    </row>
    <row r="111" spans="1:15" ht="15">
      <c r="A111" s="2" t="s">
        <v>226</v>
      </c>
      <c r="B111" s="1" t="s">
        <v>227</v>
      </c>
      <c r="C111" s="13">
        <v>1736</v>
      </c>
      <c r="F111" s="25">
        <f t="shared" si="7"/>
        <v>1736</v>
      </c>
      <c r="G111" s="25">
        <f t="shared" si="8"/>
        <v>34.72</v>
      </c>
      <c r="H111" s="25">
        <f t="shared" si="9"/>
        <v>130.19999999999999</v>
      </c>
      <c r="I111" s="25">
        <f>+INGENIERIA!O111</f>
        <v>85.06</v>
      </c>
      <c r="J111" s="25">
        <f t="shared" si="10"/>
        <v>1985.98</v>
      </c>
      <c r="K111" s="25">
        <f t="shared" si="11"/>
        <v>317.7568</v>
      </c>
      <c r="L111" s="25">
        <f t="shared" si="12"/>
        <v>2303.7368000000001</v>
      </c>
      <c r="N111" s="68" t="s">
        <v>353</v>
      </c>
      <c r="O111" s="68" t="s">
        <v>389</v>
      </c>
    </row>
    <row r="112" spans="1:15" ht="15">
      <c r="A112" s="2" t="s">
        <v>228</v>
      </c>
      <c r="B112" s="1" t="s">
        <v>229</v>
      </c>
      <c r="C112" s="13">
        <v>3654.47</v>
      </c>
      <c r="F112" s="25">
        <f t="shared" si="7"/>
        <v>3654.47</v>
      </c>
      <c r="G112" s="25">
        <f t="shared" si="8"/>
        <v>73.089399999999998</v>
      </c>
      <c r="H112" s="25">
        <f t="shared" si="9"/>
        <v>274.08524999999997</v>
      </c>
      <c r="I112" s="25">
        <f>+INGENIERIA!O112</f>
        <v>179.07</v>
      </c>
      <c r="J112" s="25">
        <f t="shared" si="10"/>
        <v>4180.7146499999999</v>
      </c>
      <c r="K112" s="25">
        <f t="shared" si="11"/>
        <v>668.91434400000003</v>
      </c>
      <c r="L112" s="25">
        <f t="shared" si="12"/>
        <v>4849.6289939999997</v>
      </c>
      <c r="N112" s="68" t="s">
        <v>353</v>
      </c>
      <c r="O112" s="68" t="s">
        <v>390</v>
      </c>
    </row>
    <row r="113" spans="1:15" ht="15">
      <c r="A113" s="2" t="s">
        <v>230</v>
      </c>
      <c r="B113" s="1" t="s">
        <v>231</v>
      </c>
      <c r="C113" s="13">
        <v>2837.77</v>
      </c>
      <c r="F113" s="25">
        <f t="shared" si="7"/>
        <v>2837.77</v>
      </c>
      <c r="G113" s="25">
        <f t="shared" si="8"/>
        <v>56.755400000000002</v>
      </c>
      <c r="H113" s="25">
        <f t="shared" si="9"/>
        <v>212.83275</v>
      </c>
      <c r="I113" s="25">
        <f>+INGENIERIA!O113</f>
        <v>0</v>
      </c>
      <c r="J113" s="25">
        <f t="shared" si="10"/>
        <v>3107.35815</v>
      </c>
      <c r="K113" s="25">
        <f t="shared" si="11"/>
        <v>497.17730399999999</v>
      </c>
      <c r="L113" s="25">
        <f t="shared" si="12"/>
        <v>3604.5354539999998</v>
      </c>
      <c r="N113" s="68" t="s">
        <v>359</v>
      </c>
      <c r="O113" s="68" t="s">
        <v>391</v>
      </c>
    </row>
    <row r="114" spans="1:15" ht="15">
      <c r="A114" s="2" t="s">
        <v>232</v>
      </c>
      <c r="B114" s="1" t="s">
        <v>233</v>
      </c>
      <c r="C114" s="13">
        <v>1331.97</v>
      </c>
      <c r="F114" s="25">
        <f t="shared" si="7"/>
        <v>1331.97</v>
      </c>
      <c r="G114" s="25">
        <f t="shared" si="8"/>
        <v>26.639400000000002</v>
      </c>
      <c r="H114" s="25">
        <f t="shared" si="9"/>
        <v>99.897750000000002</v>
      </c>
      <c r="I114" s="25">
        <f>+INGENIERIA!O114</f>
        <v>0</v>
      </c>
      <c r="J114" s="25">
        <f t="shared" si="10"/>
        <v>1458.5071500000001</v>
      </c>
      <c r="K114" s="25">
        <f t="shared" si="11"/>
        <v>233.36114400000002</v>
      </c>
      <c r="L114" s="25">
        <f t="shared" si="12"/>
        <v>1691.8682940000001</v>
      </c>
      <c r="N114" s="68" t="s">
        <v>353</v>
      </c>
      <c r="O114" s="68" t="s">
        <v>392</v>
      </c>
    </row>
    <row r="115" spans="1:15" ht="15">
      <c r="A115" s="2" t="s">
        <v>234</v>
      </c>
      <c r="B115" s="1" t="s">
        <v>235</v>
      </c>
      <c r="C115" s="13">
        <v>2557.17</v>
      </c>
      <c r="F115" s="25">
        <f t="shared" si="7"/>
        <v>2557.17</v>
      </c>
      <c r="G115" s="25">
        <f t="shared" si="8"/>
        <v>51.1434</v>
      </c>
      <c r="H115" s="25">
        <f t="shared" si="9"/>
        <v>191.78774999999999</v>
      </c>
      <c r="I115" s="25">
        <f>+INGENIERIA!O115</f>
        <v>125.3</v>
      </c>
      <c r="J115" s="25">
        <f t="shared" si="10"/>
        <v>2925.4011500000001</v>
      </c>
      <c r="K115" s="25">
        <f t="shared" si="11"/>
        <v>468.06418400000001</v>
      </c>
      <c r="L115" s="25">
        <f t="shared" si="12"/>
        <v>3393.465334</v>
      </c>
      <c r="N115" s="68" t="s">
        <v>353</v>
      </c>
      <c r="O115" s="68" t="s">
        <v>393</v>
      </c>
    </row>
    <row r="116" spans="1:15" ht="15">
      <c r="A116" s="2" t="s">
        <v>236</v>
      </c>
      <c r="B116" s="1" t="s">
        <v>237</v>
      </c>
      <c r="C116" s="13">
        <v>820.97</v>
      </c>
      <c r="F116" s="25">
        <f t="shared" si="7"/>
        <v>820.97</v>
      </c>
      <c r="G116" s="25">
        <f t="shared" si="8"/>
        <v>16.4194</v>
      </c>
      <c r="H116" s="25">
        <f t="shared" si="9"/>
        <v>61.572749999999999</v>
      </c>
      <c r="I116" s="25">
        <f>+INGENIERIA!O116</f>
        <v>0</v>
      </c>
      <c r="J116" s="25">
        <f t="shared" si="10"/>
        <v>898.96215000000007</v>
      </c>
      <c r="K116" s="25">
        <f t="shared" si="11"/>
        <v>143.833944</v>
      </c>
      <c r="L116" s="25">
        <f t="shared" si="12"/>
        <v>1042.796094</v>
      </c>
      <c r="N116" s="68" t="s">
        <v>359</v>
      </c>
      <c r="O116" s="68" t="s">
        <v>394</v>
      </c>
    </row>
    <row r="117" spans="1:15" ht="15">
      <c r="A117" s="2" t="s">
        <v>238</v>
      </c>
      <c r="B117" s="1" t="s">
        <v>239</v>
      </c>
      <c r="C117" s="13">
        <v>2709.08</v>
      </c>
      <c r="F117" s="25">
        <f t="shared" si="7"/>
        <v>2709.08</v>
      </c>
      <c r="G117" s="25">
        <f t="shared" si="8"/>
        <v>54.181600000000003</v>
      </c>
      <c r="H117" s="25">
        <f t="shared" si="9"/>
        <v>203.18099999999998</v>
      </c>
      <c r="I117" s="25">
        <f>+INGENIERIA!O117</f>
        <v>0</v>
      </c>
      <c r="J117" s="25">
        <f t="shared" si="10"/>
        <v>2966.4425999999999</v>
      </c>
      <c r="K117" s="25">
        <f t="shared" si="11"/>
        <v>474.63081599999998</v>
      </c>
      <c r="L117" s="25">
        <f t="shared" si="12"/>
        <v>3441.0734159999997</v>
      </c>
      <c r="N117" s="68" t="s">
        <v>359</v>
      </c>
      <c r="O117" s="68" t="s">
        <v>395</v>
      </c>
    </row>
    <row r="118" spans="1:15" ht="15">
      <c r="A118" s="2" t="s">
        <v>240</v>
      </c>
      <c r="B118" s="1" t="s">
        <v>241</v>
      </c>
      <c r="C118" s="13">
        <v>5791.54</v>
      </c>
      <c r="F118" s="25">
        <f t="shared" si="7"/>
        <v>5791.54</v>
      </c>
      <c r="G118" s="25">
        <f t="shared" si="8"/>
        <v>115.8308</v>
      </c>
      <c r="H118" s="25">
        <f t="shared" si="9"/>
        <v>434.3655</v>
      </c>
      <c r="I118" s="25">
        <f>+INGENIERIA!O118</f>
        <v>0</v>
      </c>
      <c r="J118" s="25">
        <f t="shared" si="10"/>
        <v>6341.7362999999996</v>
      </c>
      <c r="K118" s="25">
        <f t="shared" si="11"/>
        <v>1014.6778079999999</v>
      </c>
      <c r="L118" s="25">
        <f t="shared" si="12"/>
        <v>7356.414107999999</v>
      </c>
      <c r="N118" s="68" t="s">
        <v>359</v>
      </c>
      <c r="O118" s="68" t="s">
        <v>396</v>
      </c>
    </row>
    <row r="119" spans="1:15" s="10" customFormat="1">
      <c r="A119" s="16" t="s">
        <v>155</v>
      </c>
      <c r="C119" s="10" t="s">
        <v>156</v>
      </c>
      <c r="F119" s="10" t="s">
        <v>156</v>
      </c>
      <c r="G119" s="10" t="s">
        <v>156</v>
      </c>
      <c r="H119" s="10" t="s">
        <v>156</v>
      </c>
      <c r="I119" s="10" t="s">
        <v>156</v>
      </c>
      <c r="J119" s="10" t="s">
        <v>156</v>
      </c>
      <c r="K119" s="10" t="s">
        <v>156</v>
      </c>
      <c r="L119" s="10" t="s">
        <v>156</v>
      </c>
    </row>
    <row r="120" spans="1:15">
      <c r="C120" s="18">
        <v>98703.06</v>
      </c>
      <c r="F120" s="27">
        <f>SUM(F77:F118)</f>
        <v>98703.060000000012</v>
      </c>
      <c r="G120" s="27">
        <f t="shared" ref="G120:L120" si="13">SUM(G77:G118)</f>
        <v>1974.0611999999999</v>
      </c>
      <c r="H120" s="27">
        <f t="shared" si="13"/>
        <v>7402.7294999999995</v>
      </c>
      <c r="I120" s="27">
        <f t="shared" si="13"/>
        <v>2218.6800000000003</v>
      </c>
      <c r="J120" s="27">
        <f t="shared" si="13"/>
        <v>110298.53069999999</v>
      </c>
      <c r="K120" s="27">
        <f t="shared" si="13"/>
        <v>17647.764912000006</v>
      </c>
      <c r="L120" s="27">
        <f t="shared" si="13"/>
        <v>127946.29561199999</v>
      </c>
    </row>
    <row r="122" spans="1:15" s="10" customFormat="1">
      <c r="A122" s="15"/>
      <c r="C122" s="10" t="s">
        <v>242</v>
      </c>
      <c r="F122" s="10" t="s">
        <v>242</v>
      </c>
      <c r="G122" s="10" t="s">
        <v>242</v>
      </c>
      <c r="H122" s="10" t="s">
        <v>242</v>
      </c>
      <c r="I122" s="10" t="s">
        <v>242</v>
      </c>
      <c r="J122" s="10" t="s">
        <v>242</v>
      </c>
      <c r="K122" s="10" t="s">
        <v>242</v>
      </c>
      <c r="L122" s="10" t="s">
        <v>242</v>
      </c>
    </row>
    <row r="123" spans="1:15" ht="13.5" thickBot="1">
      <c r="A123" s="16" t="s">
        <v>243</v>
      </c>
      <c r="B123" s="1" t="s">
        <v>244</v>
      </c>
      <c r="C123" s="28">
        <v>331821.62</v>
      </c>
      <c r="F123" s="26">
        <f>+F74+F120</f>
        <v>331821.62000000005</v>
      </c>
      <c r="G123" s="26">
        <f t="shared" ref="G123:L123" si="14">+G74+G120</f>
        <v>6636.4324000000006</v>
      </c>
      <c r="H123" s="26">
        <f t="shared" si="14"/>
        <v>24886.621500000001</v>
      </c>
      <c r="I123" s="26">
        <f t="shared" si="14"/>
        <v>2218.6800000000003</v>
      </c>
      <c r="J123" s="26">
        <f t="shared" si="14"/>
        <v>365563.3539000001</v>
      </c>
      <c r="K123" s="26">
        <f t="shared" si="14"/>
        <v>58490.136624000028</v>
      </c>
      <c r="L123" s="26">
        <f t="shared" si="14"/>
        <v>424053.49052399985</v>
      </c>
      <c r="M123" s="46" t="s">
        <v>270</v>
      </c>
    </row>
    <row r="124" spans="1:15" ht="12" thickTop="1"/>
    <row r="125" spans="1:15">
      <c r="C125" s="1" t="s">
        <v>244</v>
      </c>
    </row>
    <row r="126" spans="1:15" ht="24.75" customHeight="1">
      <c r="A126" s="2" t="s">
        <v>244</v>
      </c>
      <c r="B126" s="1" t="s">
        <v>244</v>
      </c>
      <c r="C126" s="17"/>
    </row>
    <row r="127" spans="1:15" ht="13.5" thickBot="1">
      <c r="B127" s="1" t="s">
        <v>64</v>
      </c>
      <c r="C127" s="28">
        <v>1800</v>
      </c>
      <c r="F127" s="47">
        <f>+C127</f>
        <v>1800</v>
      </c>
      <c r="G127" s="47">
        <f>+F127*2%</f>
        <v>36</v>
      </c>
      <c r="H127" s="47">
        <f>+F127*7.5%</f>
        <v>135</v>
      </c>
      <c r="I127" s="47">
        <v>0</v>
      </c>
      <c r="J127" s="47">
        <f>SUM(F127:I127)</f>
        <v>1971</v>
      </c>
      <c r="K127" s="47">
        <f>+J127*0.16</f>
        <v>315.36</v>
      </c>
      <c r="L127" s="47">
        <f>+J127+K127</f>
        <v>2286.36</v>
      </c>
      <c r="M127" s="46" t="s">
        <v>271</v>
      </c>
    </row>
    <row r="128" spans="1:15" ht="12" thickTop="1"/>
  </sheetData>
  <autoFilter ref="A11:O74"/>
  <mergeCells count="1">
    <mergeCell ref="F7:L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26"/>
  <sheetViews>
    <sheetView workbookViewId="0">
      <pane xSplit="2" ySplit="11" topLeftCell="P17" activePane="bottomRight" state="frozen"/>
      <selection pane="topRight" activeCell="C1" sqref="C1"/>
      <selection pane="bottomLeft" activeCell="A14" sqref="A14"/>
      <selection pane="bottomRight" activeCell="Z27" sqref="Z27"/>
    </sheetView>
  </sheetViews>
  <sheetFormatPr baseColWidth="10" defaultRowHeight="11.25"/>
  <cols>
    <col min="1" max="1" width="9.42578125" style="2" customWidth="1"/>
    <col min="2" max="2" width="26.7109375" style="1" customWidth="1"/>
    <col min="3" max="3" width="11.28515625" style="1" customWidth="1"/>
    <col min="4" max="4" width="10.85546875" style="1" customWidth="1"/>
    <col min="5" max="5" width="11.140625" style="1" customWidth="1"/>
    <col min="6" max="6" width="13.5703125" style="1" customWidth="1"/>
    <col min="7" max="7" width="13.140625" style="1" customWidth="1"/>
    <col min="8" max="8" width="15" style="1" bestFit="1" customWidth="1"/>
    <col min="9" max="9" width="10.7109375" style="1" customWidth="1"/>
    <col min="10" max="10" width="11.85546875" style="1" customWidth="1"/>
    <col min="11" max="11" width="12.42578125" style="1" customWidth="1"/>
    <col min="12" max="12" width="11" style="1" customWidth="1"/>
    <col min="13" max="13" width="10" style="1" customWidth="1"/>
    <col min="14" max="14" width="10.7109375" style="1" customWidth="1"/>
    <col min="15" max="15" width="11.140625" style="1" customWidth="1"/>
    <col min="16" max="16" width="11.5703125" style="1" customWidth="1"/>
    <col min="17" max="17" width="10.42578125" style="1" customWidth="1"/>
    <col min="18" max="18" width="12.42578125" style="1" customWidth="1"/>
    <col min="19" max="19" width="11.7109375" style="1" customWidth="1"/>
    <col min="20" max="20" width="10.7109375" style="1" customWidth="1"/>
    <col min="21" max="21" width="10" style="1" customWidth="1"/>
    <col min="22" max="22" width="10.5703125" style="1" customWidth="1"/>
    <col min="23" max="23" width="15" style="1" bestFit="1" customWidth="1"/>
    <col min="24" max="24" width="12.28515625" style="1" customWidth="1"/>
    <col min="25" max="16384" width="11.42578125" style="1"/>
  </cols>
  <sheetData>
    <row r="1" spans="1:24" ht="18" customHeight="1">
      <c r="A1" s="3" t="s">
        <v>0</v>
      </c>
      <c r="B1" s="51" t="s">
        <v>244</v>
      </c>
      <c r="C1" s="52"/>
      <c r="D1" s="52"/>
    </row>
    <row r="2" spans="1:24" ht="24.95" customHeight="1">
      <c r="A2" s="4" t="s">
        <v>1</v>
      </c>
      <c r="B2" s="53" t="s">
        <v>2</v>
      </c>
      <c r="C2" s="54"/>
      <c r="D2" s="54"/>
    </row>
    <row r="3" spans="1:24" ht="15.75">
      <c r="B3" s="55" t="s">
        <v>3</v>
      </c>
      <c r="C3" s="52"/>
      <c r="D3" s="52"/>
      <c r="E3" s="10"/>
    </row>
    <row r="4" spans="1:24" ht="15">
      <c r="B4" s="56" t="s">
        <v>4</v>
      </c>
      <c r="C4" s="52"/>
      <c r="D4" s="52"/>
      <c r="E4" s="10"/>
    </row>
    <row r="5" spans="1:24">
      <c r="B5" s="9" t="s">
        <v>5</v>
      </c>
    </row>
    <row r="6" spans="1:24">
      <c r="B6" s="9" t="s">
        <v>6</v>
      </c>
    </row>
    <row r="8" spans="1:24" s="24" customFormat="1" ht="34.5" thickBot="1">
      <c r="A8" s="21" t="s">
        <v>7</v>
      </c>
      <c r="B8" s="22" t="s">
        <v>8</v>
      </c>
      <c r="C8" s="22" t="s">
        <v>9</v>
      </c>
      <c r="D8" s="22" t="s">
        <v>10</v>
      </c>
      <c r="E8" s="22" t="s">
        <v>11</v>
      </c>
      <c r="F8" s="22" t="s">
        <v>12</v>
      </c>
      <c r="G8" s="22" t="s">
        <v>13</v>
      </c>
      <c r="H8" s="23" t="s">
        <v>14</v>
      </c>
      <c r="I8" s="22" t="s">
        <v>15</v>
      </c>
      <c r="J8" s="22" t="s">
        <v>16</v>
      </c>
      <c r="K8" s="22" t="s">
        <v>17</v>
      </c>
      <c r="L8" s="22" t="s">
        <v>18</v>
      </c>
      <c r="M8" s="22" t="s">
        <v>19</v>
      </c>
      <c r="N8" s="22" t="s">
        <v>20</v>
      </c>
      <c r="O8" s="22" t="s">
        <v>21</v>
      </c>
      <c r="P8" s="22" t="s">
        <v>22</v>
      </c>
      <c r="Q8" s="22" t="s">
        <v>23</v>
      </c>
      <c r="R8" s="22" t="s">
        <v>24</v>
      </c>
      <c r="S8" s="22" t="s">
        <v>25</v>
      </c>
      <c r="T8" s="22" t="s">
        <v>26</v>
      </c>
      <c r="U8" s="22" t="s">
        <v>27</v>
      </c>
      <c r="V8" s="22" t="s">
        <v>28</v>
      </c>
      <c r="W8" s="23" t="s">
        <v>29</v>
      </c>
      <c r="X8" s="29" t="s">
        <v>30</v>
      </c>
    </row>
    <row r="9" spans="1:24" ht="12" thickTop="1">
      <c r="A9" s="12" t="s">
        <v>31</v>
      </c>
    </row>
    <row r="11" spans="1:24">
      <c r="A11" s="11" t="s">
        <v>32</v>
      </c>
    </row>
    <row r="12" spans="1:24">
      <c r="A12" s="2" t="s">
        <v>33</v>
      </c>
      <c r="B12" s="1" t="s">
        <v>34</v>
      </c>
      <c r="C12" s="13">
        <v>880.02</v>
      </c>
      <c r="D12" s="13">
        <v>146.66999999999999</v>
      </c>
      <c r="E12" s="13">
        <v>2095.6999999999998</v>
      </c>
      <c r="F12" s="13">
        <v>0</v>
      </c>
      <c r="G12" s="13">
        <v>0</v>
      </c>
      <c r="H12" s="13">
        <v>3122.39</v>
      </c>
      <c r="I12" s="13">
        <v>0</v>
      </c>
      <c r="J12" s="13">
        <v>411.55</v>
      </c>
      <c r="K12" s="13">
        <v>26.05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4">
        <v>-0.01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437.59</v>
      </c>
      <c r="X12" s="13">
        <v>2684.8</v>
      </c>
    </row>
    <row r="13" spans="1:24">
      <c r="A13" s="2" t="s">
        <v>35</v>
      </c>
      <c r="B13" s="1" t="s">
        <v>36</v>
      </c>
      <c r="C13" s="13">
        <v>999.66</v>
      </c>
      <c r="D13" s="13">
        <v>166.61</v>
      </c>
      <c r="E13" s="13">
        <v>742.7</v>
      </c>
      <c r="F13" s="13">
        <v>0</v>
      </c>
      <c r="G13" s="13">
        <v>0</v>
      </c>
      <c r="H13" s="13">
        <v>1908.97</v>
      </c>
      <c r="I13" s="13">
        <v>0</v>
      </c>
      <c r="J13" s="13">
        <v>169.65</v>
      </c>
      <c r="K13" s="13">
        <v>28.99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0.13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198.77</v>
      </c>
      <c r="X13" s="13">
        <v>1710.2</v>
      </c>
    </row>
    <row r="14" spans="1:24">
      <c r="A14" s="2" t="s">
        <v>37</v>
      </c>
      <c r="B14" s="1" t="s">
        <v>38</v>
      </c>
      <c r="C14" s="13">
        <v>4000.02</v>
      </c>
      <c r="D14" s="13">
        <v>666.67</v>
      </c>
      <c r="E14" s="13">
        <v>50891.1</v>
      </c>
      <c r="F14" s="13">
        <v>0</v>
      </c>
      <c r="G14" s="13">
        <v>0</v>
      </c>
      <c r="H14" s="13">
        <v>55557.79</v>
      </c>
      <c r="I14" s="13">
        <v>0</v>
      </c>
      <c r="J14" s="13">
        <v>17370.89</v>
      </c>
      <c r="K14" s="13">
        <v>129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0.1</v>
      </c>
      <c r="R14" s="13">
        <v>0</v>
      </c>
      <c r="S14" s="13">
        <v>0</v>
      </c>
      <c r="T14" s="13">
        <v>0</v>
      </c>
      <c r="U14" s="13">
        <v>0</v>
      </c>
      <c r="V14" s="13">
        <v>400</v>
      </c>
      <c r="W14" s="13">
        <v>17899.990000000002</v>
      </c>
      <c r="X14" s="13">
        <v>37657.800000000003</v>
      </c>
    </row>
    <row r="15" spans="1:24">
      <c r="A15" s="2" t="s">
        <v>39</v>
      </c>
      <c r="B15" s="1" t="s">
        <v>40</v>
      </c>
      <c r="C15" s="13">
        <v>999.66</v>
      </c>
      <c r="D15" s="13">
        <v>166.61</v>
      </c>
      <c r="E15" s="13">
        <v>603.17999999999995</v>
      </c>
      <c r="F15" s="13">
        <v>0</v>
      </c>
      <c r="G15" s="13">
        <v>0</v>
      </c>
      <c r="H15" s="13">
        <v>1769.45</v>
      </c>
      <c r="I15" s="13">
        <v>0</v>
      </c>
      <c r="J15" s="13">
        <v>147.33000000000001</v>
      </c>
      <c r="K15" s="13">
        <v>28.95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4">
        <v>-0.03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176.25</v>
      </c>
      <c r="X15" s="13">
        <v>1593.2</v>
      </c>
    </row>
    <row r="16" spans="1:24">
      <c r="A16" s="2" t="s">
        <v>41</v>
      </c>
      <c r="B16" s="1" t="s">
        <v>42</v>
      </c>
      <c r="C16" s="13">
        <v>1400.04</v>
      </c>
      <c r="D16" s="13">
        <v>233.34</v>
      </c>
      <c r="E16" s="13">
        <v>2516.7199999999998</v>
      </c>
      <c r="F16" s="13">
        <v>0</v>
      </c>
      <c r="G16" s="13">
        <v>0</v>
      </c>
      <c r="H16" s="13">
        <v>4150.1000000000004</v>
      </c>
      <c r="I16" s="13">
        <v>0</v>
      </c>
      <c r="J16" s="13">
        <v>631.07000000000005</v>
      </c>
      <c r="K16" s="13">
        <v>40.659999999999997</v>
      </c>
      <c r="L16" s="13">
        <v>0</v>
      </c>
      <c r="M16" s="13">
        <v>2000</v>
      </c>
      <c r="N16" s="13">
        <v>0</v>
      </c>
      <c r="O16" s="13">
        <v>0</v>
      </c>
      <c r="P16" s="13">
        <v>0</v>
      </c>
      <c r="Q16" s="14">
        <v>-0.03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2671.7</v>
      </c>
      <c r="X16" s="13">
        <v>1478.4</v>
      </c>
    </row>
    <row r="17" spans="1:26">
      <c r="A17" s="2" t="s">
        <v>43</v>
      </c>
      <c r="B17" s="1" t="s">
        <v>44</v>
      </c>
      <c r="C17" s="13">
        <v>4000.02</v>
      </c>
      <c r="D17" s="13">
        <v>666.67</v>
      </c>
      <c r="E17" s="13">
        <v>0</v>
      </c>
      <c r="F17" s="13">
        <v>0</v>
      </c>
      <c r="G17" s="13">
        <v>0</v>
      </c>
      <c r="H17" s="13">
        <v>4666.6899999999996</v>
      </c>
      <c r="I17" s="13">
        <v>0</v>
      </c>
      <c r="J17" s="13">
        <v>741.42</v>
      </c>
      <c r="K17" s="13">
        <v>129.35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4">
        <v>-0.08</v>
      </c>
      <c r="R17" s="13">
        <v>0</v>
      </c>
      <c r="S17" s="13">
        <v>0</v>
      </c>
      <c r="T17" s="13">
        <v>0</v>
      </c>
      <c r="U17" s="13">
        <v>0</v>
      </c>
      <c r="V17" s="13">
        <v>200</v>
      </c>
      <c r="W17" s="13">
        <v>1070.69</v>
      </c>
      <c r="X17" s="13">
        <v>3596</v>
      </c>
    </row>
    <row r="18" spans="1:26">
      <c r="A18" s="2" t="s">
        <v>45</v>
      </c>
      <c r="B18" s="1" t="s">
        <v>46</v>
      </c>
      <c r="C18" s="13">
        <v>880.02</v>
      </c>
      <c r="D18" s="13">
        <v>146.66999999999999</v>
      </c>
      <c r="E18" s="13">
        <v>1037.42</v>
      </c>
      <c r="F18" s="13">
        <v>0</v>
      </c>
      <c r="G18" s="13">
        <v>0</v>
      </c>
      <c r="H18" s="13">
        <v>2064.11</v>
      </c>
      <c r="I18" s="13">
        <v>0</v>
      </c>
      <c r="J18" s="13">
        <v>196.07</v>
      </c>
      <c r="K18" s="13">
        <v>25.48</v>
      </c>
      <c r="L18" s="13">
        <v>0</v>
      </c>
      <c r="M18" s="13">
        <v>389</v>
      </c>
      <c r="N18" s="13">
        <v>0</v>
      </c>
      <c r="O18" s="13">
        <v>0</v>
      </c>
      <c r="P18" s="13">
        <v>0</v>
      </c>
      <c r="Q18" s="14">
        <v>-0.09</v>
      </c>
      <c r="R18" s="13">
        <v>54.05</v>
      </c>
      <c r="S18" s="13">
        <v>0</v>
      </c>
      <c r="T18" s="13">
        <v>0</v>
      </c>
      <c r="U18" s="13">
        <v>0</v>
      </c>
      <c r="V18" s="13">
        <v>0</v>
      </c>
      <c r="W18" s="13">
        <v>664.51</v>
      </c>
      <c r="X18" s="13">
        <v>1399.6</v>
      </c>
    </row>
    <row r="19" spans="1:26">
      <c r="A19" s="2" t="s">
        <v>47</v>
      </c>
      <c r="B19" s="1" t="s">
        <v>48</v>
      </c>
      <c r="C19" s="13">
        <v>880.02</v>
      </c>
      <c r="D19" s="13">
        <v>146.66999999999999</v>
      </c>
      <c r="E19" s="13">
        <v>0</v>
      </c>
      <c r="F19" s="13">
        <v>0</v>
      </c>
      <c r="G19" s="13">
        <v>0</v>
      </c>
      <c r="H19" s="13">
        <v>1026.69</v>
      </c>
      <c r="I19" s="14">
        <v>-18.41</v>
      </c>
      <c r="J19" s="13">
        <v>0</v>
      </c>
      <c r="K19" s="13">
        <v>25.48</v>
      </c>
      <c r="L19" s="13">
        <v>0</v>
      </c>
      <c r="M19" s="13">
        <v>512</v>
      </c>
      <c r="N19" s="13">
        <v>0</v>
      </c>
      <c r="O19" s="13">
        <v>0</v>
      </c>
      <c r="P19" s="13">
        <v>0</v>
      </c>
      <c r="Q19" s="14">
        <v>-0.06</v>
      </c>
      <c r="R19" s="13">
        <v>66.88</v>
      </c>
      <c r="S19" s="13">
        <v>0</v>
      </c>
      <c r="T19" s="13">
        <v>0</v>
      </c>
      <c r="U19" s="13">
        <v>0</v>
      </c>
      <c r="V19" s="13">
        <v>0</v>
      </c>
      <c r="W19" s="13">
        <v>585.89</v>
      </c>
      <c r="X19" s="13">
        <v>440.8</v>
      </c>
    </row>
    <row r="20" spans="1:26">
      <c r="A20" s="2" t="s">
        <v>49</v>
      </c>
      <c r="B20" s="1" t="s">
        <v>50</v>
      </c>
      <c r="C20" s="13">
        <v>880.02</v>
      </c>
      <c r="D20" s="13">
        <v>146.66999999999999</v>
      </c>
      <c r="E20" s="13">
        <v>0</v>
      </c>
      <c r="F20" s="13">
        <v>0</v>
      </c>
      <c r="G20" s="13">
        <v>0</v>
      </c>
      <c r="H20" s="13">
        <v>1026.69</v>
      </c>
      <c r="I20" s="14">
        <v>-18.41</v>
      </c>
      <c r="J20" s="13">
        <v>0</v>
      </c>
      <c r="K20" s="13">
        <v>25.54</v>
      </c>
      <c r="L20" s="13">
        <v>0</v>
      </c>
      <c r="M20" s="13">
        <v>600</v>
      </c>
      <c r="N20" s="13">
        <v>0</v>
      </c>
      <c r="O20" s="13">
        <v>0</v>
      </c>
      <c r="P20" s="13">
        <v>0</v>
      </c>
      <c r="Q20" s="14">
        <v>-0.16</v>
      </c>
      <c r="R20" s="13">
        <v>54.05</v>
      </c>
      <c r="S20" s="13">
        <v>305.87</v>
      </c>
      <c r="T20" s="13">
        <v>0</v>
      </c>
      <c r="U20" s="13">
        <v>0</v>
      </c>
      <c r="V20" s="13">
        <v>0</v>
      </c>
      <c r="W20" s="13">
        <v>966.89</v>
      </c>
      <c r="X20" s="13">
        <v>59.8</v>
      </c>
    </row>
    <row r="21" spans="1:26">
      <c r="A21" s="2" t="s">
        <v>51</v>
      </c>
      <c r="B21" s="1" t="s">
        <v>52</v>
      </c>
      <c r="C21" s="13">
        <v>4000.02</v>
      </c>
      <c r="D21" s="13">
        <v>666.67</v>
      </c>
      <c r="E21" s="13">
        <v>0</v>
      </c>
      <c r="F21" s="13">
        <v>0</v>
      </c>
      <c r="G21" s="13">
        <v>0</v>
      </c>
      <c r="H21" s="13">
        <v>4666.6899999999996</v>
      </c>
      <c r="I21" s="13">
        <v>0</v>
      </c>
      <c r="J21" s="13">
        <v>741.42</v>
      </c>
      <c r="K21" s="13">
        <v>129.35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4">
        <v>-0.08</v>
      </c>
      <c r="R21" s="13">
        <v>0</v>
      </c>
      <c r="S21" s="13">
        <v>0</v>
      </c>
      <c r="T21" s="13">
        <v>0</v>
      </c>
      <c r="U21" s="13">
        <v>1000</v>
      </c>
      <c r="V21" s="13">
        <v>0</v>
      </c>
      <c r="W21" s="13">
        <v>1870.69</v>
      </c>
      <c r="X21" s="13">
        <v>2796</v>
      </c>
    </row>
    <row r="22" spans="1:26">
      <c r="A22" s="2" t="s">
        <v>53</v>
      </c>
      <c r="B22" s="1" t="s">
        <v>54</v>
      </c>
      <c r="C22" s="13">
        <v>880.02</v>
      </c>
      <c r="D22" s="13">
        <v>146.66999999999999</v>
      </c>
      <c r="E22" s="13">
        <v>0</v>
      </c>
      <c r="F22" s="13">
        <v>0</v>
      </c>
      <c r="G22" s="13">
        <v>0</v>
      </c>
      <c r="H22" s="13">
        <v>1026.69</v>
      </c>
      <c r="I22" s="14">
        <v>-18.41</v>
      </c>
      <c r="J22" s="13">
        <v>0</v>
      </c>
      <c r="K22" s="13">
        <v>25.53</v>
      </c>
      <c r="L22" s="13">
        <v>0</v>
      </c>
      <c r="M22" s="13">
        <v>395</v>
      </c>
      <c r="N22" s="13">
        <v>0</v>
      </c>
      <c r="O22" s="13">
        <v>0</v>
      </c>
      <c r="P22" s="13">
        <v>0</v>
      </c>
      <c r="Q22" s="14">
        <v>-0.08</v>
      </c>
      <c r="R22" s="13">
        <v>54.05</v>
      </c>
      <c r="S22" s="13">
        <v>0</v>
      </c>
      <c r="T22" s="13">
        <v>0</v>
      </c>
      <c r="U22" s="13">
        <v>0</v>
      </c>
      <c r="V22" s="13">
        <v>375</v>
      </c>
      <c r="W22" s="13">
        <v>831.09</v>
      </c>
      <c r="X22" s="13">
        <v>195.6</v>
      </c>
    </row>
    <row r="23" spans="1:26">
      <c r="A23" s="2" t="s">
        <v>55</v>
      </c>
      <c r="B23" s="1" t="s">
        <v>56</v>
      </c>
      <c r="C23" s="13">
        <v>880.02</v>
      </c>
      <c r="D23" s="13">
        <v>146.66999999999999</v>
      </c>
      <c r="E23" s="13">
        <v>0</v>
      </c>
      <c r="F23" s="13">
        <v>0</v>
      </c>
      <c r="G23" s="13">
        <v>0</v>
      </c>
      <c r="H23" s="13">
        <v>1026.69</v>
      </c>
      <c r="I23" s="14">
        <v>-18.41</v>
      </c>
      <c r="J23" s="13">
        <v>0</v>
      </c>
      <c r="K23" s="13">
        <v>25.48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4">
        <v>-0.03</v>
      </c>
      <c r="R23" s="13">
        <v>47.05</v>
      </c>
      <c r="S23" s="13">
        <v>0</v>
      </c>
      <c r="T23" s="13">
        <v>0</v>
      </c>
      <c r="U23" s="13">
        <v>0</v>
      </c>
      <c r="V23" s="13">
        <v>275</v>
      </c>
      <c r="W23" s="13">
        <v>329.09</v>
      </c>
      <c r="X23" s="13">
        <v>697.6</v>
      </c>
    </row>
    <row r="24" spans="1:26">
      <c r="A24" s="2" t="s">
        <v>57</v>
      </c>
      <c r="B24" s="1" t="s">
        <v>58</v>
      </c>
      <c r="C24" s="13">
        <v>1300.02</v>
      </c>
      <c r="D24" s="13">
        <v>216.67</v>
      </c>
      <c r="E24" s="13">
        <v>400</v>
      </c>
      <c r="F24" s="13">
        <v>0</v>
      </c>
      <c r="G24" s="13">
        <v>0</v>
      </c>
      <c r="H24" s="13">
        <v>1916.69</v>
      </c>
      <c r="I24" s="13">
        <v>0</v>
      </c>
      <c r="J24" s="13">
        <v>170.88</v>
      </c>
      <c r="K24" s="13">
        <v>37.700000000000003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4">
        <v>-0.12</v>
      </c>
      <c r="R24" s="13">
        <v>0</v>
      </c>
      <c r="S24" s="13">
        <v>512.42999999999995</v>
      </c>
      <c r="T24" s="13">
        <v>0</v>
      </c>
      <c r="U24" s="13">
        <v>300</v>
      </c>
      <c r="V24" s="13">
        <v>0</v>
      </c>
      <c r="W24" s="13">
        <v>1020.89</v>
      </c>
      <c r="X24" s="13">
        <v>895.8</v>
      </c>
    </row>
    <row r="25" spans="1:26">
      <c r="A25" s="2" t="s">
        <v>59</v>
      </c>
      <c r="B25" s="1" t="s">
        <v>60</v>
      </c>
      <c r="C25" s="13">
        <v>1300.02</v>
      </c>
      <c r="D25" s="13">
        <v>216.67</v>
      </c>
      <c r="E25" s="13">
        <v>0</v>
      </c>
      <c r="F25" s="13">
        <v>0</v>
      </c>
      <c r="G25" s="13">
        <v>0</v>
      </c>
      <c r="H25" s="13">
        <v>1516.69</v>
      </c>
      <c r="I25" s="13">
        <v>0</v>
      </c>
      <c r="J25" s="13">
        <v>58.08</v>
      </c>
      <c r="K25" s="13">
        <v>37.93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0.08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96.09</v>
      </c>
      <c r="X25" s="13">
        <v>1420.6</v>
      </c>
    </row>
    <row r="26" spans="1:26">
      <c r="A26" s="2" t="s">
        <v>61</v>
      </c>
      <c r="B26" s="1" t="s">
        <v>62</v>
      </c>
      <c r="C26" s="13">
        <v>880.02</v>
      </c>
      <c r="D26" s="13">
        <v>146.66999999999999</v>
      </c>
      <c r="E26" s="13">
        <v>0</v>
      </c>
      <c r="F26" s="13">
        <v>0</v>
      </c>
      <c r="G26" s="13">
        <v>0</v>
      </c>
      <c r="H26" s="13">
        <v>1026.69</v>
      </c>
      <c r="I26" s="14">
        <v>-18.41</v>
      </c>
      <c r="J26" s="13">
        <v>0</v>
      </c>
      <c r="K26" s="13">
        <v>25.48</v>
      </c>
      <c r="L26" s="13">
        <v>0</v>
      </c>
      <c r="M26" s="13">
        <v>582</v>
      </c>
      <c r="N26" s="13">
        <v>0</v>
      </c>
      <c r="O26" s="13">
        <v>0</v>
      </c>
      <c r="P26" s="13">
        <v>0</v>
      </c>
      <c r="Q26" s="13">
        <v>0.02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589.09</v>
      </c>
      <c r="X26" s="13">
        <v>437.6</v>
      </c>
    </row>
    <row r="27" spans="1:26">
      <c r="A27" s="2" t="s">
        <v>63</v>
      </c>
      <c r="B27" s="1" t="s">
        <v>64</v>
      </c>
      <c r="C27" s="13">
        <v>799.98</v>
      </c>
      <c r="D27" s="13">
        <v>133.33000000000001</v>
      </c>
      <c r="E27" s="13">
        <v>1800</v>
      </c>
      <c r="F27" s="13">
        <v>0</v>
      </c>
      <c r="G27" s="13">
        <v>0</v>
      </c>
      <c r="H27" s="13">
        <v>2733.31</v>
      </c>
      <c r="I27" s="13">
        <v>0</v>
      </c>
      <c r="J27" s="13">
        <v>328.45</v>
      </c>
      <c r="K27" s="13">
        <v>23.17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0.09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351.71</v>
      </c>
      <c r="X27" s="13">
        <v>2381.6</v>
      </c>
      <c r="Y27" s="1">
        <v>943.6</v>
      </c>
      <c r="Z27" s="13">
        <f>+X27-Y27</f>
        <v>1438</v>
      </c>
    </row>
    <row r="28" spans="1:26">
      <c r="A28" s="2" t="s">
        <v>65</v>
      </c>
      <c r="B28" s="1" t="s">
        <v>66</v>
      </c>
      <c r="C28" s="13">
        <v>999.66</v>
      </c>
      <c r="D28" s="13">
        <v>166.61</v>
      </c>
      <c r="E28" s="13">
        <v>407.18</v>
      </c>
      <c r="F28" s="13">
        <v>0</v>
      </c>
      <c r="G28" s="13">
        <v>0</v>
      </c>
      <c r="H28" s="13">
        <v>1573.45</v>
      </c>
      <c r="I28" s="13">
        <v>0</v>
      </c>
      <c r="J28" s="13">
        <v>64.260000000000005</v>
      </c>
      <c r="K28" s="13">
        <v>28.95</v>
      </c>
      <c r="L28" s="13">
        <v>0</v>
      </c>
      <c r="M28" s="13">
        <v>800</v>
      </c>
      <c r="N28" s="13">
        <v>0</v>
      </c>
      <c r="O28" s="13">
        <v>0</v>
      </c>
      <c r="P28" s="13">
        <v>0</v>
      </c>
      <c r="Q28" s="14">
        <v>-0.16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893.05</v>
      </c>
      <c r="X28" s="13">
        <v>680.4</v>
      </c>
    </row>
    <row r="29" spans="1:26">
      <c r="A29" s="2" t="s">
        <v>67</v>
      </c>
      <c r="B29" s="1" t="s">
        <v>68</v>
      </c>
      <c r="C29" s="13">
        <v>999.66</v>
      </c>
      <c r="D29" s="13">
        <v>166.61</v>
      </c>
      <c r="E29" s="13">
        <v>815.59</v>
      </c>
      <c r="F29" s="13">
        <v>0</v>
      </c>
      <c r="G29" s="13">
        <v>0</v>
      </c>
      <c r="H29" s="13">
        <v>1981.86</v>
      </c>
      <c r="I29" s="13">
        <v>0</v>
      </c>
      <c r="J29" s="13">
        <v>181.34</v>
      </c>
      <c r="K29" s="13">
        <v>28.95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4">
        <v>-0.03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210.26</v>
      </c>
      <c r="X29" s="13">
        <v>1771.6</v>
      </c>
    </row>
    <row r="30" spans="1:26">
      <c r="A30" s="2" t="s">
        <v>69</v>
      </c>
      <c r="B30" s="1" t="s">
        <v>70</v>
      </c>
      <c r="C30" s="13">
        <v>4000.02</v>
      </c>
      <c r="D30" s="13">
        <v>666.67</v>
      </c>
      <c r="E30" s="13">
        <v>1187.01</v>
      </c>
      <c r="F30" s="13">
        <v>0</v>
      </c>
      <c r="G30" s="13">
        <v>0</v>
      </c>
      <c r="H30" s="13">
        <v>5853.7</v>
      </c>
      <c r="I30" s="13">
        <v>0</v>
      </c>
      <c r="J30" s="13">
        <v>1018.1</v>
      </c>
      <c r="K30" s="13">
        <v>128.63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4">
        <v>-0.03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1146.7</v>
      </c>
      <c r="X30" s="13">
        <v>4707</v>
      </c>
    </row>
    <row r="31" spans="1:26">
      <c r="A31" s="2" t="s">
        <v>71</v>
      </c>
      <c r="B31" s="1" t="s">
        <v>72</v>
      </c>
      <c r="C31" s="13">
        <v>999.66</v>
      </c>
      <c r="D31" s="13">
        <v>166.61</v>
      </c>
      <c r="E31" s="13">
        <v>208.56</v>
      </c>
      <c r="F31" s="13">
        <v>0</v>
      </c>
      <c r="G31" s="13">
        <v>0</v>
      </c>
      <c r="H31" s="13">
        <v>1374.83</v>
      </c>
      <c r="I31" s="13">
        <v>0</v>
      </c>
      <c r="J31" s="13">
        <v>33.19</v>
      </c>
      <c r="K31" s="13">
        <v>28.95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4">
        <v>-0.11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62.03</v>
      </c>
      <c r="X31" s="13">
        <v>1312.8</v>
      </c>
    </row>
    <row r="32" spans="1:26">
      <c r="A32" s="2" t="s">
        <v>73</v>
      </c>
      <c r="B32" s="1" t="s">
        <v>74</v>
      </c>
      <c r="C32" s="13">
        <v>880.02</v>
      </c>
      <c r="D32" s="13">
        <v>146.66999999999999</v>
      </c>
      <c r="E32" s="13">
        <v>0</v>
      </c>
      <c r="F32" s="13">
        <v>0</v>
      </c>
      <c r="G32" s="13">
        <v>0</v>
      </c>
      <c r="H32" s="13">
        <v>1026.69</v>
      </c>
      <c r="I32" s="14">
        <v>-18.41</v>
      </c>
      <c r="J32" s="13">
        <v>0</v>
      </c>
      <c r="K32" s="13">
        <v>25.48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4">
        <v>-0.03</v>
      </c>
      <c r="R32" s="13">
        <v>33.049999999999997</v>
      </c>
      <c r="S32" s="13">
        <v>0</v>
      </c>
      <c r="T32" s="13">
        <v>0</v>
      </c>
      <c r="U32" s="13">
        <v>0</v>
      </c>
      <c r="V32" s="13">
        <v>0</v>
      </c>
      <c r="W32" s="13">
        <v>40.090000000000003</v>
      </c>
      <c r="X32" s="13">
        <v>986.6</v>
      </c>
    </row>
    <row r="33" spans="1:24">
      <c r="A33" s="2" t="s">
        <v>75</v>
      </c>
      <c r="B33" s="1" t="s">
        <v>76</v>
      </c>
      <c r="C33" s="13">
        <v>880.02</v>
      </c>
      <c r="D33" s="13">
        <v>146.66999999999999</v>
      </c>
      <c r="E33" s="13">
        <v>0</v>
      </c>
      <c r="F33" s="13">
        <v>0</v>
      </c>
      <c r="G33" s="13">
        <v>0</v>
      </c>
      <c r="H33" s="13">
        <v>1026.69</v>
      </c>
      <c r="I33" s="14">
        <v>-18.41</v>
      </c>
      <c r="J33" s="13">
        <v>0</v>
      </c>
      <c r="K33" s="13">
        <v>25.48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4">
        <v>-0.03</v>
      </c>
      <c r="R33" s="13">
        <v>33.049999999999997</v>
      </c>
      <c r="S33" s="13">
        <v>0</v>
      </c>
      <c r="T33" s="13">
        <v>0</v>
      </c>
      <c r="U33" s="13">
        <v>0</v>
      </c>
      <c r="V33" s="13">
        <v>0</v>
      </c>
      <c r="W33" s="13">
        <v>40.090000000000003</v>
      </c>
      <c r="X33" s="13">
        <v>986.6</v>
      </c>
    </row>
    <row r="34" spans="1:24">
      <c r="A34" s="2" t="s">
        <v>77</v>
      </c>
      <c r="B34" s="1" t="s">
        <v>78</v>
      </c>
      <c r="C34" s="13">
        <v>880.02</v>
      </c>
      <c r="D34" s="13">
        <v>146.66999999999999</v>
      </c>
      <c r="E34" s="13">
        <v>0</v>
      </c>
      <c r="F34" s="13">
        <v>0</v>
      </c>
      <c r="G34" s="13">
        <v>0</v>
      </c>
      <c r="H34" s="13">
        <v>1026.69</v>
      </c>
      <c r="I34" s="14">
        <v>-18.41</v>
      </c>
      <c r="J34" s="13">
        <v>0</v>
      </c>
      <c r="K34" s="13">
        <v>25.48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0.17</v>
      </c>
      <c r="R34" s="13">
        <v>33.049999999999997</v>
      </c>
      <c r="S34" s="13">
        <v>0</v>
      </c>
      <c r="T34" s="13">
        <v>0</v>
      </c>
      <c r="U34" s="13">
        <v>0</v>
      </c>
      <c r="V34" s="13">
        <v>0</v>
      </c>
      <c r="W34" s="13">
        <v>40.29</v>
      </c>
      <c r="X34" s="13">
        <v>986.4</v>
      </c>
    </row>
    <row r="35" spans="1:24">
      <c r="A35" s="2" t="s">
        <v>79</v>
      </c>
      <c r="B35" s="1" t="s">
        <v>80</v>
      </c>
      <c r="C35" s="13">
        <v>1800</v>
      </c>
      <c r="D35" s="13">
        <v>300</v>
      </c>
      <c r="E35" s="13">
        <v>0</v>
      </c>
      <c r="F35" s="13">
        <v>0</v>
      </c>
      <c r="G35" s="13">
        <v>0</v>
      </c>
      <c r="H35" s="13">
        <v>2100</v>
      </c>
      <c r="I35" s="13">
        <v>0</v>
      </c>
      <c r="J35" s="13">
        <v>202.51</v>
      </c>
      <c r="K35" s="13">
        <v>54.19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0.1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256.8</v>
      </c>
      <c r="X35" s="13">
        <v>1843.2</v>
      </c>
    </row>
    <row r="36" spans="1:24">
      <c r="A36" s="2" t="s">
        <v>81</v>
      </c>
      <c r="B36" s="1" t="s">
        <v>82</v>
      </c>
      <c r="C36" s="13">
        <v>880.02</v>
      </c>
      <c r="D36" s="13">
        <v>146.66999999999999</v>
      </c>
      <c r="E36" s="13">
        <v>0</v>
      </c>
      <c r="F36" s="13">
        <v>0</v>
      </c>
      <c r="G36" s="13">
        <v>0</v>
      </c>
      <c r="H36" s="13">
        <v>1026.69</v>
      </c>
      <c r="I36" s="14">
        <v>-18.41</v>
      </c>
      <c r="J36" s="13">
        <v>0</v>
      </c>
      <c r="K36" s="13">
        <v>25.53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0.12</v>
      </c>
      <c r="R36" s="13">
        <v>33.049999999999997</v>
      </c>
      <c r="S36" s="13">
        <v>0</v>
      </c>
      <c r="T36" s="13">
        <v>0</v>
      </c>
      <c r="U36" s="13">
        <v>0</v>
      </c>
      <c r="V36" s="13">
        <v>0</v>
      </c>
      <c r="W36" s="13">
        <v>40.29</v>
      </c>
      <c r="X36" s="13">
        <v>986.4</v>
      </c>
    </row>
    <row r="37" spans="1:24">
      <c r="A37" s="2" t="s">
        <v>83</v>
      </c>
      <c r="B37" s="1" t="s">
        <v>84</v>
      </c>
      <c r="C37" s="13">
        <v>880.02</v>
      </c>
      <c r="D37" s="13">
        <v>146.66999999999999</v>
      </c>
      <c r="E37" s="13">
        <v>2395.83</v>
      </c>
      <c r="F37" s="13">
        <v>0</v>
      </c>
      <c r="G37" s="13">
        <v>0</v>
      </c>
      <c r="H37" s="13">
        <v>3422.52</v>
      </c>
      <c r="I37" s="13">
        <v>0</v>
      </c>
      <c r="J37" s="13">
        <v>475.66</v>
      </c>
      <c r="K37" s="13">
        <v>25.48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4">
        <v>-7.0000000000000007E-2</v>
      </c>
      <c r="R37" s="13">
        <v>33.049999999999997</v>
      </c>
      <c r="S37" s="13">
        <v>0</v>
      </c>
      <c r="T37" s="13">
        <v>0</v>
      </c>
      <c r="U37" s="13">
        <v>0</v>
      </c>
      <c r="V37" s="13">
        <v>0</v>
      </c>
      <c r="W37" s="13">
        <v>534.12</v>
      </c>
      <c r="X37" s="13">
        <v>2888.4</v>
      </c>
    </row>
    <row r="38" spans="1:24">
      <c r="A38" s="2" t="s">
        <v>85</v>
      </c>
      <c r="B38" s="1" t="s">
        <v>86</v>
      </c>
      <c r="C38" s="13">
        <v>880.02</v>
      </c>
      <c r="D38" s="13">
        <v>146.66999999999999</v>
      </c>
      <c r="E38" s="13">
        <v>0</v>
      </c>
      <c r="F38" s="13">
        <v>0</v>
      </c>
      <c r="G38" s="13">
        <v>0</v>
      </c>
      <c r="H38" s="13">
        <v>1026.69</v>
      </c>
      <c r="I38" s="14">
        <v>-18.41</v>
      </c>
      <c r="J38" s="13">
        <v>0</v>
      </c>
      <c r="K38" s="13">
        <v>25.58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4">
        <v>-0.13</v>
      </c>
      <c r="R38" s="13">
        <v>33.049999999999997</v>
      </c>
      <c r="S38" s="13">
        <v>0</v>
      </c>
      <c r="T38" s="13">
        <v>0</v>
      </c>
      <c r="U38" s="13">
        <v>0</v>
      </c>
      <c r="V38" s="13">
        <v>0</v>
      </c>
      <c r="W38" s="13">
        <v>40.090000000000003</v>
      </c>
      <c r="X38" s="13">
        <v>986.6</v>
      </c>
    </row>
    <row r="39" spans="1:24">
      <c r="A39" s="2" t="s">
        <v>87</v>
      </c>
      <c r="B39" s="1" t="s">
        <v>88</v>
      </c>
      <c r="C39" s="13">
        <v>1399.98</v>
      </c>
      <c r="D39" s="13">
        <v>233.33</v>
      </c>
      <c r="E39" s="13">
        <v>4156</v>
      </c>
      <c r="F39" s="13">
        <v>0</v>
      </c>
      <c r="G39" s="13">
        <v>0</v>
      </c>
      <c r="H39" s="13">
        <v>5789.31</v>
      </c>
      <c r="I39" s="13">
        <v>0</v>
      </c>
      <c r="J39" s="13">
        <v>1002.95</v>
      </c>
      <c r="K39" s="13">
        <v>40.700000000000003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0.06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1043.71</v>
      </c>
      <c r="X39" s="13">
        <v>4745.6000000000004</v>
      </c>
    </row>
    <row r="40" spans="1:24">
      <c r="A40" s="2" t="s">
        <v>89</v>
      </c>
      <c r="B40" s="1" t="s">
        <v>90</v>
      </c>
      <c r="C40" s="13">
        <v>880.02</v>
      </c>
      <c r="D40" s="13">
        <v>146.66999999999999</v>
      </c>
      <c r="E40" s="13">
        <v>0</v>
      </c>
      <c r="F40" s="13">
        <v>0</v>
      </c>
      <c r="G40" s="13">
        <v>0</v>
      </c>
      <c r="H40" s="13">
        <v>1026.69</v>
      </c>
      <c r="I40" s="14">
        <v>-18.41</v>
      </c>
      <c r="J40" s="13">
        <v>0</v>
      </c>
      <c r="K40" s="13">
        <v>25.53</v>
      </c>
      <c r="L40" s="13">
        <v>0</v>
      </c>
      <c r="M40" s="13">
        <v>930</v>
      </c>
      <c r="N40" s="13">
        <v>0</v>
      </c>
      <c r="O40" s="13">
        <v>0</v>
      </c>
      <c r="P40" s="13">
        <v>0</v>
      </c>
      <c r="Q40" s="13">
        <v>0.12</v>
      </c>
      <c r="R40" s="13">
        <v>33.049999999999997</v>
      </c>
      <c r="S40" s="13">
        <v>0</v>
      </c>
      <c r="T40" s="13">
        <v>0</v>
      </c>
      <c r="U40" s="13">
        <v>0</v>
      </c>
      <c r="V40" s="13">
        <v>0</v>
      </c>
      <c r="W40" s="13">
        <v>970.29</v>
      </c>
      <c r="X40" s="13">
        <v>56.4</v>
      </c>
    </row>
    <row r="41" spans="1:24">
      <c r="A41" s="2" t="s">
        <v>91</v>
      </c>
      <c r="B41" s="1" t="s">
        <v>92</v>
      </c>
      <c r="C41" s="13">
        <v>880.02</v>
      </c>
      <c r="D41" s="13">
        <v>146.66999999999999</v>
      </c>
      <c r="E41" s="13">
        <v>0</v>
      </c>
      <c r="F41" s="13">
        <v>552.21</v>
      </c>
      <c r="G41" s="13">
        <v>220</v>
      </c>
      <c r="H41" s="13">
        <v>1798.9</v>
      </c>
      <c r="I41" s="13">
        <v>0</v>
      </c>
      <c r="J41" s="13">
        <v>64.849999999999994</v>
      </c>
      <c r="K41" s="13">
        <v>25.53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7.0000000000000007E-2</v>
      </c>
      <c r="R41" s="13">
        <v>54.05</v>
      </c>
      <c r="S41" s="13">
        <v>0</v>
      </c>
      <c r="T41" s="13">
        <v>0</v>
      </c>
      <c r="U41" s="13">
        <v>0</v>
      </c>
      <c r="V41" s="13">
        <v>0</v>
      </c>
      <c r="W41" s="13">
        <v>144.5</v>
      </c>
      <c r="X41" s="13">
        <v>1654.4</v>
      </c>
    </row>
    <row r="42" spans="1:24">
      <c r="A42" s="2" t="s">
        <v>93</v>
      </c>
      <c r="B42" s="1" t="s">
        <v>94</v>
      </c>
      <c r="C42" s="13">
        <v>880.02</v>
      </c>
      <c r="D42" s="13">
        <v>146.66999999999999</v>
      </c>
      <c r="E42" s="13">
        <v>0</v>
      </c>
      <c r="F42" s="13">
        <v>0</v>
      </c>
      <c r="G42" s="13">
        <v>0</v>
      </c>
      <c r="H42" s="13">
        <v>1026.69</v>
      </c>
      <c r="I42" s="14">
        <v>-18.41</v>
      </c>
      <c r="J42" s="13">
        <v>0</v>
      </c>
      <c r="K42" s="13">
        <v>25.53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0.12</v>
      </c>
      <c r="R42" s="13">
        <v>33.049999999999997</v>
      </c>
      <c r="S42" s="13">
        <v>0</v>
      </c>
      <c r="T42" s="13">
        <v>0</v>
      </c>
      <c r="U42" s="13">
        <v>0</v>
      </c>
      <c r="V42" s="13">
        <v>0</v>
      </c>
      <c r="W42" s="13">
        <v>40.29</v>
      </c>
      <c r="X42" s="13">
        <v>986.4</v>
      </c>
    </row>
    <row r="43" spans="1:24">
      <c r="A43" s="2" t="s">
        <v>95</v>
      </c>
      <c r="B43" s="1" t="s">
        <v>96</v>
      </c>
      <c r="C43" s="13">
        <v>880.02</v>
      </c>
      <c r="D43" s="13">
        <v>146.66999999999999</v>
      </c>
      <c r="E43" s="13">
        <v>5872.95</v>
      </c>
      <c r="F43" s="13">
        <v>0</v>
      </c>
      <c r="G43" s="13">
        <v>0</v>
      </c>
      <c r="H43" s="13">
        <v>6899.64</v>
      </c>
      <c r="I43" s="13">
        <v>0</v>
      </c>
      <c r="J43" s="13">
        <v>1264.0999999999999</v>
      </c>
      <c r="K43" s="13">
        <v>25.48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4">
        <v>-0.14000000000000001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1289.44</v>
      </c>
      <c r="X43" s="13">
        <v>5610.2</v>
      </c>
    </row>
    <row r="44" spans="1:24">
      <c r="A44" s="2" t="s">
        <v>97</v>
      </c>
      <c r="B44" s="1" t="s">
        <v>98</v>
      </c>
      <c r="C44" s="13">
        <v>1300.02</v>
      </c>
      <c r="D44" s="13">
        <v>216.67</v>
      </c>
      <c r="E44" s="13">
        <v>400</v>
      </c>
      <c r="F44" s="13">
        <v>0</v>
      </c>
      <c r="G44" s="13">
        <v>0</v>
      </c>
      <c r="H44" s="13">
        <v>1916.69</v>
      </c>
      <c r="I44" s="13">
        <v>0</v>
      </c>
      <c r="J44" s="13">
        <v>170.88</v>
      </c>
      <c r="K44" s="13">
        <v>37.64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4">
        <v>-0.03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208.49</v>
      </c>
      <c r="X44" s="13">
        <v>1708.2</v>
      </c>
    </row>
    <row r="45" spans="1:24">
      <c r="A45" s="2" t="s">
        <v>99</v>
      </c>
      <c r="B45" s="1" t="s">
        <v>100</v>
      </c>
      <c r="C45" s="13">
        <v>880.02</v>
      </c>
      <c r="D45" s="13">
        <v>146.66999999999999</v>
      </c>
      <c r="E45" s="13">
        <v>0</v>
      </c>
      <c r="F45" s="13">
        <v>0</v>
      </c>
      <c r="G45" s="13">
        <v>0</v>
      </c>
      <c r="H45" s="13">
        <v>1026.69</v>
      </c>
      <c r="I45" s="14">
        <v>-18.41</v>
      </c>
      <c r="J45" s="13">
        <v>0</v>
      </c>
      <c r="K45" s="13">
        <v>25.58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4">
        <v>-0.13</v>
      </c>
      <c r="R45" s="13">
        <v>33.049999999999997</v>
      </c>
      <c r="S45" s="13">
        <v>0</v>
      </c>
      <c r="T45" s="13">
        <v>0</v>
      </c>
      <c r="U45" s="13">
        <v>0</v>
      </c>
      <c r="V45" s="13">
        <v>0</v>
      </c>
      <c r="W45" s="13">
        <v>40.090000000000003</v>
      </c>
      <c r="X45" s="13">
        <v>986.6</v>
      </c>
    </row>
    <row r="46" spans="1:24">
      <c r="A46" s="2" t="s">
        <v>101</v>
      </c>
      <c r="B46" s="1" t="s">
        <v>102</v>
      </c>
      <c r="C46" s="13">
        <v>880.02</v>
      </c>
      <c r="D46" s="13">
        <v>146.66999999999999</v>
      </c>
      <c r="E46" s="13">
        <v>0</v>
      </c>
      <c r="F46" s="13">
        <v>0</v>
      </c>
      <c r="G46" s="13">
        <v>0</v>
      </c>
      <c r="H46" s="13">
        <v>1026.69</v>
      </c>
      <c r="I46" s="14">
        <v>-18.41</v>
      </c>
      <c r="J46" s="13">
        <v>0</v>
      </c>
      <c r="K46" s="13">
        <v>25.65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33.049999999999997</v>
      </c>
      <c r="S46" s="13">
        <v>0</v>
      </c>
      <c r="T46" s="13">
        <v>0</v>
      </c>
      <c r="U46" s="13">
        <v>0</v>
      </c>
      <c r="V46" s="13">
        <v>0</v>
      </c>
      <c r="W46" s="13">
        <v>40.29</v>
      </c>
      <c r="X46" s="13">
        <v>986.4</v>
      </c>
    </row>
    <row r="47" spans="1:24">
      <c r="A47" s="2" t="s">
        <v>103</v>
      </c>
      <c r="B47" s="1" t="s">
        <v>104</v>
      </c>
      <c r="C47" s="13">
        <v>880.02</v>
      </c>
      <c r="D47" s="13">
        <v>146.66999999999999</v>
      </c>
      <c r="E47" s="13">
        <v>20222.37</v>
      </c>
      <c r="F47" s="13">
        <v>0</v>
      </c>
      <c r="G47" s="13">
        <v>0</v>
      </c>
      <c r="H47" s="13">
        <v>21249.06</v>
      </c>
      <c r="I47" s="13">
        <v>0</v>
      </c>
      <c r="J47" s="13">
        <v>5705.92</v>
      </c>
      <c r="K47" s="13">
        <v>25.48</v>
      </c>
      <c r="L47" s="13">
        <v>0</v>
      </c>
      <c r="M47" s="13">
        <v>938.5</v>
      </c>
      <c r="N47" s="13">
        <v>0</v>
      </c>
      <c r="O47" s="13">
        <v>0</v>
      </c>
      <c r="P47" s="13">
        <v>0</v>
      </c>
      <c r="Q47" s="14">
        <v>-0.09</v>
      </c>
      <c r="R47" s="13">
        <v>33.049999999999997</v>
      </c>
      <c r="S47" s="13">
        <v>0</v>
      </c>
      <c r="T47" s="13">
        <v>0</v>
      </c>
      <c r="U47" s="13">
        <v>0</v>
      </c>
      <c r="V47" s="13">
        <v>275</v>
      </c>
      <c r="W47" s="13">
        <v>6977.86</v>
      </c>
      <c r="X47" s="13">
        <v>14271.2</v>
      </c>
    </row>
    <row r="48" spans="1:24">
      <c r="A48" s="2" t="s">
        <v>105</v>
      </c>
      <c r="B48" s="1" t="s">
        <v>106</v>
      </c>
      <c r="C48" s="13">
        <v>880.02</v>
      </c>
      <c r="D48" s="13">
        <v>146.66999999999999</v>
      </c>
      <c r="E48" s="13">
        <v>0</v>
      </c>
      <c r="F48" s="13">
        <v>0</v>
      </c>
      <c r="G48" s="13">
        <v>0</v>
      </c>
      <c r="H48" s="13">
        <v>1026.69</v>
      </c>
      <c r="I48" s="14">
        <v>-18.41</v>
      </c>
      <c r="J48" s="13">
        <v>0</v>
      </c>
      <c r="K48" s="13">
        <v>25.48</v>
      </c>
      <c r="L48" s="13">
        <v>0</v>
      </c>
      <c r="M48" s="13">
        <v>0</v>
      </c>
      <c r="N48" s="13">
        <v>257.3</v>
      </c>
      <c r="O48" s="13">
        <v>0</v>
      </c>
      <c r="P48" s="13">
        <v>0</v>
      </c>
      <c r="Q48" s="14">
        <v>-0.12</v>
      </c>
      <c r="R48" s="13">
        <v>26.44</v>
      </c>
      <c r="S48" s="13">
        <v>0</v>
      </c>
      <c r="T48" s="13">
        <v>0</v>
      </c>
      <c r="U48" s="13">
        <v>0</v>
      </c>
      <c r="V48" s="13">
        <v>200</v>
      </c>
      <c r="W48" s="13">
        <v>490.69</v>
      </c>
      <c r="X48" s="13">
        <v>536</v>
      </c>
    </row>
    <row r="49" spans="1:24">
      <c r="A49" s="2" t="s">
        <v>107</v>
      </c>
      <c r="B49" s="1" t="s">
        <v>108</v>
      </c>
      <c r="C49" s="13">
        <v>880.02</v>
      </c>
      <c r="D49" s="13">
        <v>146.66999999999999</v>
      </c>
      <c r="E49" s="13">
        <v>0</v>
      </c>
      <c r="F49" s="13">
        <v>0</v>
      </c>
      <c r="G49" s="13">
        <v>0</v>
      </c>
      <c r="H49" s="13">
        <v>1026.69</v>
      </c>
      <c r="I49" s="14">
        <v>-18.41</v>
      </c>
      <c r="J49" s="13">
        <v>0</v>
      </c>
      <c r="K49" s="13">
        <v>25.48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0.17</v>
      </c>
      <c r="R49" s="13">
        <v>33.049999999999997</v>
      </c>
      <c r="S49" s="13">
        <v>0</v>
      </c>
      <c r="T49" s="13">
        <v>0</v>
      </c>
      <c r="U49" s="13">
        <v>0</v>
      </c>
      <c r="V49" s="13">
        <v>0</v>
      </c>
      <c r="W49" s="13">
        <v>40.29</v>
      </c>
      <c r="X49" s="13">
        <v>986.4</v>
      </c>
    </row>
    <row r="50" spans="1:24">
      <c r="A50" s="2" t="s">
        <v>109</v>
      </c>
      <c r="B50" s="1" t="s">
        <v>110</v>
      </c>
      <c r="C50" s="13">
        <v>880.02</v>
      </c>
      <c r="D50" s="13">
        <v>146.66999999999999</v>
      </c>
      <c r="E50" s="13">
        <v>207.29</v>
      </c>
      <c r="F50" s="13">
        <v>0</v>
      </c>
      <c r="G50" s="13">
        <v>0</v>
      </c>
      <c r="H50" s="13">
        <v>1233.98</v>
      </c>
      <c r="I50" s="13">
        <v>0</v>
      </c>
      <c r="J50" s="13">
        <v>17.86</v>
      </c>
      <c r="K50" s="13">
        <v>25.48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0.04</v>
      </c>
      <c r="R50" s="13">
        <v>0</v>
      </c>
      <c r="S50" s="13">
        <v>0</v>
      </c>
      <c r="T50" s="13">
        <v>0</v>
      </c>
      <c r="U50" s="13">
        <v>0</v>
      </c>
      <c r="V50" s="13">
        <v>200</v>
      </c>
      <c r="W50" s="13">
        <v>243.38</v>
      </c>
      <c r="X50" s="13">
        <v>990.6</v>
      </c>
    </row>
    <row r="51" spans="1:24">
      <c r="A51" s="2" t="s">
        <v>111</v>
      </c>
      <c r="B51" s="1" t="s">
        <v>112</v>
      </c>
      <c r="C51" s="13">
        <v>880.02</v>
      </c>
      <c r="D51" s="13">
        <v>146.66999999999999</v>
      </c>
      <c r="E51" s="13">
        <v>0</v>
      </c>
      <c r="F51" s="13">
        <v>0</v>
      </c>
      <c r="G51" s="13">
        <v>0</v>
      </c>
      <c r="H51" s="13">
        <v>1026.69</v>
      </c>
      <c r="I51" s="14">
        <v>-18.41</v>
      </c>
      <c r="J51" s="13">
        <v>0</v>
      </c>
      <c r="K51" s="13">
        <v>25.48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0.02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7.09</v>
      </c>
      <c r="X51" s="13">
        <v>1019.6</v>
      </c>
    </row>
    <row r="52" spans="1:24">
      <c r="A52" s="2" t="s">
        <v>113</v>
      </c>
      <c r="B52" s="1" t="s">
        <v>114</v>
      </c>
      <c r="C52" s="13">
        <v>1300.02</v>
      </c>
      <c r="D52" s="13">
        <v>216.67</v>
      </c>
      <c r="E52" s="13">
        <v>400</v>
      </c>
      <c r="F52" s="13">
        <v>0</v>
      </c>
      <c r="G52" s="13">
        <v>0</v>
      </c>
      <c r="H52" s="13">
        <v>1916.69</v>
      </c>
      <c r="I52" s="13">
        <v>0</v>
      </c>
      <c r="J52" s="13">
        <v>170.88</v>
      </c>
      <c r="K52" s="13">
        <v>37.74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4">
        <v>-0.13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208.49</v>
      </c>
      <c r="X52" s="13">
        <v>1708.2</v>
      </c>
    </row>
    <row r="53" spans="1:24">
      <c r="A53" s="2" t="s">
        <v>115</v>
      </c>
      <c r="B53" s="1" t="s">
        <v>116</v>
      </c>
      <c r="C53" s="13">
        <v>880.02</v>
      </c>
      <c r="D53" s="13">
        <v>146.66999999999999</v>
      </c>
      <c r="E53" s="13">
        <v>283.38</v>
      </c>
      <c r="F53" s="13">
        <v>0</v>
      </c>
      <c r="G53" s="13">
        <v>0</v>
      </c>
      <c r="H53" s="13">
        <v>1310.07</v>
      </c>
      <c r="I53" s="13">
        <v>0</v>
      </c>
      <c r="J53" s="13">
        <v>26.14</v>
      </c>
      <c r="K53" s="13">
        <v>25.53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4">
        <v>-0.05</v>
      </c>
      <c r="R53" s="13">
        <v>33.049999999999997</v>
      </c>
      <c r="S53" s="13">
        <v>0</v>
      </c>
      <c r="T53" s="13">
        <v>0</v>
      </c>
      <c r="U53" s="13">
        <v>0</v>
      </c>
      <c r="V53" s="13">
        <v>0</v>
      </c>
      <c r="W53" s="13">
        <v>84.67</v>
      </c>
      <c r="X53" s="13">
        <v>1225.4000000000001</v>
      </c>
    </row>
    <row r="54" spans="1:24">
      <c r="A54" s="2" t="s">
        <v>117</v>
      </c>
      <c r="B54" s="1" t="s">
        <v>118</v>
      </c>
      <c r="C54" s="13">
        <v>999.66</v>
      </c>
      <c r="D54" s="13">
        <v>166.61</v>
      </c>
      <c r="E54" s="13">
        <v>1524.86</v>
      </c>
      <c r="F54" s="13">
        <v>0</v>
      </c>
      <c r="G54" s="13">
        <v>0</v>
      </c>
      <c r="H54" s="13">
        <v>2691.13</v>
      </c>
      <c r="I54" s="13">
        <v>0</v>
      </c>
      <c r="J54" s="13">
        <v>319.44</v>
      </c>
      <c r="K54" s="13">
        <v>28.95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4">
        <v>-0.06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348.33</v>
      </c>
      <c r="X54" s="13">
        <v>2342.8000000000002</v>
      </c>
    </row>
    <row r="55" spans="1:24">
      <c r="A55" s="2" t="s">
        <v>119</v>
      </c>
      <c r="B55" s="1" t="s">
        <v>120</v>
      </c>
      <c r="C55" s="13">
        <v>879.42</v>
      </c>
      <c r="D55" s="13">
        <v>146.57</v>
      </c>
      <c r="E55" s="13">
        <v>3188.19</v>
      </c>
      <c r="F55" s="13">
        <v>0</v>
      </c>
      <c r="G55" s="13">
        <v>0</v>
      </c>
      <c r="H55" s="13">
        <v>4214.18</v>
      </c>
      <c r="I55" s="13">
        <v>0</v>
      </c>
      <c r="J55" s="13">
        <v>644.76</v>
      </c>
      <c r="K55" s="13">
        <v>25.46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4">
        <v>-0.04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670.18</v>
      </c>
      <c r="X55" s="13">
        <v>3544</v>
      </c>
    </row>
    <row r="56" spans="1:24">
      <c r="A56" s="2" t="s">
        <v>121</v>
      </c>
      <c r="B56" s="1" t="s">
        <v>122</v>
      </c>
      <c r="C56" s="13">
        <v>880.02</v>
      </c>
      <c r="D56" s="13">
        <v>146.66999999999999</v>
      </c>
      <c r="E56" s="13">
        <v>7351.05</v>
      </c>
      <c r="F56" s="13">
        <v>0</v>
      </c>
      <c r="G56" s="13">
        <v>0</v>
      </c>
      <c r="H56" s="13">
        <v>8377.74</v>
      </c>
      <c r="I56" s="13">
        <v>0</v>
      </c>
      <c r="J56" s="13">
        <v>1666.16</v>
      </c>
      <c r="K56" s="13">
        <v>25.48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4">
        <v>-0.1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1691.54</v>
      </c>
      <c r="X56" s="13">
        <v>6686.2</v>
      </c>
    </row>
    <row r="57" spans="1:24">
      <c r="A57" s="2" t="s">
        <v>123</v>
      </c>
      <c r="B57" s="1" t="s">
        <v>124</v>
      </c>
      <c r="C57" s="13">
        <v>880.02</v>
      </c>
      <c r="D57" s="13">
        <v>146.66999999999999</v>
      </c>
      <c r="E57" s="13">
        <v>0</v>
      </c>
      <c r="F57" s="13">
        <v>0</v>
      </c>
      <c r="G57" s="13">
        <v>0</v>
      </c>
      <c r="H57" s="13">
        <v>1026.69</v>
      </c>
      <c r="I57" s="14">
        <v>-18.41</v>
      </c>
      <c r="J57" s="13">
        <v>0</v>
      </c>
      <c r="K57" s="13">
        <v>25.48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4">
        <v>-0.03</v>
      </c>
      <c r="R57" s="13">
        <v>33.049999999999997</v>
      </c>
      <c r="S57" s="13">
        <v>0</v>
      </c>
      <c r="T57" s="13">
        <v>0</v>
      </c>
      <c r="U57" s="13">
        <v>0</v>
      </c>
      <c r="V57" s="13">
        <v>0</v>
      </c>
      <c r="W57" s="13">
        <v>40.090000000000003</v>
      </c>
      <c r="X57" s="13">
        <v>986.6</v>
      </c>
    </row>
    <row r="58" spans="1:24">
      <c r="A58" s="2" t="s">
        <v>125</v>
      </c>
      <c r="B58" s="1" t="s">
        <v>126</v>
      </c>
      <c r="C58" s="13">
        <v>880.02</v>
      </c>
      <c r="D58" s="13">
        <v>146.66999999999999</v>
      </c>
      <c r="E58" s="13">
        <v>0</v>
      </c>
      <c r="F58" s="13">
        <v>0</v>
      </c>
      <c r="G58" s="13">
        <v>0</v>
      </c>
      <c r="H58" s="13">
        <v>1026.69</v>
      </c>
      <c r="I58" s="14">
        <v>-18.41</v>
      </c>
      <c r="J58" s="13">
        <v>0</v>
      </c>
      <c r="K58" s="13">
        <v>25.48</v>
      </c>
      <c r="L58" s="13">
        <v>0</v>
      </c>
      <c r="M58" s="13">
        <v>529</v>
      </c>
      <c r="N58" s="13">
        <v>0</v>
      </c>
      <c r="O58" s="13">
        <v>0</v>
      </c>
      <c r="P58" s="13">
        <v>0</v>
      </c>
      <c r="Q58" s="14">
        <v>-0.03</v>
      </c>
      <c r="R58" s="13">
        <v>54.05</v>
      </c>
      <c r="S58" s="13">
        <v>0</v>
      </c>
      <c r="T58" s="13">
        <v>0</v>
      </c>
      <c r="U58" s="13">
        <v>0</v>
      </c>
      <c r="V58" s="13">
        <v>0</v>
      </c>
      <c r="W58" s="13">
        <v>590.09</v>
      </c>
      <c r="X58" s="13">
        <v>436.6</v>
      </c>
    </row>
    <row r="59" spans="1:24">
      <c r="A59" s="2" t="s">
        <v>127</v>
      </c>
      <c r="B59" s="1" t="s">
        <v>128</v>
      </c>
      <c r="C59" s="13">
        <v>1299.78</v>
      </c>
      <c r="D59" s="13">
        <v>216.63</v>
      </c>
      <c r="E59" s="13">
        <v>0</v>
      </c>
      <c r="F59" s="13">
        <v>0</v>
      </c>
      <c r="G59" s="13">
        <v>0</v>
      </c>
      <c r="H59" s="13">
        <v>1516.41</v>
      </c>
      <c r="I59" s="13">
        <v>0</v>
      </c>
      <c r="J59" s="13">
        <v>58.05</v>
      </c>
      <c r="K59" s="13">
        <v>37.69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7.0000000000000007E-2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95.81</v>
      </c>
      <c r="X59" s="13">
        <v>1420.6</v>
      </c>
    </row>
    <row r="60" spans="1:24">
      <c r="A60" s="2" t="s">
        <v>129</v>
      </c>
      <c r="B60" s="1" t="s">
        <v>130</v>
      </c>
      <c r="C60" s="13">
        <v>999.66</v>
      </c>
      <c r="D60" s="13">
        <v>166.61</v>
      </c>
      <c r="E60" s="13">
        <v>1105.55</v>
      </c>
      <c r="F60" s="13">
        <v>0</v>
      </c>
      <c r="G60" s="13">
        <v>0</v>
      </c>
      <c r="H60" s="13">
        <v>2271.8200000000002</v>
      </c>
      <c r="I60" s="13">
        <v>0</v>
      </c>
      <c r="J60" s="13">
        <v>233.3</v>
      </c>
      <c r="K60" s="13">
        <v>28.95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4">
        <v>-0.03</v>
      </c>
      <c r="R60" s="13">
        <v>0</v>
      </c>
      <c r="S60" s="13">
        <v>0</v>
      </c>
      <c r="T60" s="13">
        <v>0</v>
      </c>
      <c r="U60" s="13">
        <v>0</v>
      </c>
      <c r="V60" s="13">
        <v>200</v>
      </c>
      <c r="W60" s="13">
        <v>462.22</v>
      </c>
      <c r="X60" s="13">
        <v>1809.6</v>
      </c>
    </row>
    <row r="61" spans="1:24">
      <c r="A61" s="2" t="s">
        <v>131</v>
      </c>
      <c r="B61" s="1" t="s">
        <v>132</v>
      </c>
      <c r="C61" s="13">
        <v>999.66</v>
      </c>
      <c r="D61" s="13">
        <v>166.61</v>
      </c>
      <c r="E61" s="13">
        <v>1057.81</v>
      </c>
      <c r="F61" s="13">
        <v>0</v>
      </c>
      <c r="G61" s="13">
        <v>0</v>
      </c>
      <c r="H61" s="13">
        <v>2224.08</v>
      </c>
      <c r="I61" s="13">
        <v>0</v>
      </c>
      <c r="J61" s="13">
        <v>224.74</v>
      </c>
      <c r="K61" s="13">
        <v>28.99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0.15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253.88</v>
      </c>
      <c r="X61" s="13">
        <v>1970.2</v>
      </c>
    </row>
    <row r="62" spans="1:24">
      <c r="A62" s="2" t="s">
        <v>133</v>
      </c>
      <c r="B62" s="1" t="s">
        <v>134</v>
      </c>
      <c r="C62" s="13">
        <v>880.02</v>
      </c>
      <c r="D62" s="13">
        <v>146.66999999999999</v>
      </c>
      <c r="E62" s="13">
        <v>2500</v>
      </c>
      <c r="F62" s="13">
        <v>0</v>
      </c>
      <c r="G62" s="13">
        <v>0</v>
      </c>
      <c r="H62" s="13">
        <v>3526.69</v>
      </c>
      <c r="I62" s="13">
        <v>0</v>
      </c>
      <c r="J62" s="13">
        <v>497.91</v>
      </c>
      <c r="K62" s="13">
        <v>25.63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0.1</v>
      </c>
      <c r="R62" s="13">
        <v>40.049999999999997</v>
      </c>
      <c r="S62" s="13">
        <v>0</v>
      </c>
      <c r="T62" s="13">
        <v>0</v>
      </c>
      <c r="U62" s="13">
        <v>0</v>
      </c>
      <c r="V62" s="13">
        <v>0</v>
      </c>
      <c r="W62" s="13">
        <v>563.69000000000005</v>
      </c>
      <c r="X62" s="13">
        <v>2963</v>
      </c>
    </row>
    <row r="63" spans="1:24">
      <c r="A63" s="2" t="s">
        <v>135</v>
      </c>
      <c r="B63" s="1" t="s">
        <v>136</v>
      </c>
      <c r="C63" s="13">
        <v>1285.74</v>
      </c>
      <c r="D63" s="13">
        <v>214.29</v>
      </c>
      <c r="E63" s="13">
        <v>0</v>
      </c>
      <c r="F63" s="13">
        <v>0</v>
      </c>
      <c r="G63" s="13">
        <v>0</v>
      </c>
      <c r="H63" s="13">
        <v>1500.03</v>
      </c>
      <c r="I63" s="13">
        <v>0</v>
      </c>
      <c r="J63" s="13">
        <v>56.27</v>
      </c>
      <c r="K63" s="13">
        <v>37.28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0.03</v>
      </c>
      <c r="R63" s="13">
        <v>54.05</v>
      </c>
      <c r="S63" s="13">
        <v>0</v>
      </c>
      <c r="T63" s="13">
        <v>0</v>
      </c>
      <c r="U63" s="13">
        <v>0</v>
      </c>
      <c r="V63" s="13">
        <v>0</v>
      </c>
      <c r="W63" s="13">
        <v>147.63</v>
      </c>
      <c r="X63" s="13">
        <v>1352.4</v>
      </c>
    </row>
    <row r="64" spans="1:24">
      <c r="A64" s="2" t="s">
        <v>137</v>
      </c>
      <c r="B64" s="1" t="s">
        <v>138</v>
      </c>
      <c r="C64" s="13">
        <v>1300.02</v>
      </c>
      <c r="D64" s="13">
        <v>216.67</v>
      </c>
      <c r="E64" s="13">
        <v>0</v>
      </c>
      <c r="F64" s="13">
        <v>77.400000000000006</v>
      </c>
      <c r="G64" s="13">
        <v>325</v>
      </c>
      <c r="H64" s="13">
        <v>1919.09</v>
      </c>
      <c r="I64" s="13">
        <v>0</v>
      </c>
      <c r="J64" s="13">
        <v>66.5</v>
      </c>
      <c r="K64" s="13">
        <v>37.700000000000003</v>
      </c>
      <c r="L64" s="13">
        <v>0</v>
      </c>
      <c r="M64" s="13">
        <v>412.6</v>
      </c>
      <c r="N64" s="13">
        <v>0</v>
      </c>
      <c r="O64" s="13">
        <v>0</v>
      </c>
      <c r="P64" s="13">
        <v>0</v>
      </c>
      <c r="Q64" s="13">
        <v>0.09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516.89</v>
      </c>
      <c r="X64" s="13">
        <v>1402.2</v>
      </c>
    </row>
    <row r="65" spans="1:24">
      <c r="A65" s="2" t="s">
        <v>139</v>
      </c>
      <c r="B65" s="1" t="s">
        <v>140</v>
      </c>
      <c r="C65" s="13">
        <v>880.02</v>
      </c>
      <c r="D65" s="13">
        <v>146.66999999999999</v>
      </c>
      <c r="E65" s="13">
        <v>9160.32</v>
      </c>
      <c r="F65" s="13">
        <v>0</v>
      </c>
      <c r="G65" s="13">
        <v>0</v>
      </c>
      <c r="H65" s="13">
        <v>10187.01</v>
      </c>
      <c r="I65" s="13">
        <v>0</v>
      </c>
      <c r="J65" s="13">
        <v>2208.94</v>
      </c>
      <c r="K65" s="13">
        <v>25.48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0.04</v>
      </c>
      <c r="R65" s="13">
        <v>33.049999999999997</v>
      </c>
      <c r="S65" s="13">
        <v>0</v>
      </c>
      <c r="T65" s="13">
        <v>0</v>
      </c>
      <c r="U65" s="13">
        <v>0</v>
      </c>
      <c r="V65" s="13">
        <v>312.5</v>
      </c>
      <c r="W65" s="13">
        <v>2580.0100000000002</v>
      </c>
      <c r="X65" s="13">
        <v>7607</v>
      </c>
    </row>
    <row r="66" spans="1:24">
      <c r="A66" s="2" t="s">
        <v>141</v>
      </c>
      <c r="B66" s="1" t="s">
        <v>142</v>
      </c>
      <c r="C66" s="13">
        <v>799.98</v>
      </c>
      <c r="D66" s="13">
        <v>133.33000000000001</v>
      </c>
      <c r="E66" s="13">
        <v>1500</v>
      </c>
      <c r="F66" s="13">
        <v>0</v>
      </c>
      <c r="G66" s="13">
        <v>0</v>
      </c>
      <c r="H66" s="13">
        <v>2433.31</v>
      </c>
      <c r="I66" s="13">
        <v>0</v>
      </c>
      <c r="J66" s="13">
        <v>264.37</v>
      </c>
      <c r="K66" s="13">
        <v>23.17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0.17</v>
      </c>
      <c r="R66" s="13">
        <v>37</v>
      </c>
      <c r="S66" s="13">
        <v>0</v>
      </c>
      <c r="T66" s="13">
        <v>0</v>
      </c>
      <c r="U66" s="13">
        <v>0</v>
      </c>
      <c r="V66" s="13">
        <v>200</v>
      </c>
      <c r="W66" s="13">
        <v>524.71</v>
      </c>
      <c r="X66" s="13">
        <v>1908.6</v>
      </c>
    </row>
    <row r="67" spans="1:24">
      <c r="A67" s="2" t="s">
        <v>143</v>
      </c>
      <c r="B67" s="1" t="s">
        <v>144</v>
      </c>
      <c r="C67" s="13">
        <v>880.02</v>
      </c>
      <c r="D67" s="13">
        <v>146.66999999999999</v>
      </c>
      <c r="E67" s="13">
        <v>13752.78</v>
      </c>
      <c r="F67" s="13">
        <v>0</v>
      </c>
      <c r="G67" s="13">
        <v>0</v>
      </c>
      <c r="H67" s="13">
        <v>14779.47</v>
      </c>
      <c r="I67" s="13">
        <v>0</v>
      </c>
      <c r="J67" s="13">
        <v>3594.44</v>
      </c>
      <c r="K67" s="13">
        <v>25.53</v>
      </c>
      <c r="L67" s="13">
        <v>0</v>
      </c>
      <c r="M67" s="13">
        <v>586</v>
      </c>
      <c r="N67" s="13">
        <v>0</v>
      </c>
      <c r="O67" s="13">
        <v>0</v>
      </c>
      <c r="P67" s="13">
        <v>2934.04</v>
      </c>
      <c r="Q67" s="13">
        <v>0.01</v>
      </c>
      <c r="R67" s="13">
        <v>33.049999999999997</v>
      </c>
      <c r="S67" s="13">
        <v>0</v>
      </c>
      <c r="T67" s="13">
        <v>0</v>
      </c>
      <c r="U67" s="13">
        <v>0</v>
      </c>
      <c r="V67" s="13">
        <v>200</v>
      </c>
      <c r="W67" s="13">
        <v>7373.07</v>
      </c>
      <c r="X67" s="13">
        <v>7406.4</v>
      </c>
    </row>
    <row r="68" spans="1:24">
      <c r="A68" s="2" t="s">
        <v>145</v>
      </c>
      <c r="B68" s="1" t="s">
        <v>146</v>
      </c>
      <c r="C68" s="13">
        <v>4000.02</v>
      </c>
      <c r="D68" s="13">
        <v>666.67</v>
      </c>
      <c r="E68" s="13">
        <v>1884</v>
      </c>
      <c r="F68" s="13">
        <v>0</v>
      </c>
      <c r="G68" s="13">
        <v>0</v>
      </c>
      <c r="H68" s="13">
        <v>6550.69</v>
      </c>
      <c r="I68" s="13">
        <v>0</v>
      </c>
      <c r="J68" s="13">
        <v>1182.03</v>
      </c>
      <c r="K68" s="13">
        <v>128.82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0.04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1310.89</v>
      </c>
      <c r="X68" s="13">
        <v>5239.8</v>
      </c>
    </row>
    <row r="69" spans="1:24">
      <c r="A69" s="2" t="s">
        <v>147</v>
      </c>
      <c r="B69" s="1" t="s">
        <v>148</v>
      </c>
      <c r="C69" s="13">
        <v>880.02</v>
      </c>
      <c r="D69" s="13">
        <v>146.66999999999999</v>
      </c>
      <c r="E69" s="13">
        <v>4267.3</v>
      </c>
      <c r="F69" s="13">
        <v>0</v>
      </c>
      <c r="G69" s="13">
        <v>0</v>
      </c>
      <c r="H69" s="13">
        <v>5293.99</v>
      </c>
      <c r="I69" s="13">
        <v>0</v>
      </c>
      <c r="J69" s="13">
        <v>886.45</v>
      </c>
      <c r="K69" s="13">
        <v>25.48</v>
      </c>
      <c r="L69" s="13">
        <v>0</v>
      </c>
      <c r="M69" s="13">
        <v>229.15</v>
      </c>
      <c r="N69" s="13">
        <v>0</v>
      </c>
      <c r="O69" s="13">
        <v>0</v>
      </c>
      <c r="P69" s="13">
        <v>0</v>
      </c>
      <c r="Q69" s="14">
        <v>-0.14000000000000001</v>
      </c>
      <c r="R69" s="13">
        <v>33.049999999999997</v>
      </c>
      <c r="S69" s="13">
        <v>0</v>
      </c>
      <c r="T69" s="13">
        <v>0</v>
      </c>
      <c r="U69" s="13">
        <v>0</v>
      </c>
      <c r="V69" s="13">
        <v>0</v>
      </c>
      <c r="W69" s="13">
        <v>1173.99</v>
      </c>
      <c r="X69" s="13">
        <v>4120</v>
      </c>
    </row>
    <row r="70" spans="1:24">
      <c r="A70" s="2" t="s">
        <v>149</v>
      </c>
      <c r="B70" s="1" t="s">
        <v>150</v>
      </c>
      <c r="C70" s="13">
        <v>799.98</v>
      </c>
      <c r="D70" s="13">
        <v>133.33000000000001</v>
      </c>
      <c r="E70" s="13">
        <v>1500</v>
      </c>
      <c r="F70" s="13">
        <v>0</v>
      </c>
      <c r="G70" s="13">
        <v>0</v>
      </c>
      <c r="H70" s="13">
        <v>2433.31</v>
      </c>
      <c r="I70" s="13">
        <v>0</v>
      </c>
      <c r="J70" s="13">
        <v>264.37</v>
      </c>
      <c r="K70" s="13">
        <v>23.17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4">
        <v>-0.03</v>
      </c>
      <c r="R70" s="13">
        <v>0</v>
      </c>
      <c r="S70" s="13">
        <v>0</v>
      </c>
      <c r="T70" s="13">
        <v>0</v>
      </c>
      <c r="U70" s="13">
        <v>0</v>
      </c>
      <c r="V70" s="13">
        <v>200</v>
      </c>
      <c r="W70" s="13">
        <v>487.51</v>
      </c>
      <c r="X70" s="13">
        <v>1945.8</v>
      </c>
    </row>
    <row r="71" spans="1:24">
      <c r="A71" s="2" t="s">
        <v>151</v>
      </c>
      <c r="B71" s="1" t="s">
        <v>152</v>
      </c>
      <c r="C71" s="13">
        <v>999.66</v>
      </c>
      <c r="D71" s="13">
        <v>166.61</v>
      </c>
      <c r="E71" s="13">
        <v>805.96</v>
      </c>
      <c r="F71" s="13">
        <v>0</v>
      </c>
      <c r="G71" s="13">
        <v>0</v>
      </c>
      <c r="H71" s="13">
        <v>1972.23</v>
      </c>
      <c r="I71" s="13">
        <v>0</v>
      </c>
      <c r="J71" s="13">
        <v>179.77</v>
      </c>
      <c r="K71" s="13">
        <v>29.72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0.14000000000000001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209.63</v>
      </c>
      <c r="X71" s="13">
        <v>1762.6</v>
      </c>
    </row>
    <row r="72" spans="1:24">
      <c r="A72" s="2" t="s">
        <v>153</v>
      </c>
      <c r="B72" s="1" t="s">
        <v>154</v>
      </c>
      <c r="C72" s="13">
        <v>880.02</v>
      </c>
      <c r="D72" s="13">
        <v>146.66999999999999</v>
      </c>
      <c r="E72" s="13">
        <v>0</v>
      </c>
      <c r="F72" s="13">
        <v>0</v>
      </c>
      <c r="G72" s="13">
        <v>0</v>
      </c>
      <c r="H72" s="13">
        <v>1026.69</v>
      </c>
      <c r="I72" s="14">
        <v>-18.41</v>
      </c>
      <c r="J72" s="13">
        <v>0</v>
      </c>
      <c r="K72" s="13">
        <v>25.48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0.02</v>
      </c>
      <c r="R72" s="13">
        <v>0</v>
      </c>
      <c r="S72" s="13">
        <v>0</v>
      </c>
      <c r="T72" s="13">
        <v>0</v>
      </c>
      <c r="U72" s="13">
        <v>0</v>
      </c>
      <c r="V72" s="13">
        <v>200</v>
      </c>
      <c r="W72" s="13">
        <v>207.09</v>
      </c>
      <c r="X72" s="13">
        <v>819.6</v>
      </c>
    </row>
    <row r="73" spans="1:24" s="10" customFormat="1">
      <c r="A73" s="16" t="s">
        <v>155</v>
      </c>
      <c r="C73" s="10" t="s">
        <v>156</v>
      </c>
      <c r="D73" s="10" t="s">
        <v>156</v>
      </c>
      <c r="E73" s="10" t="s">
        <v>156</v>
      </c>
      <c r="F73" s="10" t="s">
        <v>156</v>
      </c>
      <c r="G73" s="10" t="s">
        <v>156</v>
      </c>
      <c r="H73" s="10" t="s">
        <v>156</v>
      </c>
      <c r="I73" s="10" t="s">
        <v>156</v>
      </c>
      <c r="J73" s="10" t="s">
        <v>156</v>
      </c>
      <c r="K73" s="10" t="s">
        <v>156</v>
      </c>
      <c r="L73" s="10" t="s">
        <v>156</v>
      </c>
      <c r="M73" s="10" t="s">
        <v>156</v>
      </c>
      <c r="N73" s="10" t="s">
        <v>156</v>
      </c>
      <c r="O73" s="10" t="s">
        <v>156</v>
      </c>
      <c r="P73" s="10" t="s">
        <v>156</v>
      </c>
      <c r="Q73" s="10" t="s">
        <v>156</v>
      </c>
      <c r="R73" s="10" t="s">
        <v>156</v>
      </c>
      <c r="S73" s="10" t="s">
        <v>156</v>
      </c>
      <c r="T73" s="10" t="s">
        <v>156</v>
      </c>
      <c r="U73" s="10" t="s">
        <v>156</v>
      </c>
      <c r="V73" s="10" t="s">
        <v>156</v>
      </c>
      <c r="W73" s="10" t="s">
        <v>156</v>
      </c>
      <c r="X73" s="10" t="s">
        <v>156</v>
      </c>
    </row>
    <row r="74" spans="1:24">
      <c r="C74" s="18">
        <f>SUM(C12:C72)</f>
        <v>75002.699999999939</v>
      </c>
      <c r="D74" s="18">
        <f t="shared" ref="D74:X74" si="0">SUM(D12:D72)</f>
        <v>12500.450000000003</v>
      </c>
      <c r="E74" s="18">
        <f t="shared" si="0"/>
        <v>146240.79999999996</v>
      </c>
      <c r="F74" s="18">
        <f t="shared" si="0"/>
        <v>629.61</v>
      </c>
      <c r="G74" s="18">
        <f t="shared" si="0"/>
        <v>545</v>
      </c>
      <c r="H74" s="18">
        <f t="shared" si="0"/>
        <v>234918.56000000006</v>
      </c>
      <c r="I74" s="45">
        <f t="shared" si="0"/>
        <v>-368.20000000000016</v>
      </c>
      <c r="J74" s="18">
        <f t="shared" si="0"/>
        <v>43712.95</v>
      </c>
      <c r="K74" s="18">
        <f t="shared" si="0"/>
        <v>2243.0900000000006</v>
      </c>
      <c r="L74" s="18">
        <f t="shared" si="0"/>
        <v>0</v>
      </c>
      <c r="M74" s="18">
        <f t="shared" si="0"/>
        <v>8903.25</v>
      </c>
      <c r="N74" s="18">
        <f t="shared" si="0"/>
        <v>257.3</v>
      </c>
      <c r="O74" s="18">
        <f t="shared" si="0"/>
        <v>0</v>
      </c>
      <c r="P74" s="18">
        <f t="shared" si="0"/>
        <v>2934.04</v>
      </c>
      <c r="Q74" s="18">
        <f t="shared" si="0"/>
        <v>-0.24000000000000035</v>
      </c>
      <c r="R74" s="18">
        <f t="shared" si="0"/>
        <v>1103.5699999999995</v>
      </c>
      <c r="S74" s="18">
        <f t="shared" si="0"/>
        <v>818.3</v>
      </c>
      <c r="T74" s="18">
        <f t="shared" si="0"/>
        <v>0</v>
      </c>
      <c r="U74" s="18">
        <f t="shared" si="0"/>
        <v>1300</v>
      </c>
      <c r="V74" s="18">
        <f t="shared" si="0"/>
        <v>3237.5</v>
      </c>
      <c r="W74" s="18">
        <f t="shared" si="0"/>
        <v>64141.559999999969</v>
      </c>
      <c r="X74" s="18">
        <f t="shared" si="0"/>
        <v>170777</v>
      </c>
    </row>
    <row r="76" spans="1:24">
      <c r="A76" s="11" t="s">
        <v>157</v>
      </c>
    </row>
    <row r="77" spans="1:24">
      <c r="A77" s="2" t="s">
        <v>158</v>
      </c>
      <c r="B77" s="1" t="s">
        <v>159</v>
      </c>
      <c r="C77" s="13">
        <v>572.46</v>
      </c>
      <c r="D77" s="13">
        <v>95.41</v>
      </c>
      <c r="E77" s="13">
        <v>637.91</v>
      </c>
      <c r="F77" s="13">
        <v>0</v>
      </c>
      <c r="G77" s="13">
        <v>0</v>
      </c>
      <c r="H77" s="13">
        <v>1305.78</v>
      </c>
      <c r="I77" s="13">
        <v>0</v>
      </c>
      <c r="J77" s="13">
        <v>25.67</v>
      </c>
      <c r="K77" s="13">
        <v>83.87</v>
      </c>
      <c r="L77" s="13">
        <v>13.06</v>
      </c>
      <c r="M77" s="13">
        <v>0</v>
      </c>
      <c r="N77" s="13">
        <v>0</v>
      </c>
      <c r="O77" s="13">
        <v>63.98</v>
      </c>
      <c r="P77" s="13">
        <v>0</v>
      </c>
      <c r="Q77" s="13">
        <v>0.13</v>
      </c>
      <c r="R77" s="13">
        <v>0</v>
      </c>
      <c r="S77" s="13">
        <v>0</v>
      </c>
      <c r="T77" s="13">
        <v>0</v>
      </c>
      <c r="U77" s="13">
        <v>0</v>
      </c>
      <c r="V77" s="13">
        <v>134.66999999999999</v>
      </c>
      <c r="W77" s="13">
        <v>321.38</v>
      </c>
      <c r="X77" s="13">
        <v>984.4</v>
      </c>
    </row>
    <row r="78" spans="1:24">
      <c r="A78" s="2" t="s">
        <v>160</v>
      </c>
      <c r="B78" s="1" t="s">
        <v>161</v>
      </c>
      <c r="C78" s="13">
        <v>537.54</v>
      </c>
      <c r="D78" s="13">
        <v>89.59</v>
      </c>
      <c r="E78" s="13">
        <v>3886.53</v>
      </c>
      <c r="F78" s="13">
        <v>0</v>
      </c>
      <c r="G78" s="13">
        <v>0</v>
      </c>
      <c r="H78" s="13">
        <v>4513.66</v>
      </c>
      <c r="I78" s="13">
        <v>0</v>
      </c>
      <c r="J78" s="13">
        <v>708.73</v>
      </c>
      <c r="K78" s="13">
        <v>181.29</v>
      </c>
      <c r="L78" s="13">
        <v>45.14</v>
      </c>
      <c r="M78" s="13">
        <v>0</v>
      </c>
      <c r="N78" s="13">
        <v>0</v>
      </c>
      <c r="O78" s="13">
        <v>221.17</v>
      </c>
      <c r="P78" s="13">
        <v>0</v>
      </c>
      <c r="Q78" s="14">
        <v>-0.02</v>
      </c>
      <c r="R78" s="13">
        <v>0</v>
      </c>
      <c r="S78" s="13">
        <v>0</v>
      </c>
      <c r="T78" s="13">
        <v>0</v>
      </c>
      <c r="U78" s="13">
        <v>0</v>
      </c>
      <c r="V78" s="13">
        <v>372.75</v>
      </c>
      <c r="W78" s="13">
        <v>1529.06</v>
      </c>
      <c r="X78" s="13">
        <v>2984.6</v>
      </c>
    </row>
    <row r="79" spans="1:24">
      <c r="A79" s="2" t="s">
        <v>162</v>
      </c>
      <c r="B79" s="1" t="s">
        <v>163</v>
      </c>
      <c r="C79" s="13">
        <v>537.54</v>
      </c>
      <c r="D79" s="13">
        <v>89.59</v>
      </c>
      <c r="E79" s="13">
        <v>600.79999999999995</v>
      </c>
      <c r="F79" s="13">
        <v>0</v>
      </c>
      <c r="G79" s="13">
        <v>0</v>
      </c>
      <c r="H79" s="13">
        <v>1227.93</v>
      </c>
      <c r="I79" s="13">
        <v>0</v>
      </c>
      <c r="J79" s="13">
        <v>10.24</v>
      </c>
      <c r="K79" s="13">
        <v>60.11</v>
      </c>
      <c r="L79" s="13">
        <v>12.28</v>
      </c>
      <c r="M79" s="13">
        <v>0</v>
      </c>
      <c r="N79" s="13">
        <v>0</v>
      </c>
      <c r="O79" s="13">
        <v>60.17</v>
      </c>
      <c r="P79" s="13">
        <v>0</v>
      </c>
      <c r="Q79" s="14">
        <v>-0.05</v>
      </c>
      <c r="R79" s="13">
        <v>0</v>
      </c>
      <c r="S79" s="13">
        <v>0</v>
      </c>
      <c r="T79" s="13">
        <v>0</v>
      </c>
      <c r="U79" s="13">
        <v>300</v>
      </c>
      <c r="V79" s="13">
        <v>275.38</v>
      </c>
      <c r="W79" s="13">
        <v>718.13</v>
      </c>
      <c r="X79" s="13">
        <v>509.8</v>
      </c>
    </row>
    <row r="80" spans="1:24">
      <c r="A80" s="2" t="s">
        <v>164</v>
      </c>
      <c r="B80" s="1" t="s">
        <v>165</v>
      </c>
      <c r="C80" s="13">
        <v>480.24</v>
      </c>
      <c r="D80" s="13">
        <v>80.040000000000006</v>
      </c>
      <c r="E80" s="13">
        <v>2570.63</v>
      </c>
      <c r="F80" s="13">
        <v>0</v>
      </c>
      <c r="G80" s="13">
        <v>0</v>
      </c>
      <c r="H80" s="13">
        <v>3130.91</v>
      </c>
      <c r="I80" s="13">
        <v>0</v>
      </c>
      <c r="J80" s="13">
        <v>413.37</v>
      </c>
      <c r="K80" s="13">
        <v>173.49</v>
      </c>
      <c r="L80" s="13">
        <v>31.31</v>
      </c>
      <c r="M80" s="13">
        <v>0</v>
      </c>
      <c r="N80" s="13">
        <v>0</v>
      </c>
      <c r="O80" s="13">
        <v>153.41</v>
      </c>
      <c r="P80" s="13">
        <v>0</v>
      </c>
      <c r="Q80" s="14">
        <v>-7.0000000000000007E-2</v>
      </c>
      <c r="R80" s="13">
        <v>0</v>
      </c>
      <c r="S80" s="13">
        <v>0</v>
      </c>
      <c r="T80" s="13">
        <v>0</v>
      </c>
      <c r="U80" s="13">
        <v>700</v>
      </c>
      <c r="V80" s="13">
        <v>0</v>
      </c>
      <c r="W80" s="13">
        <v>1471.51</v>
      </c>
      <c r="X80" s="13">
        <v>1659.4</v>
      </c>
    </row>
    <row r="81" spans="1:24">
      <c r="A81" s="2" t="s">
        <v>166</v>
      </c>
      <c r="B81" s="1" t="s">
        <v>167</v>
      </c>
      <c r="C81" s="13">
        <v>480.24</v>
      </c>
      <c r="D81" s="13">
        <v>80.040000000000006</v>
      </c>
      <c r="E81" s="13">
        <v>456.81</v>
      </c>
      <c r="F81" s="13">
        <v>0</v>
      </c>
      <c r="G81" s="13">
        <v>0</v>
      </c>
      <c r="H81" s="13">
        <v>1017.09</v>
      </c>
      <c r="I81" s="14">
        <v>-25.96</v>
      </c>
      <c r="J81" s="13">
        <v>0</v>
      </c>
      <c r="K81" s="13">
        <v>38.82</v>
      </c>
      <c r="L81" s="13">
        <v>10.17</v>
      </c>
      <c r="M81" s="13">
        <v>0</v>
      </c>
      <c r="N81" s="13">
        <v>0</v>
      </c>
      <c r="O81" s="13">
        <v>49.84</v>
      </c>
      <c r="P81" s="13">
        <v>0</v>
      </c>
      <c r="Q81" s="13">
        <v>0.02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72.89</v>
      </c>
      <c r="X81" s="13">
        <v>944.2</v>
      </c>
    </row>
    <row r="82" spans="1:24">
      <c r="A82" s="2" t="s">
        <v>168</v>
      </c>
      <c r="B82" s="1" t="s">
        <v>169</v>
      </c>
      <c r="C82" s="13">
        <v>528</v>
      </c>
      <c r="D82" s="13">
        <v>88</v>
      </c>
      <c r="E82" s="13">
        <v>1488.74</v>
      </c>
      <c r="F82" s="13">
        <v>0</v>
      </c>
      <c r="G82" s="13">
        <v>0</v>
      </c>
      <c r="H82" s="13">
        <v>2104.7399999999998</v>
      </c>
      <c r="I82" s="13">
        <v>0</v>
      </c>
      <c r="J82" s="13">
        <v>203.36</v>
      </c>
      <c r="K82" s="13">
        <v>50.86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4">
        <v>-0.08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254.14</v>
      </c>
      <c r="X82" s="13">
        <v>1850.6</v>
      </c>
    </row>
    <row r="83" spans="1:24">
      <c r="A83" s="2" t="s">
        <v>170</v>
      </c>
      <c r="B83" s="1" t="s">
        <v>171</v>
      </c>
      <c r="C83" s="13">
        <v>633.41999999999996</v>
      </c>
      <c r="D83" s="13">
        <v>105.57</v>
      </c>
      <c r="E83" s="13">
        <v>2500.0300000000002</v>
      </c>
      <c r="F83" s="13">
        <v>0</v>
      </c>
      <c r="G83" s="13">
        <v>0</v>
      </c>
      <c r="H83" s="13">
        <v>3239.02</v>
      </c>
      <c r="I83" s="13">
        <v>0</v>
      </c>
      <c r="J83" s="13">
        <v>436.47</v>
      </c>
      <c r="K83" s="13">
        <v>57.75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494.22</v>
      </c>
      <c r="X83" s="13">
        <v>2744.8</v>
      </c>
    </row>
    <row r="84" spans="1:24">
      <c r="A84" s="2" t="s">
        <v>172</v>
      </c>
      <c r="B84" s="1" t="s">
        <v>173</v>
      </c>
      <c r="C84" s="13">
        <v>537.54</v>
      </c>
      <c r="D84" s="13">
        <v>89.59</v>
      </c>
      <c r="E84" s="13">
        <v>1102.04</v>
      </c>
      <c r="F84" s="13">
        <v>0</v>
      </c>
      <c r="G84" s="13">
        <v>0</v>
      </c>
      <c r="H84" s="13">
        <v>1729.17</v>
      </c>
      <c r="I84" s="13">
        <v>0</v>
      </c>
      <c r="J84" s="13">
        <v>140.88</v>
      </c>
      <c r="K84" s="13">
        <v>105.74</v>
      </c>
      <c r="L84" s="13">
        <v>17.29</v>
      </c>
      <c r="M84" s="13">
        <v>0</v>
      </c>
      <c r="N84" s="13">
        <v>0</v>
      </c>
      <c r="O84" s="13">
        <v>84.73</v>
      </c>
      <c r="P84" s="13">
        <v>0</v>
      </c>
      <c r="Q84" s="14">
        <v>-0.08</v>
      </c>
      <c r="R84" s="13">
        <v>0</v>
      </c>
      <c r="S84" s="13">
        <v>0</v>
      </c>
      <c r="T84" s="13">
        <v>0</v>
      </c>
      <c r="U84" s="13">
        <v>500</v>
      </c>
      <c r="V84" s="13">
        <v>199.21</v>
      </c>
      <c r="W84" s="13">
        <v>1047.77</v>
      </c>
      <c r="X84" s="13">
        <v>681.4</v>
      </c>
    </row>
    <row r="85" spans="1:24">
      <c r="A85" s="2" t="s">
        <v>174</v>
      </c>
      <c r="B85" s="1" t="s">
        <v>175</v>
      </c>
      <c r="C85" s="13">
        <v>537.54</v>
      </c>
      <c r="D85" s="13">
        <v>89.59</v>
      </c>
      <c r="E85" s="13">
        <v>3884</v>
      </c>
      <c r="F85" s="13">
        <v>0</v>
      </c>
      <c r="G85" s="13">
        <v>0</v>
      </c>
      <c r="H85" s="13">
        <v>4511.13</v>
      </c>
      <c r="I85" s="13">
        <v>0</v>
      </c>
      <c r="J85" s="13">
        <v>708.19</v>
      </c>
      <c r="K85" s="13">
        <v>149.29</v>
      </c>
      <c r="L85" s="13">
        <v>45.11</v>
      </c>
      <c r="M85" s="13">
        <v>0</v>
      </c>
      <c r="N85" s="13">
        <v>0</v>
      </c>
      <c r="O85" s="13">
        <v>221.05</v>
      </c>
      <c r="P85" s="13">
        <v>0</v>
      </c>
      <c r="Q85" s="14">
        <v>-0.11</v>
      </c>
      <c r="R85" s="13">
        <v>0</v>
      </c>
      <c r="S85" s="13">
        <v>0</v>
      </c>
      <c r="T85" s="13">
        <v>0</v>
      </c>
      <c r="U85" s="13">
        <v>700</v>
      </c>
      <c r="V85" s="13">
        <v>0</v>
      </c>
      <c r="W85" s="13">
        <v>1823.53</v>
      </c>
      <c r="X85" s="13">
        <v>2687.6</v>
      </c>
    </row>
    <row r="86" spans="1:24">
      <c r="A86" s="2" t="s">
        <v>176</v>
      </c>
      <c r="B86" s="1" t="s">
        <v>177</v>
      </c>
      <c r="C86" s="13">
        <v>480.24</v>
      </c>
      <c r="D86" s="13">
        <v>80.040000000000006</v>
      </c>
      <c r="E86" s="13">
        <v>1609.43</v>
      </c>
      <c r="F86" s="13">
        <v>0</v>
      </c>
      <c r="G86" s="13">
        <v>0</v>
      </c>
      <c r="H86" s="13">
        <v>2169.71</v>
      </c>
      <c r="I86" s="13">
        <v>0</v>
      </c>
      <c r="J86" s="13">
        <v>215</v>
      </c>
      <c r="K86" s="13">
        <v>50.55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0.16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265.70999999999998</v>
      </c>
      <c r="X86" s="13">
        <v>1904</v>
      </c>
    </row>
    <row r="87" spans="1:24">
      <c r="A87" s="2" t="s">
        <v>178</v>
      </c>
      <c r="B87" s="1" t="s">
        <v>179</v>
      </c>
      <c r="C87" s="13">
        <v>480.24</v>
      </c>
      <c r="D87" s="13">
        <v>80.040000000000006</v>
      </c>
      <c r="E87" s="13">
        <v>349.67</v>
      </c>
      <c r="F87" s="13">
        <v>0</v>
      </c>
      <c r="G87" s="13">
        <v>0</v>
      </c>
      <c r="H87" s="13">
        <v>909.95</v>
      </c>
      <c r="I87" s="14">
        <v>-34.950000000000003</v>
      </c>
      <c r="J87" s="13">
        <v>0</v>
      </c>
      <c r="K87" s="13">
        <v>25.5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-9.4499999999999993</v>
      </c>
      <c r="X87" s="13">
        <v>919.4</v>
      </c>
    </row>
    <row r="88" spans="1:24">
      <c r="A88" s="2" t="s">
        <v>180</v>
      </c>
      <c r="B88" s="1" t="s">
        <v>181</v>
      </c>
      <c r="C88" s="13">
        <v>633.6</v>
      </c>
      <c r="D88" s="13">
        <v>105.6</v>
      </c>
      <c r="E88" s="13">
        <v>2460.08</v>
      </c>
      <c r="F88" s="13">
        <v>0</v>
      </c>
      <c r="G88" s="13">
        <v>0</v>
      </c>
      <c r="H88" s="13">
        <v>3199.28</v>
      </c>
      <c r="I88" s="13">
        <v>0</v>
      </c>
      <c r="J88" s="13">
        <v>427.98</v>
      </c>
      <c r="K88" s="13">
        <v>94.6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4">
        <v>-0.1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522.48</v>
      </c>
      <c r="X88" s="13">
        <v>2676.8</v>
      </c>
    </row>
    <row r="89" spans="1:24">
      <c r="A89" s="2" t="s">
        <v>182</v>
      </c>
      <c r="B89" s="1" t="s">
        <v>183</v>
      </c>
      <c r="C89" s="13">
        <v>480.24</v>
      </c>
      <c r="D89" s="13">
        <v>80.040000000000006</v>
      </c>
      <c r="E89" s="13">
        <v>205.25</v>
      </c>
      <c r="F89" s="13">
        <v>0</v>
      </c>
      <c r="G89" s="13">
        <v>0</v>
      </c>
      <c r="H89" s="13">
        <v>765.53</v>
      </c>
      <c r="I89" s="14">
        <v>-49.75</v>
      </c>
      <c r="J89" s="13">
        <v>0</v>
      </c>
      <c r="K89" s="13">
        <v>28.27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4">
        <v>-0.19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-21.67</v>
      </c>
      <c r="X89" s="13">
        <v>787.2</v>
      </c>
    </row>
    <row r="90" spans="1:24">
      <c r="A90" s="2" t="s">
        <v>184</v>
      </c>
      <c r="B90" s="1" t="s">
        <v>185</v>
      </c>
      <c r="C90" s="13">
        <v>480.24</v>
      </c>
      <c r="D90" s="13">
        <v>80.040000000000006</v>
      </c>
      <c r="E90" s="13">
        <v>620.32000000000005</v>
      </c>
      <c r="F90" s="13">
        <v>0</v>
      </c>
      <c r="G90" s="13">
        <v>0</v>
      </c>
      <c r="H90" s="13">
        <v>1180.5999999999999</v>
      </c>
      <c r="I90" s="13">
        <v>0</v>
      </c>
      <c r="J90" s="13">
        <v>5.09</v>
      </c>
      <c r="K90" s="13">
        <v>46.04</v>
      </c>
      <c r="L90" s="13">
        <v>11.81</v>
      </c>
      <c r="M90" s="13">
        <v>0</v>
      </c>
      <c r="N90" s="13">
        <v>0</v>
      </c>
      <c r="O90" s="13">
        <v>57.85</v>
      </c>
      <c r="P90" s="13">
        <v>0</v>
      </c>
      <c r="Q90" s="13">
        <v>0.01</v>
      </c>
      <c r="R90" s="13">
        <v>0</v>
      </c>
      <c r="S90" s="13">
        <v>0</v>
      </c>
      <c r="T90" s="13">
        <v>0</v>
      </c>
      <c r="U90" s="13">
        <v>300</v>
      </c>
      <c r="V90" s="13">
        <v>0</v>
      </c>
      <c r="W90" s="13">
        <v>420.8</v>
      </c>
      <c r="X90" s="13">
        <v>759.8</v>
      </c>
    </row>
    <row r="91" spans="1:24">
      <c r="A91" s="2" t="s">
        <v>186</v>
      </c>
      <c r="B91" s="1" t="s">
        <v>187</v>
      </c>
      <c r="C91" s="13">
        <v>537.54</v>
      </c>
      <c r="D91" s="13">
        <v>89.59</v>
      </c>
      <c r="E91" s="13">
        <v>2314.35</v>
      </c>
      <c r="F91" s="13">
        <v>0</v>
      </c>
      <c r="G91" s="13">
        <v>0</v>
      </c>
      <c r="H91" s="13">
        <v>2941.48</v>
      </c>
      <c r="I91" s="13">
        <v>0</v>
      </c>
      <c r="J91" s="13">
        <v>372.91</v>
      </c>
      <c r="K91" s="13">
        <v>124.57</v>
      </c>
      <c r="L91" s="13">
        <v>29.41</v>
      </c>
      <c r="M91" s="13">
        <v>0</v>
      </c>
      <c r="N91" s="13">
        <v>0</v>
      </c>
      <c r="O91" s="13">
        <v>144.13</v>
      </c>
      <c r="P91" s="13">
        <v>0</v>
      </c>
      <c r="Q91" s="13">
        <v>0.03</v>
      </c>
      <c r="R91" s="13">
        <v>0</v>
      </c>
      <c r="S91" s="13">
        <v>0</v>
      </c>
      <c r="T91" s="13">
        <v>0</v>
      </c>
      <c r="U91" s="13">
        <v>0</v>
      </c>
      <c r="V91" s="13">
        <v>246.63</v>
      </c>
      <c r="W91" s="13">
        <v>917.68</v>
      </c>
      <c r="X91" s="13">
        <v>2023.8</v>
      </c>
    </row>
    <row r="92" spans="1:24">
      <c r="A92" s="2" t="s">
        <v>188</v>
      </c>
      <c r="B92" s="1" t="s">
        <v>189</v>
      </c>
      <c r="C92" s="13">
        <v>537.54</v>
      </c>
      <c r="D92" s="13">
        <v>89.59</v>
      </c>
      <c r="E92" s="13">
        <v>2423.0100000000002</v>
      </c>
      <c r="F92" s="13">
        <v>0</v>
      </c>
      <c r="G92" s="13">
        <v>0</v>
      </c>
      <c r="H92" s="13">
        <v>3050.14</v>
      </c>
      <c r="I92" s="13">
        <v>0</v>
      </c>
      <c r="J92" s="13">
        <v>396.12</v>
      </c>
      <c r="K92" s="13">
        <v>98.67</v>
      </c>
      <c r="L92" s="13">
        <v>30.5</v>
      </c>
      <c r="M92" s="13">
        <v>0</v>
      </c>
      <c r="N92" s="13">
        <v>0</v>
      </c>
      <c r="O92" s="13">
        <v>149.46</v>
      </c>
      <c r="P92" s="13">
        <v>0</v>
      </c>
      <c r="Q92" s="13">
        <v>0.06</v>
      </c>
      <c r="R92" s="13">
        <v>0</v>
      </c>
      <c r="S92" s="13">
        <v>0</v>
      </c>
      <c r="T92" s="13">
        <v>0</v>
      </c>
      <c r="U92" s="13">
        <v>0</v>
      </c>
      <c r="V92" s="13">
        <v>307.93</v>
      </c>
      <c r="W92" s="13">
        <v>982.74</v>
      </c>
      <c r="X92" s="13">
        <v>2067.4</v>
      </c>
    </row>
    <row r="93" spans="1:24">
      <c r="A93" s="2" t="s">
        <v>190</v>
      </c>
      <c r="B93" s="1" t="s">
        <v>191</v>
      </c>
      <c r="C93" s="13">
        <v>528</v>
      </c>
      <c r="D93" s="13">
        <v>88</v>
      </c>
      <c r="E93" s="13">
        <v>3695.69</v>
      </c>
      <c r="F93" s="13">
        <v>0</v>
      </c>
      <c r="G93" s="13">
        <v>0</v>
      </c>
      <c r="H93" s="13">
        <v>4311.6899999999996</v>
      </c>
      <c r="I93" s="13">
        <v>0</v>
      </c>
      <c r="J93" s="13">
        <v>665.59</v>
      </c>
      <c r="K93" s="13">
        <v>99.69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0.01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765.29</v>
      </c>
      <c r="X93" s="13">
        <v>3546.4</v>
      </c>
    </row>
    <row r="94" spans="1:24">
      <c r="A94" s="2" t="s">
        <v>192</v>
      </c>
      <c r="B94" s="1" t="s">
        <v>193</v>
      </c>
      <c r="C94" s="13">
        <v>480.24</v>
      </c>
      <c r="D94" s="13">
        <v>80.040000000000006</v>
      </c>
      <c r="E94" s="13">
        <v>822.59</v>
      </c>
      <c r="F94" s="13">
        <v>0</v>
      </c>
      <c r="G94" s="13">
        <v>0</v>
      </c>
      <c r="H94" s="13">
        <v>1382.87</v>
      </c>
      <c r="I94" s="13">
        <v>0</v>
      </c>
      <c r="J94" s="13">
        <v>34.06</v>
      </c>
      <c r="K94" s="13">
        <v>76.98</v>
      </c>
      <c r="L94" s="13">
        <v>13.83</v>
      </c>
      <c r="M94" s="13">
        <v>0</v>
      </c>
      <c r="N94" s="13">
        <v>0</v>
      </c>
      <c r="O94" s="13">
        <v>67.760000000000005</v>
      </c>
      <c r="P94" s="13">
        <v>0</v>
      </c>
      <c r="Q94" s="13">
        <v>0.04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192.67</v>
      </c>
      <c r="X94" s="13">
        <v>1190.2</v>
      </c>
    </row>
    <row r="95" spans="1:24">
      <c r="A95" s="2" t="s">
        <v>194</v>
      </c>
      <c r="B95" s="1" t="s">
        <v>195</v>
      </c>
      <c r="C95" s="13">
        <v>1392.9</v>
      </c>
      <c r="D95" s="13">
        <v>232.15</v>
      </c>
      <c r="E95" s="13">
        <v>400</v>
      </c>
      <c r="F95" s="13">
        <v>0</v>
      </c>
      <c r="G95" s="13">
        <v>0</v>
      </c>
      <c r="H95" s="13">
        <v>2025.05</v>
      </c>
      <c r="I95" s="13">
        <v>0</v>
      </c>
      <c r="J95" s="13">
        <v>189.07</v>
      </c>
      <c r="K95" s="13">
        <v>49.68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4">
        <v>-0.1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238.65</v>
      </c>
      <c r="X95" s="13">
        <v>1786.4</v>
      </c>
    </row>
    <row r="96" spans="1:24">
      <c r="A96" s="2" t="s">
        <v>196</v>
      </c>
      <c r="B96" s="1" t="s">
        <v>197</v>
      </c>
      <c r="C96" s="13">
        <v>1028.58</v>
      </c>
      <c r="D96" s="13">
        <v>171.43</v>
      </c>
      <c r="E96" s="13">
        <v>0</v>
      </c>
      <c r="F96" s="13">
        <v>0</v>
      </c>
      <c r="G96" s="13">
        <v>0</v>
      </c>
      <c r="H96" s="13">
        <v>1200.01</v>
      </c>
      <c r="I96" s="13">
        <v>0</v>
      </c>
      <c r="J96" s="13">
        <v>7.2</v>
      </c>
      <c r="K96" s="13">
        <v>30.02</v>
      </c>
      <c r="L96" s="13">
        <v>0</v>
      </c>
      <c r="M96" s="13">
        <v>327</v>
      </c>
      <c r="N96" s="13">
        <v>0</v>
      </c>
      <c r="O96" s="13">
        <v>0</v>
      </c>
      <c r="P96" s="13">
        <v>0</v>
      </c>
      <c r="Q96" s="14">
        <v>-0.01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364.21</v>
      </c>
      <c r="X96" s="13">
        <v>835.8</v>
      </c>
    </row>
    <row r="97" spans="1:24">
      <c r="A97" s="2" t="s">
        <v>198</v>
      </c>
      <c r="B97" s="1" t="s">
        <v>199</v>
      </c>
      <c r="C97" s="13">
        <v>480.24</v>
      </c>
      <c r="D97" s="13">
        <v>80.040000000000006</v>
      </c>
      <c r="E97" s="13">
        <v>517.74</v>
      </c>
      <c r="F97" s="13">
        <v>860.15</v>
      </c>
      <c r="G97" s="13">
        <v>120.06</v>
      </c>
      <c r="H97" s="13">
        <v>2058.23</v>
      </c>
      <c r="I97" s="13">
        <v>0</v>
      </c>
      <c r="J97" s="13">
        <v>174.32</v>
      </c>
      <c r="K97" s="13">
        <v>51.57</v>
      </c>
      <c r="L97" s="13">
        <v>20.58</v>
      </c>
      <c r="M97" s="13">
        <v>0</v>
      </c>
      <c r="N97" s="13">
        <v>0</v>
      </c>
      <c r="O97" s="13">
        <v>100.85</v>
      </c>
      <c r="P97" s="13">
        <v>0</v>
      </c>
      <c r="Q97" s="13">
        <v>0.11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347.43</v>
      </c>
      <c r="X97" s="13">
        <v>1710.8</v>
      </c>
    </row>
    <row r="98" spans="1:24">
      <c r="A98" s="2" t="s">
        <v>200</v>
      </c>
      <c r="B98" s="1" t="s">
        <v>201</v>
      </c>
      <c r="C98" s="13">
        <v>528</v>
      </c>
      <c r="D98" s="13">
        <v>88</v>
      </c>
      <c r="E98" s="13">
        <v>1432.93</v>
      </c>
      <c r="F98" s="13">
        <v>0</v>
      </c>
      <c r="G98" s="13">
        <v>0</v>
      </c>
      <c r="H98" s="13">
        <v>2048.9299999999998</v>
      </c>
      <c r="I98" s="13">
        <v>0</v>
      </c>
      <c r="J98" s="13">
        <v>193.35</v>
      </c>
      <c r="K98" s="13">
        <v>86.94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4">
        <v>-0.16</v>
      </c>
      <c r="R98" s="13">
        <v>0</v>
      </c>
      <c r="S98" s="13">
        <v>0</v>
      </c>
      <c r="T98" s="13">
        <v>0</v>
      </c>
      <c r="U98" s="13">
        <v>0</v>
      </c>
      <c r="V98" s="13">
        <v>250</v>
      </c>
      <c r="W98" s="13">
        <v>530.13</v>
      </c>
      <c r="X98" s="13">
        <v>1518.8</v>
      </c>
    </row>
    <row r="99" spans="1:24">
      <c r="A99" s="2" t="s">
        <v>202</v>
      </c>
      <c r="B99" s="1" t="s">
        <v>203</v>
      </c>
      <c r="C99" s="13">
        <v>537.54</v>
      </c>
      <c r="D99" s="13">
        <v>89.59</v>
      </c>
      <c r="E99" s="13">
        <v>0</v>
      </c>
      <c r="F99" s="13">
        <v>0</v>
      </c>
      <c r="G99" s="13">
        <v>0</v>
      </c>
      <c r="H99" s="13">
        <v>627.13</v>
      </c>
      <c r="I99" s="14">
        <v>-58.61</v>
      </c>
      <c r="J99" s="13">
        <v>0</v>
      </c>
      <c r="K99" s="13">
        <v>99.91</v>
      </c>
      <c r="L99" s="13">
        <v>6.27</v>
      </c>
      <c r="M99" s="13">
        <v>0</v>
      </c>
      <c r="N99" s="13">
        <v>0</v>
      </c>
      <c r="O99" s="13">
        <v>30.73</v>
      </c>
      <c r="P99" s="13">
        <v>0</v>
      </c>
      <c r="Q99" s="13">
        <v>0.12</v>
      </c>
      <c r="R99" s="13">
        <v>0</v>
      </c>
      <c r="S99" s="13">
        <v>0</v>
      </c>
      <c r="T99" s="13">
        <v>0</v>
      </c>
      <c r="U99" s="13">
        <v>0</v>
      </c>
      <c r="V99" s="13">
        <v>236.31</v>
      </c>
      <c r="W99" s="13">
        <v>314.73</v>
      </c>
      <c r="X99" s="13">
        <v>312.39999999999998</v>
      </c>
    </row>
    <row r="100" spans="1:24">
      <c r="A100" s="2" t="s">
        <v>204</v>
      </c>
      <c r="B100" s="1" t="s">
        <v>205</v>
      </c>
      <c r="C100" s="13">
        <v>480.24</v>
      </c>
      <c r="D100" s="13">
        <v>80.040000000000006</v>
      </c>
      <c r="E100" s="13">
        <v>3531.83</v>
      </c>
      <c r="F100" s="13">
        <v>2619.36</v>
      </c>
      <c r="G100" s="13">
        <v>160.08000000000001</v>
      </c>
      <c r="H100" s="13">
        <v>6871.55</v>
      </c>
      <c r="I100" s="13">
        <v>0</v>
      </c>
      <c r="J100" s="13">
        <v>1219.8399999999999</v>
      </c>
      <c r="K100" s="13">
        <v>166.89</v>
      </c>
      <c r="L100" s="13">
        <v>68.72</v>
      </c>
      <c r="M100" s="13">
        <v>0</v>
      </c>
      <c r="N100" s="13">
        <v>0</v>
      </c>
      <c r="O100" s="13">
        <v>336.71</v>
      </c>
      <c r="P100" s="13">
        <v>0</v>
      </c>
      <c r="Q100" s="14">
        <v>-0.01</v>
      </c>
      <c r="R100" s="13">
        <v>0</v>
      </c>
      <c r="S100" s="13">
        <v>0</v>
      </c>
      <c r="T100" s="13">
        <v>0</v>
      </c>
      <c r="U100" s="13">
        <v>250</v>
      </c>
      <c r="V100" s="13">
        <v>0</v>
      </c>
      <c r="W100" s="13">
        <v>2042.15</v>
      </c>
      <c r="X100" s="13">
        <v>4829.3999999999996</v>
      </c>
    </row>
    <row r="101" spans="1:24">
      <c r="A101" s="2" t="s">
        <v>206</v>
      </c>
      <c r="B101" s="1" t="s">
        <v>207</v>
      </c>
      <c r="C101" s="13">
        <v>857.1</v>
      </c>
      <c r="D101" s="13">
        <v>142.85</v>
      </c>
      <c r="E101" s="13">
        <v>0</v>
      </c>
      <c r="F101" s="13">
        <v>0</v>
      </c>
      <c r="G101" s="13">
        <v>0</v>
      </c>
      <c r="H101" s="13">
        <v>999.95</v>
      </c>
      <c r="I101" s="14">
        <v>-27.82</v>
      </c>
      <c r="J101" s="13">
        <v>0</v>
      </c>
      <c r="K101" s="13">
        <v>26.65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4">
        <v>-0.08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-1.25</v>
      </c>
      <c r="X101" s="13">
        <v>1001.2</v>
      </c>
    </row>
    <row r="102" spans="1:24">
      <c r="A102" s="2" t="s">
        <v>208</v>
      </c>
      <c r="B102" s="1" t="s">
        <v>209</v>
      </c>
      <c r="C102" s="13">
        <v>633.6</v>
      </c>
      <c r="D102" s="13">
        <v>105.6</v>
      </c>
      <c r="E102" s="13">
        <v>4489.97</v>
      </c>
      <c r="F102" s="13">
        <v>0</v>
      </c>
      <c r="G102" s="13">
        <v>0</v>
      </c>
      <c r="H102" s="13">
        <v>5229.17</v>
      </c>
      <c r="I102" s="13">
        <v>0</v>
      </c>
      <c r="J102" s="13">
        <v>871.21</v>
      </c>
      <c r="K102" s="13">
        <v>168.08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0.08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1039.3699999999999</v>
      </c>
      <c r="X102" s="13">
        <v>4189.8</v>
      </c>
    </row>
    <row r="103" spans="1:24">
      <c r="A103" s="2" t="s">
        <v>210</v>
      </c>
      <c r="B103" s="1" t="s">
        <v>211</v>
      </c>
      <c r="C103" s="13">
        <v>1028.58</v>
      </c>
      <c r="D103" s="13">
        <v>171.43</v>
      </c>
      <c r="E103" s="13">
        <v>0</v>
      </c>
      <c r="F103" s="13">
        <v>0</v>
      </c>
      <c r="G103" s="13">
        <v>0</v>
      </c>
      <c r="H103" s="13">
        <v>1200.01</v>
      </c>
      <c r="I103" s="13">
        <v>0</v>
      </c>
      <c r="J103" s="13">
        <v>7.2</v>
      </c>
      <c r="K103" s="13">
        <v>29.79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0.02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37.01</v>
      </c>
      <c r="X103" s="13">
        <v>1163</v>
      </c>
    </row>
    <row r="104" spans="1:24">
      <c r="A104" s="2" t="s">
        <v>212</v>
      </c>
      <c r="B104" s="1" t="s">
        <v>213</v>
      </c>
      <c r="C104" s="13">
        <v>1028.52</v>
      </c>
      <c r="D104" s="13">
        <v>171.42</v>
      </c>
      <c r="E104" s="13">
        <v>0</v>
      </c>
      <c r="F104" s="13">
        <v>0</v>
      </c>
      <c r="G104" s="13">
        <v>0</v>
      </c>
      <c r="H104" s="13">
        <v>1199.94</v>
      </c>
      <c r="I104" s="13">
        <v>0</v>
      </c>
      <c r="J104" s="13">
        <v>7.2</v>
      </c>
      <c r="K104" s="13">
        <v>29.79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0.15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37.14</v>
      </c>
      <c r="X104" s="13">
        <v>1162.8</v>
      </c>
    </row>
    <row r="105" spans="1:24">
      <c r="A105" s="2" t="s">
        <v>214</v>
      </c>
      <c r="B105" s="1" t="s">
        <v>215</v>
      </c>
      <c r="C105" s="13">
        <v>633.6</v>
      </c>
      <c r="D105" s="13">
        <v>105.6</v>
      </c>
      <c r="E105" s="13">
        <v>3849.57</v>
      </c>
      <c r="F105" s="13">
        <v>0</v>
      </c>
      <c r="G105" s="13">
        <v>0</v>
      </c>
      <c r="H105" s="13">
        <v>4588.7700000000004</v>
      </c>
      <c r="I105" s="13">
        <v>0</v>
      </c>
      <c r="J105" s="13">
        <v>724.77</v>
      </c>
      <c r="K105" s="13">
        <v>169.54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4">
        <v>-0.14000000000000001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894.17</v>
      </c>
      <c r="X105" s="13">
        <v>3694.6</v>
      </c>
    </row>
    <row r="106" spans="1:24">
      <c r="A106" s="2" t="s">
        <v>216</v>
      </c>
      <c r="B106" s="1" t="s">
        <v>217</v>
      </c>
      <c r="C106" s="13">
        <v>537.54</v>
      </c>
      <c r="D106" s="13">
        <v>89.59</v>
      </c>
      <c r="E106" s="13">
        <v>1156.8399999999999</v>
      </c>
      <c r="F106" s="13">
        <v>0</v>
      </c>
      <c r="G106" s="13">
        <v>0</v>
      </c>
      <c r="H106" s="13">
        <v>1783.97</v>
      </c>
      <c r="I106" s="13">
        <v>0</v>
      </c>
      <c r="J106" s="13">
        <v>149.65</v>
      </c>
      <c r="K106" s="13">
        <v>91.79</v>
      </c>
      <c r="L106" s="13">
        <v>17.84</v>
      </c>
      <c r="M106" s="13">
        <v>0</v>
      </c>
      <c r="N106" s="13">
        <v>0</v>
      </c>
      <c r="O106" s="13">
        <v>87.41</v>
      </c>
      <c r="P106" s="13">
        <v>0</v>
      </c>
      <c r="Q106" s="13">
        <v>0.01</v>
      </c>
      <c r="R106" s="13">
        <v>0</v>
      </c>
      <c r="S106" s="13">
        <v>0</v>
      </c>
      <c r="T106" s="13">
        <v>343.11</v>
      </c>
      <c r="U106" s="13">
        <v>400</v>
      </c>
      <c r="V106" s="13">
        <v>209.76</v>
      </c>
      <c r="W106" s="13">
        <v>1299.57</v>
      </c>
      <c r="X106" s="13">
        <v>484.4</v>
      </c>
    </row>
    <row r="107" spans="1:24">
      <c r="A107" s="2" t="s">
        <v>218</v>
      </c>
      <c r="B107" s="1" t="s">
        <v>219</v>
      </c>
      <c r="C107" s="13">
        <v>527.85</v>
      </c>
      <c r="D107" s="13">
        <v>87.97</v>
      </c>
      <c r="E107" s="13">
        <v>965.24</v>
      </c>
      <c r="F107" s="13">
        <v>0</v>
      </c>
      <c r="G107" s="13">
        <v>0</v>
      </c>
      <c r="H107" s="13">
        <v>1581.06</v>
      </c>
      <c r="I107" s="13">
        <v>0</v>
      </c>
      <c r="J107" s="13">
        <v>65.09</v>
      </c>
      <c r="K107" s="13">
        <v>48.26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0.11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113.46</v>
      </c>
      <c r="X107" s="13">
        <v>1467.6</v>
      </c>
    </row>
    <row r="108" spans="1:24">
      <c r="A108" s="2" t="s">
        <v>220</v>
      </c>
      <c r="B108" s="1" t="s">
        <v>221</v>
      </c>
      <c r="C108" s="13">
        <v>480.24</v>
      </c>
      <c r="D108" s="13">
        <v>80.040000000000006</v>
      </c>
      <c r="E108" s="13">
        <v>268.77</v>
      </c>
      <c r="F108" s="13">
        <v>0</v>
      </c>
      <c r="G108" s="13">
        <v>0</v>
      </c>
      <c r="H108" s="13">
        <v>829.05</v>
      </c>
      <c r="I108" s="14">
        <v>-40.130000000000003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4">
        <v>-0.02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-40.15</v>
      </c>
      <c r="X108" s="13">
        <v>869.2</v>
      </c>
    </row>
    <row r="109" spans="1:24">
      <c r="A109" s="2" t="s">
        <v>222</v>
      </c>
      <c r="B109" s="1" t="s">
        <v>223</v>
      </c>
      <c r="C109" s="13">
        <v>480.24</v>
      </c>
      <c r="D109" s="13">
        <v>80.040000000000006</v>
      </c>
      <c r="E109" s="13">
        <v>571.13</v>
      </c>
      <c r="F109" s="13">
        <v>0</v>
      </c>
      <c r="G109" s="13">
        <v>0</v>
      </c>
      <c r="H109" s="13">
        <v>1131.4100000000001</v>
      </c>
      <c r="I109" s="14">
        <v>-0.26</v>
      </c>
      <c r="J109" s="13">
        <v>0</v>
      </c>
      <c r="K109" s="13">
        <v>25.63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0.04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25.41</v>
      </c>
      <c r="X109" s="13">
        <v>1106</v>
      </c>
    </row>
    <row r="110" spans="1:24">
      <c r="A110" s="2" t="s">
        <v>224</v>
      </c>
      <c r="B110" s="1" t="s">
        <v>225</v>
      </c>
      <c r="C110" s="13">
        <v>480.24</v>
      </c>
      <c r="D110" s="13">
        <v>80.040000000000006</v>
      </c>
      <c r="E110" s="13">
        <v>638.9</v>
      </c>
      <c r="F110" s="13">
        <v>0</v>
      </c>
      <c r="G110" s="13">
        <v>0</v>
      </c>
      <c r="H110" s="13">
        <v>1199.18</v>
      </c>
      <c r="I110" s="13">
        <v>0</v>
      </c>
      <c r="J110" s="13">
        <v>7.11</v>
      </c>
      <c r="K110" s="13">
        <v>30.93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0.14000000000000001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38.18</v>
      </c>
      <c r="X110" s="13">
        <v>1161</v>
      </c>
    </row>
    <row r="111" spans="1:24">
      <c r="A111" s="2" t="s">
        <v>226</v>
      </c>
      <c r="B111" s="1" t="s">
        <v>227</v>
      </c>
      <c r="C111" s="13">
        <v>534.29999999999995</v>
      </c>
      <c r="D111" s="13">
        <v>89.05</v>
      </c>
      <c r="E111" s="13">
        <v>1112.6500000000001</v>
      </c>
      <c r="F111" s="13">
        <v>0</v>
      </c>
      <c r="G111" s="13">
        <v>0</v>
      </c>
      <c r="H111" s="13">
        <v>1736</v>
      </c>
      <c r="I111" s="13">
        <v>0</v>
      </c>
      <c r="J111" s="13">
        <v>141.97</v>
      </c>
      <c r="K111" s="13">
        <v>47.18</v>
      </c>
      <c r="L111" s="13">
        <v>17.36</v>
      </c>
      <c r="M111" s="13">
        <v>0</v>
      </c>
      <c r="N111" s="13">
        <v>0</v>
      </c>
      <c r="O111" s="13">
        <v>85.06</v>
      </c>
      <c r="P111" s="13">
        <v>0</v>
      </c>
      <c r="Q111" s="13">
        <v>0.03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291.60000000000002</v>
      </c>
      <c r="X111" s="13">
        <v>1444.4</v>
      </c>
    </row>
    <row r="112" spans="1:24">
      <c r="A112" s="2" t="s">
        <v>228</v>
      </c>
      <c r="B112" s="1" t="s">
        <v>229</v>
      </c>
      <c r="C112" s="13">
        <v>537.54</v>
      </c>
      <c r="D112" s="13">
        <v>89.59</v>
      </c>
      <c r="E112" s="13">
        <v>1631.98</v>
      </c>
      <c r="F112" s="13">
        <v>1395.36</v>
      </c>
      <c r="G112" s="13">
        <v>0</v>
      </c>
      <c r="H112" s="13">
        <v>3654.47</v>
      </c>
      <c r="I112" s="13">
        <v>0</v>
      </c>
      <c r="J112" s="13">
        <v>525.21</v>
      </c>
      <c r="K112" s="13">
        <v>114.48</v>
      </c>
      <c r="L112" s="13">
        <v>36.54</v>
      </c>
      <c r="M112" s="13">
        <v>0</v>
      </c>
      <c r="N112" s="13">
        <v>0</v>
      </c>
      <c r="O112" s="13">
        <v>179.07</v>
      </c>
      <c r="P112" s="13">
        <v>0</v>
      </c>
      <c r="Q112" s="13">
        <v>0.15</v>
      </c>
      <c r="R112" s="13">
        <v>0</v>
      </c>
      <c r="S112" s="13">
        <v>0</v>
      </c>
      <c r="T112" s="13">
        <v>343.11</v>
      </c>
      <c r="U112" s="13">
        <v>200</v>
      </c>
      <c r="V112" s="13">
        <v>216.71</v>
      </c>
      <c r="W112" s="13">
        <v>1615.27</v>
      </c>
      <c r="X112" s="13">
        <v>2039.2</v>
      </c>
    </row>
    <row r="113" spans="1:24">
      <c r="A113" s="2" t="s">
        <v>230</v>
      </c>
      <c r="B113" s="1" t="s">
        <v>231</v>
      </c>
      <c r="C113" s="13">
        <v>633.6</v>
      </c>
      <c r="D113" s="13">
        <v>105.6</v>
      </c>
      <c r="E113" s="13">
        <v>2098.5700000000002</v>
      </c>
      <c r="F113" s="13">
        <v>0</v>
      </c>
      <c r="G113" s="13">
        <v>0</v>
      </c>
      <c r="H113" s="13">
        <v>2837.77</v>
      </c>
      <c r="I113" s="13">
        <v>0</v>
      </c>
      <c r="J113" s="13">
        <v>350.76</v>
      </c>
      <c r="K113" s="13">
        <v>100.06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4">
        <v>-0.05</v>
      </c>
      <c r="R113" s="13">
        <v>0</v>
      </c>
      <c r="S113" s="13">
        <v>0</v>
      </c>
      <c r="T113" s="13">
        <v>0</v>
      </c>
      <c r="U113" s="13">
        <v>200</v>
      </c>
      <c r="V113" s="13">
        <v>0</v>
      </c>
      <c r="W113" s="13">
        <v>650.77</v>
      </c>
      <c r="X113" s="13">
        <v>2187</v>
      </c>
    </row>
    <row r="114" spans="1:24">
      <c r="A114" s="2" t="s">
        <v>232</v>
      </c>
      <c r="B114" s="1" t="s">
        <v>233</v>
      </c>
      <c r="C114" s="13">
        <v>480.24</v>
      </c>
      <c r="D114" s="13">
        <v>80.040000000000006</v>
      </c>
      <c r="E114" s="13">
        <v>771.69</v>
      </c>
      <c r="F114" s="13">
        <v>0</v>
      </c>
      <c r="G114" s="13">
        <v>0</v>
      </c>
      <c r="H114" s="13">
        <v>1331.97</v>
      </c>
      <c r="I114" s="13">
        <v>0</v>
      </c>
      <c r="J114" s="13">
        <v>28.52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0.05</v>
      </c>
      <c r="R114" s="13">
        <v>0</v>
      </c>
      <c r="S114" s="13">
        <v>0</v>
      </c>
      <c r="T114" s="13">
        <v>0</v>
      </c>
      <c r="U114" s="13">
        <v>0</v>
      </c>
      <c r="V114" s="13">
        <v>388.4</v>
      </c>
      <c r="W114" s="13">
        <v>416.97</v>
      </c>
      <c r="X114" s="13">
        <v>915</v>
      </c>
    </row>
    <row r="115" spans="1:24">
      <c r="A115" s="2" t="s">
        <v>234</v>
      </c>
      <c r="B115" s="1" t="s">
        <v>235</v>
      </c>
      <c r="C115" s="13">
        <v>537.54</v>
      </c>
      <c r="D115" s="13">
        <v>89.59</v>
      </c>
      <c r="E115" s="13">
        <v>1930.04</v>
      </c>
      <c r="F115" s="13">
        <v>0</v>
      </c>
      <c r="G115" s="13">
        <v>0</v>
      </c>
      <c r="H115" s="13">
        <v>2557.17</v>
      </c>
      <c r="I115" s="13">
        <v>0</v>
      </c>
      <c r="J115" s="13">
        <v>290.82</v>
      </c>
      <c r="K115" s="13">
        <v>84.69</v>
      </c>
      <c r="L115" s="13">
        <v>25.57</v>
      </c>
      <c r="M115" s="13">
        <v>0</v>
      </c>
      <c r="N115" s="13">
        <v>0</v>
      </c>
      <c r="O115" s="13">
        <v>125.3</v>
      </c>
      <c r="P115" s="13">
        <v>0</v>
      </c>
      <c r="Q115" s="14">
        <v>-0.01</v>
      </c>
      <c r="R115" s="13">
        <v>0</v>
      </c>
      <c r="S115" s="13">
        <v>0</v>
      </c>
      <c r="T115" s="13">
        <v>0</v>
      </c>
      <c r="U115" s="13">
        <v>50</v>
      </c>
      <c r="V115" s="13">
        <v>470.2</v>
      </c>
      <c r="W115" s="13">
        <v>1046.57</v>
      </c>
      <c r="X115" s="13">
        <v>1510.6</v>
      </c>
    </row>
    <row r="116" spans="1:24">
      <c r="A116" s="2" t="s">
        <v>236</v>
      </c>
      <c r="B116" s="1" t="s">
        <v>237</v>
      </c>
      <c r="C116" s="13">
        <v>480.24</v>
      </c>
      <c r="D116" s="13">
        <v>80.040000000000006</v>
      </c>
      <c r="E116" s="13">
        <v>260.69</v>
      </c>
      <c r="F116" s="13">
        <v>0</v>
      </c>
      <c r="G116" s="13">
        <v>0</v>
      </c>
      <c r="H116" s="13">
        <v>820.97</v>
      </c>
      <c r="I116" s="14">
        <v>-40.64</v>
      </c>
      <c r="J116" s="13">
        <v>0</v>
      </c>
      <c r="K116" s="13">
        <v>23.82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4">
        <v>-0.01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-16.829999999999998</v>
      </c>
      <c r="X116" s="13">
        <v>837.8</v>
      </c>
    </row>
    <row r="117" spans="1:24">
      <c r="A117" s="2" t="s">
        <v>238</v>
      </c>
      <c r="B117" s="1" t="s">
        <v>239</v>
      </c>
      <c r="C117" s="13">
        <v>633.6</v>
      </c>
      <c r="D117" s="13">
        <v>105.6</v>
      </c>
      <c r="E117" s="13">
        <v>1969.88</v>
      </c>
      <c r="F117" s="13">
        <v>0</v>
      </c>
      <c r="G117" s="13">
        <v>0</v>
      </c>
      <c r="H117" s="13">
        <v>2709.08</v>
      </c>
      <c r="I117" s="13">
        <v>0</v>
      </c>
      <c r="J117" s="13">
        <v>323.27</v>
      </c>
      <c r="K117" s="13">
        <v>72.260000000000005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4">
        <v>-0.05</v>
      </c>
      <c r="R117" s="13">
        <v>0</v>
      </c>
      <c r="S117" s="13">
        <v>0</v>
      </c>
      <c r="T117" s="13">
        <v>0</v>
      </c>
      <c r="U117" s="13">
        <v>0</v>
      </c>
      <c r="V117" s="13">
        <v>150</v>
      </c>
      <c r="W117" s="13">
        <v>545.48</v>
      </c>
      <c r="X117" s="13">
        <v>2163.6</v>
      </c>
    </row>
    <row r="118" spans="1:24">
      <c r="A118" s="2" t="s">
        <v>240</v>
      </c>
      <c r="B118" s="1" t="s">
        <v>241</v>
      </c>
      <c r="C118" s="13">
        <v>528</v>
      </c>
      <c r="D118" s="13">
        <v>88</v>
      </c>
      <c r="E118" s="13">
        <v>5175.54</v>
      </c>
      <c r="F118" s="13">
        <v>0</v>
      </c>
      <c r="G118" s="13">
        <v>0</v>
      </c>
      <c r="H118" s="13">
        <v>5791.54</v>
      </c>
      <c r="I118" s="13">
        <v>0</v>
      </c>
      <c r="J118" s="13">
        <v>1003.48</v>
      </c>
      <c r="K118" s="13">
        <v>188.44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4">
        <v>-0.18</v>
      </c>
      <c r="R118" s="13">
        <v>0</v>
      </c>
      <c r="S118" s="13">
        <v>0</v>
      </c>
      <c r="T118" s="13">
        <v>0</v>
      </c>
      <c r="U118" s="13">
        <v>500</v>
      </c>
      <c r="V118" s="13">
        <v>0</v>
      </c>
      <c r="W118" s="13">
        <v>1691.74</v>
      </c>
      <c r="X118" s="13">
        <v>4099.8</v>
      </c>
    </row>
    <row r="119" spans="1:24" s="10" customFormat="1">
      <c r="A119" s="16" t="s">
        <v>155</v>
      </c>
      <c r="C119" s="10" t="s">
        <v>156</v>
      </c>
      <c r="D119" s="10" t="s">
        <v>156</v>
      </c>
      <c r="E119" s="10" t="s">
        <v>156</v>
      </c>
      <c r="F119" s="10" t="s">
        <v>156</v>
      </c>
      <c r="G119" s="10" t="s">
        <v>156</v>
      </c>
      <c r="H119" s="10" t="s">
        <v>156</v>
      </c>
      <c r="I119" s="10" t="s">
        <v>156</v>
      </c>
      <c r="J119" s="10" t="s">
        <v>156</v>
      </c>
      <c r="K119" s="10" t="s">
        <v>156</v>
      </c>
      <c r="L119" s="10" t="s">
        <v>156</v>
      </c>
      <c r="M119" s="10" t="s">
        <v>156</v>
      </c>
      <c r="N119" s="10" t="s">
        <v>156</v>
      </c>
      <c r="O119" s="10" t="s">
        <v>156</v>
      </c>
      <c r="P119" s="10" t="s">
        <v>156</v>
      </c>
      <c r="Q119" s="10" t="s">
        <v>156</v>
      </c>
      <c r="R119" s="10" t="s">
        <v>156</v>
      </c>
      <c r="S119" s="10" t="s">
        <v>156</v>
      </c>
      <c r="T119" s="10" t="s">
        <v>156</v>
      </c>
      <c r="U119" s="10" t="s">
        <v>156</v>
      </c>
      <c r="V119" s="10" t="s">
        <v>156</v>
      </c>
      <c r="W119" s="10" t="s">
        <v>156</v>
      </c>
      <c r="X119" s="10" t="s">
        <v>156</v>
      </c>
    </row>
    <row r="120" spans="1:24">
      <c r="C120" s="18">
        <v>24982.47</v>
      </c>
      <c r="D120" s="18">
        <v>4163.74</v>
      </c>
      <c r="E120" s="18">
        <v>64401.84</v>
      </c>
      <c r="F120" s="18">
        <v>4874.87</v>
      </c>
      <c r="G120" s="18">
        <v>280.14</v>
      </c>
      <c r="H120" s="18">
        <v>98703.06</v>
      </c>
      <c r="I120" s="19">
        <v>-278.12</v>
      </c>
      <c r="J120" s="18">
        <v>11043.7</v>
      </c>
      <c r="K120" s="18">
        <v>3282.49</v>
      </c>
      <c r="L120" s="18">
        <v>452.79</v>
      </c>
      <c r="M120" s="18">
        <v>327</v>
      </c>
      <c r="N120" s="18">
        <v>0</v>
      </c>
      <c r="O120" s="18">
        <v>2218.6799999999998</v>
      </c>
      <c r="P120" s="18">
        <v>0</v>
      </c>
      <c r="Q120" s="19">
        <v>-0.05</v>
      </c>
      <c r="R120" s="18">
        <v>0</v>
      </c>
      <c r="S120" s="18">
        <v>0</v>
      </c>
      <c r="T120" s="18">
        <v>686.22</v>
      </c>
      <c r="U120" s="18">
        <v>4100</v>
      </c>
      <c r="V120" s="18">
        <v>3457.95</v>
      </c>
      <c r="W120" s="18">
        <v>25290.66</v>
      </c>
      <c r="X120" s="18">
        <v>73412.399999999994</v>
      </c>
    </row>
    <row r="122" spans="1:24" s="10" customFormat="1">
      <c r="A122" s="15"/>
      <c r="C122" s="10" t="s">
        <v>242</v>
      </c>
      <c r="D122" s="10" t="s">
        <v>242</v>
      </c>
      <c r="E122" s="10" t="s">
        <v>242</v>
      </c>
      <c r="F122" s="10" t="s">
        <v>242</v>
      </c>
      <c r="G122" s="10" t="s">
        <v>242</v>
      </c>
      <c r="H122" s="10" t="s">
        <v>242</v>
      </c>
      <c r="I122" s="10" t="s">
        <v>242</v>
      </c>
      <c r="J122" s="10" t="s">
        <v>242</v>
      </c>
      <c r="K122" s="10" t="s">
        <v>242</v>
      </c>
      <c r="L122" s="10" t="s">
        <v>242</v>
      </c>
      <c r="M122" s="10" t="s">
        <v>242</v>
      </c>
      <c r="N122" s="10" t="s">
        <v>242</v>
      </c>
      <c r="O122" s="10" t="s">
        <v>242</v>
      </c>
      <c r="P122" s="10" t="s">
        <v>242</v>
      </c>
      <c r="Q122" s="10" t="s">
        <v>242</v>
      </c>
      <c r="R122" s="10" t="s">
        <v>242</v>
      </c>
      <c r="S122" s="10" t="s">
        <v>242</v>
      </c>
      <c r="T122" s="10" t="s">
        <v>242</v>
      </c>
      <c r="U122" s="10" t="s">
        <v>242</v>
      </c>
      <c r="V122" s="10" t="s">
        <v>242</v>
      </c>
      <c r="W122" s="10" t="s">
        <v>242</v>
      </c>
      <c r="X122" s="10" t="s">
        <v>242</v>
      </c>
    </row>
    <row r="123" spans="1:24">
      <c r="A123" s="16" t="s">
        <v>243</v>
      </c>
      <c r="B123" s="1" t="s">
        <v>244</v>
      </c>
      <c r="C123" s="18">
        <f>+C74+C120</f>
        <v>99985.16999999994</v>
      </c>
      <c r="D123" s="18">
        <f t="shared" ref="D123:X123" si="1">+D74+D120</f>
        <v>16664.190000000002</v>
      </c>
      <c r="E123" s="18">
        <f t="shared" si="1"/>
        <v>210642.63999999996</v>
      </c>
      <c r="F123" s="18">
        <f t="shared" si="1"/>
        <v>5504.48</v>
      </c>
      <c r="G123" s="18">
        <f t="shared" si="1"/>
        <v>825.14</v>
      </c>
      <c r="H123" s="18">
        <f t="shared" si="1"/>
        <v>333621.62000000005</v>
      </c>
      <c r="I123" s="45">
        <f t="shared" si="1"/>
        <v>-646.32000000000016</v>
      </c>
      <c r="J123" s="18">
        <f t="shared" si="1"/>
        <v>54756.649999999994</v>
      </c>
      <c r="K123" s="18">
        <f t="shared" si="1"/>
        <v>5525.58</v>
      </c>
      <c r="L123" s="18">
        <f t="shared" si="1"/>
        <v>452.79</v>
      </c>
      <c r="M123" s="18">
        <f t="shared" si="1"/>
        <v>9230.25</v>
      </c>
      <c r="N123" s="18">
        <f t="shared" si="1"/>
        <v>257.3</v>
      </c>
      <c r="O123" s="18">
        <f t="shared" si="1"/>
        <v>2218.6799999999998</v>
      </c>
      <c r="P123" s="18">
        <f t="shared" si="1"/>
        <v>2934.04</v>
      </c>
      <c r="Q123" s="45">
        <f t="shared" si="1"/>
        <v>-0.29000000000000037</v>
      </c>
      <c r="R123" s="18">
        <f t="shared" si="1"/>
        <v>1103.5699999999995</v>
      </c>
      <c r="S123" s="18">
        <f t="shared" si="1"/>
        <v>818.3</v>
      </c>
      <c r="T123" s="18">
        <f t="shared" si="1"/>
        <v>686.22</v>
      </c>
      <c r="U123" s="18">
        <f t="shared" si="1"/>
        <v>5400</v>
      </c>
      <c r="V123" s="18">
        <f t="shared" si="1"/>
        <v>6695.45</v>
      </c>
      <c r="W123" s="18">
        <f t="shared" si="1"/>
        <v>89432.219999999972</v>
      </c>
      <c r="X123" s="18">
        <f t="shared" si="1"/>
        <v>244189.4</v>
      </c>
    </row>
    <row r="125" spans="1:24">
      <c r="C125" s="1" t="s">
        <v>244</v>
      </c>
      <c r="D125" s="1" t="s">
        <v>244</v>
      </c>
      <c r="E125" s="1" t="s">
        <v>244</v>
      </c>
      <c r="F125" s="1" t="s">
        <v>244</v>
      </c>
      <c r="G125" s="1" t="s">
        <v>244</v>
      </c>
      <c r="H125" s="1" t="s">
        <v>244</v>
      </c>
      <c r="I125" s="1" t="s">
        <v>244</v>
      </c>
      <c r="J125" s="1" t="s">
        <v>244</v>
      </c>
      <c r="K125" s="1" t="s">
        <v>244</v>
      </c>
      <c r="L125" s="1" t="s">
        <v>244</v>
      </c>
      <c r="M125" s="1" t="s">
        <v>244</v>
      </c>
      <c r="N125" s="1" t="s">
        <v>244</v>
      </c>
      <c r="O125" s="1" t="s">
        <v>244</v>
      </c>
      <c r="P125" s="1" t="s">
        <v>244</v>
      </c>
      <c r="Q125" s="1" t="s">
        <v>244</v>
      </c>
      <c r="R125" s="1" t="s">
        <v>244</v>
      </c>
      <c r="S125" s="1" t="s">
        <v>244</v>
      </c>
      <c r="T125" s="1" t="s">
        <v>244</v>
      </c>
      <c r="U125" s="1" t="s">
        <v>244</v>
      </c>
      <c r="V125" s="1" t="s">
        <v>244</v>
      </c>
      <c r="W125" s="1" t="s">
        <v>244</v>
      </c>
      <c r="X125" s="1" t="s">
        <v>244</v>
      </c>
    </row>
    <row r="126" spans="1:24">
      <c r="A126" s="2" t="s">
        <v>244</v>
      </c>
      <c r="B126" s="1" t="s">
        <v>244</v>
      </c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</row>
  </sheetData>
  <mergeCells count="4">
    <mergeCell ref="B1:D1"/>
    <mergeCell ref="B2:D2"/>
    <mergeCell ref="B3:D3"/>
    <mergeCell ref="B4:D4"/>
  </mergeCells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4"/>
  <sheetViews>
    <sheetView topLeftCell="A79" workbookViewId="0">
      <selection activeCell="A105" sqref="A105:XFD105"/>
    </sheetView>
  </sheetViews>
  <sheetFormatPr baseColWidth="10" defaultRowHeight="15"/>
  <cols>
    <col min="3" max="3" width="19.5703125" customWidth="1"/>
    <col min="4" max="4" width="17.42578125" customWidth="1"/>
  </cols>
  <sheetData>
    <row r="1" spans="1:10">
      <c r="A1" s="30" t="s">
        <v>0</v>
      </c>
    </row>
    <row r="2" spans="1:10">
      <c r="A2" s="31" t="s">
        <v>1</v>
      </c>
    </row>
    <row r="3" spans="1:10" ht="23.25">
      <c r="A3" s="32" t="s">
        <v>2</v>
      </c>
      <c r="B3" s="33"/>
      <c r="C3" s="34"/>
      <c r="D3" s="33"/>
      <c r="E3" s="33"/>
    </row>
    <row r="4" spans="1:10" ht="15.75">
      <c r="A4" s="35" t="s">
        <v>252</v>
      </c>
      <c r="B4" s="33"/>
      <c r="C4" s="33"/>
      <c r="D4" s="33"/>
      <c r="E4" s="33"/>
    </row>
    <row r="6" spans="1:10">
      <c r="A6" s="36"/>
      <c r="B6" s="36"/>
      <c r="C6" s="36"/>
      <c r="D6" s="36"/>
      <c r="E6" s="36"/>
      <c r="F6" s="36"/>
      <c r="G6" s="36"/>
      <c r="H6" s="36"/>
    </row>
    <row r="7" spans="1:10">
      <c r="A7" s="37"/>
      <c r="B7" s="37"/>
      <c r="C7" s="37"/>
      <c r="D7" s="37"/>
      <c r="E7" s="37"/>
      <c r="F7" s="37"/>
      <c r="G7" s="37"/>
      <c r="H7" s="37"/>
    </row>
    <row r="8" spans="1:10">
      <c r="A8" s="38" t="s">
        <v>253</v>
      </c>
      <c r="B8" s="38" t="s">
        <v>254</v>
      </c>
      <c r="C8" s="38" t="s">
        <v>255</v>
      </c>
      <c r="D8" s="39" t="s">
        <v>256</v>
      </c>
      <c r="E8" s="38" t="s">
        <v>257</v>
      </c>
      <c r="F8" s="40"/>
      <c r="G8" s="40"/>
      <c r="H8" s="40"/>
      <c r="I8" s="40"/>
      <c r="J8" s="40"/>
    </row>
    <row r="9" spans="1:10">
      <c r="A9" s="41" t="s">
        <v>158</v>
      </c>
      <c r="B9">
        <v>2929047026</v>
      </c>
      <c r="C9" t="s">
        <v>258</v>
      </c>
      <c r="D9">
        <v>984.40000000000009</v>
      </c>
      <c r="E9" t="s">
        <v>159</v>
      </c>
    </row>
    <row r="10" spans="1:10">
      <c r="A10" s="41" t="s">
        <v>160</v>
      </c>
      <c r="B10">
        <v>2958467625</v>
      </c>
      <c r="C10" t="s">
        <v>258</v>
      </c>
      <c r="D10">
        <v>2984.6000000000004</v>
      </c>
      <c r="E10" t="s">
        <v>161</v>
      </c>
    </row>
    <row r="11" spans="1:10">
      <c r="A11" s="41" t="s">
        <v>43</v>
      </c>
      <c r="B11">
        <v>2648514356</v>
      </c>
      <c r="C11" t="s">
        <v>258</v>
      </c>
      <c r="D11">
        <v>3596</v>
      </c>
      <c r="E11" t="s">
        <v>44</v>
      </c>
    </row>
    <row r="12" spans="1:10">
      <c r="A12" s="41" t="s">
        <v>164</v>
      </c>
      <c r="B12">
        <v>2695890349</v>
      </c>
      <c r="C12" t="s">
        <v>258</v>
      </c>
      <c r="D12">
        <v>1659.4</v>
      </c>
      <c r="E12" t="s">
        <v>165</v>
      </c>
    </row>
    <row r="13" spans="1:10">
      <c r="A13" s="41" t="s">
        <v>51</v>
      </c>
      <c r="B13">
        <v>2648514364</v>
      </c>
      <c r="C13" t="s">
        <v>258</v>
      </c>
      <c r="D13">
        <v>2796</v>
      </c>
      <c r="E13" t="s">
        <v>52</v>
      </c>
    </row>
    <row r="14" spans="1:10">
      <c r="A14" s="41" t="s">
        <v>172</v>
      </c>
      <c r="B14">
        <v>2759588027</v>
      </c>
      <c r="C14" t="s">
        <v>258</v>
      </c>
      <c r="D14">
        <v>681.40000000000009</v>
      </c>
      <c r="E14" t="s">
        <v>173</v>
      </c>
    </row>
    <row r="15" spans="1:10">
      <c r="A15" s="41" t="s">
        <v>174</v>
      </c>
      <c r="B15">
        <v>2717650620</v>
      </c>
      <c r="C15" t="s">
        <v>258</v>
      </c>
      <c r="D15">
        <v>2687.6000000000004</v>
      </c>
      <c r="E15" t="s">
        <v>175</v>
      </c>
    </row>
    <row r="16" spans="1:10">
      <c r="A16" s="41" t="s">
        <v>85</v>
      </c>
      <c r="B16">
        <v>2970888893</v>
      </c>
      <c r="C16" t="s">
        <v>258</v>
      </c>
      <c r="D16">
        <v>986.6</v>
      </c>
      <c r="E16" t="s">
        <v>86</v>
      </c>
    </row>
    <row r="17" spans="1:5">
      <c r="A17" s="41" t="s">
        <v>87</v>
      </c>
      <c r="B17">
        <v>2659973974</v>
      </c>
      <c r="C17" t="s">
        <v>258</v>
      </c>
      <c r="D17">
        <v>4745.6000000000004</v>
      </c>
      <c r="E17" t="s">
        <v>88</v>
      </c>
    </row>
    <row r="18" spans="1:5">
      <c r="A18" s="41" t="s">
        <v>186</v>
      </c>
      <c r="B18">
        <v>2948910731</v>
      </c>
      <c r="C18" t="s">
        <v>258</v>
      </c>
      <c r="D18">
        <v>2023.8000000000002</v>
      </c>
      <c r="E18" t="s">
        <v>187</v>
      </c>
    </row>
    <row r="19" spans="1:5">
      <c r="A19" s="41" t="s">
        <v>188</v>
      </c>
      <c r="B19">
        <v>2695890233</v>
      </c>
      <c r="C19" t="s">
        <v>258</v>
      </c>
      <c r="D19">
        <v>2067.4</v>
      </c>
      <c r="E19" t="s">
        <v>189</v>
      </c>
    </row>
    <row r="20" spans="1:5">
      <c r="A20" s="41" t="s">
        <v>190</v>
      </c>
      <c r="B20">
        <v>2919443924</v>
      </c>
      <c r="C20" t="s">
        <v>258</v>
      </c>
      <c r="D20">
        <v>3546.4</v>
      </c>
      <c r="E20" t="s">
        <v>191</v>
      </c>
    </row>
    <row r="21" spans="1:5">
      <c r="A21" s="41" t="s">
        <v>99</v>
      </c>
      <c r="B21">
        <v>2758594368</v>
      </c>
      <c r="C21" t="s">
        <v>258</v>
      </c>
      <c r="D21">
        <v>986.6</v>
      </c>
      <c r="E21" t="s">
        <v>100</v>
      </c>
    </row>
    <row r="22" spans="1:5">
      <c r="A22" s="41" t="s">
        <v>101</v>
      </c>
      <c r="B22">
        <v>2650346748</v>
      </c>
      <c r="C22" t="s">
        <v>258</v>
      </c>
      <c r="D22">
        <v>986.40000000000009</v>
      </c>
      <c r="E22" t="s">
        <v>102</v>
      </c>
    </row>
    <row r="23" spans="1:5">
      <c r="A23" s="41" t="s">
        <v>202</v>
      </c>
      <c r="B23">
        <v>2695890268</v>
      </c>
      <c r="C23" t="s">
        <v>258</v>
      </c>
      <c r="D23">
        <v>312.40000000000003</v>
      </c>
      <c r="E23" t="s">
        <v>203</v>
      </c>
    </row>
    <row r="24" spans="1:5">
      <c r="A24" s="41" t="s">
        <v>216</v>
      </c>
      <c r="B24">
        <v>2754185048</v>
      </c>
      <c r="C24" t="s">
        <v>258</v>
      </c>
      <c r="D24">
        <v>484.40000000000003</v>
      </c>
      <c r="E24" t="s">
        <v>217</v>
      </c>
    </row>
    <row r="25" spans="1:5">
      <c r="A25" s="41" t="s">
        <v>133</v>
      </c>
      <c r="B25">
        <v>2940159670</v>
      </c>
      <c r="C25" t="s">
        <v>258</v>
      </c>
      <c r="D25">
        <v>2963</v>
      </c>
      <c r="E25" t="s">
        <v>134</v>
      </c>
    </row>
    <row r="26" spans="1:5">
      <c r="A26" s="41" t="s">
        <v>228</v>
      </c>
      <c r="B26">
        <v>2765753341</v>
      </c>
      <c r="C26" t="s">
        <v>258</v>
      </c>
      <c r="D26">
        <v>2039.2</v>
      </c>
      <c r="E26" t="s">
        <v>229</v>
      </c>
    </row>
    <row r="27" spans="1:5">
      <c r="A27" s="41" t="s">
        <v>234</v>
      </c>
      <c r="B27">
        <v>2695890284</v>
      </c>
      <c r="C27" t="s">
        <v>258</v>
      </c>
      <c r="D27">
        <v>1510.6000000000001</v>
      </c>
      <c r="E27" t="s">
        <v>235</v>
      </c>
    </row>
    <row r="28" spans="1:5">
      <c r="A28" s="41" t="s">
        <v>240</v>
      </c>
      <c r="B28">
        <v>2951732641</v>
      </c>
      <c r="C28" t="s">
        <v>258</v>
      </c>
      <c r="D28">
        <v>4099.8</v>
      </c>
      <c r="E28" t="s">
        <v>241</v>
      </c>
    </row>
    <row r="29" spans="1:5">
      <c r="A29" s="41" t="s">
        <v>230</v>
      </c>
      <c r="B29">
        <v>2996093906</v>
      </c>
      <c r="C29" t="s">
        <v>258</v>
      </c>
      <c r="D29">
        <v>2187</v>
      </c>
      <c r="E29" t="s">
        <v>231</v>
      </c>
    </row>
    <row r="30" spans="1:5">
      <c r="A30" s="41" t="s">
        <v>226</v>
      </c>
      <c r="B30">
        <v>2837433751</v>
      </c>
      <c r="C30" t="s">
        <v>258</v>
      </c>
      <c r="D30">
        <v>1444.4</v>
      </c>
      <c r="E30" t="s">
        <v>227</v>
      </c>
    </row>
    <row r="31" spans="1:5">
      <c r="A31" s="41" t="s">
        <v>162</v>
      </c>
      <c r="B31">
        <v>2838464278</v>
      </c>
      <c r="C31" t="s">
        <v>258</v>
      </c>
      <c r="D31">
        <v>509.8</v>
      </c>
      <c r="E31" t="s">
        <v>163</v>
      </c>
    </row>
    <row r="32" spans="1:5">
      <c r="A32" s="41" t="s">
        <v>37</v>
      </c>
      <c r="B32">
        <v>2848478236</v>
      </c>
      <c r="C32" t="s">
        <v>258</v>
      </c>
      <c r="D32">
        <v>37657.800000000003</v>
      </c>
      <c r="E32" t="s">
        <v>38</v>
      </c>
    </row>
    <row r="33" spans="1:5">
      <c r="A33" s="41" t="s">
        <v>49</v>
      </c>
      <c r="B33">
        <v>2854221494</v>
      </c>
      <c r="C33" t="s">
        <v>258</v>
      </c>
      <c r="D33">
        <v>59.800000000000004</v>
      </c>
      <c r="E33" t="s">
        <v>50</v>
      </c>
    </row>
    <row r="34" spans="1:5">
      <c r="A34" s="41" t="s">
        <v>204</v>
      </c>
      <c r="B34">
        <v>2880995371</v>
      </c>
      <c r="C34" t="s">
        <v>258</v>
      </c>
      <c r="D34">
        <v>4829.4000000000005</v>
      </c>
      <c r="E34" t="s">
        <v>205</v>
      </c>
    </row>
    <row r="35" spans="1:5">
      <c r="A35" s="41" t="s">
        <v>184</v>
      </c>
      <c r="B35">
        <v>2878931011</v>
      </c>
      <c r="C35" t="s">
        <v>258</v>
      </c>
      <c r="D35">
        <v>759.80000000000007</v>
      </c>
      <c r="E35" t="s">
        <v>185</v>
      </c>
    </row>
    <row r="36" spans="1:5">
      <c r="A36" s="41" t="s">
        <v>35</v>
      </c>
      <c r="B36">
        <v>2889514104</v>
      </c>
      <c r="C36" t="s">
        <v>258</v>
      </c>
      <c r="D36">
        <v>1710.2</v>
      </c>
      <c r="E36" t="s">
        <v>36</v>
      </c>
    </row>
    <row r="37" spans="1:5">
      <c r="A37" s="41" t="s">
        <v>131</v>
      </c>
      <c r="B37">
        <v>2889511164</v>
      </c>
      <c r="C37" t="s">
        <v>258</v>
      </c>
      <c r="D37">
        <v>1970.2</v>
      </c>
      <c r="E37" t="s">
        <v>132</v>
      </c>
    </row>
    <row r="38" spans="1:5">
      <c r="A38" s="41" t="s">
        <v>208</v>
      </c>
      <c r="B38">
        <v>2898414041</v>
      </c>
      <c r="C38" t="s">
        <v>258</v>
      </c>
      <c r="D38">
        <v>4189.8</v>
      </c>
      <c r="E38" t="s">
        <v>209</v>
      </c>
    </row>
    <row r="39" spans="1:5">
      <c r="A39" s="41" t="s">
        <v>200</v>
      </c>
      <c r="B39">
        <v>1438110301</v>
      </c>
      <c r="C39" t="s">
        <v>258</v>
      </c>
      <c r="D39">
        <v>1518.8000000000002</v>
      </c>
      <c r="E39" t="s">
        <v>201</v>
      </c>
    </row>
    <row r="40" spans="1:5">
      <c r="A40" s="41" t="s">
        <v>145</v>
      </c>
      <c r="B40">
        <v>1444665376</v>
      </c>
      <c r="C40" t="s">
        <v>258</v>
      </c>
      <c r="D40">
        <v>5239.8</v>
      </c>
      <c r="E40" t="s">
        <v>146</v>
      </c>
    </row>
    <row r="41" spans="1:5">
      <c r="A41" s="41" t="s">
        <v>123</v>
      </c>
      <c r="B41">
        <v>2952708604</v>
      </c>
      <c r="C41" t="s">
        <v>258</v>
      </c>
      <c r="D41">
        <v>986.6</v>
      </c>
      <c r="E41" t="s">
        <v>124</v>
      </c>
    </row>
    <row r="42" spans="1:5">
      <c r="A42" s="41" t="s">
        <v>91</v>
      </c>
      <c r="B42">
        <v>2714474562</v>
      </c>
      <c r="C42" t="s">
        <v>258</v>
      </c>
      <c r="D42">
        <v>1654.4</v>
      </c>
      <c r="E42" t="s">
        <v>92</v>
      </c>
    </row>
    <row r="43" spans="1:5">
      <c r="A43" s="41" t="s">
        <v>57</v>
      </c>
      <c r="B43">
        <v>1415043352</v>
      </c>
      <c r="C43" t="s">
        <v>258</v>
      </c>
      <c r="D43">
        <v>895.80000000000007</v>
      </c>
      <c r="E43" t="s">
        <v>58</v>
      </c>
    </row>
    <row r="44" spans="1:5">
      <c r="A44" s="41" t="s">
        <v>81</v>
      </c>
      <c r="B44">
        <v>2987413327</v>
      </c>
      <c r="C44" t="s">
        <v>258</v>
      </c>
      <c r="D44">
        <v>986.40000000000009</v>
      </c>
      <c r="E44" t="s">
        <v>82</v>
      </c>
    </row>
    <row r="45" spans="1:5">
      <c r="A45" s="41" t="s">
        <v>135</v>
      </c>
      <c r="B45">
        <v>2965106850</v>
      </c>
      <c r="C45" t="s">
        <v>258</v>
      </c>
      <c r="D45">
        <v>1352.4</v>
      </c>
      <c r="E45" t="s">
        <v>136</v>
      </c>
    </row>
    <row r="46" spans="1:5">
      <c r="A46" s="41" t="s">
        <v>166</v>
      </c>
      <c r="B46">
        <v>2616790135</v>
      </c>
      <c r="C46" t="s">
        <v>258</v>
      </c>
      <c r="D46">
        <v>944.2</v>
      </c>
      <c r="E46" t="s">
        <v>167</v>
      </c>
    </row>
    <row r="47" spans="1:5">
      <c r="A47" s="41" t="s">
        <v>198</v>
      </c>
      <c r="B47">
        <v>2616789951</v>
      </c>
      <c r="C47" t="s">
        <v>258</v>
      </c>
      <c r="D47">
        <v>1710.8000000000002</v>
      </c>
      <c r="E47" t="s">
        <v>199</v>
      </c>
    </row>
    <row r="48" spans="1:5">
      <c r="A48" s="41" t="s">
        <v>143</v>
      </c>
      <c r="B48">
        <v>2950612421</v>
      </c>
      <c r="C48" t="s">
        <v>258</v>
      </c>
      <c r="D48">
        <v>7406.4000000000005</v>
      </c>
      <c r="E48" t="s">
        <v>144</v>
      </c>
    </row>
    <row r="49" spans="1:5">
      <c r="A49" s="41" t="s">
        <v>115</v>
      </c>
      <c r="B49">
        <v>2859704213</v>
      </c>
      <c r="C49" t="s">
        <v>258</v>
      </c>
      <c r="D49">
        <v>1225.4000000000001</v>
      </c>
      <c r="E49" t="s">
        <v>116</v>
      </c>
    </row>
    <row r="50" spans="1:5">
      <c r="A50" s="41" t="s">
        <v>89</v>
      </c>
      <c r="B50">
        <v>2893708187</v>
      </c>
      <c r="C50" t="s">
        <v>258</v>
      </c>
      <c r="D50">
        <v>56.400000000000006</v>
      </c>
      <c r="E50" t="s">
        <v>90</v>
      </c>
    </row>
    <row r="51" spans="1:5">
      <c r="A51" s="41" t="s">
        <v>180</v>
      </c>
      <c r="B51">
        <v>2947375638</v>
      </c>
      <c r="C51" t="s">
        <v>258</v>
      </c>
      <c r="D51">
        <v>2676.8</v>
      </c>
      <c r="E51" t="s">
        <v>181</v>
      </c>
    </row>
    <row r="52" spans="1:5">
      <c r="A52" s="41" t="s">
        <v>127</v>
      </c>
      <c r="B52">
        <v>2947520190</v>
      </c>
      <c r="C52" t="s">
        <v>258</v>
      </c>
      <c r="D52">
        <v>1420.6000000000001</v>
      </c>
      <c r="E52" t="s">
        <v>128</v>
      </c>
    </row>
    <row r="53" spans="1:5">
      <c r="A53" s="41" t="s">
        <v>53</v>
      </c>
      <c r="B53">
        <v>2935582334</v>
      </c>
      <c r="C53" t="s">
        <v>258</v>
      </c>
      <c r="D53">
        <v>195.60000000000002</v>
      </c>
      <c r="E53" t="s">
        <v>54</v>
      </c>
    </row>
    <row r="54" spans="1:5">
      <c r="A54" s="41" t="s">
        <v>168</v>
      </c>
      <c r="B54">
        <v>2923627098</v>
      </c>
      <c r="C54" t="s">
        <v>258</v>
      </c>
      <c r="D54">
        <v>1850.6000000000001</v>
      </c>
      <c r="E54" t="s">
        <v>169</v>
      </c>
    </row>
    <row r="55" spans="1:5">
      <c r="A55" s="41" t="s">
        <v>137</v>
      </c>
      <c r="B55">
        <v>2932879395</v>
      </c>
      <c r="C55" t="s">
        <v>258</v>
      </c>
      <c r="D55">
        <v>1402.2</v>
      </c>
      <c r="E55" t="s">
        <v>138</v>
      </c>
    </row>
    <row r="56" spans="1:5">
      <c r="A56" s="41" t="s">
        <v>105</v>
      </c>
      <c r="B56">
        <v>2918873607</v>
      </c>
      <c r="C56" t="s">
        <v>258</v>
      </c>
      <c r="D56">
        <v>536</v>
      </c>
      <c r="E56" t="s">
        <v>106</v>
      </c>
    </row>
    <row r="57" spans="1:5">
      <c r="A57" s="41" t="s">
        <v>238</v>
      </c>
      <c r="B57">
        <v>2836087213</v>
      </c>
      <c r="C57" t="s">
        <v>258</v>
      </c>
      <c r="D57">
        <v>2163.6</v>
      </c>
      <c r="E57" t="s">
        <v>239</v>
      </c>
    </row>
    <row r="58" spans="1:5">
      <c r="A58" s="41" t="s">
        <v>45</v>
      </c>
      <c r="B58">
        <v>2915275539</v>
      </c>
      <c r="C58" t="s">
        <v>258</v>
      </c>
      <c r="D58">
        <v>1399.6000000000001</v>
      </c>
      <c r="E58" t="s">
        <v>46</v>
      </c>
    </row>
    <row r="59" spans="1:5">
      <c r="A59" s="41" t="s">
        <v>103</v>
      </c>
      <c r="B59">
        <v>2967093632</v>
      </c>
      <c r="C59" t="s">
        <v>258</v>
      </c>
      <c r="D59">
        <v>14271.2</v>
      </c>
      <c r="E59" t="s">
        <v>104</v>
      </c>
    </row>
    <row r="60" spans="1:5">
      <c r="A60" s="41" t="s">
        <v>125</v>
      </c>
      <c r="B60">
        <v>2995318777</v>
      </c>
      <c r="C60" t="s">
        <v>258</v>
      </c>
      <c r="D60">
        <v>436.6</v>
      </c>
      <c r="E60" t="s">
        <v>126</v>
      </c>
    </row>
    <row r="61" spans="1:5">
      <c r="A61" s="41" t="s">
        <v>47</v>
      </c>
      <c r="B61">
        <v>2959161945</v>
      </c>
      <c r="C61" t="s">
        <v>258</v>
      </c>
      <c r="D61">
        <v>440.8</v>
      </c>
      <c r="E61" t="s">
        <v>48</v>
      </c>
    </row>
    <row r="62" spans="1:5">
      <c r="A62" s="41" t="s">
        <v>73</v>
      </c>
      <c r="B62">
        <v>2861674129</v>
      </c>
      <c r="C62" t="s">
        <v>258</v>
      </c>
      <c r="D62">
        <v>986.6</v>
      </c>
      <c r="E62" t="s">
        <v>74</v>
      </c>
    </row>
    <row r="63" spans="1:5">
      <c r="A63" s="41" t="s">
        <v>97</v>
      </c>
      <c r="B63">
        <v>2959119167</v>
      </c>
      <c r="C63" t="s">
        <v>258</v>
      </c>
      <c r="D63">
        <v>1708.2</v>
      </c>
      <c r="E63" t="s">
        <v>98</v>
      </c>
    </row>
    <row r="64" spans="1:5">
      <c r="A64" s="41" t="s">
        <v>214</v>
      </c>
      <c r="B64">
        <v>1133093700</v>
      </c>
      <c r="C64" t="s">
        <v>258</v>
      </c>
      <c r="D64">
        <v>3694.6000000000004</v>
      </c>
      <c r="E64" t="s">
        <v>215</v>
      </c>
    </row>
    <row r="65" spans="1:5">
      <c r="A65" s="41" t="s">
        <v>55</v>
      </c>
      <c r="B65">
        <v>1166421253</v>
      </c>
      <c r="C65" t="s">
        <v>258</v>
      </c>
      <c r="D65">
        <v>697.6</v>
      </c>
      <c r="E65" t="s">
        <v>56</v>
      </c>
    </row>
    <row r="66" spans="1:5">
      <c r="A66" s="41" t="s">
        <v>139</v>
      </c>
      <c r="B66">
        <v>1144007808</v>
      </c>
      <c r="C66" t="s">
        <v>258</v>
      </c>
      <c r="D66">
        <v>7607</v>
      </c>
      <c r="E66" t="s">
        <v>140</v>
      </c>
    </row>
    <row r="67" spans="1:5">
      <c r="A67" s="41" t="s">
        <v>59</v>
      </c>
      <c r="B67">
        <v>2919685839</v>
      </c>
      <c r="C67" t="s">
        <v>258</v>
      </c>
      <c r="D67">
        <v>1420.6000000000001</v>
      </c>
      <c r="E67" t="s">
        <v>60</v>
      </c>
    </row>
    <row r="68" spans="1:5">
      <c r="A68" s="41" t="s">
        <v>194</v>
      </c>
      <c r="B68">
        <v>2631133012</v>
      </c>
      <c r="C68" t="s">
        <v>258</v>
      </c>
      <c r="D68">
        <v>1786.4</v>
      </c>
      <c r="E68" t="s">
        <v>195</v>
      </c>
    </row>
    <row r="69" spans="1:5">
      <c r="A69" s="41" t="s">
        <v>192</v>
      </c>
      <c r="B69">
        <v>1293502899</v>
      </c>
      <c r="C69" t="s">
        <v>258</v>
      </c>
      <c r="D69">
        <v>1190.2</v>
      </c>
      <c r="E69" t="s">
        <v>193</v>
      </c>
    </row>
    <row r="70" spans="1:5">
      <c r="A70" s="41" t="s">
        <v>79</v>
      </c>
      <c r="B70">
        <v>1116618499</v>
      </c>
      <c r="C70" t="s">
        <v>258</v>
      </c>
      <c r="D70">
        <v>1843.2</v>
      </c>
      <c r="E70" t="s">
        <v>80</v>
      </c>
    </row>
    <row r="71" spans="1:5">
      <c r="A71" s="41" t="s">
        <v>117</v>
      </c>
      <c r="B71">
        <v>2928860106</v>
      </c>
      <c r="C71" t="s">
        <v>258</v>
      </c>
      <c r="D71">
        <v>2342.8000000000002</v>
      </c>
      <c r="E71" t="s">
        <v>118</v>
      </c>
    </row>
    <row r="72" spans="1:5">
      <c r="A72" s="41" t="s">
        <v>147</v>
      </c>
      <c r="B72">
        <v>1179675078</v>
      </c>
      <c r="C72" t="s">
        <v>258</v>
      </c>
      <c r="D72">
        <v>4120</v>
      </c>
      <c r="E72" t="s">
        <v>148</v>
      </c>
    </row>
    <row r="73" spans="1:5">
      <c r="A73" s="41" t="s">
        <v>67</v>
      </c>
      <c r="B73">
        <v>2747910657</v>
      </c>
      <c r="C73" t="s">
        <v>258</v>
      </c>
      <c r="D73">
        <v>1771.6000000000001</v>
      </c>
      <c r="E73" t="s">
        <v>68</v>
      </c>
    </row>
    <row r="74" spans="1:5">
      <c r="A74" s="41" t="s">
        <v>77</v>
      </c>
      <c r="B74">
        <v>1175437504</v>
      </c>
      <c r="C74" t="s">
        <v>258</v>
      </c>
      <c r="D74">
        <v>986.40000000000009</v>
      </c>
      <c r="E74" t="s">
        <v>78</v>
      </c>
    </row>
    <row r="75" spans="1:5">
      <c r="A75" s="41" t="s">
        <v>75</v>
      </c>
      <c r="B75">
        <v>1171646753</v>
      </c>
      <c r="C75" t="s">
        <v>258</v>
      </c>
      <c r="D75">
        <v>986.6</v>
      </c>
      <c r="E75" t="s">
        <v>76</v>
      </c>
    </row>
    <row r="76" spans="1:5">
      <c r="A76" s="41" t="s">
        <v>141</v>
      </c>
      <c r="B76">
        <v>2671903578</v>
      </c>
      <c r="C76" t="s">
        <v>258</v>
      </c>
      <c r="D76">
        <v>1908.6000000000001</v>
      </c>
      <c r="E76" t="s">
        <v>142</v>
      </c>
    </row>
    <row r="77" spans="1:5">
      <c r="A77" s="41" t="s">
        <v>95</v>
      </c>
      <c r="B77">
        <v>2960710474</v>
      </c>
      <c r="C77" t="s">
        <v>258</v>
      </c>
      <c r="D77">
        <v>5610.2000000000007</v>
      </c>
      <c r="E77" t="s">
        <v>96</v>
      </c>
    </row>
    <row r="78" spans="1:5">
      <c r="A78" s="41" t="s">
        <v>113</v>
      </c>
      <c r="B78">
        <v>2836126510</v>
      </c>
      <c r="C78" t="s">
        <v>258</v>
      </c>
      <c r="D78">
        <v>1708.2</v>
      </c>
      <c r="E78" t="s">
        <v>114</v>
      </c>
    </row>
    <row r="79" spans="1:5">
      <c r="A79" s="41" t="s">
        <v>149</v>
      </c>
      <c r="B79">
        <v>2983558908</v>
      </c>
      <c r="C79" t="s">
        <v>258</v>
      </c>
      <c r="D79">
        <v>1945.8000000000002</v>
      </c>
      <c r="E79" t="s">
        <v>150</v>
      </c>
    </row>
    <row r="80" spans="1:5">
      <c r="A80" s="41" t="s">
        <v>178</v>
      </c>
      <c r="B80">
        <v>1258728658</v>
      </c>
      <c r="C80" t="s">
        <v>258</v>
      </c>
      <c r="D80">
        <v>919.40000000000009</v>
      </c>
      <c r="E80" t="s">
        <v>179</v>
      </c>
    </row>
    <row r="81" spans="1:5">
      <c r="A81" s="41" t="s">
        <v>236</v>
      </c>
      <c r="B81">
        <v>1258728771</v>
      </c>
      <c r="C81" t="s">
        <v>258</v>
      </c>
      <c r="D81">
        <v>837.80000000000007</v>
      </c>
      <c r="E81" t="s">
        <v>237</v>
      </c>
    </row>
    <row r="82" spans="1:5">
      <c r="A82" s="41" t="s">
        <v>71</v>
      </c>
      <c r="B82">
        <v>1143946878</v>
      </c>
      <c r="C82" t="s">
        <v>258</v>
      </c>
      <c r="D82">
        <v>1312.8000000000002</v>
      </c>
      <c r="E82" t="s">
        <v>72</v>
      </c>
    </row>
    <row r="83" spans="1:5">
      <c r="A83" s="41" t="s">
        <v>153</v>
      </c>
      <c r="B83">
        <v>2856562434</v>
      </c>
      <c r="C83" t="s">
        <v>258</v>
      </c>
      <c r="D83">
        <v>819.6</v>
      </c>
      <c r="E83" t="s">
        <v>154</v>
      </c>
    </row>
    <row r="84" spans="1:5">
      <c r="A84" s="41" t="s">
        <v>224</v>
      </c>
      <c r="B84">
        <v>1133340031</v>
      </c>
      <c r="C84" t="s">
        <v>258</v>
      </c>
      <c r="D84">
        <v>1161</v>
      </c>
      <c r="E84" t="s">
        <v>225</v>
      </c>
    </row>
    <row r="85" spans="1:5">
      <c r="A85" s="41" t="s">
        <v>69</v>
      </c>
      <c r="B85">
        <v>2928980233</v>
      </c>
      <c r="C85" t="s">
        <v>258</v>
      </c>
      <c r="D85">
        <v>4707</v>
      </c>
      <c r="E85" t="s">
        <v>70</v>
      </c>
    </row>
    <row r="86" spans="1:5">
      <c r="A86" s="41" t="s">
        <v>129</v>
      </c>
      <c r="B86">
        <v>1128532117</v>
      </c>
      <c r="C86" t="s">
        <v>258</v>
      </c>
      <c r="D86">
        <v>1809.6000000000001</v>
      </c>
      <c r="E86" t="s">
        <v>130</v>
      </c>
    </row>
    <row r="87" spans="1:5">
      <c r="A87" s="41" t="s">
        <v>107</v>
      </c>
      <c r="B87">
        <v>1128031436</v>
      </c>
      <c r="C87" t="s">
        <v>258</v>
      </c>
      <c r="D87">
        <v>986.40000000000009</v>
      </c>
      <c r="E87" t="s">
        <v>108</v>
      </c>
    </row>
    <row r="88" spans="1:5">
      <c r="A88" s="41" t="s">
        <v>176</v>
      </c>
      <c r="B88">
        <v>2954141431</v>
      </c>
      <c r="C88" t="s">
        <v>258</v>
      </c>
      <c r="D88">
        <v>1904</v>
      </c>
      <c r="E88" t="s">
        <v>177</v>
      </c>
    </row>
    <row r="89" spans="1:5">
      <c r="A89" s="41" t="s">
        <v>182</v>
      </c>
      <c r="B89">
        <v>1126929044</v>
      </c>
      <c r="C89" t="s">
        <v>258</v>
      </c>
      <c r="D89">
        <v>787.2</v>
      </c>
      <c r="E89" t="s">
        <v>183</v>
      </c>
    </row>
    <row r="90" spans="1:5">
      <c r="A90" s="41" t="s">
        <v>170</v>
      </c>
      <c r="B90">
        <v>1500026042</v>
      </c>
      <c r="C90" t="s">
        <v>258</v>
      </c>
      <c r="D90">
        <v>2744.8</v>
      </c>
      <c r="E90" t="s">
        <v>171</v>
      </c>
    </row>
    <row r="91" spans="1:5">
      <c r="A91" s="41" t="s">
        <v>83</v>
      </c>
      <c r="B91">
        <v>2946209440</v>
      </c>
      <c r="C91" t="s">
        <v>258</v>
      </c>
      <c r="D91">
        <v>2888.4</v>
      </c>
      <c r="E91" t="s">
        <v>84</v>
      </c>
    </row>
    <row r="92" spans="1:5">
      <c r="A92" s="41" t="s">
        <v>33</v>
      </c>
      <c r="B92">
        <v>1500716952</v>
      </c>
      <c r="C92" t="s">
        <v>258</v>
      </c>
      <c r="D92">
        <v>2684.8</v>
      </c>
      <c r="E92" t="s">
        <v>34</v>
      </c>
    </row>
    <row r="93" spans="1:5">
      <c r="A93" s="41" t="s">
        <v>109</v>
      </c>
      <c r="B93">
        <v>2778034427</v>
      </c>
      <c r="C93" t="s">
        <v>258</v>
      </c>
      <c r="D93">
        <v>990.6</v>
      </c>
      <c r="E93" t="s">
        <v>110</v>
      </c>
    </row>
    <row r="94" spans="1:5">
      <c r="A94" s="41" t="s">
        <v>151</v>
      </c>
      <c r="B94">
        <v>1501548794</v>
      </c>
      <c r="C94" t="s">
        <v>258</v>
      </c>
      <c r="D94">
        <v>1762.6000000000001</v>
      </c>
      <c r="E94" t="s">
        <v>152</v>
      </c>
    </row>
    <row r="95" spans="1:5">
      <c r="A95" s="41" t="s">
        <v>196</v>
      </c>
      <c r="B95">
        <v>1275625157</v>
      </c>
      <c r="C95" t="s">
        <v>258</v>
      </c>
      <c r="D95">
        <v>835.80000000000007</v>
      </c>
      <c r="E95" t="s">
        <v>197</v>
      </c>
    </row>
    <row r="96" spans="1:5">
      <c r="A96" s="41" t="s">
        <v>39</v>
      </c>
      <c r="B96">
        <v>1133645940</v>
      </c>
      <c r="C96" t="s">
        <v>258</v>
      </c>
      <c r="D96">
        <v>1593.2</v>
      </c>
      <c r="E96" t="s">
        <v>40</v>
      </c>
    </row>
    <row r="97" spans="1:5">
      <c r="A97" s="41" t="s">
        <v>119</v>
      </c>
      <c r="B97">
        <v>1504923790</v>
      </c>
      <c r="C97" t="s">
        <v>258</v>
      </c>
      <c r="D97">
        <v>3544</v>
      </c>
      <c r="E97" t="s">
        <v>120</v>
      </c>
    </row>
    <row r="98" spans="1:5">
      <c r="A98" s="41" t="s">
        <v>61</v>
      </c>
      <c r="B98">
        <v>1506660967</v>
      </c>
      <c r="C98" t="s">
        <v>258</v>
      </c>
      <c r="D98">
        <v>437.6</v>
      </c>
      <c r="E98" t="s">
        <v>62</v>
      </c>
    </row>
    <row r="99" spans="1:5">
      <c r="A99" s="41" t="s">
        <v>111</v>
      </c>
      <c r="B99">
        <v>2866865712</v>
      </c>
      <c r="C99" t="s">
        <v>258</v>
      </c>
      <c r="D99">
        <v>1019.6</v>
      </c>
      <c r="E99" t="s">
        <v>112</v>
      </c>
    </row>
    <row r="100" spans="1:5">
      <c r="A100" s="41" t="s">
        <v>220</v>
      </c>
      <c r="B100">
        <v>1505830788</v>
      </c>
      <c r="C100" t="s">
        <v>258</v>
      </c>
      <c r="D100">
        <v>869.2</v>
      </c>
      <c r="E100" t="s">
        <v>221</v>
      </c>
    </row>
    <row r="101" spans="1:5">
      <c r="A101" s="41" t="s">
        <v>232</v>
      </c>
      <c r="B101">
        <v>1506665861</v>
      </c>
      <c r="C101" t="s">
        <v>258</v>
      </c>
      <c r="D101">
        <v>915</v>
      </c>
      <c r="E101" t="s">
        <v>233</v>
      </c>
    </row>
    <row r="102" spans="1:5">
      <c r="A102" s="41" t="s">
        <v>63</v>
      </c>
      <c r="B102">
        <v>1507536410</v>
      </c>
      <c r="C102" t="s">
        <v>258</v>
      </c>
      <c r="D102">
        <v>943.6</v>
      </c>
      <c r="E102" t="s">
        <v>64</v>
      </c>
    </row>
    <row r="103" spans="1:5">
      <c r="A103" s="41" t="s">
        <v>212</v>
      </c>
      <c r="B103">
        <v>1507097980</v>
      </c>
      <c r="C103" t="s">
        <v>258</v>
      </c>
      <c r="D103">
        <v>1162.8</v>
      </c>
      <c r="E103" t="s">
        <v>213</v>
      </c>
    </row>
    <row r="104" spans="1:5">
      <c r="A104" s="41" t="s">
        <v>206</v>
      </c>
      <c r="B104">
        <v>2694658981</v>
      </c>
      <c r="C104" t="s">
        <v>258</v>
      </c>
      <c r="D104">
        <v>1001.2</v>
      </c>
      <c r="E104" t="s">
        <v>207</v>
      </c>
    </row>
    <row r="105" spans="1:5">
      <c r="A105" s="33"/>
      <c r="B105" s="33" t="s">
        <v>259</v>
      </c>
      <c r="C105" s="33"/>
      <c r="D105" s="42">
        <v>229183.4</v>
      </c>
      <c r="E105" s="33" t="s">
        <v>260</v>
      </c>
    </row>
    <row r="108" spans="1:5">
      <c r="A108" s="41" t="s">
        <v>93</v>
      </c>
      <c r="C108" t="s">
        <v>261</v>
      </c>
      <c r="D108">
        <v>986.40000000000009</v>
      </c>
      <c r="E108" t="s">
        <v>94</v>
      </c>
    </row>
    <row r="109" spans="1:5">
      <c r="A109" s="33"/>
      <c r="B109" s="33" t="s">
        <v>262</v>
      </c>
      <c r="C109" s="33"/>
      <c r="D109" s="42">
        <v>986.40000000000009</v>
      </c>
      <c r="E109" s="33" t="s">
        <v>263</v>
      </c>
    </row>
    <row r="112" spans="1:5">
      <c r="A112" s="41" t="s">
        <v>218</v>
      </c>
      <c r="B112" t="s">
        <v>264</v>
      </c>
      <c r="C112" t="s">
        <v>265</v>
      </c>
      <c r="D112">
        <v>1467.6000000000001</v>
      </c>
      <c r="E112" t="s">
        <v>219</v>
      </c>
    </row>
    <row r="113" spans="1:5">
      <c r="A113" s="41" t="s">
        <v>222</v>
      </c>
      <c r="C113" t="s">
        <v>265</v>
      </c>
      <c r="D113">
        <v>1106</v>
      </c>
      <c r="E113" t="s">
        <v>223</v>
      </c>
    </row>
    <row r="114" spans="1:5">
      <c r="A114" s="41" t="s">
        <v>41</v>
      </c>
      <c r="C114" t="s">
        <v>265</v>
      </c>
      <c r="D114">
        <v>1478.4</v>
      </c>
      <c r="E114" t="s">
        <v>42</v>
      </c>
    </row>
    <row r="115" spans="1:5">
      <c r="A115" s="41" t="s">
        <v>121</v>
      </c>
      <c r="C115" t="s">
        <v>265</v>
      </c>
      <c r="D115">
        <v>6686.2000000000007</v>
      </c>
      <c r="E115" t="s">
        <v>122</v>
      </c>
    </row>
    <row r="116" spans="1:5">
      <c r="A116" s="41" t="s">
        <v>65</v>
      </c>
      <c r="C116" t="s">
        <v>265</v>
      </c>
      <c r="D116">
        <v>680.40000000000009</v>
      </c>
      <c r="E116" t="s">
        <v>66</v>
      </c>
    </row>
    <row r="117" spans="1:5">
      <c r="A117" s="41" t="s">
        <v>210</v>
      </c>
      <c r="C117" t="s">
        <v>265</v>
      </c>
      <c r="D117">
        <v>1163</v>
      </c>
      <c r="E117" t="s">
        <v>211</v>
      </c>
    </row>
    <row r="118" spans="1:5">
      <c r="A118" s="33"/>
      <c r="B118" s="33" t="s">
        <v>266</v>
      </c>
      <c r="C118" s="33"/>
      <c r="D118" s="42">
        <v>12581.6</v>
      </c>
      <c r="E118" s="33" t="s">
        <v>267</v>
      </c>
    </row>
    <row r="121" spans="1:5" ht="18.75">
      <c r="A121" s="43"/>
      <c r="B121" s="43" t="s">
        <v>259</v>
      </c>
      <c r="C121" s="43"/>
      <c r="D121" s="44">
        <v>229183.4</v>
      </c>
      <c r="E121" s="43" t="s">
        <v>260</v>
      </c>
    </row>
    <row r="122" spans="1:5" ht="18.75">
      <c r="A122" s="43"/>
      <c r="B122" s="43" t="s">
        <v>262</v>
      </c>
      <c r="C122" s="43"/>
      <c r="D122" s="44">
        <v>986.40000000000009</v>
      </c>
      <c r="E122" s="43" t="s">
        <v>263</v>
      </c>
    </row>
    <row r="123" spans="1:5" ht="18.75">
      <c r="A123" s="43"/>
      <c r="B123" s="43" t="s">
        <v>268</v>
      </c>
      <c r="C123" s="43"/>
      <c r="D123" s="44">
        <v>12581.6</v>
      </c>
      <c r="E123" s="43" t="s">
        <v>267</v>
      </c>
    </row>
    <row r="124" spans="1:5" ht="18.75">
      <c r="A124" s="43"/>
      <c r="B124" s="43"/>
      <c r="C124" s="43"/>
      <c r="D124" s="44">
        <v>242751.4</v>
      </c>
      <c r="E124" s="43" t="s">
        <v>269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K25" sqref="K25"/>
    </sheetView>
  </sheetViews>
  <sheetFormatPr baseColWidth="10" defaultRowHeight="15"/>
  <cols>
    <col min="3" max="3" width="18.85546875" bestFit="1" customWidth="1"/>
  </cols>
  <sheetData>
    <row r="1" spans="1:10">
      <c r="A1" s="30" t="s">
        <v>0</v>
      </c>
    </row>
    <row r="2" spans="1:10">
      <c r="A2" s="31" t="s">
        <v>1</v>
      </c>
    </row>
    <row r="3" spans="1:10" ht="23.25">
      <c r="A3" s="32" t="s">
        <v>2</v>
      </c>
      <c r="B3" s="33"/>
      <c r="C3" s="34"/>
      <c r="D3" s="33"/>
      <c r="E3" s="33"/>
    </row>
    <row r="4" spans="1:10" ht="15.75">
      <c r="A4" s="35" t="s">
        <v>252</v>
      </c>
      <c r="B4" s="33"/>
      <c r="C4" s="33"/>
      <c r="D4" s="33"/>
      <c r="E4" s="33"/>
    </row>
    <row r="6" spans="1:10">
      <c r="A6" s="36"/>
      <c r="B6" s="36"/>
      <c r="C6" s="36"/>
      <c r="D6" s="36"/>
      <c r="E6" s="36"/>
      <c r="F6" s="36"/>
      <c r="G6" s="36"/>
      <c r="H6" s="36"/>
    </row>
    <row r="7" spans="1:10">
      <c r="A7" s="37"/>
      <c r="B7" s="37"/>
      <c r="C7" s="37"/>
      <c r="D7" s="37"/>
      <c r="E7" s="37"/>
      <c r="F7" s="37"/>
      <c r="G7" s="37"/>
      <c r="H7" s="37"/>
    </row>
    <row r="8" spans="1:10">
      <c r="A8" s="38" t="s">
        <v>253</v>
      </c>
      <c r="B8" s="38" t="s">
        <v>254</v>
      </c>
      <c r="C8" s="38" t="s">
        <v>255</v>
      </c>
      <c r="D8" s="39" t="s">
        <v>256</v>
      </c>
      <c r="E8" s="38" t="s">
        <v>257</v>
      </c>
      <c r="F8" s="40"/>
      <c r="G8" s="40"/>
      <c r="H8" s="40"/>
      <c r="I8" s="40"/>
      <c r="J8" s="40"/>
    </row>
    <row r="9" spans="1:10">
      <c r="A9" s="41" t="s">
        <v>63</v>
      </c>
      <c r="B9">
        <v>1507536410</v>
      </c>
      <c r="C9" t="s">
        <v>258</v>
      </c>
      <c r="D9">
        <v>1438</v>
      </c>
      <c r="E9" t="s">
        <v>64</v>
      </c>
    </row>
    <row r="11" spans="1:10">
      <c r="A11" s="33"/>
      <c r="B11" s="33" t="s">
        <v>259</v>
      </c>
      <c r="C11" s="33"/>
      <c r="D11" s="42">
        <f>+D9</f>
        <v>1438</v>
      </c>
      <c r="E11" s="33" t="s">
        <v>263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/>
  </sheetViews>
  <sheetFormatPr baseColWidth="10" defaultRowHeight="15"/>
  <cols>
    <col min="1" max="1" width="12.85546875" customWidth="1"/>
    <col min="2" max="2" width="12.7109375" customWidth="1"/>
  </cols>
  <sheetData>
    <row r="1" spans="1:7">
      <c r="A1" s="57" t="s">
        <v>272</v>
      </c>
      <c r="B1" s="57"/>
      <c r="C1" s="58"/>
      <c r="D1" s="59"/>
      <c r="E1" s="59"/>
      <c r="F1" s="60"/>
      <c r="G1" s="60"/>
    </row>
    <row r="2" spans="1:7">
      <c r="A2" s="57" t="s">
        <v>284</v>
      </c>
      <c r="B2" s="57"/>
      <c r="C2" s="58"/>
      <c r="D2" s="59"/>
      <c r="E2" s="59"/>
      <c r="F2" s="60"/>
      <c r="G2" s="60"/>
    </row>
    <row r="3" spans="1:7">
      <c r="A3" s="57" t="s">
        <v>273</v>
      </c>
      <c r="B3" s="61" t="s">
        <v>285</v>
      </c>
      <c r="C3" s="58"/>
      <c r="D3" s="59"/>
      <c r="E3" s="59"/>
      <c r="F3" s="60"/>
      <c r="G3" s="60"/>
    </row>
    <row r="4" spans="1:7">
      <c r="A4" s="58"/>
      <c r="B4" s="58"/>
      <c r="C4" s="58"/>
      <c r="D4" s="59"/>
      <c r="E4" s="59"/>
      <c r="F4" s="60"/>
      <c r="G4" s="60"/>
    </row>
    <row r="5" spans="1:7">
      <c r="A5" s="58" t="s">
        <v>274</v>
      </c>
      <c r="B5" s="58" t="s">
        <v>275</v>
      </c>
      <c r="C5" s="58"/>
      <c r="D5" s="59"/>
      <c r="E5" s="59"/>
      <c r="F5" s="60"/>
      <c r="G5" s="60"/>
    </row>
    <row r="6" spans="1:7">
      <c r="A6" s="59" t="s">
        <v>276</v>
      </c>
      <c r="B6" s="62">
        <v>186277.86</v>
      </c>
      <c r="C6" s="59"/>
      <c r="D6" s="59"/>
      <c r="E6" s="59"/>
      <c r="F6" s="60"/>
      <c r="G6" s="60"/>
    </row>
    <row r="7" spans="1:7">
      <c r="A7" s="59" t="s">
        <v>277</v>
      </c>
      <c r="B7" s="62">
        <v>24912.09</v>
      </c>
      <c r="C7" s="59"/>
      <c r="D7" s="59"/>
      <c r="E7" s="59"/>
      <c r="F7" s="60"/>
      <c r="G7" s="60"/>
    </row>
    <row r="8" spans="1:7">
      <c r="A8" s="59" t="s">
        <v>278</v>
      </c>
      <c r="B8" s="62">
        <v>0</v>
      </c>
      <c r="C8" s="59"/>
      <c r="D8" s="59"/>
      <c r="E8" s="59"/>
      <c r="F8" s="60"/>
      <c r="G8" s="60"/>
    </row>
    <row r="9" spans="1:7">
      <c r="A9" s="59" t="s">
        <v>279</v>
      </c>
      <c r="B9" s="62">
        <v>6298.95</v>
      </c>
      <c r="C9" s="59"/>
      <c r="D9" s="59"/>
      <c r="E9" s="59"/>
      <c r="F9" s="60"/>
      <c r="G9" s="60"/>
    </row>
    <row r="10" spans="1:7">
      <c r="A10" s="59" t="s">
        <v>280</v>
      </c>
      <c r="B10" s="62">
        <v>0</v>
      </c>
      <c r="C10" s="59"/>
      <c r="D10" s="59"/>
      <c r="E10" s="59"/>
      <c r="F10" s="60"/>
      <c r="G10" s="60"/>
    </row>
    <row r="11" spans="1:7">
      <c r="A11" s="59" t="s">
        <v>281</v>
      </c>
      <c r="B11" s="62">
        <v>39993.339999999997</v>
      </c>
      <c r="C11" s="59"/>
      <c r="D11" s="59"/>
      <c r="E11" s="59"/>
      <c r="F11" s="60"/>
      <c r="G11" s="60"/>
    </row>
    <row r="12" spans="1:7">
      <c r="A12" s="59" t="s">
        <v>282</v>
      </c>
      <c r="B12" s="63">
        <v>0</v>
      </c>
      <c r="C12" s="59"/>
      <c r="D12" s="59"/>
      <c r="E12" s="59"/>
      <c r="F12" s="60"/>
      <c r="G12" s="60"/>
    </row>
    <row r="13" spans="1:7" ht="15.75" thickBot="1">
      <c r="A13" s="59" t="s">
        <v>283</v>
      </c>
      <c r="B13" s="64">
        <v>108081.1</v>
      </c>
      <c r="C13" s="59"/>
      <c r="D13" s="59"/>
      <c r="E13" s="59"/>
      <c r="F13" s="60"/>
      <c r="G13" s="60"/>
    </row>
    <row r="14" spans="1:7">
      <c r="A14" s="59"/>
      <c r="B14" s="65">
        <f>SUM(B6:B13)</f>
        <v>365563.33999999997</v>
      </c>
      <c r="C14" s="59"/>
      <c r="D14" s="65"/>
      <c r="E14" s="59"/>
      <c r="F14" s="60"/>
      <c r="G14" s="60"/>
    </row>
    <row r="15" spans="1:7" ht="15.75" thickBot="1">
      <c r="A15" s="59"/>
      <c r="B15" s="66">
        <f>B14*0.16</f>
        <v>58490.134399999995</v>
      </c>
      <c r="C15" s="59"/>
      <c r="D15" s="60"/>
      <c r="E15" s="59"/>
      <c r="F15" s="60"/>
      <c r="G15" s="60"/>
    </row>
    <row r="16" spans="1:7" ht="15.75" thickTop="1">
      <c r="A16" s="59"/>
      <c r="B16" s="67">
        <f>+B14+B15</f>
        <v>424053.47439999995</v>
      </c>
      <c r="C16" s="59"/>
      <c r="D16" s="67"/>
      <c r="E16" s="59"/>
      <c r="F16" s="60"/>
      <c r="G16" s="60"/>
    </row>
    <row r="17" spans="1:7">
      <c r="A17" s="59"/>
      <c r="B17" s="62">
        <v>424053.49</v>
      </c>
      <c r="C17" s="59"/>
      <c r="D17" s="62"/>
      <c r="E17" s="59"/>
      <c r="F17" s="60"/>
      <c r="G17" s="60"/>
    </row>
    <row r="18" spans="1:7">
      <c r="A18" s="59"/>
      <c r="B18" s="62">
        <f>+B16-B17</f>
        <v>-1.5600000042468309E-2</v>
      </c>
      <c r="C18" s="59"/>
      <c r="D18" s="62"/>
      <c r="E18" s="59"/>
      <c r="F18" s="60"/>
      <c r="G18" s="60"/>
    </row>
    <row r="19" spans="1:7">
      <c r="A19" s="59"/>
      <c r="B19" s="62"/>
      <c r="C19" s="59"/>
      <c r="D19" s="59"/>
      <c r="E19" s="59"/>
      <c r="F19" s="60"/>
      <c r="G19" s="60"/>
    </row>
    <row r="20" spans="1:7">
      <c r="A20" s="59"/>
      <c r="B20" s="59"/>
      <c r="C20" s="59"/>
      <c r="D20" s="59"/>
      <c r="E20" s="59"/>
      <c r="F20" s="60"/>
      <c r="G20" s="6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FACTURACION</vt:lpstr>
      <vt:lpstr>INGENIERIA</vt:lpstr>
      <vt:lpstr>BANCOS</vt:lpstr>
      <vt:lpstr>BANCOS 2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saulQM</dc:creator>
  <cp:lastModifiedBy>usuario</cp:lastModifiedBy>
  <dcterms:created xsi:type="dcterms:W3CDTF">2017-02-10T00:52:41Z</dcterms:created>
  <dcterms:modified xsi:type="dcterms:W3CDTF">2017-02-20T19:34:01Z</dcterms:modified>
</cp:coreProperties>
</file>