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44525"/>
</workbook>
</file>

<file path=xl/calcChain.xml><?xml version="1.0" encoding="utf-8"?>
<calcChain xmlns="http://schemas.openxmlformats.org/spreadsheetml/2006/main">
  <c r="B3" i="14" l="1"/>
  <c r="D13" i="15" l="1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<sst xmlns="http://schemas.openxmlformats.org/spreadsheetml/2006/main" count="827" uniqueCount="477">
  <si>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</si>
  <si>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</si>
  <si>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</si>
  <si>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</si>
  <si>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</si>
  <si>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</si>
  <si>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</si>
  <si>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</si>
  <si>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</si>
  <si>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</si>
  <si>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</si>
  <si>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</si>
  <si>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</si>
  <si>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</si>
  <si>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</si>
  <si>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</si>
  <si>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</si>
  <si>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</si>
  <si>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</si>
  <si>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</si>
  <si>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</si>
  <si>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</si>
  <si>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</si>
  <si>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</si>
  <si>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</si>
  <si>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</si>
  <si>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</si>
  <si>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</si>
  <si>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</si>
  <si>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</si>
  <si>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</si>
  <si>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</si>
  <si>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</si>
  <si>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</si>
  <si>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</si>
  <si>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</si>
  <si>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</si>
  <si>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</si>
  <si>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</si>
  <si>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</si>
  <si>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</si>
  <si>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</si>
  <si>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</si>
  <si>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</si>
  <si>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</si>
  <si>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</si>
  <si>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</si>
  <si>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</si>
  <si>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</si>
  <si>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</si>
  <si>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</si>
  <si>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</si>
  <si>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</si>
  <si>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</si>
  <si>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</si>
  <si>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</si>
  <si>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</si>
  <si>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</si>
  <si>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</si>
  <si>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</si>
  <si>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</si>
  <si>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</si>
  <si>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</si>
  <si>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</si>
  <si>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</si>
  <si>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</si>
  <si>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</si>
  <si>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</si>
  <si>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</si>
  <si>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</si>
  <si>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</si>
  <si>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</si>
  <si>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</si>
  <si>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</si>
  <si>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</si>
  <si>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</si>
  <si>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</si>
  <si>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</si>
  <si>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</si>
  <si>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</si>
  <si>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</si>
  <si>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</si>
  <si>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</si>
  <si>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</si>
  <si>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</si>
  <si>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</si>
  <si>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</si>
  <si>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</si>
  <si>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</si>
  <si>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</si>
  <si>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</si>
  <si>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</si>
  <si>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</si>
  <si>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</si>
  <si>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</si>
  <si>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</si>
  <si>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</si>
  <si>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</si>
  <si>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</si>
  <si>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</si>
  <si>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</si>
  <si>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</si>
  <si>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</si>
  <si>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</si>
  <si>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</si>
  <si>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</si>
  <si>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</si>
  <si>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</si>
  <si>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</si>
  <si>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</si>
  <si>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</si>
  <si>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</si>
  <si>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</si>
  <si>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</si>
  <si>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</si>
  <si>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</si>
  <si>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</si>
  <si>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</si>
  <si>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</si>
  <si>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</si>
  <si>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</si>
  <si>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</si>
  <si>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</si>
  <si>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</si>
  <si>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</si>
  <si>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</si>
  <si>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</si>
  <si>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</si>
  <si>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</si>
  <si>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</si>
  <si>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</si>
  <si>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</si>
  <si>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</si>
  <si>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</si>
  <si>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</si>
  <si>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</si>
  <si>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</si>
  <si>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</si>
  <si>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</si>
  <si>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</si>
  <si>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</si>
  <si>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</si>
  <si>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</si>
  <si>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</si>
  <si>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</si>
  <si>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</si>
  <si>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</si>
  <si>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</si>
  <si>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</si>
  <si>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</si>
  <si>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</si>
  <si>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</si>
  <si>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</si>
  <si>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</si>
  <si>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</si>
  <si>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</si>
  <si>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</si>
  <si>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</si>
  <si>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</si>
  <si>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</si>
  <si>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</si>
  <si>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</si>
  <si>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</si>
  <si>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</si>
  <si>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</si>
  <si>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</si>
  <si>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</si>
  <si>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</si>
  <si>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</si>
  <si>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</si>
  <si>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</si>
  <si>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</si>
  <si>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</si>
  <si>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</si>
  <si>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</si>
  <si>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</si>
  <si>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</si>
  <si>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</si>
  <si>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</si>
  <si>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</si>
  <si>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</si>
  <si>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</si>
  <si>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</si>
  <si>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</si>
  <si>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</si>
  <si>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</si>
  <si>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</si>
  <si>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</si>
  <si>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</si>
  <si>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</si>
  <si>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</si>
  <si>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</si>
  <si>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</si>
  <si>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</si>
  <si>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</si>
  <si>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</si>
  <si>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</si>
  <si>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</si>
  <si>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</si>
  <si>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</si>
  <si>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</si>
  <si>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</si>
  <si>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</si>
  <si>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</si>
  <si>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</si>
  <si>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</si>
  <si>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</si>
  <si>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</si>
  <si>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</si>
  <si>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</si>
  <si>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</si>
  <si>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</si>
  <si>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</si>
  <si>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</si>
  <si>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</si>
  <si>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</si>
  <si>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</si>
  <si>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</si>
  <si>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</si>
  <si>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</si>
  <si>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</si>
  <si>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</si>
  <si>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</si>
  <si>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</si>
  <si>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</si>
  <si>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</si>
  <si>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</si>
  <si>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</si>
  <si>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</si>
  <si>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</si>
  <si>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</si>
  <si>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</si>
  <si>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</si>
  <si>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</si>
  <si>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</si>
  <si>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</si>
  <si>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</si>
  <si>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</si>
  <si>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</si>
  <si>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</si>
  <si>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</si>
  <si>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</si>
  <si>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</si>
  <si>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</si>
  <si>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</si>
  <si>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</si>
  <si>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</si>
  <si>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</si>
  <si>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</si>
  <si>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</si>
  <si>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</si>
  <si>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</si>
  <si>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</si>
  <si>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</si>
  <si>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</si>
  <si>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</si>
  <si>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</si>
  <si>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</si>
  <si>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</si>
  <si>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</si>
  <si>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</si>
  <si>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</si>
  <si>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</si>
  <si>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</si>
  <si>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</si>
  <si>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</si>
  <si>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</si>
  <si>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</si>
  <si>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</si>
  <si>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</si>
  <si>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</si>
  <si>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</si>
  <si>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</si>
  <si>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</si>
  <si>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</si>
  <si>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</si>
  <si>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</si>
  <si>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</si>
  <si>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</si>
  <si>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</si>
  <si>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</si>
  <si>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</si>
  <si>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</si>
  <si>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</si>
  <si>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</si>
  <si>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</si>
  <si>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</si>
  <si>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</si>
  <si>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</si>
  <si>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</si>
  <si>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</si>
  <si>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</si>
  <si>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</si>
  <si>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</si>
  <si>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</si>
  <si>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</si>
  <si>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</si>
  <si>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</si>
  <si>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</si>
  <si>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</si>
  <si>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</si>
  <si>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</si>
  <si>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</si>
  <si>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</si>
  <si>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</si>
  <si>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</si>
  <si>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</si>
  <si>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</si>
  <si>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</si>
  <si>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</si>
  <si>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</si>
  <si>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</si>
  <si>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</si>
  <si>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</si>
  <si>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</si>
  <si>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</si>
  <si>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</si>
  <si>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</si>
  <si>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</si>
  <si>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</si>
  <si>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</si>
  <si>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</si>
  <si>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</si>
  <si>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</si>
  <si>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</si>
  <si>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</si>
  <si>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</si>
  <si>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</si>
  <si>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</si>
  <si>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</si>
  <si>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</si>
  <si>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</si>
  <si>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</si>
  <si>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</si>
  <si>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</si>
  <si>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</si>
  <si>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</si>
  <si>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</si>
  <si>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</si>
  <si>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</si>
  <si>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</si>
  <si>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</si>
  <si>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</si>
  <si>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</si>
  <si>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</si>
  <si>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</si>
  <si>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</si>
  <si>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</si>
  <si>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</si>
  <si>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</si>
  <si>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</si>
  <si>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</si>
  <si>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</si>
  <si>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</si>
  <si>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</si>
  <si>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</si>
  <si>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</si>
  <si>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</si>
  <si>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</si>
  <si>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</si>
  <si>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</si>
  <si>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</si>
  <si>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</si>
  <si>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</si>
  <si>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</si>
  <si>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</si>
  <si>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</si>
  <si>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</si>
  <si>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</si>
  <si>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</si>
  <si>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</si>
  <si>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</si>
  <si>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</si>
  <si>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</si>
  <si>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</si>
  <si>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</si>
  <si>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</si>
  <si>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</si>
  <si>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</si>
  <si>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</si>
  <si>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</si>
  <si>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</si>
  <si>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</si>
  <si>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</si>
  <si>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</si>
  <si>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</si>
  <si>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</si>
  <si>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</si>
  <si>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</si>
  <si>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</si>
  <si>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</si>
  <si>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</si>
  <si>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</si>
  <si>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</si>
  <si>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</si>
  <si>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</si>
  <si>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</si>
  <si>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</si>
  <si>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</si>
  <si>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</si>
  <si>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</si>
  <si>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</si>
  <si>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</si>
  <si>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</si>
  <si>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</si>
  <si>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</si>
  <si>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</si>
  <si>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</si>
  <si>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</si>
  <si>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</si>
  <si>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</si>
  <si>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</si>
  <si>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</si>
  <si>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</si>
  <si>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</si>
  <si>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</si>
  <si>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</si>
  <si>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</si>
  <si>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</si>
  <si>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</si>
  <si>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</si>
  <si>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</si>
  <si>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</si>
  <si>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</si>
  <si>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</si>
  <si>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</si>
  <si>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</si>
  <si>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</si>
  <si>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</si>
  <si>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</si>
  <si>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</si>
  <si>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</si>
  <si>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</si>
  <si>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</si>
  <si>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</si>
  <si>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</si>
  <si>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</si>
  <si>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</si>
  <si>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</si>
  <si>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</si>
  <si>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</si>
  <si>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</si>
  <si>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</si>
  <si>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</si>
  <si>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</si>
  <si>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</si>
  <si>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</si>
  <si>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</si>
  <si>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</si>
  <si>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</si>
  <si>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</si>
  <si>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</si>
  <si>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</si>
  <si>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</si>
  <si>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</si>
  <si>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</si>
  <si>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</si>
  <si>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</si>
  <si>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</si>
  <si>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</si>
  <si>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</si>
  <si>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</si>
  <si>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</si>
  <si>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</si>
  <si>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</si>
  <si>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</si>
  <si>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</si>
  <si>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</si>
  <si>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</si>
  <si>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</si>
  <si>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</si>
  <si>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</si>
  <si>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</si>
  <si>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DESGLOSE DE NOMINA SEMANA 52</t>
  </si>
  <si>
    <t>20/12/2017 AL 26/12/2017</t>
  </si>
  <si>
    <t>SEMANA 52</t>
  </si>
  <si>
    <t>Periodo 52 al 52 Semanal del 20/12/2017 al 26/12/2017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</si>
</sst>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="118" zoomScaleNormal="118" workbookViewId="0">
      <selection activeCell="G17" sqref="G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52</v>
      </c>
    </row>
    <row r="4" spans="1:11">
      <c r="A4" s="143"/>
      <c r="B4" s="161" t="str">
        <f>+SINDICATO!B4</f>
        <v>Periodo 52 al 52 Semanal del 20/12/2017 al 26/12/2017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2099.5700000000002</v>
      </c>
      <c r="E12" s="164">
        <f t="shared" ref="E12" si="3">+C12</f>
        <v>2099.5700000000002</v>
      </c>
      <c r="F12" s="164">
        <f t="shared" si="1"/>
        <v>335.93120000000005</v>
      </c>
      <c r="G12" s="164">
        <f>+E12+F12</f>
        <v>2435.5012000000002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8670.07</v>
      </c>
      <c r="E17" s="165">
        <f>SUM(E11:E16)</f>
        <v>8670.07</v>
      </c>
      <c r="F17" s="165">
        <f t="shared" ref="F17:G17" si="10">SUM(F11:F16)</f>
        <v>1387.2112000000002</v>
      </c>
      <c r="G17" s="165">
        <f t="shared" si="10"/>
        <v>10057.281200000001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D13" sqref="D13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475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476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3" si="3">+E11-I11</f>
        <v>1319.7</v>
      </c>
    </row>
    <row r="12" spans="1:10">
      <c r="A12" s="158"/>
      <c r="B12" s="157" t="s">
        <v>187</v>
      </c>
      <c r="C12" s="159">
        <v>1633</v>
      </c>
      <c r="D12" s="167">
        <v>466.57</v>
      </c>
      <c r="E12" s="167">
        <f t="shared" si="0"/>
        <v>2099.5700000000002</v>
      </c>
      <c r="F12" s="167">
        <f t="shared" si="1"/>
        <v>209.95700000000002</v>
      </c>
      <c r="G12" s="167"/>
      <c r="H12" s="160">
        <v>0</v>
      </c>
      <c r="I12" s="167">
        <f t="shared" si="2"/>
        <v>209.95700000000002</v>
      </c>
      <c r="J12" s="167">
        <f t="shared" si="3"/>
        <v>1889.6130000000001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/>
      <c r="E14" s="167">
        <f>SUM(C14:D14)</f>
        <v>937.5</v>
      </c>
      <c r="F14" s="167">
        <f>+E14*0.1</f>
        <v>93.75</v>
      </c>
      <c r="G14" s="167">
        <v>208.34</v>
      </c>
      <c r="H14" s="167">
        <v>0</v>
      </c>
      <c r="I14" s="167">
        <f>SUM(F14:H14)</f>
        <v>302.09000000000003</v>
      </c>
      <c r="J14" s="167">
        <f>+E14-I14</f>
        <v>635.41</v>
      </c>
    </row>
    <row r="15" spans="1:10">
      <c r="A15" s="158"/>
      <c r="B15" s="157" t="s">
        <v>471</v>
      </c>
      <c r="C15" s="159">
        <v>1900</v>
      </c>
      <c r="D15" s="167"/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466.57</v>
      </c>
      <c r="E17" s="163">
        <f t="shared" si="11"/>
        <v>8670.07</v>
      </c>
      <c r="F17" s="163">
        <f t="shared" si="11"/>
        <v>867.00700000000006</v>
      </c>
      <c r="G17" s="163">
        <f t="shared" si="11"/>
        <v>208.34</v>
      </c>
      <c r="H17" s="163">
        <f t="shared" si="11"/>
        <v>150</v>
      </c>
      <c r="I17" s="163">
        <f t="shared" si="11"/>
        <v>1225.3470000000002</v>
      </c>
      <c r="J17" s="163">
        <f t="shared" si="11"/>
        <v>7444.723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6" t="s">
        <v>14</v>
      </c>
      <c r="B5" s="208" t="s">
        <v>15</v>
      </c>
      <c r="C5" s="206" t="s">
        <v>132</v>
      </c>
      <c r="D5" s="208" t="s">
        <v>16</v>
      </c>
      <c r="E5" s="208" t="s">
        <v>0</v>
      </c>
      <c r="F5" s="206" t="s">
        <v>129</v>
      </c>
      <c r="G5" s="204" t="s">
        <v>35</v>
      </c>
      <c r="H5" s="197" t="s">
        <v>10</v>
      </c>
      <c r="I5" s="197" t="s">
        <v>11</v>
      </c>
      <c r="J5" s="197" t="s">
        <v>25</v>
      </c>
      <c r="K5" s="197" t="s">
        <v>12</v>
      </c>
      <c r="L5" s="197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197" t="s">
        <v>7</v>
      </c>
      <c r="T5" s="197" t="s">
        <v>18</v>
      </c>
      <c r="U5" s="197" t="s">
        <v>17</v>
      </c>
      <c r="V5" s="197" t="s">
        <v>9</v>
      </c>
      <c r="W5" s="197" t="s">
        <v>26</v>
      </c>
      <c r="X5" s="197" t="s">
        <v>4</v>
      </c>
      <c r="Y5" s="197" t="s">
        <v>8</v>
      </c>
      <c r="Z5" s="197" t="s">
        <v>3</v>
      </c>
      <c r="AA5" s="197" t="s">
        <v>5</v>
      </c>
      <c r="AB5" s="27"/>
      <c r="AC5" s="197" t="s">
        <v>6</v>
      </c>
      <c r="AD5" s="199" t="s">
        <v>152</v>
      </c>
      <c r="AE5" s="200"/>
      <c r="AF5" s="201" t="s">
        <v>102</v>
      </c>
      <c r="AG5" s="195" t="s">
        <v>135</v>
      </c>
      <c r="AH5" s="19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7"/>
      <c r="B6" s="209"/>
      <c r="C6" s="207"/>
      <c r="D6" s="209"/>
      <c r="E6" s="209"/>
      <c r="F6" s="207"/>
      <c r="G6" s="205"/>
      <c r="H6" s="198"/>
      <c r="I6" s="198"/>
      <c r="J6" s="198"/>
      <c r="K6" s="198"/>
      <c r="L6" s="198"/>
      <c r="M6" s="28" t="s">
        <v>174</v>
      </c>
      <c r="N6" s="28" t="s">
        <v>144</v>
      </c>
      <c r="O6" s="203"/>
      <c r="P6" s="203"/>
      <c r="Q6" s="203"/>
      <c r="R6" s="203"/>
      <c r="S6" s="198"/>
      <c r="T6" s="198"/>
      <c r="U6" s="198"/>
      <c r="V6" s="198"/>
      <c r="W6" s="198"/>
      <c r="X6" s="198"/>
      <c r="Y6" s="198"/>
      <c r="Z6" s="198"/>
      <c r="AA6" s="198"/>
      <c r="AB6" s="24"/>
      <c r="AC6" s="198"/>
      <c r="AD6" s="52" t="s">
        <v>27</v>
      </c>
      <c r="AE6" s="52" t="s">
        <v>28</v>
      </c>
      <c r="AF6" s="201"/>
      <c r="AG6" s="195"/>
      <c r="AH6" s="19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6" t="s">
        <v>146</v>
      </c>
      <c r="B68" s="1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4" t="s">
        <v>153</v>
      </c>
      <c r="B111" s="19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D18" sqref="D18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52</v>
      </c>
    </row>
    <row r="4" spans="1:5">
      <c r="A4" s="161" t="str">
        <f>+SINDICATO!B4</f>
        <v>Periodo 52 al 52 Semanal del 20/12/2017 al 26/12/2017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1889.6130000000001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635.41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7444.723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7444.723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/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473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474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5633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3037.07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8670.07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1387.2112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10057.281199999999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10057.281200000001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2017-12-29T00:47:30Z</cp:lastPrinted>
  <dcterms:created xsi:type="dcterms:W3CDTF">2015-07-23T15:19:36Z</dcterms:created>
  <dcterms:modified xsi:type="dcterms:W3CDTF">2018-01-03T15:47:32Z</dcterms:modified>
</cp:coreProperties>
</file>