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9320" windowHeight="6975" activeTab="1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FACTURACION!$A$13:$N$76</definedName>
    <definedName name="_xlnm._FilterDatabase" localSheetId="1" hidden="1">INGENIERIA!$A$13:$W$76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G122" i="2" l="1"/>
  <c r="H122"/>
  <c r="F122"/>
  <c r="F80"/>
  <c r="G80" s="1"/>
  <c r="J80" s="1"/>
  <c r="H80"/>
  <c r="I80"/>
  <c r="F81"/>
  <c r="G81"/>
  <c r="J81" s="1"/>
  <c r="H81"/>
  <c r="I81"/>
  <c r="F82"/>
  <c r="G82" s="1"/>
  <c r="J82" s="1"/>
  <c r="H82"/>
  <c r="I82"/>
  <c r="F83"/>
  <c r="G83"/>
  <c r="J83" s="1"/>
  <c r="H83"/>
  <c r="I83"/>
  <c r="F84"/>
  <c r="G84" s="1"/>
  <c r="H84"/>
  <c r="I84"/>
  <c r="F85"/>
  <c r="G85"/>
  <c r="H85"/>
  <c r="I85"/>
  <c r="F86"/>
  <c r="G86" s="1"/>
  <c r="H86"/>
  <c r="I86"/>
  <c r="I122" s="1"/>
  <c r="F87"/>
  <c r="G87"/>
  <c r="H87"/>
  <c r="I87"/>
  <c r="F88"/>
  <c r="G88" s="1"/>
  <c r="J88" s="1"/>
  <c r="H88"/>
  <c r="I88"/>
  <c r="F89"/>
  <c r="G89"/>
  <c r="J89" s="1"/>
  <c r="H89"/>
  <c r="I89"/>
  <c r="F90"/>
  <c r="G90" s="1"/>
  <c r="J90" s="1"/>
  <c r="H90"/>
  <c r="I90"/>
  <c r="F91"/>
  <c r="G91"/>
  <c r="J91" s="1"/>
  <c r="H91"/>
  <c r="I91"/>
  <c r="F92"/>
  <c r="G92" s="1"/>
  <c r="H92"/>
  <c r="I92"/>
  <c r="F93"/>
  <c r="G93"/>
  <c r="H93"/>
  <c r="I93"/>
  <c r="F94"/>
  <c r="G94" s="1"/>
  <c r="H94"/>
  <c r="I94"/>
  <c r="F95"/>
  <c r="G95"/>
  <c r="H95"/>
  <c r="I95"/>
  <c r="F96"/>
  <c r="H96" s="1"/>
  <c r="I96"/>
  <c r="F97"/>
  <c r="G97"/>
  <c r="H97"/>
  <c r="I97"/>
  <c r="F98"/>
  <c r="G98" s="1"/>
  <c r="H98"/>
  <c r="I98"/>
  <c r="J98" s="1"/>
  <c r="K98" s="1"/>
  <c r="F99"/>
  <c r="G99"/>
  <c r="H99"/>
  <c r="I99"/>
  <c r="F100"/>
  <c r="G100" s="1"/>
  <c r="H100"/>
  <c r="I100"/>
  <c r="J100" s="1"/>
  <c r="K100" s="1"/>
  <c r="F101"/>
  <c r="G101"/>
  <c r="H101"/>
  <c r="I101"/>
  <c r="F102"/>
  <c r="G102" s="1"/>
  <c r="H102"/>
  <c r="I102"/>
  <c r="J102" s="1"/>
  <c r="K102" s="1"/>
  <c r="F103"/>
  <c r="G103"/>
  <c r="H103"/>
  <c r="I103"/>
  <c r="F104"/>
  <c r="G104" s="1"/>
  <c r="H104"/>
  <c r="J104" s="1"/>
  <c r="I104"/>
  <c r="F105"/>
  <c r="G105"/>
  <c r="H105"/>
  <c r="I105"/>
  <c r="F106"/>
  <c r="G106" s="1"/>
  <c r="H106"/>
  <c r="I106"/>
  <c r="J106" s="1"/>
  <c r="K106" s="1"/>
  <c r="F107"/>
  <c r="G107"/>
  <c r="H107"/>
  <c r="I107"/>
  <c r="F108"/>
  <c r="G108" s="1"/>
  <c r="H108"/>
  <c r="I108"/>
  <c r="J108" s="1"/>
  <c r="K108" s="1"/>
  <c r="F109"/>
  <c r="G109"/>
  <c r="H109"/>
  <c r="I109"/>
  <c r="F110"/>
  <c r="G110" s="1"/>
  <c r="H110"/>
  <c r="I110"/>
  <c r="J110" s="1"/>
  <c r="K110" s="1"/>
  <c r="F111"/>
  <c r="G111"/>
  <c r="H111"/>
  <c r="I111"/>
  <c r="F112"/>
  <c r="G112" s="1"/>
  <c r="H112"/>
  <c r="I112"/>
  <c r="J112" s="1"/>
  <c r="K112" s="1"/>
  <c r="F113"/>
  <c r="G113"/>
  <c r="H113"/>
  <c r="I113"/>
  <c r="F114"/>
  <c r="G114" s="1"/>
  <c r="H114"/>
  <c r="I114"/>
  <c r="J114" s="1"/>
  <c r="K114" s="1"/>
  <c r="F115"/>
  <c r="G115"/>
  <c r="H115"/>
  <c r="I115"/>
  <c r="F116"/>
  <c r="G116" s="1"/>
  <c r="H116"/>
  <c r="I116"/>
  <c r="J116" s="1"/>
  <c r="K116" s="1"/>
  <c r="F117"/>
  <c r="G117"/>
  <c r="H117"/>
  <c r="I117"/>
  <c r="F118"/>
  <c r="G118" s="1"/>
  <c r="H118"/>
  <c r="I118"/>
  <c r="J118" s="1"/>
  <c r="K118" s="1"/>
  <c r="F119"/>
  <c r="G119"/>
  <c r="H119"/>
  <c r="I119"/>
  <c r="F120"/>
  <c r="G120" s="1"/>
  <c r="H120"/>
  <c r="I120"/>
  <c r="J120" s="1"/>
  <c r="K120" s="1"/>
  <c r="I79"/>
  <c r="F79"/>
  <c r="G79" s="1"/>
  <c r="F15"/>
  <c r="G15" s="1"/>
  <c r="I15"/>
  <c r="F16"/>
  <c r="H16" s="1"/>
  <c r="I16"/>
  <c r="F17"/>
  <c r="G17" s="1"/>
  <c r="I17"/>
  <c r="F18"/>
  <c r="G18" s="1"/>
  <c r="I18"/>
  <c r="F19"/>
  <c r="G19" s="1"/>
  <c r="I19"/>
  <c r="F20"/>
  <c r="H20" s="1"/>
  <c r="I20"/>
  <c r="F21"/>
  <c r="G21" s="1"/>
  <c r="I21"/>
  <c r="F22"/>
  <c r="G22" s="1"/>
  <c r="I22"/>
  <c r="F23"/>
  <c r="G23" s="1"/>
  <c r="I23"/>
  <c r="F24"/>
  <c r="H24" s="1"/>
  <c r="I24"/>
  <c r="F25"/>
  <c r="G25" s="1"/>
  <c r="I25"/>
  <c r="F26"/>
  <c r="H26" s="1"/>
  <c r="I26"/>
  <c r="F27"/>
  <c r="G27" s="1"/>
  <c r="I27"/>
  <c r="F28"/>
  <c r="H28" s="1"/>
  <c r="I28"/>
  <c r="F29"/>
  <c r="G29" s="1"/>
  <c r="I29"/>
  <c r="F30"/>
  <c r="H30" s="1"/>
  <c r="I30"/>
  <c r="F31"/>
  <c r="G31" s="1"/>
  <c r="I31"/>
  <c r="F32"/>
  <c r="G32" s="1"/>
  <c r="I32"/>
  <c r="F33"/>
  <c r="G33" s="1"/>
  <c r="I33"/>
  <c r="F34"/>
  <c r="H34" s="1"/>
  <c r="I34"/>
  <c r="F35"/>
  <c r="G35" s="1"/>
  <c r="I35"/>
  <c r="F36"/>
  <c r="G36" s="1"/>
  <c r="I36"/>
  <c r="F37"/>
  <c r="G37" s="1"/>
  <c r="I37"/>
  <c r="F38"/>
  <c r="H38" s="1"/>
  <c r="I38"/>
  <c r="F39"/>
  <c r="G39" s="1"/>
  <c r="I39"/>
  <c r="F40"/>
  <c r="G40" s="1"/>
  <c r="I40"/>
  <c r="F41"/>
  <c r="G41" s="1"/>
  <c r="I41"/>
  <c r="F42"/>
  <c r="H42" s="1"/>
  <c r="I42"/>
  <c r="F43"/>
  <c r="G43" s="1"/>
  <c r="I43"/>
  <c r="F44"/>
  <c r="G44" s="1"/>
  <c r="I44"/>
  <c r="F45"/>
  <c r="G45" s="1"/>
  <c r="I45"/>
  <c r="F46"/>
  <c r="H46" s="1"/>
  <c r="I46"/>
  <c r="F47"/>
  <c r="G47" s="1"/>
  <c r="I47"/>
  <c r="F48"/>
  <c r="G48" s="1"/>
  <c r="I48"/>
  <c r="F49"/>
  <c r="G49" s="1"/>
  <c r="I49"/>
  <c r="F50"/>
  <c r="H50" s="1"/>
  <c r="I50"/>
  <c r="F51"/>
  <c r="G51" s="1"/>
  <c r="I51"/>
  <c r="F52"/>
  <c r="G52" s="1"/>
  <c r="I52"/>
  <c r="F53"/>
  <c r="G53" s="1"/>
  <c r="I53"/>
  <c r="F54"/>
  <c r="H54" s="1"/>
  <c r="I54"/>
  <c r="F55"/>
  <c r="G55" s="1"/>
  <c r="I55"/>
  <c r="F56"/>
  <c r="G56" s="1"/>
  <c r="I56"/>
  <c r="F57"/>
  <c r="G57" s="1"/>
  <c r="I57"/>
  <c r="F58"/>
  <c r="G58" s="1"/>
  <c r="I58"/>
  <c r="F59"/>
  <c r="G59" s="1"/>
  <c r="I59"/>
  <c r="F60"/>
  <c r="G60" s="1"/>
  <c r="I60"/>
  <c r="F61"/>
  <c r="H61" s="1"/>
  <c r="I61"/>
  <c r="F62"/>
  <c r="G62" s="1"/>
  <c r="I62"/>
  <c r="F63"/>
  <c r="H63" s="1"/>
  <c r="I63"/>
  <c r="F64"/>
  <c r="H64" s="1"/>
  <c r="I64"/>
  <c r="F65"/>
  <c r="G65" s="1"/>
  <c r="I65"/>
  <c r="F66"/>
  <c r="G66" s="1"/>
  <c r="I66"/>
  <c r="F67"/>
  <c r="H67" s="1"/>
  <c r="I67"/>
  <c r="F68"/>
  <c r="G68" s="1"/>
  <c r="I68"/>
  <c r="F69"/>
  <c r="G69" s="1"/>
  <c r="I69"/>
  <c r="F70"/>
  <c r="G70" s="1"/>
  <c r="I70"/>
  <c r="F71"/>
  <c r="H71" s="1"/>
  <c r="I71"/>
  <c r="F72"/>
  <c r="G72" s="1"/>
  <c r="I72"/>
  <c r="F73"/>
  <c r="H73" s="1"/>
  <c r="I73"/>
  <c r="F74"/>
  <c r="H74" s="1"/>
  <c r="I74"/>
  <c r="I14"/>
  <c r="F14"/>
  <c r="H14" s="1"/>
  <c r="I76" l="1"/>
  <c r="I125" s="1"/>
  <c r="H18"/>
  <c r="H52"/>
  <c r="G24"/>
  <c r="H36"/>
  <c r="J36" s="1"/>
  <c r="H21"/>
  <c r="G20"/>
  <c r="J20" s="1"/>
  <c r="H17"/>
  <c r="H19"/>
  <c r="J19" s="1"/>
  <c r="K19" s="1"/>
  <c r="L19" s="1"/>
  <c r="H59"/>
  <c r="J59" s="1"/>
  <c r="K59" s="1"/>
  <c r="L59" s="1"/>
  <c r="H44"/>
  <c r="H25"/>
  <c r="J25" s="1"/>
  <c r="K25" s="1"/>
  <c r="H22"/>
  <c r="J22" s="1"/>
  <c r="K22" s="1"/>
  <c r="L22" s="1"/>
  <c r="G16"/>
  <c r="H48"/>
  <c r="J48" s="1"/>
  <c r="H32"/>
  <c r="H23"/>
  <c r="J23" s="1"/>
  <c r="K23" s="1"/>
  <c r="L23" s="1"/>
  <c r="H15"/>
  <c r="J15" s="1"/>
  <c r="G73"/>
  <c r="J73" s="1"/>
  <c r="K73" s="1"/>
  <c r="L73" s="1"/>
  <c r="H62"/>
  <c r="J62" s="1"/>
  <c r="K62" s="1"/>
  <c r="L62" s="1"/>
  <c r="G61"/>
  <c r="J61" s="1"/>
  <c r="K61" s="1"/>
  <c r="H56"/>
  <c r="J56" s="1"/>
  <c r="K56" s="1"/>
  <c r="L56" s="1"/>
  <c r="H40"/>
  <c r="J40" s="1"/>
  <c r="G28"/>
  <c r="G14"/>
  <c r="J14" s="1"/>
  <c r="K14" s="1"/>
  <c r="L14" s="1"/>
  <c r="H69"/>
  <c r="J69" s="1"/>
  <c r="K69" s="1"/>
  <c r="L69" s="1"/>
  <c r="H65"/>
  <c r="J65" s="1"/>
  <c r="K65" s="1"/>
  <c r="L65" s="1"/>
  <c r="H72"/>
  <c r="G71"/>
  <c r="J71" s="1"/>
  <c r="K71" s="1"/>
  <c r="G67"/>
  <c r="J67" s="1"/>
  <c r="K67" s="1"/>
  <c r="L67" s="1"/>
  <c r="G63"/>
  <c r="J63" s="1"/>
  <c r="G54"/>
  <c r="J54" s="1"/>
  <c r="G50"/>
  <c r="G46"/>
  <c r="J46" s="1"/>
  <c r="G42"/>
  <c r="J42" s="1"/>
  <c r="K42" s="1"/>
  <c r="G38"/>
  <c r="J38" s="1"/>
  <c r="G34"/>
  <c r="G30"/>
  <c r="J30" s="1"/>
  <c r="G26"/>
  <c r="F76"/>
  <c r="F125" s="1"/>
  <c r="H60"/>
  <c r="J60" s="1"/>
  <c r="K60" s="1"/>
  <c r="L60" s="1"/>
  <c r="J21"/>
  <c r="K21" s="1"/>
  <c r="L21" s="1"/>
  <c r="J72"/>
  <c r="K72" s="1"/>
  <c r="L72" s="1"/>
  <c r="J24"/>
  <c r="K24" s="1"/>
  <c r="L24" s="1"/>
  <c r="J16"/>
  <c r="K16" s="1"/>
  <c r="L16" s="1"/>
  <c r="J93"/>
  <c r="J92"/>
  <c r="J85"/>
  <c r="K85" s="1"/>
  <c r="L85" s="1"/>
  <c r="J84"/>
  <c r="J26"/>
  <c r="K26" s="1"/>
  <c r="L26" s="1"/>
  <c r="J18"/>
  <c r="K18" s="1"/>
  <c r="L18" s="1"/>
  <c r="J17"/>
  <c r="K17" s="1"/>
  <c r="J95"/>
  <c r="J94"/>
  <c r="L94" s="1"/>
  <c r="J87"/>
  <c r="J86"/>
  <c r="K86" s="1"/>
  <c r="L86" s="1"/>
  <c r="K104"/>
  <c r="L104" s="1"/>
  <c r="K93"/>
  <c r="L93" s="1"/>
  <c r="K92"/>
  <c r="L92" s="1"/>
  <c r="K89"/>
  <c r="L89" s="1"/>
  <c r="K88"/>
  <c r="L88" s="1"/>
  <c r="L84"/>
  <c r="K84"/>
  <c r="K81"/>
  <c r="L81" s="1"/>
  <c r="K80"/>
  <c r="L80" s="1"/>
  <c r="L120"/>
  <c r="J119"/>
  <c r="L118"/>
  <c r="J117"/>
  <c r="L116"/>
  <c r="J115"/>
  <c r="L114"/>
  <c r="J113"/>
  <c r="L112"/>
  <c r="J111"/>
  <c r="L110"/>
  <c r="J109"/>
  <c r="L108"/>
  <c r="J107"/>
  <c r="L106"/>
  <c r="J105"/>
  <c r="J103"/>
  <c r="L102"/>
  <c r="J101"/>
  <c r="L100"/>
  <c r="J99"/>
  <c r="L98"/>
  <c r="J97"/>
  <c r="K95"/>
  <c r="L95" s="1"/>
  <c r="K94"/>
  <c r="K91"/>
  <c r="L91" s="1"/>
  <c r="K90"/>
  <c r="L90" s="1"/>
  <c r="K87"/>
  <c r="L87"/>
  <c r="K83"/>
  <c r="L83" s="1"/>
  <c r="K82"/>
  <c r="L82" s="1"/>
  <c r="G96"/>
  <c r="J96" s="1"/>
  <c r="H79"/>
  <c r="J79"/>
  <c r="H70"/>
  <c r="J70" s="1"/>
  <c r="H68"/>
  <c r="J68" s="1"/>
  <c r="H66"/>
  <c r="J66" s="1"/>
  <c r="H58"/>
  <c r="J58" s="1"/>
  <c r="J50"/>
  <c r="J44"/>
  <c r="J34"/>
  <c r="J32"/>
  <c r="J28"/>
  <c r="K20"/>
  <c r="L20" s="1"/>
  <c r="G74"/>
  <c r="J74" s="1"/>
  <c r="G64"/>
  <c r="J64" s="1"/>
  <c r="H57"/>
  <c r="J57" s="1"/>
  <c r="H55"/>
  <c r="J55" s="1"/>
  <c r="H53"/>
  <c r="J53" s="1"/>
  <c r="H51"/>
  <c r="J51" s="1"/>
  <c r="H49"/>
  <c r="J49" s="1"/>
  <c r="H47"/>
  <c r="J47" s="1"/>
  <c r="H45"/>
  <c r="J45" s="1"/>
  <c r="H43"/>
  <c r="J43" s="1"/>
  <c r="H41"/>
  <c r="J41" s="1"/>
  <c r="H39"/>
  <c r="J39" s="1"/>
  <c r="H37"/>
  <c r="J37" s="1"/>
  <c r="H35"/>
  <c r="J35" s="1"/>
  <c r="H33"/>
  <c r="J33" s="1"/>
  <c r="H31"/>
  <c r="J31" s="1"/>
  <c r="H29"/>
  <c r="J29" s="1"/>
  <c r="H27"/>
  <c r="H76" s="1"/>
  <c r="H125" s="1"/>
  <c r="J52"/>
  <c r="J27" l="1"/>
  <c r="J76" s="1"/>
  <c r="G76"/>
  <c r="G125" s="1"/>
  <c r="K63"/>
  <c r="L63" s="1"/>
  <c r="K15"/>
  <c r="L15" s="1"/>
  <c r="L61"/>
  <c r="L17"/>
  <c r="L42"/>
  <c r="L25"/>
  <c r="L71"/>
  <c r="J122"/>
  <c r="K97"/>
  <c r="L97" s="1"/>
  <c r="K99"/>
  <c r="L99" s="1"/>
  <c r="K101"/>
  <c r="L101" s="1"/>
  <c r="K103"/>
  <c r="L103" s="1"/>
  <c r="K96"/>
  <c r="L96" s="1"/>
  <c r="K105"/>
  <c r="L105" s="1"/>
  <c r="K107"/>
  <c r="L107" s="1"/>
  <c r="K109"/>
  <c r="L109" s="1"/>
  <c r="K111"/>
  <c r="L111" s="1"/>
  <c r="K113"/>
  <c r="L113" s="1"/>
  <c r="K115"/>
  <c r="L115" s="1"/>
  <c r="K117"/>
  <c r="L117" s="1"/>
  <c r="K119"/>
  <c r="L119" s="1"/>
  <c r="K79"/>
  <c r="K57"/>
  <c r="L57" s="1"/>
  <c r="K68"/>
  <c r="L68" s="1"/>
  <c r="K52"/>
  <c r="L52" s="1"/>
  <c r="K27"/>
  <c r="L27" s="1"/>
  <c r="K29"/>
  <c r="L29" s="1"/>
  <c r="K31"/>
  <c r="L31" s="1"/>
  <c r="K33"/>
  <c r="L33" s="1"/>
  <c r="K35"/>
  <c r="L35" s="1"/>
  <c r="K37"/>
  <c r="L37" s="1"/>
  <c r="K39"/>
  <c r="L39" s="1"/>
  <c r="K41"/>
  <c r="L41" s="1"/>
  <c r="K43"/>
  <c r="L43" s="1"/>
  <c r="K45"/>
  <c r="L45" s="1"/>
  <c r="K47"/>
  <c r="L47" s="1"/>
  <c r="K49"/>
  <c r="L49" s="1"/>
  <c r="K51"/>
  <c r="L51" s="1"/>
  <c r="K53"/>
  <c r="L53" s="1"/>
  <c r="K55"/>
  <c r="L55" s="1"/>
  <c r="K64"/>
  <c r="L64" s="1"/>
  <c r="K28"/>
  <c r="L28" s="1"/>
  <c r="K32"/>
  <c r="L32" s="1"/>
  <c r="K36"/>
  <c r="L36" s="1"/>
  <c r="K40"/>
  <c r="L40" s="1"/>
  <c r="K46"/>
  <c r="L46" s="1"/>
  <c r="K50"/>
  <c r="L50" s="1"/>
  <c r="K58"/>
  <c r="L58" s="1"/>
  <c r="L66"/>
  <c r="K66"/>
  <c r="K70"/>
  <c r="L70" s="1"/>
  <c r="K74"/>
  <c r="L74" s="1"/>
  <c r="K30"/>
  <c r="L30" s="1"/>
  <c r="K34"/>
  <c r="L34" s="1"/>
  <c r="K38"/>
  <c r="L38" s="1"/>
  <c r="K44"/>
  <c r="L44" s="1"/>
  <c r="K48"/>
  <c r="L48" s="1"/>
  <c r="K54"/>
  <c r="L54" s="1"/>
  <c r="J125" l="1"/>
  <c r="L76"/>
  <c r="L79"/>
  <c r="L122" s="1"/>
  <c r="K122"/>
  <c r="K76"/>
  <c r="K125" s="1"/>
  <c r="L125" l="1"/>
</calcChain>
</file>

<file path=xl/sharedStrings.xml><?xml version="1.0" encoding="utf-8"?>
<sst xmlns="http://schemas.openxmlformats.org/spreadsheetml/2006/main" count="975" uniqueCount="287">
  <si>
    <t>CONTPAQ i</t>
  </si>
  <si>
    <t xml:space="preserve">      NÓMINAS</t>
  </si>
  <si>
    <t>011 INGENIERIA FISCAL LABORAL SC</t>
  </si>
  <si>
    <t>Lista de Raya (forma tabular)</t>
  </si>
  <si>
    <t>Periodo 5 al 5 Semanal del 25/01/2017 al 31/01/2017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</si>
  <si>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</si>
  <si>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</si>
  <si>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</si>
  <si>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</si>
  <si>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</si>
  <si>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</si>
  <si>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</si>
  <si>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</si>
  <si>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</si>
  <si>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</si>
  <si>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Subsidio al Empleo (sp)</t>
  </si>
  <si>
    <t>I.S.R. (sp)</t>
  </si>
  <si>
    <t>I.M.S.S.</t>
  </si>
  <si>
    <t>Cuota sindical</t>
  </si>
  <si>
    <t>Préstamo Infonavit</t>
  </si>
  <si>
    <t>Préstamo FONACOT</t>
  </si>
  <si>
    <t>Fondo de ahorro</t>
  </si>
  <si>
    <t>Deduccion general</t>
  </si>
  <si>
    <t>Ajuste al neto</t>
  </si>
  <si>
    <t>Descto Uniforme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</si>
  <si>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</si>
  <si>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</si>
  <si>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</si>
  <si>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</si>
  <si>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</si>
  <si>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</si>
  <si>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</si>
  <si>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</si>
  <si>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</si>
  <si>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</si>
  <si>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</si>
  <si>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</si>
  <si>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</si>
  <si>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</si>
  <si>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</si>
  <si>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</si>
  <si>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</si>
  <si>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</si>
  <si>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</si>
  <si>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</si>
  <si>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</si>
  <si>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ASA16</t>
  </si>
  <si>
    <t>Arteaga Silva Alfredo</t>
  </si>
  <si>
    <t>BL011</t>
  </si>
  <si>
    <t>Berdeja Leon Francisco Gerardo</t>
  </si>
  <si>
    <t>00018</t>
  </si>
  <si>
    <t>Carrasco Tovar Arturo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</si>
  <si>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</si>
  <si>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</si>
  <si>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</si>
  <si>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</si>
  <si>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</si>
  <si>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</si>
  <si>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</si>
  <si>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</si>
  <si>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</si>
  <si>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</si>
  <si>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EUA21</t>
  </si>
  <si>
    <t>Estrada Unzueta Alejandra</t>
  </si>
  <si>
    <t>FAD05</t>
  </si>
  <si>
    <t>Flores Aldrete Daniel</t>
  </si>
  <si>
    <t>RGJ24</t>
  </si>
  <si>
    <t>Gallegos  Ramirez  Jose</t>
  </si>
  <si>
    <t>GAR10</t>
  </si>
  <si>
    <t>Gallegos Romero  Cristian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</si>
  <si>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</si>
  <si>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</si>
  <si>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</si>
  <si>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</si>
  <si>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</si>
  <si>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</si>
  <si>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</si>
  <si>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</si>
  <si>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</si>
  <si>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</si>
  <si>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</si>
  <si>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</si>
  <si>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</si>
  <si>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</si>
  <si>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</si>
  <si>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</si>
  <si>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</si>
  <si>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</si>
  <si>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</si>
  <si>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</si>
  <si>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</si>
  <si>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</si>
  <si>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</si>
  <si>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</si>
  <si>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</si>
  <si>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</si>
  <si>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</si>
  <si>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</si>
  <si>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</si>
  <si>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</si>
  <si>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</si>
  <si>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</si>
  <si>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</si>
  <si>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</si>
  <si>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</si>
  <si>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</si>
  <si>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</si>
  <si>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</si>
  <si>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</si>
  <si>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</si>
  <si>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</si>
  <si>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</si>
  <si>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</si>
  <si>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</si>
  <si>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</si>
  <si>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</si>
  <si>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</si>
  <si>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</si>
  <si>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PHB05</t>
  </si>
  <si>
    <t>Pineda Hernandez Brianda Ivonne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</si>
  <si>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</si>
  <si>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</si>
  <si>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</si>
  <si>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</si>
  <si>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</si>
  <si>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</si>
  <si>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</si>
  <si>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</si>
  <si>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</si>
  <si>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</si>
  <si>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</si>
  <si>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</si>
  <si>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</si>
  <si>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</si>
  <si>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</si>
  <si>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</si>
  <si>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</si>
  <si>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</si>
  <si>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</si>
  <si>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</si>
  <si>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</si>
  <si>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</si>
  <si>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0TS31</t>
  </si>
  <si>
    <t>Tirado Saavedra Carlos Alejandro</t>
  </si>
  <si>
    <t>TDA18</t>
  </si>
  <si>
    <t>Toribio Del Angel Oscar</t>
  </si>
  <si>
    <t>TPG16</t>
  </si>
  <si>
    <t>Troncoso Peña Gerardo</t>
  </si>
  <si>
    <t>VH015</t>
  </si>
  <si>
    <t>Valdez Hernandez Elda Nely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</si>
  <si>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</si>
  <si>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</si>
  <si>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</si>
  <si>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</si>
  <si>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</si>
  <si>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</si>
  <si>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</si>
  <si>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</si>
  <si>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</si>
  <si>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</si>
  <si>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</si>
  <si>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</si>
  <si>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</si>
  <si>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0CR14</t>
  </si>
  <si>
    <t>Cancino Rodriguez Gregorio</t>
  </si>
  <si>
    <t>0CT26</t>
  </si>
  <si>
    <t>Castañon Tavares Manuel</t>
  </si>
  <si>
    <t>0CO02</t>
  </si>
  <si>
    <t>Cortez Ovando Faustino Ali</t>
  </si>
  <si>
    <t>DGP07</t>
  </si>
  <si>
    <t>Dominguez Gudiño Omar</t>
  </si>
  <si>
    <t>0ER14</t>
  </si>
  <si>
    <t>Enriquez Rubio Fernando</t>
  </si>
  <si>
    <t>0FG14</t>
  </si>
  <si>
    <t>Fonseca Gillen Jose Felipe</t>
  </si>
  <si>
    <t>GTD17</t>
  </si>
  <si>
    <t>Guzman Trejo Diego Arturo</t>
  </si>
  <si>
    <t>HAR22</t>
  </si>
  <si>
    <t>Hernandez Aguilar Roberto Carlos</t>
  </si>
  <si>
    <t>0HS11</t>
  </si>
  <si>
    <t>Hernandez Silva Edgar Samuel</t>
  </si>
  <si>
    <t>LOJ11</t>
  </si>
  <si>
    <t>Licea Ortiz Juan Daniel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</si>
  <si>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</si>
  <si>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</si>
  <si>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</si>
  <si>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</si>
  <si>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</si>
  <si>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</si>
  <si>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</si>
  <si>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</si>
  <si>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</si>
  <si>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</si>
  <si>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</si>
  <si>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</si>
  <si>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NRJ12</t>
  </si>
  <si>
    <t>Nava Rubio Javier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</si>
  <si>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</si>
  <si>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</si>
  <si>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</si>
  <si>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</si>
  <si>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</si>
  <si>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</si>
  <si>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</si>
  <si>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</si>
  <si>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</si>
  <si>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</si>
  <si>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</si>
  <si>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</si>
  <si>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PRJ26</t>
  </si>
  <si>
    <t>Perez Resendiz Juan Miguel</t>
  </si>
  <si>
    <t>RCD19</t>
  </si>
  <si>
    <t>Resendiz Camacho David Levi</t>
  </si>
  <si>
    <t>RCI22</t>
  </si>
  <si>
    <t>Resendiz Campuzano Israel</t>
  </si>
  <si>
    <t>0RE14</t>
  </si>
  <si>
    <t>Resendiz Echeverria Mario Alberto</t>
  </si>
  <si>
    <t>ROM28</t>
  </si>
  <si>
    <t>Romero Olvera Miguel Angel</t>
  </si>
  <si>
    <t>RMG11</t>
  </si>
  <si>
    <t>Ruiz Miranda Gadiel</t>
  </si>
  <si>
    <t>RVF25</t>
  </si>
  <si>
    <t>Ruiz Vargas Francisco De Jesus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</si>
  <si>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</si>
  <si>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</si>
  <si>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</si>
  <si>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</si>
  <si>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</si>
  <si>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</si>
  <si>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</si>
  <si>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</si>
  <si>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</si>
  <si>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</si>
  <si>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</si>
  <si>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</si>
  <si>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</si>
  <si>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</si>
  <si>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</si>
  <si>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</si>
  <si>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</si>
  <si>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</si>
  <si>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</si>
  <si>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</si>
  <si>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</si>
  <si>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</si>
  <si>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</si>
  <si>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</si>
  <si>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FONDO DE AHORRFONDO DE AHORRO 4.9%</t>
  </si>
  <si>
    <t>SUBTOTAL</t>
  </si>
  <si>
    <t>IVA</t>
  </si>
  <si>
    <t>TOTAL</t>
  </si>
  <si>
    <t>Periodo Semanal-5 del 2017-01-25 al 2017-01-31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</si>
  <si>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</si>
  <si>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</si>
  <si>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</si>
  <si>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</si>
  <si>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</si>
  <si>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</si>
  <si>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</si>
  <si>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96</t>
  </si>
  <si>
    <t>03 Transferencia electrónica de fondos</t>
  </si>
  <si>
    <t>Total Transferencia electrónica de fondos</t>
  </si>
  <si>
    <t>Total de movimientos 1</t>
  </si>
  <si>
    <t xml:space="preserve">01 Efectivo </t>
  </si>
  <si>
    <t>Efectivo</t>
  </si>
  <si>
    <t>Total de movimientos 6</t>
  </si>
  <si>
    <t>Total Efectivo</t>
  </si>
  <si>
    <t>Total de movimientos 103</t>
  </si>
  <si>
    <t>BANAMEX</t>
  </si>
  <si>
    <t>VENTAS</t>
  </si>
  <si>
    <t>SERVICIO</t>
  </si>
  <si>
    <t>SEMINUEVOS</t>
  </si>
  <si>
    <t>ADMINISTRACION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</si>
  <si>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</si>
  <si>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</si>
  <si>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</si>
  <si>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</si>
  <si>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</si>
  <si>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</si>
  <si>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</si>
  <si>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</si>
  <si>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</si>
  <si>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</si>
  <si>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</si>
  <si>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</si>
  <si>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5</t>
  </si>
  <si>
    <t>25/01/2017 AL 31/01/2017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</si>
</sst>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5" fillId="0" borderId="0"/>
    <xf numFmtId="43" fontId="15" fillId="0" borderId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/>
    <xf numFmtId="164" fontId="14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2" borderId="6" xfId="2" applyFont="1" applyFill="1" applyBorder="1" applyAlignment="1">
      <alignment horizontal="center" vertical="center" wrapText="1"/>
    </xf>
    <xf numFmtId="44" fontId="3" fillId="0" borderId="0" xfId="1" applyFont="1"/>
    <xf numFmtId="44" fontId="10" fillId="0" borderId="0" xfId="0" applyNumberFormat="1" applyFont="1"/>
    <xf numFmtId="44" fontId="10" fillId="0" borderId="1" xfId="0" applyNumberFormat="1" applyFont="1" applyBorder="1"/>
    <xf numFmtId="0" fontId="0" fillId="0" borderId="0" xfId="0"/>
    <xf numFmtId="0" fontId="17" fillId="0" borderId="0" xfId="0" applyFont="1"/>
    <xf numFmtId="0" fontId="18" fillId="0" borderId="0" xfId="0" applyFont="1"/>
    <xf numFmtId="0" fontId="2" fillId="0" borderId="0" xfId="0" applyFont="1"/>
    <xf numFmtId="0" fontId="19" fillId="0" borderId="0" xfId="0" applyFont="1"/>
    <xf numFmtId="0" fontId="2" fillId="0" borderId="0" xfId="0" applyFont="1" applyAlignment="1">
      <alignment horizontal="centerContinuous"/>
    </xf>
    <xf numFmtId="0" fontId="20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/>
    <xf numFmtId="0" fontId="24" fillId="0" borderId="0" xfId="0" applyFont="1"/>
    <xf numFmtId="0" fontId="23" fillId="0" borderId="7" xfId="0" applyFont="1" applyFill="1" applyBorder="1" applyAlignment="1">
      <alignment horizontal="centerContinuous"/>
    </xf>
    <xf numFmtId="165" fontId="23" fillId="0" borderId="7" xfId="0" applyNumberFormat="1" applyFont="1" applyFill="1" applyBorder="1" applyAlignment="1">
      <alignment horizontal="centerContinuous"/>
    </xf>
    <xf numFmtId="49" fontId="0" fillId="0" borderId="0" xfId="0" applyNumberFormat="1"/>
    <xf numFmtId="165" fontId="2" fillId="0" borderId="0" xfId="0" applyNumberFormat="1" applyFont="1"/>
    <xf numFmtId="0" fontId="25" fillId="0" borderId="0" xfId="0" applyFont="1"/>
    <xf numFmtId="165" fontId="25" fillId="0" borderId="0" xfId="0" applyNumberFormat="1" applyFont="1"/>
    <xf numFmtId="0" fontId="16" fillId="0" borderId="3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6" fillId="0" borderId="5" xfId="2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6" fillId="0" borderId="8" xfId="0" applyFont="1" applyBorder="1"/>
    <xf numFmtId="0" fontId="2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3" applyFont="1" applyBorder="1"/>
    <xf numFmtId="43" fontId="1" fillId="0" borderId="9" xfId="3" applyFont="1" applyBorder="1"/>
    <xf numFmtId="43" fontId="1" fillId="0" borderId="10" xfId="3" applyFont="1" applyBorder="1"/>
    <xf numFmtId="43" fontId="1" fillId="0" borderId="11" xfId="3" applyFont="1" applyBorder="1"/>
    <xf numFmtId="43" fontId="1" fillId="0" borderId="12" xfId="3" applyFont="1" applyBorder="1"/>
    <xf numFmtId="43" fontId="2" fillId="0" borderId="11" xfId="3" applyFont="1" applyBorder="1"/>
    <xf numFmtId="0" fontId="0" fillId="3" borderId="0" xfId="0" applyFill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workbookViewId="0">
      <pane xSplit="2" ySplit="13" topLeftCell="D14" activePane="bottomRight" state="frozen"/>
      <selection pane="topRight" activeCell="C1" sqref="C1"/>
      <selection pane="bottomLeft" activeCell="A14" sqref="A14"/>
      <selection pane="bottomRight" activeCell="L22" sqref="L22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16384" width="11.42578125" style="1"/>
  </cols>
  <sheetData>
    <row r="1" spans="1:14" ht="18" customHeight="1">
      <c r="A1" s="3" t="s">
        <v>0</v>
      </c>
      <c r="B1" s="21" t="s">
        <v>243</v>
      </c>
    </row>
    <row r="2" spans="1:14" ht="24.95" customHeight="1">
      <c r="A2" s="4" t="s">
        <v>1</v>
      </c>
      <c r="B2" s="22" t="s">
        <v>2</v>
      </c>
    </row>
    <row r="3" spans="1:14" ht="15">
      <c r="B3" s="23" t="s">
        <v>3</v>
      </c>
    </row>
    <row r="4" spans="1:14" ht="12.75">
      <c r="B4" s="24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F7" s="45" t="s">
        <v>244</v>
      </c>
      <c r="G7" s="46"/>
      <c r="H7" s="46"/>
      <c r="I7" s="46"/>
      <c r="J7" s="46"/>
      <c r="K7" s="46"/>
      <c r="L7" s="47"/>
    </row>
    <row r="8" spans="1:14" s="5" customFormat="1" ht="45.75" thickBot="1">
      <c r="A8" s="8" t="s">
        <v>7</v>
      </c>
      <c r="B8" s="9" t="s">
        <v>8</v>
      </c>
      <c r="C8" s="10" t="s">
        <v>14</v>
      </c>
      <c r="F8" s="25" t="s">
        <v>14</v>
      </c>
      <c r="G8" s="25" t="s">
        <v>245</v>
      </c>
      <c r="H8" s="25" t="s">
        <v>246</v>
      </c>
      <c r="I8" s="25" t="s">
        <v>247</v>
      </c>
      <c r="J8" s="25" t="s">
        <v>248</v>
      </c>
      <c r="K8" s="25" t="s">
        <v>249</v>
      </c>
      <c r="L8" s="25" t="s">
        <v>250</v>
      </c>
    </row>
    <row r="9" spans="1:14" ht="12" thickTop="1"/>
    <row r="11" spans="1:14">
      <c r="A11" s="13" t="s">
        <v>30</v>
      </c>
    </row>
    <row r="13" spans="1:14">
      <c r="A13" s="12" t="s">
        <v>31</v>
      </c>
    </row>
    <row r="14" spans="1:14">
      <c r="A14" s="2" t="s">
        <v>32</v>
      </c>
      <c r="B14" s="1" t="s">
        <v>33</v>
      </c>
      <c r="C14" s="14">
        <v>23943.85</v>
      </c>
      <c r="F14" s="26">
        <f>+C14</f>
        <v>23943.85</v>
      </c>
      <c r="G14" s="26">
        <f>+F14*2%</f>
        <v>478.87699999999995</v>
      </c>
      <c r="H14" s="26">
        <f>+F14*7.5%</f>
        <v>1795.7887499999999</v>
      </c>
      <c r="I14" s="26">
        <f>+INGENIERIA!O14</f>
        <v>0</v>
      </c>
      <c r="J14" s="26">
        <f>SUM(F14:I14)</f>
        <v>26218.515749999999</v>
      </c>
      <c r="K14" s="26">
        <f>+J14*0.16</f>
        <v>4194.96252</v>
      </c>
      <c r="L14" s="26">
        <f>+J14+K14</f>
        <v>30413.47827</v>
      </c>
      <c r="N14" s="1" t="s">
        <v>269</v>
      </c>
    </row>
    <row r="15" spans="1:14">
      <c r="A15" s="2" t="s">
        <v>34</v>
      </c>
      <c r="B15" s="1" t="s">
        <v>35</v>
      </c>
      <c r="C15" s="14">
        <v>3117.15</v>
      </c>
      <c r="F15" s="26">
        <f t="shared" ref="F15:F74" si="0">+C15</f>
        <v>3117.15</v>
      </c>
      <c r="G15" s="26">
        <f t="shared" ref="G15:G74" si="1">+F15*2%</f>
        <v>62.343000000000004</v>
      </c>
      <c r="H15" s="26">
        <f t="shared" ref="H15:H74" si="2">+F15*7.5%</f>
        <v>233.78625</v>
      </c>
      <c r="I15" s="26">
        <f>+INGENIERIA!O15</f>
        <v>0</v>
      </c>
      <c r="J15" s="26">
        <f t="shared" ref="J15:J74" si="3">SUM(F15:I15)</f>
        <v>3413.27925</v>
      </c>
      <c r="K15" s="26">
        <f t="shared" ref="K15:K74" si="4">+J15*0.16</f>
        <v>546.12468000000001</v>
      </c>
      <c r="L15" s="26">
        <f t="shared" ref="L15:L74" si="5">+J15+K15</f>
        <v>3959.4039299999999</v>
      </c>
      <c r="N15" s="1" t="s">
        <v>270</v>
      </c>
    </row>
    <row r="16" spans="1:14">
      <c r="A16" s="2" t="s">
        <v>36</v>
      </c>
      <c r="B16" s="1" t="s">
        <v>37</v>
      </c>
      <c r="C16" s="14">
        <v>94867.76</v>
      </c>
      <c r="F16" s="26">
        <f t="shared" si="0"/>
        <v>94867.76</v>
      </c>
      <c r="G16" s="26">
        <f t="shared" si="1"/>
        <v>1897.3552</v>
      </c>
      <c r="H16" s="26">
        <f t="shared" si="2"/>
        <v>7115.0819999999994</v>
      </c>
      <c r="I16" s="26">
        <f>+INGENIERIA!O16</f>
        <v>0</v>
      </c>
      <c r="J16" s="26">
        <f t="shared" si="3"/>
        <v>103880.1972</v>
      </c>
      <c r="K16" s="26">
        <f t="shared" si="4"/>
        <v>16620.831552</v>
      </c>
      <c r="L16" s="26">
        <f t="shared" si="5"/>
        <v>120501.028752</v>
      </c>
      <c r="N16" s="1" t="s">
        <v>269</v>
      </c>
    </row>
    <row r="17" spans="1:14">
      <c r="A17" s="2" t="s">
        <v>38</v>
      </c>
      <c r="B17" s="1" t="s">
        <v>39</v>
      </c>
      <c r="C17" s="14">
        <v>2208.61</v>
      </c>
      <c r="F17" s="26">
        <f t="shared" si="0"/>
        <v>2208.61</v>
      </c>
      <c r="G17" s="26">
        <f t="shared" si="1"/>
        <v>44.172200000000004</v>
      </c>
      <c r="H17" s="26">
        <f t="shared" si="2"/>
        <v>165.64574999999999</v>
      </c>
      <c r="I17" s="26">
        <f>+INGENIERIA!O17</f>
        <v>0</v>
      </c>
      <c r="J17" s="26">
        <f t="shared" si="3"/>
        <v>2418.4279500000002</v>
      </c>
      <c r="K17" s="26">
        <f t="shared" si="4"/>
        <v>386.94847200000004</v>
      </c>
      <c r="L17" s="26">
        <f t="shared" si="5"/>
        <v>2805.3764220000003</v>
      </c>
      <c r="N17" s="1" t="s">
        <v>270</v>
      </c>
    </row>
    <row r="18" spans="1:14">
      <c r="A18" s="2" t="s">
        <v>40</v>
      </c>
      <c r="B18" s="1" t="s">
        <v>41</v>
      </c>
      <c r="C18" s="14">
        <v>6096.78</v>
      </c>
      <c r="F18" s="26">
        <f t="shared" si="0"/>
        <v>6096.78</v>
      </c>
      <c r="G18" s="26">
        <f t="shared" si="1"/>
        <v>121.93559999999999</v>
      </c>
      <c r="H18" s="26">
        <f t="shared" si="2"/>
        <v>457.25849999999997</v>
      </c>
      <c r="I18" s="26">
        <f>+INGENIERIA!O18</f>
        <v>0</v>
      </c>
      <c r="J18" s="26">
        <f t="shared" si="3"/>
        <v>6675.9740999999995</v>
      </c>
      <c r="K18" s="26">
        <f t="shared" si="4"/>
        <v>1068.1558559999999</v>
      </c>
      <c r="L18" s="26">
        <f t="shared" si="5"/>
        <v>7744.1299559999989</v>
      </c>
      <c r="N18" s="1" t="s">
        <v>270</v>
      </c>
    </row>
    <row r="19" spans="1:14">
      <c r="A19" s="2" t="s">
        <v>42</v>
      </c>
      <c r="B19" s="1" t="s">
        <v>43</v>
      </c>
      <c r="C19" s="14">
        <v>84784.63</v>
      </c>
      <c r="F19" s="26">
        <f t="shared" si="0"/>
        <v>84784.63</v>
      </c>
      <c r="G19" s="26">
        <f t="shared" si="1"/>
        <v>1695.6926000000001</v>
      </c>
      <c r="H19" s="26">
        <f t="shared" si="2"/>
        <v>6358.8472499999998</v>
      </c>
      <c r="I19" s="26">
        <f>+INGENIERIA!O19</f>
        <v>0</v>
      </c>
      <c r="J19" s="26">
        <f t="shared" si="3"/>
        <v>92839.169850000006</v>
      </c>
      <c r="K19" s="26">
        <f t="shared" si="4"/>
        <v>14854.267176000001</v>
      </c>
      <c r="L19" s="26">
        <f t="shared" si="5"/>
        <v>107693.437026</v>
      </c>
      <c r="N19" s="1" t="s">
        <v>269</v>
      </c>
    </row>
    <row r="20" spans="1:14">
      <c r="A20" s="2" t="s">
        <v>44</v>
      </c>
      <c r="B20" s="1" t="s">
        <v>45</v>
      </c>
      <c r="C20" s="14">
        <v>10308.67</v>
      </c>
      <c r="F20" s="26">
        <f t="shared" si="0"/>
        <v>10308.67</v>
      </c>
      <c r="G20" s="26">
        <f t="shared" si="1"/>
        <v>206.17340000000002</v>
      </c>
      <c r="H20" s="26">
        <f t="shared" si="2"/>
        <v>773.15025000000003</v>
      </c>
      <c r="I20" s="26">
        <f>+INGENIERIA!O20</f>
        <v>0</v>
      </c>
      <c r="J20" s="26">
        <f t="shared" si="3"/>
        <v>11287.99365</v>
      </c>
      <c r="K20" s="26">
        <f t="shared" si="4"/>
        <v>1806.078984</v>
      </c>
      <c r="L20" s="26">
        <f t="shared" si="5"/>
        <v>13094.072634</v>
      </c>
      <c r="N20" s="1" t="s">
        <v>269</v>
      </c>
    </row>
    <row r="21" spans="1:14">
      <c r="A21" s="2" t="s">
        <v>46</v>
      </c>
      <c r="B21" s="1" t="s">
        <v>47</v>
      </c>
      <c r="C21" s="14">
        <v>3534.89</v>
      </c>
      <c r="F21" s="26">
        <f t="shared" si="0"/>
        <v>3534.89</v>
      </c>
      <c r="G21" s="26">
        <f t="shared" si="1"/>
        <v>70.697800000000001</v>
      </c>
      <c r="H21" s="26">
        <f t="shared" si="2"/>
        <v>265.11674999999997</v>
      </c>
      <c r="I21" s="26">
        <f>+INGENIERIA!O21</f>
        <v>0</v>
      </c>
      <c r="J21" s="26">
        <f t="shared" si="3"/>
        <v>3870.7045499999999</v>
      </c>
      <c r="K21" s="26">
        <f t="shared" si="4"/>
        <v>619.31272799999999</v>
      </c>
      <c r="L21" s="26">
        <f t="shared" si="5"/>
        <v>4490.0172780000003</v>
      </c>
      <c r="N21" s="1" t="s">
        <v>271</v>
      </c>
    </row>
    <row r="22" spans="1:14">
      <c r="A22" s="2" t="s">
        <v>48</v>
      </c>
      <c r="B22" s="1" t="s">
        <v>49</v>
      </c>
      <c r="C22" s="14">
        <v>13655.28</v>
      </c>
      <c r="F22" s="26">
        <f t="shared" si="0"/>
        <v>13655.28</v>
      </c>
      <c r="G22" s="26">
        <f t="shared" si="1"/>
        <v>273.10560000000004</v>
      </c>
      <c r="H22" s="26">
        <f t="shared" si="2"/>
        <v>1024.146</v>
      </c>
      <c r="I22" s="26">
        <f>+INGENIERIA!O22</f>
        <v>0</v>
      </c>
      <c r="J22" s="26">
        <f t="shared" si="3"/>
        <v>14952.531600000002</v>
      </c>
      <c r="K22" s="26">
        <f t="shared" si="4"/>
        <v>2392.4050560000005</v>
      </c>
      <c r="L22" s="26">
        <f t="shared" si="5"/>
        <v>17344.936656000002</v>
      </c>
      <c r="N22" s="1" t="s">
        <v>269</v>
      </c>
    </row>
    <row r="23" spans="1:14">
      <c r="A23" s="2" t="s">
        <v>50</v>
      </c>
      <c r="B23" s="1" t="s">
        <v>51</v>
      </c>
      <c r="C23" s="14">
        <v>103961.2</v>
      </c>
      <c r="F23" s="26">
        <f t="shared" si="0"/>
        <v>103961.2</v>
      </c>
      <c r="G23" s="26">
        <f t="shared" si="1"/>
        <v>2079.2240000000002</v>
      </c>
      <c r="H23" s="26">
        <f t="shared" si="2"/>
        <v>7797.0899999999992</v>
      </c>
      <c r="I23" s="26">
        <f>+INGENIERIA!O23</f>
        <v>0</v>
      </c>
      <c r="J23" s="26">
        <f t="shared" si="3"/>
        <v>113837.514</v>
      </c>
      <c r="K23" s="26">
        <f t="shared" si="4"/>
        <v>18214.002239999998</v>
      </c>
      <c r="L23" s="26">
        <f t="shared" si="5"/>
        <v>132051.51624</v>
      </c>
      <c r="N23" s="1" t="s">
        <v>269</v>
      </c>
    </row>
    <row r="24" spans="1:14">
      <c r="A24" s="2" t="s">
        <v>52</v>
      </c>
      <c r="B24" s="1" t="s">
        <v>53</v>
      </c>
      <c r="C24" s="14">
        <v>6893.68</v>
      </c>
      <c r="F24" s="26">
        <f t="shared" si="0"/>
        <v>6893.68</v>
      </c>
      <c r="G24" s="26">
        <f t="shared" si="1"/>
        <v>137.87360000000001</v>
      </c>
      <c r="H24" s="26">
        <f t="shared" si="2"/>
        <v>517.02599999999995</v>
      </c>
      <c r="I24" s="26">
        <f>+INGENIERIA!O24</f>
        <v>0</v>
      </c>
      <c r="J24" s="26">
        <f t="shared" si="3"/>
        <v>7548.5796</v>
      </c>
      <c r="K24" s="26">
        <f t="shared" si="4"/>
        <v>1207.7727360000001</v>
      </c>
      <c r="L24" s="26">
        <f t="shared" si="5"/>
        <v>8756.3523359999999</v>
      </c>
      <c r="N24" s="1" t="s">
        <v>271</v>
      </c>
    </row>
    <row r="25" spans="1:14">
      <c r="A25" s="2" t="s">
        <v>54</v>
      </c>
      <c r="B25" s="1" t="s">
        <v>55</v>
      </c>
      <c r="C25" s="14">
        <v>7437.59</v>
      </c>
      <c r="F25" s="26">
        <f t="shared" si="0"/>
        <v>7437.59</v>
      </c>
      <c r="G25" s="26">
        <f t="shared" si="1"/>
        <v>148.7518</v>
      </c>
      <c r="H25" s="26">
        <f t="shared" si="2"/>
        <v>557.81925000000001</v>
      </c>
      <c r="I25" s="26">
        <f>+INGENIERIA!O25</f>
        <v>0</v>
      </c>
      <c r="J25" s="26">
        <f t="shared" si="3"/>
        <v>8144.1610500000006</v>
      </c>
      <c r="K25" s="26">
        <f t="shared" si="4"/>
        <v>1303.0657680000002</v>
      </c>
      <c r="L25" s="26">
        <f t="shared" si="5"/>
        <v>9447.226818000001</v>
      </c>
      <c r="N25" s="1" t="s">
        <v>269</v>
      </c>
    </row>
    <row r="26" spans="1:14">
      <c r="A26" s="2" t="s">
        <v>56</v>
      </c>
      <c r="B26" s="1" t="s">
        <v>57</v>
      </c>
      <c r="C26" s="14">
        <v>1916.69</v>
      </c>
      <c r="F26" s="26">
        <f t="shared" si="0"/>
        <v>1916.69</v>
      </c>
      <c r="G26" s="26">
        <f t="shared" si="1"/>
        <v>38.333800000000004</v>
      </c>
      <c r="H26" s="26">
        <f t="shared" si="2"/>
        <v>143.75174999999999</v>
      </c>
      <c r="I26" s="26">
        <f>+INGENIERIA!O26</f>
        <v>0</v>
      </c>
      <c r="J26" s="26">
        <f t="shared" si="3"/>
        <v>2098.7755500000003</v>
      </c>
      <c r="K26" s="26">
        <f t="shared" si="4"/>
        <v>335.80408800000004</v>
      </c>
      <c r="L26" s="26">
        <f t="shared" si="5"/>
        <v>2434.5796380000002</v>
      </c>
      <c r="N26" s="1" t="s">
        <v>269</v>
      </c>
    </row>
    <row r="27" spans="1:14">
      <c r="A27" s="2" t="s">
        <v>58</v>
      </c>
      <c r="B27" s="1" t="s">
        <v>59</v>
      </c>
      <c r="C27" s="14">
        <v>1516.69</v>
      </c>
      <c r="F27" s="26">
        <f t="shared" si="0"/>
        <v>1516.69</v>
      </c>
      <c r="G27" s="26">
        <f t="shared" si="1"/>
        <v>30.3338</v>
      </c>
      <c r="H27" s="26">
        <f t="shared" si="2"/>
        <v>113.75175</v>
      </c>
      <c r="I27" s="26">
        <f>+INGENIERIA!O27</f>
        <v>0</v>
      </c>
      <c r="J27" s="26">
        <f t="shared" si="3"/>
        <v>1660.7755500000001</v>
      </c>
      <c r="K27" s="26">
        <f t="shared" si="4"/>
        <v>265.72408799999999</v>
      </c>
      <c r="L27" s="26">
        <f t="shared" si="5"/>
        <v>1926.499638</v>
      </c>
      <c r="N27" s="1" t="s">
        <v>269</v>
      </c>
    </row>
    <row r="28" spans="1:14">
      <c r="A28" s="2" t="s">
        <v>60</v>
      </c>
      <c r="B28" s="1" t="s">
        <v>61</v>
      </c>
      <c r="C28" s="14">
        <v>1026.69</v>
      </c>
      <c r="F28" s="26">
        <f t="shared" si="0"/>
        <v>1026.69</v>
      </c>
      <c r="G28" s="26">
        <f t="shared" si="1"/>
        <v>20.533800000000003</v>
      </c>
      <c r="H28" s="26">
        <f t="shared" si="2"/>
        <v>77.001750000000001</v>
      </c>
      <c r="I28" s="26">
        <f>+INGENIERIA!O28</f>
        <v>0</v>
      </c>
      <c r="J28" s="26">
        <f t="shared" si="3"/>
        <v>1124.2255499999999</v>
      </c>
      <c r="K28" s="26">
        <f t="shared" si="4"/>
        <v>179.87608799999998</v>
      </c>
      <c r="L28" s="26">
        <f t="shared" si="5"/>
        <v>1304.1016379999999</v>
      </c>
      <c r="N28" s="1" t="s">
        <v>269</v>
      </c>
    </row>
    <row r="29" spans="1:14">
      <c r="A29" s="2" t="s">
        <v>62</v>
      </c>
      <c r="B29" s="1" t="s">
        <v>63</v>
      </c>
      <c r="C29" s="14">
        <v>933.31</v>
      </c>
      <c r="F29" s="26">
        <f t="shared" si="0"/>
        <v>933.31</v>
      </c>
      <c r="G29" s="26">
        <f t="shared" si="1"/>
        <v>18.6662</v>
      </c>
      <c r="H29" s="26">
        <f t="shared" si="2"/>
        <v>69.998249999999999</v>
      </c>
      <c r="I29" s="26">
        <f>+INGENIERIA!O29</f>
        <v>0</v>
      </c>
      <c r="J29" s="26">
        <f t="shared" si="3"/>
        <v>1021.9744499999999</v>
      </c>
      <c r="K29" s="26">
        <f t="shared" si="4"/>
        <v>163.51591199999999</v>
      </c>
      <c r="L29" s="26">
        <f t="shared" si="5"/>
        <v>1185.490362</v>
      </c>
      <c r="N29" s="1" t="s">
        <v>270</v>
      </c>
    </row>
    <row r="30" spans="1:14">
      <c r="A30" s="2" t="s">
        <v>64</v>
      </c>
      <c r="B30" s="1" t="s">
        <v>65</v>
      </c>
      <c r="C30" s="14">
        <v>2981.3</v>
      </c>
      <c r="F30" s="26">
        <f t="shared" si="0"/>
        <v>2981.3</v>
      </c>
      <c r="G30" s="26">
        <f t="shared" si="1"/>
        <v>59.626000000000005</v>
      </c>
      <c r="H30" s="26">
        <f t="shared" si="2"/>
        <v>223.5975</v>
      </c>
      <c r="I30" s="26">
        <f>+INGENIERIA!O30</f>
        <v>0</v>
      </c>
      <c r="J30" s="26">
        <f t="shared" si="3"/>
        <v>3264.5235000000002</v>
      </c>
      <c r="K30" s="26">
        <f t="shared" si="4"/>
        <v>522.32375999999999</v>
      </c>
      <c r="L30" s="26">
        <f t="shared" si="5"/>
        <v>3786.8472600000005</v>
      </c>
      <c r="N30" s="1" t="s">
        <v>270</v>
      </c>
    </row>
    <row r="31" spans="1:14">
      <c r="A31" s="2" t="s">
        <v>66</v>
      </c>
      <c r="B31" s="1" t="s">
        <v>67</v>
      </c>
      <c r="C31" s="14">
        <v>2206.37</v>
      </c>
      <c r="F31" s="26">
        <f t="shared" si="0"/>
        <v>2206.37</v>
      </c>
      <c r="G31" s="26">
        <f t="shared" si="1"/>
        <v>44.127400000000002</v>
      </c>
      <c r="H31" s="26">
        <f t="shared" si="2"/>
        <v>165.47774999999999</v>
      </c>
      <c r="I31" s="26">
        <f>+INGENIERIA!O31</f>
        <v>0</v>
      </c>
      <c r="J31" s="26">
        <f t="shared" si="3"/>
        <v>2415.9751499999998</v>
      </c>
      <c r="K31" s="26">
        <f t="shared" si="4"/>
        <v>386.55602399999998</v>
      </c>
      <c r="L31" s="26">
        <f t="shared" si="5"/>
        <v>2802.5311739999997</v>
      </c>
      <c r="N31" s="1" t="s">
        <v>270</v>
      </c>
    </row>
    <row r="32" spans="1:14">
      <c r="A32" s="2" t="s">
        <v>68</v>
      </c>
      <c r="B32" s="1" t="s">
        <v>69</v>
      </c>
      <c r="C32" s="14">
        <v>15394.64</v>
      </c>
      <c r="F32" s="26">
        <f t="shared" si="0"/>
        <v>15394.64</v>
      </c>
      <c r="G32" s="26">
        <f t="shared" si="1"/>
        <v>307.89280000000002</v>
      </c>
      <c r="H32" s="26">
        <f t="shared" si="2"/>
        <v>1154.598</v>
      </c>
      <c r="I32" s="26">
        <f>+INGENIERIA!O32</f>
        <v>0</v>
      </c>
      <c r="J32" s="26">
        <f t="shared" si="3"/>
        <v>16857.130799999999</v>
      </c>
      <c r="K32" s="26">
        <f t="shared" si="4"/>
        <v>2697.1409279999998</v>
      </c>
      <c r="L32" s="26">
        <f t="shared" si="5"/>
        <v>19554.271728</v>
      </c>
      <c r="N32" s="1" t="s">
        <v>269</v>
      </c>
    </row>
    <row r="33" spans="1:14">
      <c r="A33" s="2" t="s">
        <v>70</v>
      </c>
      <c r="B33" s="1" t="s">
        <v>71</v>
      </c>
      <c r="C33" s="14">
        <v>2463.89</v>
      </c>
      <c r="F33" s="26">
        <f t="shared" si="0"/>
        <v>2463.89</v>
      </c>
      <c r="G33" s="26">
        <f t="shared" si="1"/>
        <v>49.277799999999999</v>
      </c>
      <c r="H33" s="26">
        <f t="shared" si="2"/>
        <v>184.79174999999998</v>
      </c>
      <c r="I33" s="26">
        <f>+INGENIERIA!O33</f>
        <v>0</v>
      </c>
      <c r="J33" s="26">
        <f t="shared" si="3"/>
        <v>2697.9595499999996</v>
      </c>
      <c r="K33" s="26">
        <f t="shared" si="4"/>
        <v>431.67352799999992</v>
      </c>
      <c r="L33" s="26">
        <f t="shared" si="5"/>
        <v>3129.6330779999994</v>
      </c>
      <c r="N33" s="1" t="s">
        <v>270</v>
      </c>
    </row>
    <row r="34" spans="1:14">
      <c r="A34" s="2" t="s">
        <v>72</v>
      </c>
      <c r="B34" s="1" t="s">
        <v>73</v>
      </c>
      <c r="C34" s="14">
        <v>1026.69</v>
      </c>
      <c r="F34" s="26">
        <f t="shared" si="0"/>
        <v>1026.69</v>
      </c>
      <c r="G34" s="26">
        <f t="shared" si="1"/>
        <v>20.533800000000003</v>
      </c>
      <c r="H34" s="26">
        <f t="shared" si="2"/>
        <v>77.001750000000001</v>
      </c>
      <c r="I34" s="26">
        <f>+INGENIERIA!O34</f>
        <v>0</v>
      </c>
      <c r="J34" s="26">
        <f t="shared" si="3"/>
        <v>1124.2255499999999</v>
      </c>
      <c r="K34" s="26">
        <f t="shared" si="4"/>
        <v>179.87608799999998</v>
      </c>
      <c r="L34" s="26">
        <f t="shared" si="5"/>
        <v>1304.1016379999999</v>
      </c>
      <c r="N34" s="1" t="s">
        <v>269</v>
      </c>
    </row>
    <row r="35" spans="1:14">
      <c r="A35" s="2" t="s">
        <v>74</v>
      </c>
      <c r="B35" s="1" t="s">
        <v>75</v>
      </c>
      <c r="C35" s="14">
        <v>15178.98</v>
      </c>
      <c r="F35" s="26">
        <f t="shared" si="0"/>
        <v>15178.98</v>
      </c>
      <c r="G35" s="26">
        <f t="shared" si="1"/>
        <v>303.57959999999997</v>
      </c>
      <c r="H35" s="26">
        <f t="shared" si="2"/>
        <v>1138.4234999999999</v>
      </c>
      <c r="I35" s="26">
        <f>+INGENIERIA!O35</f>
        <v>0</v>
      </c>
      <c r="J35" s="26">
        <f t="shared" si="3"/>
        <v>16620.983099999998</v>
      </c>
      <c r="K35" s="26">
        <f t="shared" si="4"/>
        <v>2659.3572959999997</v>
      </c>
      <c r="L35" s="26">
        <f t="shared" si="5"/>
        <v>19280.340395999996</v>
      </c>
      <c r="N35" s="1" t="s">
        <v>269</v>
      </c>
    </row>
    <row r="36" spans="1:14">
      <c r="A36" s="2" t="s">
        <v>76</v>
      </c>
      <c r="B36" s="1" t="s">
        <v>77</v>
      </c>
      <c r="C36" s="14">
        <v>11606.78</v>
      </c>
      <c r="F36" s="26">
        <f t="shared" si="0"/>
        <v>11606.78</v>
      </c>
      <c r="G36" s="26">
        <f t="shared" si="1"/>
        <v>232.13560000000001</v>
      </c>
      <c r="H36" s="26">
        <f t="shared" si="2"/>
        <v>870.50850000000003</v>
      </c>
      <c r="I36" s="26">
        <f>+INGENIERIA!O36</f>
        <v>0</v>
      </c>
      <c r="J36" s="26">
        <f t="shared" si="3"/>
        <v>12709.4241</v>
      </c>
      <c r="K36" s="26">
        <f t="shared" si="4"/>
        <v>2033.5078560000002</v>
      </c>
      <c r="L36" s="26">
        <f t="shared" si="5"/>
        <v>14742.931956</v>
      </c>
      <c r="N36" s="1" t="s">
        <v>269</v>
      </c>
    </row>
    <row r="37" spans="1:14">
      <c r="A37" s="2" t="s">
        <v>78</v>
      </c>
      <c r="B37" s="1" t="s">
        <v>79</v>
      </c>
      <c r="C37" s="14">
        <v>2100</v>
      </c>
      <c r="F37" s="26">
        <f t="shared" si="0"/>
        <v>2100</v>
      </c>
      <c r="G37" s="26">
        <f t="shared" si="1"/>
        <v>42</v>
      </c>
      <c r="H37" s="26">
        <f t="shared" si="2"/>
        <v>157.5</v>
      </c>
      <c r="I37" s="26">
        <f>+INGENIERIA!O37</f>
        <v>0</v>
      </c>
      <c r="J37" s="26">
        <f t="shared" si="3"/>
        <v>2299.5</v>
      </c>
      <c r="K37" s="26">
        <f t="shared" si="4"/>
        <v>367.92</v>
      </c>
      <c r="L37" s="26">
        <f t="shared" si="5"/>
        <v>2667.42</v>
      </c>
      <c r="N37" s="1" t="s">
        <v>269</v>
      </c>
    </row>
    <row r="38" spans="1:14">
      <c r="A38" s="2" t="s">
        <v>80</v>
      </c>
      <c r="B38" s="1" t="s">
        <v>81</v>
      </c>
      <c r="C38" s="14">
        <v>11914.01</v>
      </c>
      <c r="F38" s="26">
        <f t="shared" si="0"/>
        <v>11914.01</v>
      </c>
      <c r="G38" s="26">
        <f t="shared" si="1"/>
        <v>238.28020000000001</v>
      </c>
      <c r="H38" s="26">
        <f t="shared" si="2"/>
        <v>893.55074999999999</v>
      </c>
      <c r="I38" s="26">
        <f>+INGENIERIA!O38</f>
        <v>0</v>
      </c>
      <c r="J38" s="26">
        <f t="shared" si="3"/>
        <v>13045.84095</v>
      </c>
      <c r="K38" s="26">
        <f t="shared" si="4"/>
        <v>2087.3345519999998</v>
      </c>
      <c r="L38" s="26">
        <f t="shared" si="5"/>
        <v>15133.175502</v>
      </c>
      <c r="N38" s="1" t="s">
        <v>269</v>
      </c>
    </row>
    <row r="39" spans="1:14">
      <c r="A39" s="2" t="s">
        <v>82</v>
      </c>
      <c r="B39" s="1" t="s">
        <v>83</v>
      </c>
      <c r="C39" s="14">
        <v>4901.83</v>
      </c>
      <c r="F39" s="26">
        <f t="shared" si="0"/>
        <v>4901.83</v>
      </c>
      <c r="G39" s="26">
        <f t="shared" si="1"/>
        <v>98.036600000000007</v>
      </c>
      <c r="H39" s="26">
        <f t="shared" si="2"/>
        <v>367.63724999999999</v>
      </c>
      <c r="I39" s="26">
        <f>+INGENIERIA!O39</f>
        <v>0</v>
      </c>
      <c r="J39" s="26">
        <f t="shared" si="3"/>
        <v>5367.5038500000001</v>
      </c>
      <c r="K39" s="26">
        <f t="shared" si="4"/>
        <v>858.80061599999999</v>
      </c>
      <c r="L39" s="26">
        <f t="shared" si="5"/>
        <v>6226.3044659999996</v>
      </c>
      <c r="N39" s="1" t="s">
        <v>269</v>
      </c>
    </row>
    <row r="40" spans="1:14">
      <c r="A40" s="2" t="s">
        <v>84</v>
      </c>
      <c r="B40" s="1" t="s">
        <v>85</v>
      </c>
      <c r="C40" s="14">
        <v>5348.44</v>
      </c>
      <c r="F40" s="26">
        <f t="shared" si="0"/>
        <v>5348.44</v>
      </c>
      <c r="G40" s="26">
        <f t="shared" si="1"/>
        <v>106.96879999999999</v>
      </c>
      <c r="H40" s="26">
        <f t="shared" si="2"/>
        <v>401.13299999999998</v>
      </c>
      <c r="I40" s="26">
        <f>+INGENIERIA!O40</f>
        <v>0</v>
      </c>
      <c r="J40" s="26">
        <f t="shared" si="3"/>
        <v>5856.5417999999991</v>
      </c>
      <c r="K40" s="26">
        <f t="shared" si="4"/>
        <v>937.0466879999999</v>
      </c>
      <c r="L40" s="26">
        <f t="shared" si="5"/>
        <v>6793.5884879999994</v>
      </c>
      <c r="N40" s="1" t="s">
        <v>269</v>
      </c>
    </row>
    <row r="41" spans="1:14">
      <c r="A41" s="2" t="s">
        <v>86</v>
      </c>
      <c r="B41" s="1" t="s">
        <v>87</v>
      </c>
      <c r="C41" s="14">
        <v>6256.11</v>
      </c>
      <c r="F41" s="26">
        <f t="shared" si="0"/>
        <v>6256.11</v>
      </c>
      <c r="G41" s="26">
        <f t="shared" si="1"/>
        <v>125.12219999999999</v>
      </c>
      <c r="H41" s="26">
        <f t="shared" si="2"/>
        <v>469.20824999999996</v>
      </c>
      <c r="I41" s="26">
        <f>+INGENIERIA!O41</f>
        <v>0</v>
      </c>
      <c r="J41" s="26">
        <f t="shared" si="3"/>
        <v>6850.4404499999991</v>
      </c>
      <c r="K41" s="26">
        <f t="shared" si="4"/>
        <v>1096.0704719999999</v>
      </c>
      <c r="L41" s="26">
        <f t="shared" si="5"/>
        <v>7946.5109219999995</v>
      </c>
      <c r="N41" s="1" t="s">
        <v>270</v>
      </c>
    </row>
    <row r="42" spans="1:14">
      <c r="A42" s="2" t="s">
        <v>88</v>
      </c>
      <c r="B42" s="1" t="s">
        <v>89</v>
      </c>
      <c r="C42" s="14">
        <v>8548.32</v>
      </c>
      <c r="F42" s="26">
        <f t="shared" si="0"/>
        <v>8548.32</v>
      </c>
      <c r="G42" s="26">
        <f t="shared" si="1"/>
        <v>170.96639999999999</v>
      </c>
      <c r="H42" s="26">
        <f t="shared" si="2"/>
        <v>641.12399999999991</v>
      </c>
      <c r="I42" s="26">
        <f>+INGENIERIA!O42</f>
        <v>0</v>
      </c>
      <c r="J42" s="26">
        <f t="shared" si="3"/>
        <v>9360.4103999999988</v>
      </c>
      <c r="K42" s="26">
        <f t="shared" si="4"/>
        <v>1497.6656639999999</v>
      </c>
      <c r="L42" s="26">
        <f t="shared" si="5"/>
        <v>10858.076063999999</v>
      </c>
      <c r="N42" s="1" t="s">
        <v>269</v>
      </c>
    </row>
    <row r="43" spans="1:14">
      <c r="A43" s="2" t="s">
        <v>90</v>
      </c>
      <c r="B43" s="1" t="s">
        <v>91</v>
      </c>
      <c r="C43" s="14">
        <v>7159.7</v>
      </c>
      <c r="F43" s="26">
        <f t="shared" si="0"/>
        <v>7159.7</v>
      </c>
      <c r="G43" s="26">
        <f t="shared" si="1"/>
        <v>143.19399999999999</v>
      </c>
      <c r="H43" s="26">
        <f t="shared" si="2"/>
        <v>536.97749999999996</v>
      </c>
      <c r="I43" s="26">
        <f>+INGENIERIA!O43</f>
        <v>0</v>
      </c>
      <c r="J43" s="26">
        <f t="shared" si="3"/>
        <v>7839.8715000000002</v>
      </c>
      <c r="K43" s="26">
        <f t="shared" si="4"/>
        <v>1254.3794400000002</v>
      </c>
      <c r="L43" s="26">
        <f t="shared" si="5"/>
        <v>9094.2509399999999</v>
      </c>
      <c r="N43" s="1" t="s">
        <v>271</v>
      </c>
    </row>
    <row r="44" spans="1:14">
      <c r="A44" s="2" t="s">
        <v>92</v>
      </c>
      <c r="B44" s="1" t="s">
        <v>93</v>
      </c>
      <c r="C44" s="14">
        <v>10945.45</v>
      </c>
      <c r="F44" s="26">
        <f t="shared" si="0"/>
        <v>10945.45</v>
      </c>
      <c r="G44" s="26">
        <f t="shared" si="1"/>
        <v>218.90900000000002</v>
      </c>
      <c r="H44" s="26">
        <f t="shared" si="2"/>
        <v>820.90875000000005</v>
      </c>
      <c r="I44" s="26">
        <f>+INGENIERIA!O44</f>
        <v>0</v>
      </c>
      <c r="J44" s="26">
        <f t="shared" si="3"/>
        <v>11985.267750000001</v>
      </c>
      <c r="K44" s="26">
        <f t="shared" si="4"/>
        <v>1917.6428400000002</v>
      </c>
      <c r="L44" s="26">
        <f t="shared" si="5"/>
        <v>13902.910590000001</v>
      </c>
      <c r="N44" s="1" t="s">
        <v>269</v>
      </c>
    </row>
    <row r="45" spans="1:14">
      <c r="A45" s="2" t="s">
        <v>94</v>
      </c>
      <c r="B45" s="1" t="s">
        <v>95</v>
      </c>
      <c r="C45" s="14">
        <v>6181.12</v>
      </c>
      <c r="F45" s="26">
        <f t="shared" si="0"/>
        <v>6181.12</v>
      </c>
      <c r="G45" s="26">
        <f t="shared" si="1"/>
        <v>123.6224</v>
      </c>
      <c r="H45" s="26">
        <f t="shared" si="2"/>
        <v>463.58399999999995</v>
      </c>
      <c r="I45" s="26">
        <f>+INGENIERIA!O45</f>
        <v>0</v>
      </c>
      <c r="J45" s="26">
        <f t="shared" si="3"/>
        <v>6768.3263999999999</v>
      </c>
      <c r="K45" s="26">
        <f t="shared" si="4"/>
        <v>1082.9322239999999</v>
      </c>
      <c r="L45" s="26">
        <f t="shared" si="5"/>
        <v>7851.2586240000001</v>
      </c>
      <c r="N45" s="1" t="s">
        <v>271</v>
      </c>
    </row>
    <row r="46" spans="1:14">
      <c r="A46" s="2" t="s">
        <v>96</v>
      </c>
      <c r="B46" s="1" t="s">
        <v>97</v>
      </c>
      <c r="C46" s="14">
        <v>1516.69</v>
      </c>
      <c r="F46" s="26">
        <f t="shared" si="0"/>
        <v>1516.69</v>
      </c>
      <c r="G46" s="26">
        <f t="shared" si="1"/>
        <v>30.3338</v>
      </c>
      <c r="H46" s="26">
        <f t="shared" si="2"/>
        <v>113.75175</v>
      </c>
      <c r="I46" s="26">
        <f>+INGENIERIA!O46</f>
        <v>0</v>
      </c>
      <c r="J46" s="26">
        <f t="shared" si="3"/>
        <v>1660.7755500000001</v>
      </c>
      <c r="K46" s="26">
        <f t="shared" si="4"/>
        <v>265.72408799999999</v>
      </c>
      <c r="L46" s="26">
        <f t="shared" si="5"/>
        <v>1926.499638</v>
      </c>
      <c r="N46" s="1" t="s">
        <v>272</v>
      </c>
    </row>
    <row r="47" spans="1:14">
      <c r="A47" s="2" t="s">
        <v>98</v>
      </c>
      <c r="B47" s="1" t="s">
        <v>99</v>
      </c>
      <c r="C47" s="14">
        <v>5536.87</v>
      </c>
      <c r="F47" s="26">
        <f t="shared" si="0"/>
        <v>5536.87</v>
      </c>
      <c r="G47" s="26">
        <f t="shared" si="1"/>
        <v>110.73739999999999</v>
      </c>
      <c r="H47" s="26">
        <f t="shared" si="2"/>
        <v>415.26524999999998</v>
      </c>
      <c r="I47" s="26">
        <f>+INGENIERIA!O47</f>
        <v>0</v>
      </c>
      <c r="J47" s="26">
        <f t="shared" si="3"/>
        <v>6062.8726500000002</v>
      </c>
      <c r="K47" s="26">
        <f t="shared" si="4"/>
        <v>970.0596240000001</v>
      </c>
      <c r="L47" s="26">
        <f t="shared" si="5"/>
        <v>7032.9322740000007</v>
      </c>
      <c r="N47" s="1" t="s">
        <v>269</v>
      </c>
    </row>
    <row r="48" spans="1:14">
      <c r="A48" s="2" t="s">
        <v>100</v>
      </c>
      <c r="B48" s="1" t="s">
        <v>101</v>
      </c>
      <c r="C48" s="14">
        <v>31307.24</v>
      </c>
      <c r="F48" s="26">
        <f t="shared" si="0"/>
        <v>31307.24</v>
      </c>
      <c r="G48" s="26">
        <f t="shared" si="1"/>
        <v>626.14480000000003</v>
      </c>
      <c r="H48" s="26">
        <f t="shared" si="2"/>
        <v>2348.0430000000001</v>
      </c>
      <c r="I48" s="26">
        <f>+INGENIERIA!O48</f>
        <v>0</v>
      </c>
      <c r="J48" s="26">
        <f t="shared" si="3"/>
        <v>34281.427799999998</v>
      </c>
      <c r="K48" s="26">
        <f t="shared" si="4"/>
        <v>5485.028448</v>
      </c>
      <c r="L48" s="26">
        <f t="shared" si="5"/>
        <v>39766.456247999995</v>
      </c>
      <c r="N48" s="1" t="s">
        <v>269</v>
      </c>
    </row>
    <row r="49" spans="1:14">
      <c r="A49" s="2" t="s">
        <v>102</v>
      </c>
      <c r="B49" s="1" t="s">
        <v>103</v>
      </c>
      <c r="C49" s="14">
        <v>13120.92</v>
      </c>
      <c r="F49" s="26">
        <f t="shared" si="0"/>
        <v>13120.92</v>
      </c>
      <c r="G49" s="26">
        <f t="shared" si="1"/>
        <v>262.41840000000002</v>
      </c>
      <c r="H49" s="26">
        <f t="shared" si="2"/>
        <v>984.06899999999996</v>
      </c>
      <c r="I49" s="26">
        <f>+INGENIERIA!O49</f>
        <v>0</v>
      </c>
      <c r="J49" s="26">
        <f t="shared" si="3"/>
        <v>14367.4074</v>
      </c>
      <c r="K49" s="26">
        <f t="shared" si="4"/>
        <v>2298.7851839999998</v>
      </c>
      <c r="L49" s="26">
        <f t="shared" si="5"/>
        <v>16666.192584</v>
      </c>
      <c r="N49" s="1" t="s">
        <v>269</v>
      </c>
    </row>
    <row r="50" spans="1:14">
      <c r="A50" s="2" t="s">
        <v>104</v>
      </c>
      <c r="B50" s="1" t="s">
        <v>105</v>
      </c>
      <c r="C50" s="14">
        <v>13633.85</v>
      </c>
      <c r="F50" s="26">
        <f t="shared" si="0"/>
        <v>13633.85</v>
      </c>
      <c r="G50" s="26">
        <f t="shared" si="1"/>
        <v>272.67700000000002</v>
      </c>
      <c r="H50" s="26">
        <f t="shared" si="2"/>
        <v>1022.5387499999999</v>
      </c>
      <c r="I50" s="26">
        <f>+INGENIERIA!O50</f>
        <v>0</v>
      </c>
      <c r="J50" s="26">
        <f t="shared" si="3"/>
        <v>14929.06575</v>
      </c>
      <c r="K50" s="26">
        <f t="shared" si="4"/>
        <v>2388.6505200000001</v>
      </c>
      <c r="L50" s="26">
        <f t="shared" si="5"/>
        <v>17317.716270000001</v>
      </c>
      <c r="N50" s="1" t="s">
        <v>269</v>
      </c>
    </row>
    <row r="51" spans="1:14">
      <c r="A51" s="2" t="s">
        <v>106</v>
      </c>
      <c r="B51" s="1" t="s">
        <v>107</v>
      </c>
      <c r="C51" s="14">
        <v>1026.69</v>
      </c>
      <c r="F51" s="26">
        <f t="shared" si="0"/>
        <v>1026.69</v>
      </c>
      <c r="G51" s="26">
        <f t="shared" si="1"/>
        <v>20.533800000000003</v>
      </c>
      <c r="H51" s="26">
        <f t="shared" si="2"/>
        <v>77.001750000000001</v>
      </c>
      <c r="I51" s="26">
        <f>+INGENIERIA!O51</f>
        <v>0</v>
      </c>
      <c r="J51" s="26">
        <f t="shared" si="3"/>
        <v>1124.2255499999999</v>
      </c>
      <c r="K51" s="26">
        <f t="shared" si="4"/>
        <v>179.87608799999998</v>
      </c>
      <c r="L51" s="26">
        <f t="shared" si="5"/>
        <v>1304.1016379999999</v>
      </c>
      <c r="N51" s="1" t="s">
        <v>269</v>
      </c>
    </row>
    <row r="52" spans="1:14">
      <c r="A52" s="2" t="s">
        <v>108</v>
      </c>
      <c r="B52" s="1" t="s">
        <v>109</v>
      </c>
      <c r="C52" s="14">
        <v>3426.61</v>
      </c>
      <c r="F52" s="26">
        <f t="shared" si="0"/>
        <v>3426.61</v>
      </c>
      <c r="G52" s="26">
        <f t="shared" si="1"/>
        <v>68.532200000000003</v>
      </c>
      <c r="H52" s="26">
        <f t="shared" si="2"/>
        <v>256.99574999999999</v>
      </c>
      <c r="I52" s="26">
        <f>+INGENIERIA!O52</f>
        <v>0</v>
      </c>
      <c r="J52" s="26">
        <f t="shared" si="3"/>
        <v>3752.1379500000003</v>
      </c>
      <c r="K52" s="26">
        <f t="shared" si="4"/>
        <v>600.34207200000003</v>
      </c>
      <c r="L52" s="26">
        <f t="shared" si="5"/>
        <v>4352.4800220000006</v>
      </c>
      <c r="N52" s="1" t="s">
        <v>271</v>
      </c>
    </row>
    <row r="53" spans="1:14">
      <c r="A53" s="2" t="s">
        <v>110</v>
      </c>
      <c r="B53" s="1" t="s">
        <v>111</v>
      </c>
      <c r="C53" s="14">
        <v>1026.69</v>
      </c>
      <c r="F53" s="26">
        <f t="shared" si="0"/>
        <v>1026.69</v>
      </c>
      <c r="G53" s="26">
        <f t="shared" si="1"/>
        <v>20.533800000000003</v>
      </c>
      <c r="H53" s="26">
        <f t="shared" si="2"/>
        <v>77.001750000000001</v>
      </c>
      <c r="I53" s="26">
        <f>+INGENIERIA!O53</f>
        <v>0</v>
      </c>
      <c r="J53" s="26">
        <f t="shared" si="3"/>
        <v>1124.2255499999999</v>
      </c>
      <c r="K53" s="26">
        <f t="shared" si="4"/>
        <v>179.87608799999998</v>
      </c>
      <c r="L53" s="26">
        <f t="shared" si="5"/>
        <v>1304.1016379999999</v>
      </c>
      <c r="N53" s="1" t="s">
        <v>269</v>
      </c>
    </row>
    <row r="54" spans="1:14">
      <c r="A54" s="2" t="s">
        <v>112</v>
      </c>
      <c r="B54" s="1" t="s">
        <v>113</v>
      </c>
      <c r="C54" s="14">
        <v>1516.69</v>
      </c>
      <c r="F54" s="26">
        <f t="shared" si="0"/>
        <v>1516.69</v>
      </c>
      <c r="G54" s="26">
        <f t="shared" si="1"/>
        <v>30.3338</v>
      </c>
      <c r="H54" s="26">
        <f t="shared" si="2"/>
        <v>113.75175</v>
      </c>
      <c r="I54" s="26">
        <f>+INGENIERIA!O54</f>
        <v>0</v>
      </c>
      <c r="J54" s="26">
        <f t="shared" si="3"/>
        <v>1660.7755500000001</v>
      </c>
      <c r="K54" s="26">
        <f t="shared" si="4"/>
        <v>265.72408799999999</v>
      </c>
      <c r="L54" s="26">
        <f t="shared" si="5"/>
        <v>1926.499638</v>
      </c>
      <c r="N54" s="1" t="s">
        <v>272</v>
      </c>
    </row>
    <row r="55" spans="1:14">
      <c r="A55" s="2" t="s">
        <v>114</v>
      </c>
      <c r="B55" s="1" t="s">
        <v>115</v>
      </c>
      <c r="C55" s="14">
        <v>1430.23</v>
      </c>
      <c r="F55" s="26">
        <f t="shared" si="0"/>
        <v>1430.23</v>
      </c>
      <c r="G55" s="26">
        <f t="shared" si="1"/>
        <v>28.604600000000001</v>
      </c>
      <c r="H55" s="26">
        <f t="shared" si="2"/>
        <v>107.26725</v>
      </c>
      <c r="I55" s="26">
        <f>+INGENIERIA!O55</f>
        <v>0</v>
      </c>
      <c r="J55" s="26">
        <f t="shared" si="3"/>
        <v>1566.10185</v>
      </c>
      <c r="K55" s="26">
        <f t="shared" si="4"/>
        <v>250.57629600000001</v>
      </c>
      <c r="L55" s="26">
        <f t="shared" si="5"/>
        <v>1816.678146</v>
      </c>
      <c r="N55" s="1" t="s">
        <v>269</v>
      </c>
    </row>
    <row r="56" spans="1:14">
      <c r="A56" s="2" t="s">
        <v>116</v>
      </c>
      <c r="B56" s="1" t="s">
        <v>117</v>
      </c>
      <c r="C56" s="14">
        <v>3276.93</v>
      </c>
      <c r="F56" s="26">
        <f t="shared" si="0"/>
        <v>3276.93</v>
      </c>
      <c r="G56" s="26">
        <f t="shared" si="1"/>
        <v>65.538600000000002</v>
      </c>
      <c r="H56" s="26">
        <f t="shared" si="2"/>
        <v>245.76974999999999</v>
      </c>
      <c r="I56" s="26">
        <f>+INGENIERIA!O56</f>
        <v>0</v>
      </c>
      <c r="J56" s="26">
        <f t="shared" si="3"/>
        <v>3588.2383499999996</v>
      </c>
      <c r="K56" s="26">
        <f t="shared" si="4"/>
        <v>574.11813599999994</v>
      </c>
      <c r="L56" s="26">
        <f t="shared" si="5"/>
        <v>4162.3564859999997</v>
      </c>
      <c r="N56" s="1" t="s">
        <v>270</v>
      </c>
    </row>
    <row r="57" spans="1:14">
      <c r="A57" s="2" t="s">
        <v>118</v>
      </c>
      <c r="B57" s="1" t="s">
        <v>119</v>
      </c>
      <c r="C57" s="14">
        <v>10278.030000000001</v>
      </c>
      <c r="F57" s="26">
        <f t="shared" si="0"/>
        <v>10278.030000000001</v>
      </c>
      <c r="G57" s="26">
        <f t="shared" si="1"/>
        <v>205.56060000000002</v>
      </c>
      <c r="H57" s="26">
        <f t="shared" si="2"/>
        <v>770.85225000000003</v>
      </c>
      <c r="I57" s="26">
        <f>+INGENIERIA!O57</f>
        <v>0</v>
      </c>
      <c r="J57" s="26">
        <f t="shared" si="3"/>
        <v>11254.442850000001</v>
      </c>
      <c r="K57" s="26">
        <f t="shared" si="4"/>
        <v>1800.7108560000001</v>
      </c>
      <c r="L57" s="26">
        <f t="shared" si="5"/>
        <v>13055.153706000001</v>
      </c>
      <c r="N57" s="1" t="s">
        <v>271</v>
      </c>
    </row>
    <row r="58" spans="1:14">
      <c r="A58" s="2" t="s">
        <v>120</v>
      </c>
      <c r="B58" s="1" t="s">
        <v>121</v>
      </c>
      <c r="C58" s="14">
        <v>1026.69</v>
      </c>
      <c r="F58" s="26">
        <f t="shared" si="0"/>
        <v>1026.69</v>
      </c>
      <c r="G58" s="26">
        <f t="shared" si="1"/>
        <v>20.533800000000003</v>
      </c>
      <c r="H58" s="26">
        <f t="shared" si="2"/>
        <v>77.001750000000001</v>
      </c>
      <c r="I58" s="26">
        <f>+INGENIERIA!O58</f>
        <v>0</v>
      </c>
      <c r="J58" s="26">
        <f t="shared" si="3"/>
        <v>1124.2255499999999</v>
      </c>
      <c r="K58" s="26">
        <f t="shared" si="4"/>
        <v>179.87608799999998</v>
      </c>
      <c r="L58" s="26">
        <f t="shared" si="5"/>
        <v>1304.1016379999999</v>
      </c>
      <c r="N58" s="1" t="s">
        <v>269</v>
      </c>
    </row>
    <row r="59" spans="1:14">
      <c r="A59" s="2" t="s">
        <v>122</v>
      </c>
      <c r="B59" s="1" t="s">
        <v>123</v>
      </c>
      <c r="C59" s="14">
        <v>1419.31</v>
      </c>
      <c r="F59" s="26">
        <f t="shared" si="0"/>
        <v>1419.31</v>
      </c>
      <c r="G59" s="26">
        <f t="shared" si="1"/>
        <v>28.386199999999999</v>
      </c>
      <c r="H59" s="26">
        <f t="shared" si="2"/>
        <v>106.44824999999999</v>
      </c>
      <c r="I59" s="26">
        <f>+INGENIERIA!O59</f>
        <v>0</v>
      </c>
      <c r="J59" s="26">
        <f t="shared" si="3"/>
        <v>1554.1444499999998</v>
      </c>
      <c r="K59" s="26">
        <f t="shared" si="4"/>
        <v>248.66311199999998</v>
      </c>
      <c r="L59" s="26">
        <f t="shared" si="5"/>
        <v>1802.8075619999997</v>
      </c>
      <c r="N59" s="1" t="s">
        <v>269</v>
      </c>
    </row>
    <row r="60" spans="1:14">
      <c r="A60" s="2" t="s">
        <v>124</v>
      </c>
      <c r="B60" s="1" t="s">
        <v>125</v>
      </c>
      <c r="C60" s="14">
        <v>13760.58</v>
      </c>
      <c r="F60" s="26">
        <f t="shared" si="0"/>
        <v>13760.58</v>
      </c>
      <c r="G60" s="26">
        <f t="shared" si="1"/>
        <v>275.21160000000003</v>
      </c>
      <c r="H60" s="26">
        <f t="shared" si="2"/>
        <v>1032.0435</v>
      </c>
      <c r="I60" s="26">
        <f>+INGENIERIA!O60</f>
        <v>0</v>
      </c>
      <c r="J60" s="26">
        <f t="shared" si="3"/>
        <v>15067.8351</v>
      </c>
      <c r="K60" s="26">
        <f t="shared" si="4"/>
        <v>2410.8536159999999</v>
      </c>
      <c r="L60" s="26">
        <f t="shared" si="5"/>
        <v>17478.688716000001</v>
      </c>
      <c r="N60" s="1" t="s">
        <v>269</v>
      </c>
    </row>
    <row r="61" spans="1:14">
      <c r="A61" s="2" t="s">
        <v>126</v>
      </c>
      <c r="B61" s="1" t="s">
        <v>127</v>
      </c>
      <c r="C61" s="14">
        <v>1516.41</v>
      </c>
      <c r="F61" s="26">
        <f t="shared" si="0"/>
        <v>1516.41</v>
      </c>
      <c r="G61" s="26">
        <f t="shared" si="1"/>
        <v>30.328200000000002</v>
      </c>
      <c r="H61" s="26">
        <f t="shared" si="2"/>
        <v>113.73075</v>
      </c>
      <c r="I61" s="26">
        <f>+INGENIERIA!O61</f>
        <v>0</v>
      </c>
      <c r="J61" s="26">
        <f t="shared" si="3"/>
        <v>1660.4689499999999</v>
      </c>
      <c r="K61" s="26">
        <f t="shared" si="4"/>
        <v>265.67503199999999</v>
      </c>
      <c r="L61" s="26">
        <f t="shared" si="5"/>
        <v>1926.1439820000001</v>
      </c>
      <c r="N61" s="1" t="s">
        <v>270</v>
      </c>
    </row>
    <row r="62" spans="1:14">
      <c r="A62" s="2" t="s">
        <v>128</v>
      </c>
      <c r="B62" s="1" t="s">
        <v>129</v>
      </c>
      <c r="C62" s="14">
        <v>1891.55</v>
      </c>
      <c r="F62" s="26">
        <f t="shared" si="0"/>
        <v>1891.55</v>
      </c>
      <c r="G62" s="26">
        <f t="shared" si="1"/>
        <v>37.831000000000003</v>
      </c>
      <c r="H62" s="26">
        <f t="shared" si="2"/>
        <v>141.86624999999998</v>
      </c>
      <c r="I62" s="26">
        <f>+INGENIERIA!O62</f>
        <v>0</v>
      </c>
      <c r="J62" s="26">
        <f t="shared" si="3"/>
        <v>2071.2472499999999</v>
      </c>
      <c r="K62" s="26">
        <f t="shared" si="4"/>
        <v>331.39956000000001</v>
      </c>
      <c r="L62" s="26">
        <f t="shared" si="5"/>
        <v>2402.6468099999997</v>
      </c>
      <c r="N62" s="1" t="s">
        <v>270</v>
      </c>
    </row>
    <row r="63" spans="1:14">
      <c r="A63" s="2" t="s">
        <v>130</v>
      </c>
      <c r="B63" s="1" t="s">
        <v>131</v>
      </c>
      <c r="C63" s="14">
        <v>4217.6400000000003</v>
      </c>
      <c r="F63" s="26">
        <f t="shared" si="0"/>
        <v>4217.6400000000003</v>
      </c>
      <c r="G63" s="26">
        <f t="shared" si="1"/>
        <v>84.352800000000002</v>
      </c>
      <c r="H63" s="26">
        <f t="shared" si="2"/>
        <v>316.32300000000004</v>
      </c>
      <c r="I63" s="26">
        <f>+INGENIERIA!O63</f>
        <v>0</v>
      </c>
      <c r="J63" s="26">
        <f t="shared" si="3"/>
        <v>4618.3158000000003</v>
      </c>
      <c r="K63" s="26">
        <f t="shared" si="4"/>
        <v>738.93052800000009</v>
      </c>
      <c r="L63" s="26">
        <f t="shared" si="5"/>
        <v>5357.2463280000002</v>
      </c>
      <c r="N63" s="1" t="s">
        <v>270</v>
      </c>
    </row>
    <row r="64" spans="1:14">
      <c r="A64" s="2" t="s">
        <v>132</v>
      </c>
      <c r="B64" s="1" t="s">
        <v>133</v>
      </c>
      <c r="C64" s="14">
        <v>3897.97</v>
      </c>
      <c r="F64" s="26">
        <f t="shared" si="0"/>
        <v>3897.97</v>
      </c>
      <c r="G64" s="26">
        <f t="shared" si="1"/>
        <v>77.959400000000002</v>
      </c>
      <c r="H64" s="26">
        <f t="shared" si="2"/>
        <v>292.34774999999996</v>
      </c>
      <c r="I64" s="26">
        <f>+INGENIERIA!O64</f>
        <v>0</v>
      </c>
      <c r="J64" s="26">
        <f t="shared" si="3"/>
        <v>4268.2771499999999</v>
      </c>
      <c r="K64" s="26">
        <f t="shared" si="4"/>
        <v>682.92434400000002</v>
      </c>
      <c r="L64" s="26">
        <f t="shared" si="5"/>
        <v>4951.2014939999999</v>
      </c>
      <c r="N64" s="1" t="s">
        <v>269</v>
      </c>
    </row>
    <row r="65" spans="1:14">
      <c r="A65" s="2" t="s">
        <v>134</v>
      </c>
      <c r="B65" s="1" t="s">
        <v>135</v>
      </c>
      <c r="C65" s="14">
        <v>3056.5</v>
      </c>
      <c r="F65" s="26">
        <f t="shared" si="0"/>
        <v>3056.5</v>
      </c>
      <c r="G65" s="26">
        <f t="shared" si="1"/>
        <v>61.13</v>
      </c>
      <c r="H65" s="26">
        <f t="shared" si="2"/>
        <v>229.23749999999998</v>
      </c>
      <c r="I65" s="26">
        <f>+INGENIERIA!O65</f>
        <v>0</v>
      </c>
      <c r="J65" s="26">
        <f t="shared" si="3"/>
        <v>3346.8675000000003</v>
      </c>
      <c r="K65" s="26">
        <f t="shared" si="4"/>
        <v>535.49880000000007</v>
      </c>
      <c r="L65" s="26">
        <f t="shared" si="5"/>
        <v>3882.3663000000006</v>
      </c>
      <c r="N65" s="1" t="s">
        <v>270</v>
      </c>
    </row>
    <row r="66" spans="1:14">
      <c r="A66" s="2" t="s">
        <v>136</v>
      </c>
      <c r="B66" s="1" t="s">
        <v>137</v>
      </c>
      <c r="C66" s="14">
        <v>1516.69</v>
      </c>
      <c r="F66" s="26">
        <f t="shared" si="0"/>
        <v>1516.69</v>
      </c>
      <c r="G66" s="26">
        <f t="shared" si="1"/>
        <v>30.3338</v>
      </c>
      <c r="H66" s="26">
        <f t="shared" si="2"/>
        <v>113.75175</v>
      </c>
      <c r="I66" s="26">
        <f>+INGENIERIA!O66</f>
        <v>0</v>
      </c>
      <c r="J66" s="26">
        <f t="shared" si="3"/>
        <v>1660.7755500000001</v>
      </c>
      <c r="K66" s="26">
        <f t="shared" si="4"/>
        <v>265.72408799999999</v>
      </c>
      <c r="L66" s="26">
        <f t="shared" si="5"/>
        <v>1926.499638</v>
      </c>
      <c r="N66" s="1" t="s">
        <v>272</v>
      </c>
    </row>
    <row r="67" spans="1:14">
      <c r="A67" s="2" t="s">
        <v>138</v>
      </c>
      <c r="B67" s="1" t="s">
        <v>139</v>
      </c>
      <c r="C67" s="14">
        <v>5075.5200000000004</v>
      </c>
      <c r="F67" s="26">
        <f t="shared" si="0"/>
        <v>5075.5200000000004</v>
      </c>
      <c r="G67" s="26">
        <f t="shared" si="1"/>
        <v>101.5104</v>
      </c>
      <c r="H67" s="26">
        <f t="shared" si="2"/>
        <v>380.66400000000004</v>
      </c>
      <c r="I67" s="26">
        <f>+INGENIERIA!O67</f>
        <v>0</v>
      </c>
      <c r="J67" s="26">
        <f t="shared" si="3"/>
        <v>5557.6944000000003</v>
      </c>
      <c r="K67" s="26">
        <f t="shared" si="4"/>
        <v>889.23110400000007</v>
      </c>
      <c r="L67" s="26">
        <f t="shared" si="5"/>
        <v>6446.9255040000007</v>
      </c>
      <c r="N67" s="1" t="s">
        <v>269</v>
      </c>
    </row>
    <row r="68" spans="1:14">
      <c r="A68" s="2" t="s">
        <v>140</v>
      </c>
      <c r="B68" s="1" t="s">
        <v>141</v>
      </c>
      <c r="C68" s="14">
        <v>1013.31</v>
      </c>
      <c r="F68" s="26">
        <f t="shared" si="0"/>
        <v>1013.31</v>
      </c>
      <c r="G68" s="26">
        <f t="shared" si="1"/>
        <v>20.266199999999998</v>
      </c>
      <c r="H68" s="26">
        <f t="shared" si="2"/>
        <v>75.998249999999999</v>
      </c>
      <c r="I68" s="26">
        <f>+INGENIERIA!O68</f>
        <v>0</v>
      </c>
      <c r="J68" s="26">
        <f t="shared" si="3"/>
        <v>1109.5744500000001</v>
      </c>
      <c r="K68" s="26">
        <f t="shared" si="4"/>
        <v>177.53191200000001</v>
      </c>
      <c r="L68" s="26">
        <f t="shared" si="5"/>
        <v>1287.106362</v>
      </c>
      <c r="N68" s="1" t="s">
        <v>270</v>
      </c>
    </row>
    <row r="69" spans="1:14">
      <c r="A69" s="2" t="s">
        <v>142</v>
      </c>
      <c r="B69" s="1" t="s">
        <v>143</v>
      </c>
      <c r="C69" s="14">
        <v>5305</v>
      </c>
      <c r="F69" s="26">
        <f t="shared" si="0"/>
        <v>5305</v>
      </c>
      <c r="G69" s="26">
        <f t="shared" si="1"/>
        <v>106.10000000000001</v>
      </c>
      <c r="H69" s="26">
        <f t="shared" si="2"/>
        <v>397.875</v>
      </c>
      <c r="I69" s="26">
        <f>+INGENIERIA!O69</f>
        <v>0</v>
      </c>
      <c r="J69" s="26">
        <f t="shared" si="3"/>
        <v>5808.9750000000004</v>
      </c>
      <c r="K69" s="26">
        <f t="shared" si="4"/>
        <v>929.43600000000004</v>
      </c>
      <c r="L69" s="26">
        <f t="shared" si="5"/>
        <v>6738.4110000000001</v>
      </c>
      <c r="N69" s="1" t="s">
        <v>269</v>
      </c>
    </row>
    <row r="70" spans="1:14">
      <c r="A70" s="2" t="s">
        <v>144</v>
      </c>
      <c r="B70" s="1" t="s">
        <v>145</v>
      </c>
      <c r="C70" s="14">
        <v>29593.13</v>
      </c>
      <c r="F70" s="26">
        <f t="shared" si="0"/>
        <v>29593.13</v>
      </c>
      <c r="G70" s="26">
        <f t="shared" si="1"/>
        <v>591.86260000000004</v>
      </c>
      <c r="H70" s="26">
        <f t="shared" si="2"/>
        <v>2219.4847500000001</v>
      </c>
      <c r="I70" s="26">
        <f>+INGENIERIA!O70</f>
        <v>0</v>
      </c>
      <c r="J70" s="26">
        <f t="shared" si="3"/>
        <v>32404.477350000001</v>
      </c>
      <c r="K70" s="26">
        <f t="shared" si="4"/>
        <v>5184.7163760000003</v>
      </c>
      <c r="L70" s="26">
        <f t="shared" si="5"/>
        <v>37589.193725999998</v>
      </c>
      <c r="N70" s="1" t="s">
        <v>271</v>
      </c>
    </row>
    <row r="71" spans="1:14">
      <c r="A71" s="2" t="s">
        <v>146</v>
      </c>
      <c r="B71" s="1" t="s">
        <v>147</v>
      </c>
      <c r="C71" s="14">
        <v>3942.51</v>
      </c>
      <c r="F71" s="26">
        <f t="shared" si="0"/>
        <v>3942.51</v>
      </c>
      <c r="G71" s="26">
        <f t="shared" si="1"/>
        <v>78.850200000000001</v>
      </c>
      <c r="H71" s="26">
        <f t="shared" si="2"/>
        <v>295.68824999999998</v>
      </c>
      <c r="I71" s="26">
        <f>+INGENIERIA!O71</f>
        <v>0</v>
      </c>
      <c r="J71" s="26">
        <f t="shared" si="3"/>
        <v>4317.0484500000002</v>
      </c>
      <c r="K71" s="26">
        <f t="shared" si="4"/>
        <v>690.72775200000001</v>
      </c>
      <c r="L71" s="26">
        <f t="shared" si="5"/>
        <v>5007.776202</v>
      </c>
      <c r="N71" s="1" t="s">
        <v>269</v>
      </c>
    </row>
    <row r="72" spans="1:14">
      <c r="A72" s="2" t="s">
        <v>148</v>
      </c>
      <c r="B72" s="1" t="s">
        <v>149</v>
      </c>
      <c r="C72" s="14">
        <v>973.31</v>
      </c>
      <c r="F72" s="26">
        <f t="shared" si="0"/>
        <v>973.31</v>
      </c>
      <c r="G72" s="26">
        <f t="shared" si="1"/>
        <v>19.466200000000001</v>
      </c>
      <c r="H72" s="26">
        <f t="shared" si="2"/>
        <v>72.998249999999999</v>
      </c>
      <c r="I72" s="26">
        <f>+INGENIERIA!O72</f>
        <v>0</v>
      </c>
      <c r="J72" s="26">
        <f t="shared" si="3"/>
        <v>1065.7744499999999</v>
      </c>
      <c r="K72" s="26">
        <f t="shared" si="4"/>
        <v>170.523912</v>
      </c>
      <c r="L72" s="26">
        <f t="shared" si="5"/>
        <v>1236.298362</v>
      </c>
      <c r="N72" s="1" t="s">
        <v>270</v>
      </c>
    </row>
    <row r="73" spans="1:14">
      <c r="A73" s="2" t="s">
        <v>150</v>
      </c>
      <c r="B73" s="1" t="s">
        <v>151</v>
      </c>
      <c r="C73" s="14">
        <v>3053.14</v>
      </c>
      <c r="F73" s="26">
        <f t="shared" si="0"/>
        <v>3053.14</v>
      </c>
      <c r="G73" s="26">
        <f t="shared" si="1"/>
        <v>61.062799999999996</v>
      </c>
      <c r="H73" s="26">
        <f t="shared" si="2"/>
        <v>228.98549999999997</v>
      </c>
      <c r="I73" s="26">
        <f>+INGENIERIA!O73</f>
        <v>0</v>
      </c>
      <c r="J73" s="26">
        <f t="shared" si="3"/>
        <v>3343.1882999999998</v>
      </c>
      <c r="K73" s="26">
        <f t="shared" si="4"/>
        <v>534.91012799999999</v>
      </c>
      <c r="L73" s="26">
        <f t="shared" si="5"/>
        <v>3878.0984279999998</v>
      </c>
      <c r="N73" s="1" t="s">
        <v>270</v>
      </c>
    </row>
    <row r="74" spans="1:14">
      <c r="A74" s="2" t="s">
        <v>152</v>
      </c>
      <c r="B74" s="1" t="s">
        <v>153</v>
      </c>
      <c r="C74" s="14">
        <v>4430.3999999999996</v>
      </c>
      <c r="F74" s="26">
        <f t="shared" si="0"/>
        <v>4430.3999999999996</v>
      </c>
      <c r="G74" s="26">
        <f t="shared" si="1"/>
        <v>88.60799999999999</v>
      </c>
      <c r="H74" s="26">
        <f t="shared" si="2"/>
        <v>332.28</v>
      </c>
      <c r="I74" s="26">
        <f>+INGENIERIA!O74</f>
        <v>0</v>
      </c>
      <c r="J74" s="26">
        <f t="shared" si="3"/>
        <v>4851.2879999999996</v>
      </c>
      <c r="K74" s="26">
        <f t="shared" si="4"/>
        <v>776.20607999999993</v>
      </c>
      <c r="L74" s="26">
        <f t="shared" si="5"/>
        <v>5627.4940799999995</v>
      </c>
      <c r="N74" s="1" t="s">
        <v>269</v>
      </c>
    </row>
    <row r="75" spans="1:14" s="7" customFormat="1">
      <c r="A75" s="17" t="s">
        <v>154</v>
      </c>
      <c r="C75" s="7" t="s">
        <v>155</v>
      </c>
    </row>
    <row r="76" spans="1:14">
      <c r="C76" s="19">
        <v>653204.19999999995</v>
      </c>
      <c r="F76" s="27">
        <f>SUM(F14:F75)</f>
        <v>653204.20000000007</v>
      </c>
      <c r="G76" s="27">
        <f t="shared" ref="G76:L76" si="6">SUM(G14:G75)</f>
        <v>13064.083999999999</v>
      </c>
      <c r="H76" s="27">
        <f t="shared" si="6"/>
        <v>48990.315000000024</v>
      </c>
      <c r="I76" s="27">
        <f t="shared" si="6"/>
        <v>0</v>
      </c>
      <c r="J76" s="27">
        <f t="shared" si="6"/>
        <v>715258.59899999993</v>
      </c>
      <c r="K76" s="27">
        <f t="shared" si="6"/>
        <v>114441.37584000004</v>
      </c>
      <c r="L76" s="27">
        <f t="shared" si="6"/>
        <v>829699.97484000004</v>
      </c>
    </row>
    <row r="78" spans="1:14">
      <c r="A78" s="12" t="s">
        <v>156</v>
      </c>
    </row>
    <row r="79" spans="1:14">
      <c r="A79" s="2" t="s">
        <v>157</v>
      </c>
      <c r="B79" s="1" t="s">
        <v>158</v>
      </c>
      <c r="C79" s="14">
        <v>2440.41</v>
      </c>
      <c r="F79" s="26">
        <f t="shared" ref="F79" si="7">+C79</f>
        <v>2440.41</v>
      </c>
      <c r="G79" s="26">
        <f t="shared" ref="G79:G120" si="8">+F79*2%</f>
        <v>48.808199999999999</v>
      </c>
      <c r="H79" s="26">
        <f t="shared" ref="H79" si="9">+F79*7.5%</f>
        <v>183.03074999999998</v>
      </c>
      <c r="I79" s="26">
        <f>+INGENIERIA!O79</f>
        <v>119.58</v>
      </c>
      <c r="J79" s="26">
        <f t="shared" ref="J79" si="10">SUM(F79:I79)</f>
        <v>2791.8289499999996</v>
      </c>
      <c r="K79" s="26">
        <f t="shared" ref="K79:K120" si="11">+J79*0.16</f>
        <v>446.69263199999995</v>
      </c>
      <c r="L79" s="26">
        <f t="shared" ref="L79" si="12">+J79+K79</f>
        <v>3238.5215819999994</v>
      </c>
    </row>
    <row r="80" spans="1:14">
      <c r="A80" s="2" t="s">
        <v>159</v>
      </c>
      <c r="B80" s="1" t="s">
        <v>160</v>
      </c>
      <c r="C80" s="14">
        <v>5692.13</v>
      </c>
      <c r="F80" s="26">
        <f t="shared" ref="F80:F120" si="13">+C80</f>
        <v>5692.13</v>
      </c>
      <c r="G80" s="26">
        <f t="shared" si="8"/>
        <v>113.8426</v>
      </c>
      <c r="H80" s="26">
        <f t="shared" ref="H80:H120" si="14">+F80*7.5%</f>
        <v>426.90974999999997</v>
      </c>
      <c r="I80" s="26">
        <f>+INGENIERIA!O80</f>
        <v>278.91000000000003</v>
      </c>
      <c r="J80" s="26">
        <f t="shared" ref="J80:J120" si="15">SUM(F80:I80)</f>
        <v>6511.7923499999997</v>
      </c>
      <c r="K80" s="26">
        <f t="shared" si="11"/>
        <v>1041.8867760000001</v>
      </c>
      <c r="L80" s="26">
        <f t="shared" ref="L80:L120" si="16">+J80+K80</f>
        <v>7553.679126</v>
      </c>
    </row>
    <row r="81" spans="1:12">
      <c r="A81" s="2" t="s">
        <v>161</v>
      </c>
      <c r="B81" s="1" t="s">
        <v>162</v>
      </c>
      <c r="C81" s="14">
        <v>3263.63</v>
      </c>
      <c r="F81" s="26">
        <f t="shared" si="13"/>
        <v>3263.63</v>
      </c>
      <c r="G81" s="26">
        <f t="shared" si="8"/>
        <v>65.272599999999997</v>
      </c>
      <c r="H81" s="26">
        <f t="shared" si="14"/>
        <v>244.77224999999999</v>
      </c>
      <c r="I81" s="26">
        <f>+INGENIERIA!O81</f>
        <v>159.91999999999999</v>
      </c>
      <c r="J81" s="26">
        <f t="shared" si="15"/>
        <v>3733.59485</v>
      </c>
      <c r="K81" s="26">
        <f t="shared" si="11"/>
        <v>597.37517600000001</v>
      </c>
      <c r="L81" s="26">
        <f t="shared" si="16"/>
        <v>4330.970026</v>
      </c>
    </row>
    <row r="82" spans="1:12">
      <c r="A82" s="2" t="s">
        <v>163</v>
      </c>
      <c r="B82" s="1" t="s">
        <v>164</v>
      </c>
      <c r="C82" s="14">
        <v>3722.05</v>
      </c>
      <c r="F82" s="26">
        <f t="shared" si="13"/>
        <v>3722.05</v>
      </c>
      <c r="G82" s="26">
        <f t="shared" si="8"/>
        <v>74.441000000000003</v>
      </c>
      <c r="H82" s="26">
        <f t="shared" si="14"/>
        <v>279.15375</v>
      </c>
      <c r="I82" s="26">
        <f>+INGENIERIA!O82</f>
        <v>182.38</v>
      </c>
      <c r="J82" s="26">
        <f t="shared" si="15"/>
        <v>4258.0247499999996</v>
      </c>
      <c r="K82" s="26">
        <f t="shared" si="11"/>
        <v>681.28395999999998</v>
      </c>
      <c r="L82" s="26">
        <f t="shared" si="16"/>
        <v>4939.3087099999993</v>
      </c>
    </row>
    <row r="83" spans="1:12">
      <c r="A83" s="2" t="s">
        <v>165</v>
      </c>
      <c r="B83" s="1" t="s">
        <v>166</v>
      </c>
      <c r="C83" s="14">
        <v>1168.28</v>
      </c>
      <c r="F83" s="26">
        <f t="shared" si="13"/>
        <v>1168.28</v>
      </c>
      <c r="G83" s="26">
        <f t="shared" si="8"/>
        <v>23.365600000000001</v>
      </c>
      <c r="H83" s="26">
        <f t="shared" si="14"/>
        <v>87.620999999999995</v>
      </c>
      <c r="I83" s="26">
        <f>+INGENIERIA!O83</f>
        <v>57.25</v>
      </c>
      <c r="J83" s="26">
        <f t="shared" si="15"/>
        <v>1336.5166000000002</v>
      </c>
      <c r="K83" s="26">
        <f t="shared" si="11"/>
        <v>213.84265600000003</v>
      </c>
      <c r="L83" s="26">
        <f t="shared" si="16"/>
        <v>1550.3592560000002</v>
      </c>
    </row>
    <row r="84" spans="1:12">
      <c r="A84" s="2" t="s">
        <v>167</v>
      </c>
      <c r="B84" s="1" t="s">
        <v>168</v>
      </c>
      <c r="C84" s="14">
        <v>2024.64</v>
      </c>
      <c r="F84" s="26">
        <f t="shared" si="13"/>
        <v>2024.64</v>
      </c>
      <c r="G84" s="26">
        <f t="shared" si="8"/>
        <v>40.492800000000003</v>
      </c>
      <c r="H84" s="26">
        <f t="shared" si="14"/>
        <v>151.84800000000001</v>
      </c>
      <c r="I84" s="26">
        <f>+INGENIERIA!O84</f>
        <v>0</v>
      </c>
      <c r="J84" s="26">
        <f t="shared" si="15"/>
        <v>2216.9808000000003</v>
      </c>
      <c r="K84" s="26">
        <f t="shared" si="11"/>
        <v>354.71692800000005</v>
      </c>
      <c r="L84" s="26">
        <f t="shared" si="16"/>
        <v>2571.6977280000001</v>
      </c>
    </row>
    <row r="85" spans="1:12">
      <c r="A85" s="2" t="s">
        <v>169</v>
      </c>
      <c r="B85" s="1" t="s">
        <v>170</v>
      </c>
      <c r="C85" s="14">
        <v>3569.69</v>
      </c>
      <c r="F85" s="26">
        <f t="shared" si="13"/>
        <v>3569.69</v>
      </c>
      <c r="G85" s="26">
        <f t="shared" si="8"/>
        <v>71.393799999999999</v>
      </c>
      <c r="H85" s="26">
        <f t="shared" si="14"/>
        <v>267.72674999999998</v>
      </c>
      <c r="I85" s="26">
        <f>+INGENIERIA!O85</f>
        <v>0</v>
      </c>
      <c r="J85" s="26">
        <f t="shared" si="15"/>
        <v>3908.8105499999997</v>
      </c>
      <c r="K85" s="26">
        <f t="shared" si="11"/>
        <v>625.40968799999996</v>
      </c>
      <c r="L85" s="26">
        <f t="shared" si="16"/>
        <v>4534.2202379999999</v>
      </c>
    </row>
    <row r="86" spans="1:12">
      <c r="A86" s="2" t="s">
        <v>171</v>
      </c>
      <c r="B86" s="1" t="s">
        <v>172</v>
      </c>
      <c r="C86" s="14">
        <v>2918.15</v>
      </c>
      <c r="F86" s="26">
        <f t="shared" si="13"/>
        <v>2918.15</v>
      </c>
      <c r="G86" s="26">
        <f t="shared" si="8"/>
        <v>58.363</v>
      </c>
      <c r="H86" s="26">
        <f t="shared" si="14"/>
        <v>218.86125000000001</v>
      </c>
      <c r="I86" s="26">
        <f>+INGENIERIA!O86</f>
        <v>142.99</v>
      </c>
      <c r="J86" s="26">
        <f t="shared" si="15"/>
        <v>3338.3642499999996</v>
      </c>
      <c r="K86" s="26">
        <f t="shared" si="11"/>
        <v>534.1382799999999</v>
      </c>
      <c r="L86" s="26">
        <f t="shared" si="16"/>
        <v>3872.5025299999998</v>
      </c>
    </row>
    <row r="87" spans="1:12">
      <c r="A87" s="2" t="s">
        <v>173</v>
      </c>
      <c r="B87" s="1" t="s">
        <v>174</v>
      </c>
      <c r="C87" s="14">
        <v>5053.72</v>
      </c>
      <c r="F87" s="26">
        <f t="shared" si="13"/>
        <v>5053.72</v>
      </c>
      <c r="G87" s="26">
        <f t="shared" si="8"/>
        <v>101.07440000000001</v>
      </c>
      <c r="H87" s="26">
        <f t="shared" si="14"/>
        <v>379.029</v>
      </c>
      <c r="I87" s="26">
        <f>+INGENIERIA!O87</f>
        <v>247.63</v>
      </c>
      <c r="J87" s="26">
        <f t="shared" si="15"/>
        <v>5781.4534000000012</v>
      </c>
      <c r="K87" s="26">
        <f t="shared" si="11"/>
        <v>925.03254400000026</v>
      </c>
      <c r="L87" s="26">
        <f t="shared" si="16"/>
        <v>6706.4859440000018</v>
      </c>
    </row>
    <row r="88" spans="1:12">
      <c r="A88" s="2" t="s">
        <v>175</v>
      </c>
      <c r="B88" s="1" t="s">
        <v>176</v>
      </c>
      <c r="C88" s="14">
        <v>3451.31</v>
      </c>
      <c r="F88" s="26">
        <f t="shared" si="13"/>
        <v>3451.31</v>
      </c>
      <c r="G88" s="26">
        <f t="shared" si="8"/>
        <v>69.026200000000003</v>
      </c>
      <c r="H88" s="26">
        <f t="shared" si="14"/>
        <v>258.84825000000001</v>
      </c>
      <c r="I88" s="26">
        <f>+INGENIERIA!O88</f>
        <v>0</v>
      </c>
      <c r="J88" s="26">
        <f t="shared" si="15"/>
        <v>3779.1844499999997</v>
      </c>
      <c r="K88" s="26">
        <f t="shared" si="11"/>
        <v>604.66951199999994</v>
      </c>
      <c r="L88" s="26">
        <f t="shared" si="16"/>
        <v>4383.8539619999992</v>
      </c>
    </row>
    <row r="89" spans="1:12">
      <c r="A89" s="2" t="s">
        <v>177</v>
      </c>
      <c r="B89" s="1" t="s">
        <v>178</v>
      </c>
      <c r="C89" s="14">
        <v>910.24</v>
      </c>
      <c r="F89" s="26">
        <f t="shared" si="13"/>
        <v>910.24</v>
      </c>
      <c r="G89" s="26">
        <f t="shared" si="8"/>
        <v>18.204800000000002</v>
      </c>
      <c r="H89" s="26">
        <f t="shared" si="14"/>
        <v>68.268000000000001</v>
      </c>
      <c r="I89" s="26">
        <f>+INGENIERIA!O89</f>
        <v>0</v>
      </c>
      <c r="J89" s="26">
        <f t="shared" si="15"/>
        <v>996.71280000000002</v>
      </c>
      <c r="K89" s="26">
        <f t="shared" si="11"/>
        <v>159.47404800000001</v>
      </c>
      <c r="L89" s="26">
        <f t="shared" si="16"/>
        <v>1156.1868480000001</v>
      </c>
    </row>
    <row r="90" spans="1:12">
      <c r="A90" s="2" t="s">
        <v>179</v>
      </c>
      <c r="B90" s="1" t="s">
        <v>180</v>
      </c>
      <c r="C90" s="14">
        <v>5138.1499999999996</v>
      </c>
      <c r="F90" s="26">
        <f t="shared" si="13"/>
        <v>5138.1499999999996</v>
      </c>
      <c r="G90" s="26">
        <f t="shared" si="8"/>
        <v>102.76299999999999</v>
      </c>
      <c r="H90" s="26">
        <f t="shared" si="14"/>
        <v>385.36124999999998</v>
      </c>
      <c r="I90" s="26">
        <f>+INGENIERIA!O90</f>
        <v>0</v>
      </c>
      <c r="J90" s="26">
        <f t="shared" si="15"/>
        <v>5626.2742499999995</v>
      </c>
      <c r="K90" s="26">
        <f t="shared" si="11"/>
        <v>900.20387999999991</v>
      </c>
      <c r="L90" s="26">
        <f t="shared" si="16"/>
        <v>6526.4781299999995</v>
      </c>
    </row>
    <row r="91" spans="1:12">
      <c r="A91" s="2" t="s">
        <v>181</v>
      </c>
      <c r="B91" s="1" t="s">
        <v>182</v>
      </c>
      <c r="C91" s="14">
        <v>1028.0999999999999</v>
      </c>
      <c r="F91" s="26">
        <f t="shared" si="13"/>
        <v>1028.0999999999999</v>
      </c>
      <c r="G91" s="26">
        <f t="shared" si="8"/>
        <v>20.561999999999998</v>
      </c>
      <c r="H91" s="26">
        <f t="shared" si="14"/>
        <v>77.107499999999987</v>
      </c>
      <c r="I91" s="26">
        <f>+INGENIERIA!O91</f>
        <v>0</v>
      </c>
      <c r="J91" s="26">
        <f t="shared" si="15"/>
        <v>1125.7694999999999</v>
      </c>
      <c r="K91" s="26">
        <f t="shared" si="11"/>
        <v>180.12311999999997</v>
      </c>
      <c r="L91" s="26">
        <f t="shared" si="16"/>
        <v>1305.8926199999999</v>
      </c>
    </row>
    <row r="92" spans="1:12">
      <c r="A92" s="2" t="s">
        <v>183</v>
      </c>
      <c r="B92" s="1" t="s">
        <v>184</v>
      </c>
      <c r="C92" s="14">
        <v>1023.39</v>
      </c>
      <c r="F92" s="26">
        <f t="shared" si="13"/>
        <v>1023.39</v>
      </c>
      <c r="G92" s="26">
        <f t="shared" si="8"/>
        <v>20.4678</v>
      </c>
      <c r="H92" s="26">
        <f t="shared" si="14"/>
        <v>76.754249999999999</v>
      </c>
      <c r="I92" s="26">
        <f>+INGENIERIA!O92</f>
        <v>50.15</v>
      </c>
      <c r="J92" s="26">
        <f t="shared" si="15"/>
        <v>1170.76205</v>
      </c>
      <c r="K92" s="26">
        <f t="shared" si="11"/>
        <v>187.32192800000001</v>
      </c>
      <c r="L92" s="26">
        <f t="shared" si="16"/>
        <v>1358.0839780000001</v>
      </c>
    </row>
    <row r="93" spans="1:12">
      <c r="A93" s="2" t="s">
        <v>185</v>
      </c>
      <c r="B93" s="1" t="s">
        <v>186</v>
      </c>
      <c r="C93" s="14">
        <v>5920.05</v>
      </c>
      <c r="F93" s="26">
        <f t="shared" si="13"/>
        <v>5920.05</v>
      </c>
      <c r="G93" s="26">
        <f t="shared" si="8"/>
        <v>118.40100000000001</v>
      </c>
      <c r="H93" s="26">
        <f t="shared" si="14"/>
        <v>444.00375000000003</v>
      </c>
      <c r="I93" s="26">
        <f>+INGENIERIA!O93</f>
        <v>290.08</v>
      </c>
      <c r="J93" s="26">
        <f t="shared" si="15"/>
        <v>6772.5347499999998</v>
      </c>
      <c r="K93" s="26">
        <f t="shared" si="11"/>
        <v>1083.60556</v>
      </c>
      <c r="L93" s="26">
        <f t="shared" si="16"/>
        <v>7856.1403099999998</v>
      </c>
    </row>
    <row r="94" spans="1:12">
      <c r="A94" s="2" t="s">
        <v>187</v>
      </c>
      <c r="B94" s="1" t="s">
        <v>188</v>
      </c>
      <c r="C94" s="14">
        <v>623.35</v>
      </c>
      <c r="F94" s="26">
        <f t="shared" si="13"/>
        <v>623.35</v>
      </c>
      <c r="G94" s="26">
        <f t="shared" si="8"/>
        <v>12.467000000000001</v>
      </c>
      <c r="H94" s="26">
        <f t="shared" si="14"/>
        <v>46.751249999999999</v>
      </c>
      <c r="I94" s="26">
        <f>+INGENIERIA!O94</f>
        <v>30.54</v>
      </c>
      <c r="J94" s="26">
        <f t="shared" si="15"/>
        <v>713.10825</v>
      </c>
      <c r="K94" s="26">
        <f t="shared" si="11"/>
        <v>114.09732</v>
      </c>
      <c r="L94" s="26">
        <f t="shared" si="16"/>
        <v>827.20556999999997</v>
      </c>
    </row>
    <row r="95" spans="1:12">
      <c r="A95" s="2" t="s">
        <v>189</v>
      </c>
      <c r="B95" s="1" t="s">
        <v>190</v>
      </c>
      <c r="C95" s="14">
        <v>3913.67</v>
      </c>
      <c r="F95" s="26">
        <f t="shared" si="13"/>
        <v>3913.67</v>
      </c>
      <c r="G95" s="26">
        <f t="shared" si="8"/>
        <v>78.273400000000009</v>
      </c>
      <c r="H95" s="26">
        <f t="shared" si="14"/>
        <v>293.52524999999997</v>
      </c>
      <c r="I95" s="26">
        <f>+INGENIERIA!O95</f>
        <v>0</v>
      </c>
      <c r="J95" s="26">
        <f t="shared" si="15"/>
        <v>4285.4686499999998</v>
      </c>
      <c r="K95" s="26">
        <f t="shared" si="11"/>
        <v>685.67498399999999</v>
      </c>
      <c r="L95" s="26">
        <f t="shared" si="16"/>
        <v>4971.143634</v>
      </c>
    </row>
    <row r="96" spans="1:12">
      <c r="A96" s="2" t="s">
        <v>191</v>
      </c>
      <c r="B96" s="1" t="s">
        <v>192</v>
      </c>
      <c r="C96" s="14">
        <v>1947.7</v>
      </c>
      <c r="F96" s="26">
        <f t="shared" si="13"/>
        <v>1947.7</v>
      </c>
      <c r="G96" s="26">
        <f t="shared" si="8"/>
        <v>38.954000000000001</v>
      </c>
      <c r="H96" s="26">
        <f t="shared" si="14"/>
        <v>146.07749999999999</v>
      </c>
      <c r="I96" s="26">
        <f>+INGENIERIA!O96</f>
        <v>95.44</v>
      </c>
      <c r="J96" s="26">
        <f t="shared" si="15"/>
        <v>2228.1714999999999</v>
      </c>
      <c r="K96" s="26">
        <f t="shared" si="11"/>
        <v>356.50743999999997</v>
      </c>
      <c r="L96" s="26">
        <f t="shared" si="16"/>
        <v>2584.6789399999998</v>
      </c>
    </row>
    <row r="97" spans="1:14">
      <c r="A97" s="2" t="s">
        <v>193</v>
      </c>
      <c r="B97" s="1" t="s">
        <v>194</v>
      </c>
      <c r="C97" s="14">
        <v>1625.05</v>
      </c>
      <c r="F97" s="26">
        <f t="shared" si="13"/>
        <v>1625.05</v>
      </c>
      <c r="G97" s="26">
        <f t="shared" si="8"/>
        <v>32.500999999999998</v>
      </c>
      <c r="H97" s="26">
        <f t="shared" si="14"/>
        <v>121.87875</v>
      </c>
      <c r="I97" s="26">
        <f>+INGENIERIA!O97</f>
        <v>0</v>
      </c>
      <c r="J97" s="26">
        <f t="shared" si="15"/>
        <v>1779.42975</v>
      </c>
      <c r="K97" s="26">
        <f t="shared" si="11"/>
        <v>284.70875999999998</v>
      </c>
      <c r="L97" s="26">
        <f t="shared" si="16"/>
        <v>2064.1385099999998</v>
      </c>
      <c r="N97" s="1" t="s">
        <v>269</v>
      </c>
    </row>
    <row r="98" spans="1:14">
      <c r="A98" s="2" t="s">
        <v>195</v>
      </c>
      <c r="B98" s="1" t="s">
        <v>196</v>
      </c>
      <c r="C98" s="14">
        <v>1200.01</v>
      </c>
      <c r="F98" s="26">
        <f t="shared" si="13"/>
        <v>1200.01</v>
      </c>
      <c r="G98" s="26">
        <f t="shared" si="8"/>
        <v>24.0002</v>
      </c>
      <c r="H98" s="26">
        <f t="shared" si="14"/>
        <v>90.000749999999996</v>
      </c>
      <c r="I98" s="26">
        <f>+INGENIERIA!O98</f>
        <v>0</v>
      </c>
      <c r="J98" s="26">
        <f t="shared" si="15"/>
        <v>1314.0109499999999</v>
      </c>
      <c r="K98" s="26">
        <f t="shared" si="11"/>
        <v>210.24175199999999</v>
      </c>
      <c r="L98" s="26">
        <f t="shared" si="16"/>
        <v>1524.2527019999998</v>
      </c>
    </row>
    <row r="99" spans="1:14">
      <c r="A99" s="2" t="s">
        <v>197</v>
      </c>
      <c r="B99" s="1" t="s">
        <v>198</v>
      </c>
      <c r="C99" s="14">
        <v>1291.2</v>
      </c>
      <c r="F99" s="26">
        <f t="shared" si="13"/>
        <v>1291.2</v>
      </c>
      <c r="G99" s="26">
        <f t="shared" si="8"/>
        <v>25.824000000000002</v>
      </c>
      <c r="H99" s="26">
        <f t="shared" si="14"/>
        <v>96.84</v>
      </c>
      <c r="I99" s="26">
        <f>+INGENIERIA!O99</f>
        <v>63.27</v>
      </c>
      <c r="J99" s="26">
        <f t="shared" si="15"/>
        <v>1477.134</v>
      </c>
      <c r="K99" s="26">
        <f t="shared" si="11"/>
        <v>236.34144000000001</v>
      </c>
      <c r="L99" s="26">
        <f t="shared" si="16"/>
        <v>1713.4754399999999</v>
      </c>
    </row>
    <row r="100" spans="1:14">
      <c r="A100" s="2" t="s">
        <v>199</v>
      </c>
      <c r="B100" s="1" t="s">
        <v>200</v>
      </c>
      <c r="C100" s="14">
        <v>4082.61</v>
      </c>
      <c r="F100" s="26">
        <f t="shared" si="13"/>
        <v>4082.61</v>
      </c>
      <c r="G100" s="26">
        <f t="shared" si="8"/>
        <v>81.652200000000008</v>
      </c>
      <c r="H100" s="26">
        <f t="shared" si="14"/>
        <v>306.19574999999998</v>
      </c>
      <c r="I100" s="26">
        <f>+INGENIERIA!O100</f>
        <v>0</v>
      </c>
      <c r="J100" s="26">
        <f t="shared" si="15"/>
        <v>4470.45795</v>
      </c>
      <c r="K100" s="26">
        <f t="shared" si="11"/>
        <v>715.27327200000002</v>
      </c>
      <c r="L100" s="26">
        <f t="shared" si="16"/>
        <v>5185.7312220000003</v>
      </c>
    </row>
    <row r="101" spans="1:14">
      <c r="A101" s="2" t="s">
        <v>201</v>
      </c>
      <c r="B101" s="1" t="s">
        <v>202</v>
      </c>
      <c r="C101" s="14">
        <v>2683.79</v>
      </c>
      <c r="F101" s="26">
        <f t="shared" si="13"/>
        <v>2683.79</v>
      </c>
      <c r="G101" s="26">
        <f t="shared" si="8"/>
        <v>53.675800000000002</v>
      </c>
      <c r="H101" s="26">
        <f t="shared" si="14"/>
        <v>201.28424999999999</v>
      </c>
      <c r="I101" s="26">
        <f>+INGENIERIA!O101</f>
        <v>131.51</v>
      </c>
      <c r="J101" s="26">
        <f t="shared" si="15"/>
        <v>3070.2600499999999</v>
      </c>
      <c r="K101" s="26">
        <f t="shared" si="11"/>
        <v>491.24160799999999</v>
      </c>
      <c r="L101" s="26">
        <f t="shared" si="16"/>
        <v>3561.5016579999997</v>
      </c>
    </row>
    <row r="102" spans="1:14">
      <c r="A102" s="2" t="s">
        <v>203</v>
      </c>
      <c r="B102" s="1" t="s">
        <v>204</v>
      </c>
      <c r="C102" s="14">
        <v>1524.45</v>
      </c>
      <c r="F102" s="26">
        <f t="shared" si="13"/>
        <v>1524.45</v>
      </c>
      <c r="G102" s="26">
        <f t="shared" si="8"/>
        <v>30.489000000000001</v>
      </c>
      <c r="H102" s="26">
        <f t="shared" si="14"/>
        <v>114.33374999999999</v>
      </c>
      <c r="I102" s="26">
        <f>+INGENIERIA!O102</f>
        <v>74.7</v>
      </c>
      <c r="J102" s="26">
        <f t="shared" si="15"/>
        <v>1743.9727500000001</v>
      </c>
      <c r="K102" s="26">
        <f t="shared" si="11"/>
        <v>279.03564</v>
      </c>
      <c r="L102" s="26">
        <f t="shared" si="16"/>
        <v>2023.0083900000002</v>
      </c>
    </row>
    <row r="103" spans="1:14">
      <c r="A103" s="2" t="s">
        <v>205</v>
      </c>
      <c r="B103" s="1" t="s">
        <v>206</v>
      </c>
      <c r="C103" s="14">
        <v>1199.94</v>
      </c>
      <c r="F103" s="26">
        <f t="shared" si="13"/>
        <v>1199.94</v>
      </c>
      <c r="G103" s="26">
        <f t="shared" si="8"/>
        <v>23.998800000000003</v>
      </c>
      <c r="H103" s="26">
        <f t="shared" si="14"/>
        <v>89.995500000000007</v>
      </c>
      <c r="I103" s="26">
        <f>+INGENIERIA!O103</f>
        <v>0</v>
      </c>
      <c r="J103" s="26">
        <f t="shared" si="15"/>
        <v>1313.9343000000001</v>
      </c>
      <c r="K103" s="26">
        <f t="shared" si="11"/>
        <v>210.22948800000003</v>
      </c>
      <c r="L103" s="26">
        <f t="shared" si="16"/>
        <v>1524.1637880000001</v>
      </c>
    </row>
    <row r="104" spans="1:14">
      <c r="A104" s="2" t="s">
        <v>207</v>
      </c>
      <c r="B104" s="1" t="s">
        <v>208</v>
      </c>
      <c r="C104" s="14">
        <v>11910.5</v>
      </c>
      <c r="F104" s="26">
        <f t="shared" si="13"/>
        <v>11910.5</v>
      </c>
      <c r="G104" s="26">
        <f t="shared" si="8"/>
        <v>238.21</v>
      </c>
      <c r="H104" s="26">
        <f t="shared" si="14"/>
        <v>893.28750000000002</v>
      </c>
      <c r="I104" s="26">
        <f>+INGENIERIA!O104</f>
        <v>0</v>
      </c>
      <c r="J104" s="26">
        <f t="shared" si="15"/>
        <v>13041.997499999999</v>
      </c>
      <c r="K104" s="26">
        <f t="shared" si="11"/>
        <v>2086.7195999999999</v>
      </c>
      <c r="L104" s="26">
        <f t="shared" si="16"/>
        <v>15128.7171</v>
      </c>
    </row>
    <row r="105" spans="1:14">
      <c r="A105" s="2" t="s">
        <v>209</v>
      </c>
      <c r="B105" s="1" t="s">
        <v>210</v>
      </c>
      <c r="C105" s="14">
        <v>1028.58</v>
      </c>
      <c r="F105" s="26">
        <f t="shared" si="13"/>
        <v>1028.58</v>
      </c>
      <c r="G105" s="26">
        <f t="shared" si="8"/>
        <v>20.5716</v>
      </c>
      <c r="H105" s="26">
        <f t="shared" si="14"/>
        <v>77.143499999999989</v>
      </c>
      <c r="I105" s="26">
        <f>+INGENIERIA!O105</f>
        <v>0</v>
      </c>
      <c r="J105" s="26">
        <f t="shared" si="15"/>
        <v>1126.2950999999998</v>
      </c>
      <c r="K105" s="26">
        <f t="shared" si="11"/>
        <v>180.20721599999999</v>
      </c>
      <c r="L105" s="26">
        <f t="shared" si="16"/>
        <v>1306.5023159999998</v>
      </c>
    </row>
    <row r="106" spans="1:14">
      <c r="A106" s="2" t="s">
        <v>211</v>
      </c>
      <c r="B106" s="1" t="s">
        <v>212</v>
      </c>
      <c r="C106" s="14">
        <v>1199.94</v>
      </c>
      <c r="F106" s="26">
        <f t="shared" si="13"/>
        <v>1199.94</v>
      </c>
      <c r="G106" s="26">
        <f t="shared" si="8"/>
        <v>23.998800000000003</v>
      </c>
      <c r="H106" s="26">
        <f t="shared" si="14"/>
        <v>89.995500000000007</v>
      </c>
      <c r="I106" s="26">
        <f>+INGENIERIA!O106</f>
        <v>0</v>
      </c>
      <c r="J106" s="26">
        <f t="shared" si="15"/>
        <v>1313.9343000000001</v>
      </c>
      <c r="K106" s="26">
        <f t="shared" si="11"/>
        <v>210.22948800000003</v>
      </c>
      <c r="L106" s="26">
        <f t="shared" si="16"/>
        <v>1524.1637880000001</v>
      </c>
    </row>
    <row r="107" spans="1:14">
      <c r="A107" s="2" t="s">
        <v>213</v>
      </c>
      <c r="B107" s="1" t="s">
        <v>214</v>
      </c>
      <c r="C107" s="14">
        <v>7092.07</v>
      </c>
      <c r="F107" s="26">
        <f t="shared" si="13"/>
        <v>7092.07</v>
      </c>
      <c r="G107" s="26">
        <f t="shared" si="8"/>
        <v>141.84139999999999</v>
      </c>
      <c r="H107" s="26">
        <f t="shared" si="14"/>
        <v>531.90524999999991</v>
      </c>
      <c r="I107" s="26">
        <f>+INGENIERIA!O107</f>
        <v>0</v>
      </c>
      <c r="J107" s="26">
        <f t="shared" si="15"/>
        <v>7765.8166499999998</v>
      </c>
      <c r="K107" s="26">
        <f t="shared" si="11"/>
        <v>1242.5306639999999</v>
      </c>
      <c r="L107" s="26">
        <f t="shared" si="16"/>
        <v>9008.3473139999987</v>
      </c>
    </row>
    <row r="108" spans="1:14">
      <c r="A108" s="2" t="s">
        <v>215</v>
      </c>
      <c r="B108" s="1" t="s">
        <v>216</v>
      </c>
      <c r="C108" s="14">
        <v>1306.67</v>
      </c>
      <c r="F108" s="26">
        <f t="shared" si="13"/>
        <v>1306.67</v>
      </c>
      <c r="G108" s="26">
        <f t="shared" si="8"/>
        <v>26.133400000000002</v>
      </c>
      <c r="H108" s="26">
        <f t="shared" si="14"/>
        <v>98.000250000000008</v>
      </c>
      <c r="I108" s="26">
        <f>+INGENIERIA!O108</f>
        <v>64.03</v>
      </c>
      <c r="J108" s="26">
        <f t="shared" si="15"/>
        <v>1494.83365</v>
      </c>
      <c r="K108" s="26">
        <f t="shared" si="11"/>
        <v>239.173384</v>
      </c>
      <c r="L108" s="26">
        <f t="shared" si="16"/>
        <v>1734.007034</v>
      </c>
    </row>
    <row r="109" spans="1:14">
      <c r="A109" s="2" t="s">
        <v>217</v>
      </c>
      <c r="B109" s="1" t="s">
        <v>218</v>
      </c>
      <c r="C109" s="14">
        <v>2816.74</v>
      </c>
      <c r="F109" s="26">
        <f t="shared" si="13"/>
        <v>2816.74</v>
      </c>
      <c r="G109" s="26">
        <f t="shared" si="8"/>
        <v>56.334799999999994</v>
      </c>
      <c r="H109" s="26">
        <f t="shared" si="14"/>
        <v>211.25549999999998</v>
      </c>
      <c r="I109" s="26">
        <f>+INGENIERIA!O109</f>
        <v>0</v>
      </c>
      <c r="J109" s="26">
        <f t="shared" si="15"/>
        <v>3084.3302999999996</v>
      </c>
      <c r="K109" s="26">
        <f t="shared" si="11"/>
        <v>493.49284799999992</v>
      </c>
      <c r="L109" s="26">
        <f t="shared" si="16"/>
        <v>3577.8231479999995</v>
      </c>
    </row>
    <row r="110" spans="1:14">
      <c r="A110" s="2" t="s">
        <v>219</v>
      </c>
      <c r="B110" s="1" t="s">
        <v>220</v>
      </c>
      <c r="C110" s="14">
        <v>1521.14</v>
      </c>
      <c r="F110" s="26">
        <f t="shared" si="13"/>
        <v>1521.14</v>
      </c>
      <c r="G110" s="26">
        <f t="shared" si="8"/>
        <v>30.422800000000002</v>
      </c>
      <c r="H110" s="26">
        <f t="shared" si="14"/>
        <v>114.08550000000001</v>
      </c>
      <c r="I110" s="26">
        <f>+INGENIERIA!O110</f>
        <v>0</v>
      </c>
      <c r="J110" s="26">
        <f t="shared" si="15"/>
        <v>1665.6483000000001</v>
      </c>
      <c r="K110" s="26">
        <f t="shared" si="11"/>
        <v>266.50372800000002</v>
      </c>
      <c r="L110" s="26">
        <f t="shared" si="16"/>
        <v>1932.152028</v>
      </c>
    </row>
    <row r="111" spans="1:14">
      <c r="A111" s="2" t="s">
        <v>221</v>
      </c>
      <c r="B111" s="1" t="s">
        <v>222</v>
      </c>
      <c r="C111" s="14">
        <v>778.7</v>
      </c>
      <c r="F111" s="26">
        <f t="shared" si="13"/>
        <v>778.7</v>
      </c>
      <c r="G111" s="26">
        <f t="shared" si="8"/>
        <v>15.574000000000002</v>
      </c>
      <c r="H111" s="26">
        <f t="shared" si="14"/>
        <v>58.402500000000003</v>
      </c>
      <c r="I111" s="26">
        <f>+INGENIERIA!O111</f>
        <v>0</v>
      </c>
      <c r="J111" s="26">
        <f t="shared" si="15"/>
        <v>852.67650000000003</v>
      </c>
      <c r="K111" s="26">
        <f t="shared" si="11"/>
        <v>136.42824000000002</v>
      </c>
      <c r="L111" s="26">
        <f t="shared" si="16"/>
        <v>989.10473999999999</v>
      </c>
    </row>
    <row r="112" spans="1:14">
      <c r="A112" s="2" t="s">
        <v>223</v>
      </c>
      <c r="B112" s="1" t="s">
        <v>224</v>
      </c>
      <c r="C112" s="14">
        <v>1334.18</v>
      </c>
      <c r="F112" s="26">
        <f t="shared" si="13"/>
        <v>1334.18</v>
      </c>
      <c r="G112" s="26">
        <f t="shared" si="8"/>
        <v>26.683600000000002</v>
      </c>
      <c r="H112" s="26">
        <f t="shared" si="14"/>
        <v>100.0635</v>
      </c>
      <c r="I112" s="26">
        <f>+INGENIERIA!O112</f>
        <v>0</v>
      </c>
      <c r="J112" s="26">
        <f t="shared" si="15"/>
        <v>1460.9271000000001</v>
      </c>
      <c r="K112" s="26">
        <f t="shared" si="11"/>
        <v>233.74833600000002</v>
      </c>
      <c r="L112" s="26">
        <f t="shared" si="16"/>
        <v>1694.6754360000002</v>
      </c>
    </row>
    <row r="113" spans="1:12">
      <c r="A113" s="2" t="s">
        <v>225</v>
      </c>
      <c r="B113" s="1" t="s">
        <v>226</v>
      </c>
      <c r="C113" s="14">
        <v>1521.9</v>
      </c>
      <c r="F113" s="26">
        <f t="shared" si="13"/>
        <v>1521.9</v>
      </c>
      <c r="G113" s="26">
        <f t="shared" si="8"/>
        <v>30.438000000000002</v>
      </c>
      <c r="H113" s="26">
        <f t="shared" si="14"/>
        <v>114.1425</v>
      </c>
      <c r="I113" s="26">
        <f>+INGENIERIA!O113</f>
        <v>74.569999999999993</v>
      </c>
      <c r="J113" s="26">
        <f t="shared" si="15"/>
        <v>1741.0505000000001</v>
      </c>
      <c r="K113" s="26">
        <f t="shared" si="11"/>
        <v>278.56808000000001</v>
      </c>
      <c r="L113" s="26">
        <f t="shared" si="16"/>
        <v>2019.6185800000001</v>
      </c>
    </row>
    <row r="114" spans="1:12">
      <c r="A114" s="2" t="s">
        <v>227</v>
      </c>
      <c r="B114" s="1" t="s">
        <v>228</v>
      </c>
      <c r="C114" s="14">
        <v>2957.84</v>
      </c>
      <c r="F114" s="26">
        <f t="shared" si="13"/>
        <v>2957.84</v>
      </c>
      <c r="G114" s="26">
        <f t="shared" si="8"/>
        <v>59.156800000000004</v>
      </c>
      <c r="H114" s="26">
        <f t="shared" si="14"/>
        <v>221.83799999999999</v>
      </c>
      <c r="I114" s="26">
        <f>+INGENIERIA!O114</f>
        <v>144.93</v>
      </c>
      <c r="J114" s="26">
        <f t="shared" si="15"/>
        <v>3383.7648000000004</v>
      </c>
      <c r="K114" s="26">
        <f t="shared" si="11"/>
        <v>541.40236800000002</v>
      </c>
      <c r="L114" s="26">
        <f t="shared" si="16"/>
        <v>3925.1671680000004</v>
      </c>
    </row>
    <row r="115" spans="1:12">
      <c r="A115" s="2" t="s">
        <v>229</v>
      </c>
      <c r="B115" s="1" t="s">
        <v>230</v>
      </c>
      <c r="C115" s="14">
        <v>5075.2299999999996</v>
      </c>
      <c r="F115" s="26">
        <f t="shared" si="13"/>
        <v>5075.2299999999996</v>
      </c>
      <c r="G115" s="26">
        <f t="shared" si="8"/>
        <v>101.5046</v>
      </c>
      <c r="H115" s="26">
        <f t="shared" si="14"/>
        <v>380.64224999999993</v>
      </c>
      <c r="I115" s="26">
        <f>+INGENIERIA!O115</f>
        <v>0</v>
      </c>
      <c r="J115" s="26">
        <f t="shared" si="15"/>
        <v>5557.3768499999996</v>
      </c>
      <c r="K115" s="26">
        <f t="shared" si="11"/>
        <v>889.180296</v>
      </c>
      <c r="L115" s="26">
        <f t="shared" si="16"/>
        <v>6446.5571459999992</v>
      </c>
    </row>
    <row r="116" spans="1:12">
      <c r="A116" s="2" t="s">
        <v>231</v>
      </c>
      <c r="B116" s="1" t="s">
        <v>232</v>
      </c>
      <c r="C116" s="14">
        <v>1362.67</v>
      </c>
      <c r="F116" s="26">
        <f t="shared" si="13"/>
        <v>1362.67</v>
      </c>
      <c r="G116" s="26">
        <f t="shared" si="8"/>
        <v>27.253400000000003</v>
      </c>
      <c r="H116" s="26">
        <f t="shared" si="14"/>
        <v>102.20025</v>
      </c>
      <c r="I116" s="26">
        <f>+INGENIERIA!O116</f>
        <v>0</v>
      </c>
      <c r="J116" s="26">
        <f t="shared" si="15"/>
        <v>1492.1236500000002</v>
      </c>
      <c r="K116" s="26">
        <f t="shared" si="11"/>
        <v>238.73978400000004</v>
      </c>
      <c r="L116" s="26">
        <f t="shared" si="16"/>
        <v>1730.8634340000003</v>
      </c>
    </row>
    <row r="117" spans="1:12">
      <c r="A117" s="2" t="s">
        <v>233</v>
      </c>
      <c r="B117" s="1" t="s">
        <v>234</v>
      </c>
      <c r="C117" s="14">
        <v>3582.08</v>
      </c>
      <c r="F117" s="26">
        <f t="shared" si="13"/>
        <v>3582.08</v>
      </c>
      <c r="G117" s="26">
        <f t="shared" si="8"/>
        <v>71.641599999999997</v>
      </c>
      <c r="H117" s="26">
        <f t="shared" si="14"/>
        <v>268.65600000000001</v>
      </c>
      <c r="I117" s="26">
        <f>+INGENIERIA!O117</f>
        <v>175.52</v>
      </c>
      <c r="J117" s="26">
        <f t="shared" si="15"/>
        <v>4097.8976000000002</v>
      </c>
      <c r="K117" s="26">
        <f t="shared" si="11"/>
        <v>655.66361600000005</v>
      </c>
      <c r="L117" s="26">
        <f t="shared" si="16"/>
        <v>4753.5612160000001</v>
      </c>
    </row>
    <row r="118" spans="1:12">
      <c r="A118" s="2" t="s">
        <v>235</v>
      </c>
      <c r="B118" s="1" t="s">
        <v>236</v>
      </c>
      <c r="C118" s="14">
        <v>816.93</v>
      </c>
      <c r="F118" s="26">
        <f t="shared" si="13"/>
        <v>816.93</v>
      </c>
      <c r="G118" s="26">
        <f t="shared" si="8"/>
        <v>16.3386</v>
      </c>
      <c r="H118" s="26">
        <f t="shared" si="14"/>
        <v>61.269749999999995</v>
      </c>
      <c r="I118" s="26">
        <f>+INGENIERIA!O118</f>
        <v>0</v>
      </c>
      <c r="J118" s="26">
        <f t="shared" si="15"/>
        <v>894.53835000000004</v>
      </c>
      <c r="K118" s="26">
        <f t="shared" si="11"/>
        <v>143.126136</v>
      </c>
      <c r="L118" s="26">
        <f t="shared" si="16"/>
        <v>1037.6644860000001</v>
      </c>
    </row>
    <row r="119" spans="1:12">
      <c r="A119" s="2" t="s">
        <v>237</v>
      </c>
      <c r="B119" s="1" t="s">
        <v>238</v>
      </c>
      <c r="C119" s="14">
        <v>3276.19</v>
      </c>
      <c r="F119" s="26">
        <f t="shared" si="13"/>
        <v>3276.19</v>
      </c>
      <c r="G119" s="26">
        <f t="shared" si="8"/>
        <v>65.523800000000008</v>
      </c>
      <c r="H119" s="26">
        <f t="shared" si="14"/>
        <v>245.71424999999999</v>
      </c>
      <c r="I119" s="26">
        <f>+INGENIERIA!O119</f>
        <v>0</v>
      </c>
      <c r="J119" s="26">
        <f t="shared" si="15"/>
        <v>3587.42805</v>
      </c>
      <c r="K119" s="26">
        <f t="shared" si="11"/>
        <v>573.98848799999996</v>
      </c>
      <c r="L119" s="26">
        <f t="shared" si="16"/>
        <v>4161.4165379999995</v>
      </c>
    </row>
    <row r="120" spans="1:12">
      <c r="A120" s="2" t="s">
        <v>239</v>
      </c>
      <c r="B120" s="1" t="s">
        <v>240</v>
      </c>
      <c r="C120" s="14">
        <v>7653.24</v>
      </c>
      <c r="F120" s="26">
        <f t="shared" si="13"/>
        <v>7653.24</v>
      </c>
      <c r="G120" s="26">
        <f t="shared" si="8"/>
        <v>153.06479999999999</v>
      </c>
      <c r="H120" s="26">
        <f t="shared" si="14"/>
        <v>573.99299999999994</v>
      </c>
      <c r="I120" s="26">
        <f>+INGENIERIA!O120</f>
        <v>0</v>
      </c>
      <c r="J120" s="26">
        <f t="shared" si="15"/>
        <v>8380.2978000000003</v>
      </c>
      <c r="K120" s="26">
        <f t="shared" si="11"/>
        <v>1340.8476480000002</v>
      </c>
      <c r="L120" s="26">
        <f t="shared" si="16"/>
        <v>9721.1454480000011</v>
      </c>
    </row>
    <row r="121" spans="1:12" s="7" customFormat="1">
      <c r="A121" s="17" t="s">
        <v>154</v>
      </c>
      <c r="C121" s="7" t="s">
        <v>155</v>
      </c>
    </row>
    <row r="122" spans="1:12">
      <c r="C122" s="19">
        <v>122650.31</v>
      </c>
      <c r="F122" s="27">
        <f>SUM(F79:F121)</f>
        <v>122650.31</v>
      </c>
      <c r="G122" s="27">
        <f t="shared" ref="G122:L122" si="17">SUM(G79:G121)</f>
        <v>2453.0062000000007</v>
      </c>
      <c r="H122" s="27">
        <f t="shared" si="17"/>
        <v>9198.7732500000002</v>
      </c>
      <c r="I122" s="27">
        <f t="shared" si="17"/>
        <v>2383.3999999999996</v>
      </c>
      <c r="J122" s="27">
        <f t="shared" si="17"/>
        <v>136685.48944999999</v>
      </c>
      <c r="K122" s="27">
        <f t="shared" si="17"/>
        <v>21869.678312000004</v>
      </c>
      <c r="L122" s="27">
        <f t="shared" si="17"/>
        <v>158555.16776199994</v>
      </c>
    </row>
    <row r="124" spans="1:12" s="7" customFormat="1">
      <c r="A124" s="16"/>
      <c r="C124" s="7" t="s">
        <v>241</v>
      </c>
    </row>
    <row r="125" spans="1:12" ht="12" thickBot="1">
      <c r="A125" s="17" t="s">
        <v>242</v>
      </c>
      <c r="B125" s="1" t="s">
        <v>243</v>
      </c>
      <c r="C125" s="19">
        <v>775854.51</v>
      </c>
      <c r="F125" s="28">
        <f>+F76+F122</f>
        <v>775854.51</v>
      </c>
      <c r="G125" s="28">
        <f t="shared" ref="G125:L125" si="18">+G76+G122</f>
        <v>15517.090199999999</v>
      </c>
      <c r="H125" s="28">
        <f t="shared" si="18"/>
        <v>58189.088250000023</v>
      </c>
      <c r="I125" s="28">
        <f t="shared" si="18"/>
        <v>2383.3999999999996</v>
      </c>
      <c r="J125" s="28">
        <f t="shared" si="18"/>
        <v>851944.08844999992</v>
      </c>
      <c r="K125" s="28">
        <f t="shared" si="18"/>
        <v>136311.05415200006</v>
      </c>
      <c r="L125" s="28">
        <f t="shared" si="18"/>
        <v>988255.14260199992</v>
      </c>
    </row>
    <row r="126" spans="1:12" ht="12" thickTop="1"/>
    <row r="127" spans="1:12">
      <c r="C127" s="1" t="s">
        <v>243</v>
      </c>
    </row>
    <row r="128" spans="1:12">
      <c r="A128" s="2" t="s">
        <v>243</v>
      </c>
      <c r="B128" s="1" t="s">
        <v>243</v>
      </c>
      <c r="C128" s="18"/>
    </row>
  </sheetData>
  <autoFilter ref="A13:N76"/>
  <mergeCells count="1">
    <mergeCell ref="F7:L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8"/>
  <sheetViews>
    <sheetView tabSelected="1" workbookViewId="0">
      <pane xSplit="2" ySplit="13" topLeftCell="L67" activePane="bottomRight" state="frozen"/>
      <selection pane="topRight" activeCell="C1" sqref="C1"/>
      <selection pane="bottomLeft" activeCell="A14" sqref="A14"/>
      <selection pane="bottomRight" activeCell="L79" sqref="L79"/>
    </sheetView>
  </sheetViews>
  <sheetFormatPr baseColWidth="10" defaultRowHeight="11.25"/>
  <cols>
    <col min="1" max="1" width="12.28515625" style="2" customWidth="1"/>
    <col min="2" max="2" width="30.7109375" style="1" customWidth="1"/>
    <col min="3" max="23" width="15.7109375" style="1" customWidth="1"/>
    <col min="24" max="16384" width="11.42578125" style="1"/>
  </cols>
  <sheetData>
    <row r="1" spans="1:23" ht="18" customHeight="1">
      <c r="A1" s="3" t="s">
        <v>0</v>
      </c>
      <c r="B1" s="48" t="s">
        <v>243</v>
      </c>
      <c r="C1" s="49"/>
      <c r="D1" s="49"/>
    </row>
    <row r="2" spans="1:23" ht="24.95" customHeight="1">
      <c r="A2" s="4" t="s">
        <v>1</v>
      </c>
      <c r="B2" s="50" t="s">
        <v>2</v>
      </c>
      <c r="C2" s="51"/>
      <c r="D2" s="51"/>
    </row>
    <row r="3" spans="1:23" ht="15.75">
      <c r="B3" s="52" t="s">
        <v>3</v>
      </c>
      <c r="C3" s="49"/>
      <c r="D3" s="49"/>
      <c r="E3" s="7"/>
    </row>
    <row r="4" spans="1:23" ht="15">
      <c r="B4" s="53" t="s">
        <v>4</v>
      </c>
      <c r="C4" s="49"/>
      <c r="D4" s="49"/>
      <c r="E4" s="7"/>
    </row>
    <row r="5" spans="1:23">
      <c r="B5" s="6" t="s">
        <v>5</v>
      </c>
    </row>
    <row r="6" spans="1:23">
      <c r="B6" s="6" t="s">
        <v>6</v>
      </c>
    </row>
    <row r="8" spans="1:23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10" t="s">
        <v>28</v>
      </c>
      <c r="W8" s="11" t="s">
        <v>29</v>
      </c>
    </row>
    <row r="9" spans="1:23" ht="12" thickTop="1"/>
    <row r="11" spans="1:23">
      <c r="A11" s="13" t="s">
        <v>30</v>
      </c>
    </row>
    <row r="13" spans="1:23">
      <c r="A13" s="12" t="s">
        <v>31</v>
      </c>
    </row>
    <row r="14" spans="1:23">
      <c r="A14" s="2" t="s">
        <v>32</v>
      </c>
      <c r="B14" s="1" t="s">
        <v>33</v>
      </c>
      <c r="C14" s="14">
        <v>880.02</v>
      </c>
      <c r="D14" s="14">
        <v>146.66999999999999</v>
      </c>
      <c r="E14" s="14">
        <v>22917.16</v>
      </c>
      <c r="F14" s="14">
        <v>0</v>
      </c>
      <c r="G14" s="14">
        <v>0</v>
      </c>
      <c r="H14" s="14">
        <v>23943.85</v>
      </c>
      <c r="I14" s="14">
        <v>0</v>
      </c>
      <c r="J14" s="14">
        <v>6622.15</v>
      </c>
      <c r="K14" s="14">
        <v>26.05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5">
        <v>-0.15</v>
      </c>
      <c r="R14" s="14">
        <v>0</v>
      </c>
      <c r="S14" s="14">
        <v>0</v>
      </c>
      <c r="T14" s="14">
        <v>0</v>
      </c>
      <c r="U14" s="14">
        <v>0</v>
      </c>
      <c r="V14" s="14">
        <v>6648.05</v>
      </c>
      <c r="W14" s="14">
        <v>17295.8</v>
      </c>
    </row>
    <row r="15" spans="1:23">
      <c r="A15" s="2" t="s">
        <v>34</v>
      </c>
      <c r="B15" s="1" t="s">
        <v>35</v>
      </c>
      <c r="C15" s="14">
        <v>999.66</v>
      </c>
      <c r="D15" s="14">
        <v>166.61</v>
      </c>
      <c r="E15" s="14">
        <v>1950.88</v>
      </c>
      <c r="F15" s="14">
        <v>0</v>
      </c>
      <c r="G15" s="14">
        <v>0</v>
      </c>
      <c r="H15" s="14">
        <v>3117.15</v>
      </c>
      <c r="I15" s="14">
        <v>0</v>
      </c>
      <c r="J15" s="14">
        <v>410.43</v>
      </c>
      <c r="K15" s="14">
        <v>28.99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5">
        <v>-7.0000000000000007E-2</v>
      </c>
      <c r="R15" s="14">
        <v>0</v>
      </c>
      <c r="S15" s="14">
        <v>0</v>
      </c>
      <c r="T15" s="14">
        <v>0</v>
      </c>
      <c r="U15" s="14">
        <v>0</v>
      </c>
      <c r="V15" s="14">
        <v>439.35</v>
      </c>
      <c r="W15" s="14">
        <v>2677.8</v>
      </c>
    </row>
    <row r="16" spans="1:23">
      <c r="A16" s="2" t="s">
        <v>36</v>
      </c>
      <c r="B16" s="1" t="s">
        <v>37</v>
      </c>
      <c r="C16" s="14">
        <v>4000.02</v>
      </c>
      <c r="D16" s="14">
        <v>666.67</v>
      </c>
      <c r="E16" s="14">
        <v>90201.07</v>
      </c>
      <c r="F16" s="14">
        <v>0</v>
      </c>
      <c r="G16" s="14">
        <v>0</v>
      </c>
      <c r="H16" s="14">
        <v>94867.76</v>
      </c>
      <c r="I16" s="14">
        <v>0</v>
      </c>
      <c r="J16" s="14">
        <v>31109.29</v>
      </c>
      <c r="K16" s="14">
        <v>129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7.0000000000000007E-2</v>
      </c>
      <c r="R16" s="14">
        <v>0</v>
      </c>
      <c r="S16" s="14">
        <v>0</v>
      </c>
      <c r="T16" s="14">
        <v>0</v>
      </c>
      <c r="U16" s="14">
        <v>400</v>
      </c>
      <c r="V16" s="14">
        <v>31638.36</v>
      </c>
      <c r="W16" s="14">
        <v>63229.4</v>
      </c>
    </row>
    <row r="17" spans="1:23">
      <c r="A17" s="2" t="s">
        <v>38</v>
      </c>
      <c r="B17" s="1" t="s">
        <v>39</v>
      </c>
      <c r="C17" s="14">
        <v>999.66</v>
      </c>
      <c r="D17" s="14">
        <v>166.61</v>
      </c>
      <c r="E17" s="14">
        <v>1042.3399999999999</v>
      </c>
      <c r="F17" s="14">
        <v>0</v>
      </c>
      <c r="G17" s="14">
        <v>0</v>
      </c>
      <c r="H17" s="14">
        <v>2208.61</v>
      </c>
      <c r="I17" s="14">
        <v>0</v>
      </c>
      <c r="J17" s="14">
        <v>221.97</v>
      </c>
      <c r="K17" s="14">
        <v>28.95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5">
        <v>-0.11</v>
      </c>
      <c r="R17" s="14">
        <v>0</v>
      </c>
      <c r="S17" s="14">
        <v>0</v>
      </c>
      <c r="T17" s="14">
        <v>0</v>
      </c>
      <c r="U17" s="14">
        <v>0</v>
      </c>
      <c r="V17" s="14">
        <v>250.81</v>
      </c>
      <c r="W17" s="14">
        <v>1957.8</v>
      </c>
    </row>
    <row r="18" spans="1:23">
      <c r="A18" s="2" t="s">
        <v>40</v>
      </c>
      <c r="B18" s="1" t="s">
        <v>41</v>
      </c>
      <c r="C18" s="14">
        <v>1400.04</v>
      </c>
      <c r="D18" s="14">
        <v>233.34</v>
      </c>
      <c r="E18" s="14">
        <v>4463.3999999999996</v>
      </c>
      <c r="F18" s="14">
        <v>0</v>
      </c>
      <c r="G18" s="14">
        <v>0</v>
      </c>
      <c r="H18" s="14">
        <v>6096.78</v>
      </c>
      <c r="I18" s="14">
        <v>0</v>
      </c>
      <c r="J18" s="14">
        <v>1075.27</v>
      </c>
      <c r="K18" s="14">
        <v>40.659999999999997</v>
      </c>
      <c r="L18" s="14">
        <v>0</v>
      </c>
      <c r="M18" s="14">
        <v>2000</v>
      </c>
      <c r="N18" s="14">
        <v>0</v>
      </c>
      <c r="O18" s="14">
        <v>0</v>
      </c>
      <c r="P18" s="14">
        <v>0</v>
      </c>
      <c r="Q18" s="14">
        <v>0.05</v>
      </c>
      <c r="R18" s="14">
        <v>0</v>
      </c>
      <c r="S18" s="14">
        <v>0</v>
      </c>
      <c r="T18" s="14">
        <v>0</v>
      </c>
      <c r="U18" s="14">
        <v>0</v>
      </c>
      <c r="V18" s="14">
        <v>3115.98</v>
      </c>
      <c r="W18" s="14">
        <v>2980.8</v>
      </c>
    </row>
    <row r="19" spans="1:23">
      <c r="A19" s="2" t="s">
        <v>42</v>
      </c>
      <c r="B19" s="1" t="s">
        <v>43</v>
      </c>
      <c r="C19" s="14">
        <v>4000.02</v>
      </c>
      <c r="D19" s="14">
        <v>666.67</v>
      </c>
      <c r="E19" s="14">
        <v>80117.94</v>
      </c>
      <c r="F19" s="14">
        <v>0</v>
      </c>
      <c r="G19" s="14">
        <v>0</v>
      </c>
      <c r="H19" s="14">
        <v>84784.63</v>
      </c>
      <c r="I19" s="14">
        <v>0</v>
      </c>
      <c r="J19" s="14">
        <v>27580.2</v>
      </c>
      <c r="K19" s="14">
        <v>129.35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0.08</v>
      </c>
      <c r="R19" s="14">
        <v>0</v>
      </c>
      <c r="S19" s="14">
        <v>0</v>
      </c>
      <c r="T19" s="14">
        <v>0</v>
      </c>
      <c r="U19" s="14">
        <v>200</v>
      </c>
      <c r="V19" s="14">
        <v>27909.63</v>
      </c>
      <c r="W19" s="14">
        <v>56875</v>
      </c>
    </row>
    <row r="20" spans="1:23">
      <c r="A20" s="2" t="s">
        <v>44</v>
      </c>
      <c r="B20" s="1" t="s">
        <v>45</v>
      </c>
      <c r="C20" s="14">
        <v>880.02</v>
      </c>
      <c r="D20" s="14">
        <v>146.66999999999999</v>
      </c>
      <c r="E20" s="14">
        <v>9281.98</v>
      </c>
      <c r="F20" s="14">
        <v>0</v>
      </c>
      <c r="G20" s="14">
        <v>0</v>
      </c>
      <c r="H20" s="14">
        <v>10308.67</v>
      </c>
      <c r="I20" s="14">
        <v>0</v>
      </c>
      <c r="J20" s="14">
        <v>2245.44</v>
      </c>
      <c r="K20" s="14">
        <v>25.48</v>
      </c>
      <c r="L20" s="14">
        <v>0</v>
      </c>
      <c r="M20" s="14">
        <v>389</v>
      </c>
      <c r="N20" s="14">
        <v>0</v>
      </c>
      <c r="O20" s="14">
        <v>0</v>
      </c>
      <c r="P20" s="14">
        <v>0</v>
      </c>
      <c r="Q20" s="14">
        <v>0.1</v>
      </c>
      <c r="R20" s="14">
        <v>54.05</v>
      </c>
      <c r="S20" s="14">
        <v>0</v>
      </c>
      <c r="T20" s="14">
        <v>0</v>
      </c>
      <c r="U20" s="14">
        <v>0</v>
      </c>
      <c r="V20" s="14">
        <v>2714.07</v>
      </c>
      <c r="W20" s="14">
        <v>7594.6</v>
      </c>
    </row>
    <row r="21" spans="1:23">
      <c r="A21" s="2" t="s">
        <v>46</v>
      </c>
      <c r="B21" s="1" t="s">
        <v>47</v>
      </c>
      <c r="C21" s="14">
        <v>880.02</v>
      </c>
      <c r="D21" s="14">
        <v>146.66999999999999</v>
      </c>
      <c r="E21" s="14">
        <v>2508.1999999999998</v>
      </c>
      <c r="F21" s="14">
        <v>0</v>
      </c>
      <c r="G21" s="14">
        <v>0</v>
      </c>
      <c r="H21" s="14">
        <v>3534.89</v>
      </c>
      <c r="I21" s="14">
        <v>0</v>
      </c>
      <c r="J21" s="14">
        <v>499.66</v>
      </c>
      <c r="K21" s="14">
        <v>25.48</v>
      </c>
      <c r="L21" s="14">
        <v>0</v>
      </c>
      <c r="M21" s="14">
        <v>512</v>
      </c>
      <c r="N21" s="14">
        <v>0</v>
      </c>
      <c r="O21" s="14">
        <v>0</v>
      </c>
      <c r="P21" s="14">
        <v>0</v>
      </c>
      <c r="Q21" s="14">
        <v>7.0000000000000007E-2</v>
      </c>
      <c r="R21" s="14">
        <v>66.88</v>
      </c>
      <c r="S21" s="14">
        <v>0</v>
      </c>
      <c r="T21" s="14">
        <v>0</v>
      </c>
      <c r="U21" s="14">
        <v>0</v>
      </c>
      <c r="V21" s="14">
        <v>1104.0899999999999</v>
      </c>
      <c r="W21" s="14">
        <v>2430.8000000000002</v>
      </c>
    </row>
    <row r="22" spans="1:23">
      <c r="A22" s="2" t="s">
        <v>48</v>
      </c>
      <c r="B22" s="1" t="s">
        <v>49</v>
      </c>
      <c r="C22" s="14">
        <v>880.02</v>
      </c>
      <c r="D22" s="14">
        <v>146.66999999999999</v>
      </c>
      <c r="E22" s="14">
        <v>12628.59</v>
      </c>
      <c r="F22" s="14">
        <v>0</v>
      </c>
      <c r="G22" s="14">
        <v>0</v>
      </c>
      <c r="H22" s="14">
        <v>13655.28</v>
      </c>
      <c r="I22" s="14">
        <v>0</v>
      </c>
      <c r="J22" s="14">
        <v>3249.42</v>
      </c>
      <c r="K22" s="14">
        <v>25.54</v>
      </c>
      <c r="L22" s="14">
        <v>0</v>
      </c>
      <c r="M22" s="14">
        <v>1000</v>
      </c>
      <c r="N22" s="14">
        <v>0</v>
      </c>
      <c r="O22" s="14">
        <v>0</v>
      </c>
      <c r="P22" s="14">
        <v>0</v>
      </c>
      <c r="Q22" s="14">
        <v>0.17</v>
      </c>
      <c r="R22" s="14">
        <v>54.05</v>
      </c>
      <c r="S22" s="14">
        <v>3114.1</v>
      </c>
      <c r="T22" s="14">
        <v>0</v>
      </c>
      <c r="U22" s="14">
        <v>0</v>
      </c>
      <c r="V22" s="14">
        <v>7443.28</v>
      </c>
      <c r="W22" s="14">
        <v>6212</v>
      </c>
    </row>
    <row r="23" spans="1:23">
      <c r="A23" s="2" t="s">
        <v>50</v>
      </c>
      <c r="B23" s="1" t="s">
        <v>51</v>
      </c>
      <c r="C23" s="14">
        <v>4000.02</v>
      </c>
      <c r="D23" s="14">
        <v>666.67</v>
      </c>
      <c r="E23" s="14">
        <v>99294.51</v>
      </c>
      <c r="F23" s="14">
        <v>0</v>
      </c>
      <c r="G23" s="14">
        <v>0</v>
      </c>
      <c r="H23" s="14">
        <v>103961.2</v>
      </c>
      <c r="I23" s="14">
        <v>0</v>
      </c>
      <c r="J23" s="14">
        <v>34292</v>
      </c>
      <c r="K23" s="14">
        <v>129.35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0.05</v>
      </c>
      <c r="R23" s="14">
        <v>0</v>
      </c>
      <c r="S23" s="14">
        <v>0</v>
      </c>
      <c r="T23" s="14">
        <v>1000</v>
      </c>
      <c r="U23" s="14">
        <v>0</v>
      </c>
      <c r="V23" s="14">
        <v>35421.4</v>
      </c>
      <c r="W23" s="14">
        <v>68539.8</v>
      </c>
    </row>
    <row r="24" spans="1:23">
      <c r="A24" s="2" t="s">
        <v>52</v>
      </c>
      <c r="B24" s="1" t="s">
        <v>53</v>
      </c>
      <c r="C24" s="14">
        <v>880.02</v>
      </c>
      <c r="D24" s="14">
        <v>146.66999999999999</v>
      </c>
      <c r="E24" s="14">
        <v>5866.99</v>
      </c>
      <c r="F24" s="14">
        <v>0</v>
      </c>
      <c r="G24" s="14">
        <v>0</v>
      </c>
      <c r="H24" s="14">
        <v>6893.68</v>
      </c>
      <c r="I24" s="14">
        <v>0</v>
      </c>
      <c r="J24" s="14">
        <v>1262.7</v>
      </c>
      <c r="K24" s="14">
        <v>25.53</v>
      </c>
      <c r="L24" s="14">
        <v>0</v>
      </c>
      <c r="M24" s="14">
        <v>695</v>
      </c>
      <c r="N24" s="14">
        <v>0</v>
      </c>
      <c r="O24" s="14">
        <v>0</v>
      </c>
      <c r="P24" s="14">
        <v>0</v>
      </c>
      <c r="Q24" s="14">
        <v>0</v>
      </c>
      <c r="R24" s="14">
        <v>54.05</v>
      </c>
      <c r="S24" s="14">
        <v>0</v>
      </c>
      <c r="T24" s="14">
        <v>0</v>
      </c>
      <c r="U24" s="14">
        <v>375</v>
      </c>
      <c r="V24" s="14">
        <v>2412.2800000000002</v>
      </c>
      <c r="W24" s="14">
        <v>4481.3999999999996</v>
      </c>
    </row>
    <row r="25" spans="1:23">
      <c r="A25" s="2" t="s">
        <v>54</v>
      </c>
      <c r="B25" s="1" t="s">
        <v>55</v>
      </c>
      <c r="C25" s="14">
        <v>880.02</v>
      </c>
      <c r="D25" s="14">
        <v>146.66999999999999</v>
      </c>
      <c r="E25" s="14">
        <v>6410.9</v>
      </c>
      <c r="F25" s="14">
        <v>0</v>
      </c>
      <c r="G25" s="14">
        <v>0</v>
      </c>
      <c r="H25" s="14">
        <v>7437.59</v>
      </c>
      <c r="I25" s="14">
        <v>0</v>
      </c>
      <c r="J25" s="14">
        <v>1390.63</v>
      </c>
      <c r="K25" s="14">
        <v>25.48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5">
        <v>-0.12</v>
      </c>
      <c r="R25" s="14">
        <v>0</v>
      </c>
      <c r="S25" s="14">
        <v>0</v>
      </c>
      <c r="T25" s="14">
        <v>0</v>
      </c>
      <c r="U25" s="14">
        <v>275</v>
      </c>
      <c r="V25" s="14">
        <v>1690.99</v>
      </c>
      <c r="W25" s="14">
        <v>5746.6</v>
      </c>
    </row>
    <row r="26" spans="1:23">
      <c r="A26" s="2" t="s">
        <v>56</v>
      </c>
      <c r="B26" s="1" t="s">
        <v>57</v>
      </c>
      <c r="C26" s="14">
        <v>1300.02</v>
      </c>
      <c r="D26" s="14">
        <v>216.67</v>
      </c>
      <c r="E26" s="14">
        <v>400</v>
      </c>
      <c r="F26" s="14">
        <v>0</v>
      </c>
      <c r="G26" s="14">
        <v>0</v>
      </c>
      <c r="H26" s="14">
        <v>1916.69</v>
      </c>
      <c r="I26" s="14">
        <v>0</v>
      </c>
      <c r="J26" s="14">
        <v>170.88</v>
      </c>
      <c r="K26" s="14">
        <v>37.700000000000003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0.08</v>
      </c>
      <c r="R26" s="14">
        <v>0</v>
      </c>
      <c r="S26" s="14">
        <v>512.42999999999995</v>
      </c>
      <c r="T26" s="14">
        <v>300</v>
      </c>
      <c r="U26" s="14">
        <v>0</v>
      </c>
      <c r="V26" s="14">
        <v>1021.09</v>
      </c>
      <c r="W26" s="14">
        <v>895.6</v>
      </c>
    </row>
    <row r="27" spans="1:23">
      <c r="A27" s="2" t="s">
        <v>58</v>
      </c>
      <c r="B27" s="1" t="s">
        <v>59</v>
      </c>
      <c r="C27" s="14">
        <v>1300.02</v>
      </c>
      <c r="D27" s="14">
        <v>216.67</v>
      </c>
      <c r="E27" s="14">
        <v>0</v>
      </c>
      <c r="F27" s="14">
        <v>0</v>
      </c>
      <c r="G27" s="14">
        <v>0</v>
      </c>
      <c r="H27" s="14">
        <v>1516.69</v>
      </c>
      <c r="I27" s="14">
        <v>0</v>
      </c>
      <c r="J27" s="14">
        <v>58.08</v>
      </c>
      <c r="K27" s="14">
        <v>37.93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5">
        <v>-0.12</v>
      </c>
      <c r="R27" s="14">
        <v>0</v>
      </c>
      <c r="S27" s="14">
        <v>0</v>
      </c>
      <c r="T27" s="14">
        <v>0</v>
      </c>
      <c r="U27" s="14">
        <v>0</v>
      </c>
      <c r="V27" s="14">
        <v>95.89</v>
      </c>
      <c r="W27" s="14">
        <v>1420.8</v>
      </c>
    </row>
    <row r="28" spans="1:23">
      <c r="A28" s="2" t="s">
        <v>60</v>
      </c>
      <c r="B28" s="1" t="s">
        <v>61</v>
      </c>
      <c r="C28" s="14">
        <v>880.02</v>
      </c>
      <c r="D28" s="14">
        <v>146.66999999999999</v>
      </c>
      <c r="E28" s="14">
        <v>0</v>
      </c>
      <c r="F28" s="14">
        <v>0</v>
      </c>
      <c r="G28" s="14">
        <v>0</v>
      </c>
      <c r="H28" s="14">
        <v>1026.69</v>
      </c>
      <c r="I28" s="15">
        <v>-18.41</v>
      </c>
      <c r="J28" s="14">
        <v>0</v>
      </c>
      <c r="K28" s="14">
        <v>25.48</v>
      </c>
      <c r="L28" s="14">
        <v>0</v>
      </c>
      <c r="M28" s="14">
        <v>582</v>
      </c>
      <c r="N28" s="14">
        <v>0</v>
      </c>
      <c r="O28" s="14">
        <v>0</v>
      </c>
      <c r="P28" s="14">
        <v>0</v>
      </c>
      <c r="Q28" s="14">
        <v>0.02</v>
      </c>
      <c r="R28" s="14">
        <v>0</v>
      </c>
      <c r="S28" s="14">
        <v>0</v>
      </c>
      <c r="T28" s="14">
        <v>0</v>
      </c>
      <c r="U28" s="14">
        <v>0</v>
      </c>
      <c r="V28" s="14">
        <v>589.09</v>
      </c>
      <c r="W28" s="14">
        <v>437.6</v>
      </c>
    </row>
    <row r="29" spans="1:23">
      <c r="A29" s="2" t="s">
        <v>62</v>
      </c>
      <c r="B29" s="1" t="s">
        <v>63</v>
      </c>
      <c r="C29" s="14">
        <v>799.98</v>
      </c>
      <c r="D29" s="14">
        <v>133.33000000000001</v>
      </c>
      <c r="E29" s="14">
        <v>0</v>
      </c>
      <c r="F29" s="14">
        <v>0</v>
      </c>
      <c r="G29" s="14">
        <v>0</v>
      </c>
      <c r="H29" s="14">
        <v>933.31</v>
      </c>
      <c r="I29" s="15">
        <v>-33.450000000000003</v>
      </c>
      <c r="J29" s="14">
        <v>0</v>
      </c>
      <c r="K29" s="14">
        <v>23.17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5">
        <v>-0.01</v>
      </c>
      <c r="R29" s="14">
        <v>0</v>
      </c>
      <c r="S29" s="14">
        <v>0</v>
      </c>
      <c r="T29" s="14">
        <v>0</v>
      </c>
      <c r="U29" s="14">
        <v>0</v>
      </c>
      <c r="V29" s="14">
        <v>-10.29</v>
      </c>
      <c r="W29" s="14">
        <v>943.6</v>
      </c>
    </row>
    <row r="30" spans="1:23">
      <c r="A30" s="2" t="s">
        <v>64</v>
      </c>
      <c r="B30" s="1" t="s">
        <v>65</v>
      </c>
      <c r="C30" s="14">
        <v>999.66</v>
      </c>
      <c r="D30" s="14">
        <v>166.61</v>
      </c>
      <c r="E30" s="14">
        <v>1815.03</v>
      </c>
      <c r="F30" s="14">
        <v>0</v>
      </c>
      <c r="G30" s="14">
        <v>0</v>
      </c>
      <c r="H30" s="14">
        <v>2981.3</v>
      </c>
      <c r="I30" s="14">
        <v>0</v>
      </c>
      <c r="J30" s="14">
        <v>381.42</v>
      </c>
      <c r="K30" s="14">
        <v>28.95</v>
      </c>
      <c r="L30" s="14">
        <v>0</v>
      </c>
      <c r="M30" s="14">
        <v>800</v>
      </c>
      <c r="N30" s="14">
        <v>0</v>
      </c>
      <c r="O30" s="14">
        <v>0</v>
      </c>
      <c r="P30" s="14">
        <v>0</v>
      </c>
      <c r="Q30" s="14">
        <v>0.13</v>
      </c>
      <c r="R30" s="14">
        <v>0</v>
      </c>
      <c r="S30" s="14">
        <v>0</v>
      </c>
      <c r="T30" s="14">
        <v>0</v>
      </c>
      <c r="U30" s="14">
        <v>0</v>
      </c>
      <c r="V30" s="14">
        <v>1210.5</v>
      </c>
      <c r="W30" s="14">
        <v>1770.8</v>
      </c>
    </row>
    <row r="31" spans="1:23">
      <c r="A31" s="2" t="s">
        <v>66</v>
      </c>
      <c r="B31" s="1" t="s">
        <v>67</v>
      </c>
      <c r="C31" s="14">
        <v>999.66</v>
      </c>
      <c r="D31" s="14">
        <v>166.61</v>
      </c>
      <c r="E31" s="14">
        <v>1040.0999999999999</v>
      </c>
      <c r="F31" s="14">
        <v>0</v>
      </c>
      <c r="G31" s="14">
        <v>0</v>
      </c>
      <c r="H31" s="14">
        <v>2206.37</v>
      </c>
      <c r="I31" s="14">
        <v>0</v>
      </c>
      <c r="J31" s="14">
        <v>221.57</v>
      </c>
      <c r="K31" s="14">
        <v>28.95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0.05</v>
      </c>
      <c r="R31" s="14">
        <v>0</v>
      </c>
      <c r="S31" s="14">
        <v>0</v>
      </c>
      <c r="T31" s="14">
        <v>0</v>
      </c>
      <c r="U31" s="14">
        <v>0</v>
      </c>
      <c r="V31" s="14">
        <v>250.57</v>
      </c>
      <c r="W31" s="14">
        <v>1955.8</v>
      </c>
    </row>
    <row r="32" spans="1:23">
      <c r="A32" s="2" t="s">
        <v>68</v>
      </c>
      <c r="B32" s="1" t="s">
        <v>69</v>
      </c>
      <c r="C32" s="14">
        <v>4000.02</v>
      </c>
      <c r="D32" s="14">
        <v>666.67</v>
      </c>
      <c r="E32" s="14">
        <v>10727.95</v>
      </c>
      <c r="F32" s="14">
        <v>0</v>
      </c>
      <c r="G32" s="14">
        <v>0</v>
      </c>
      <c r="H32" s="14">
        <v>15394.64</v>
      </c>
      <c r="I32" s="14">
        <v>0</v>
      </c>
      <c r="J32" s="14">
        <v>3791.29</v>
      </c>
      <c r="K32" s="14">
        <v>128.63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5">
        <v>-0.08</v>
      </c>
      <c r="R32" s="14">
        <v>0</v>
      </c>
      <c r="S32" s="14">
        <v>0</v>
      </c>
      <c r="T32" s="14">
        <v>0</v>
      </c>
      <c r="U32" s="14">
        <v>0</v>
      </c>
      <c r="V32" s="14">
        <v>3919.84</v>
      </c>
      <c r="W32" s="14">
        <v>11474.8</v>
      </c>
    </row>
    <row r="33" spans="1:23">
      <c r="A33" s="2" t="s">
        <v>70</v>
      </c>
      <c r="B33" s="1" t="s">
        <v>71</v>
      </c>
      <c r="C33" s="14">
        <v>999.66</v>
      </c>
      <c r="D33" s="14">
        <v>166.61</v>
      </c>
      <c r="E33" s="14">
        <v>1297.6199999999999</v>
      </c>
      <c r="F33" s="14">
        <v>0</v>
      </c>
      <c r="G33" s="14">
        <v>0</v>
      </c>
      <c r="H33" s="14">
        <v>2463.89</v>
      </c>
      <c r="I33" s="14">
        <v>0</v>
      </c>
      <c r="J33" s="14">
        <v>270.89999999999998</v>
      </c>
      <c r="K33" s="14">
        <v>28.95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0.04</v>
      </c>
      <c r="R33" s="14">
        <v>0</v>
      </c>
      <c r="S33" s="14">
        <v>0</v>
      </c>
      <c r="T33" s="14">
        <v>0</v>
      </c>
      <c r="U33" s="14">
        <v>0</v>
      </c>
      <c r="V33" s="14">
        <v>299.89</v>
      </c>
      <c r="W33" s="14">
        <v>2164</v>
      </c>
    </row>
    <row r="34" spans="1:23">
      <c r="A34" s="2" t="s">
        <v>72</v>
      </c>
      <c r="B34" s="1" t="s">
        <v>73</v>
      </c>
      <c r="C34" s="14">
        <v>880.02</v>
      </c>
      <c r="D34" s="14">
        <v>146.66999999999999</v>
      </c>
      <c r="E34" s="14">
        <v>0</v>
      </c>
      <c r="F34" s="14">
        <v>0</v>
      </c>
      <c r="G34" s="14">
        <v>0</v>
      </c>
      <c r="H34" s="14">
        <v>1026.69</v>
      </c>
      <c r="I34" s="15">
        <v>-18.41</v>
      </c>
      <c r="J34" s="14">
        <v>0</v>
      </c>
      <c r="K34" s="14">
        <v>25.48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0.17</v>
      </c>
      <c r="R34" s="14">
        <v>33.049999999999997</v>
      </c>
      <c r="S34" s="14">
        <v>0</v>
      </c>
      <c r="T34" s="14">
        <v>0</v>
      </c>
      <c r="U34" s="14">
        <v>0</v>
      </c>
      <c r="V34" s="14">
        <v>40.29</v>
      </c>
      <c r="W34" s="14">
        <v>986.4</v>
      </c>
    </row>
    <row r="35" spans="1:23">
      <c r="A35" s="2" t="s">
        <v>74</v>
      </c>
      <c r="B35" s="1" t="s">
        <v>75</v>
      </c>
      <c r="C35" s="14">
        <v>880.02</v>
      </c>
      <c r="D35" s="14">
        <v>146.66999999999999</v>
      </c>
      <c r="E35" s="14">
        <v>14152.29</v>
      </c>
      <c r="F35" s="14">
        <v>0</v>
      </c>
      <c r="G35" s="14">
        <v>0</v>
      </c>
      <c r="H35" s="14">
        <v>15178.98</v>
      </c>
      <c r="I35" s="14">
        <v>0</v>
      </c>
      <c r="J35" s="14">
        <v>3722.28</v>
      </c>
      <c r="K35" s="14">
        <v>25.48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5">
        <v>-0.03</v>
      </c>
      <c r="R35" s="14">
        <v>33.049999999999997</v>
      </c>
      <c r="S35" s="14">
        <v>0</v>
      </c>
      <c r="T35" s="14">
        <v>0</v>
      </c>
      <c r="U35" s="14">
        <v>0</v>
      </c>
      <c r="V35" s="14">
        <v>3780.78</v>
      </c>
      <c r="W35" s="14">
        <v>11398.2</v>
      </c>
    </row>
    <row r="36" spans="1:23">
      <c r="A36" s="2" t="s">
        <v>76</v>
      </c>
      <c r="B36" s="1" t="s">
        <v>77</v>
      </c>
      <c r="C36" s="14">
        <v>880.02</v>
      </c>
      <c r="D36" s="14">
        <v>146.66999999999999</v>
      </c>
      <c r="E36" s="14">
        <v>10580.09</v>
      </c>
      <c r="F36" s="14">
        <v>0</v>
      </c>
      <c r="G36" s="14">
        <v>0</v>
      </c>
      <c r="H36" s="14">
        <v>11606.78</v>
      </c>
      <c r="I36" s="14">
        <v>0</v>
      </c>
      <c r="J36" s="14">
        <v>2634.87</v>
      </c>
      <c r="K36" s="14">
        <v>25.48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5">
        <v>-0.02</v>
      </c>
      <c r="R36" s="14">
        <v>33.049999999999997</v>
      </c>
      <c r="S36" s="14">
        <v>0</v>
      </c>
      <c r="T36" s="14">
        <v>0</v>
      </c>
      <c r="U36" s="14">
        <v>0</v>
      </c>
      <c r="V36" s="14">
        <v>2693.38</v>
      </c>
      <c r="W36" s="14">
        <v>8913.4</v>
      </c>
    </row>
    <row r="37" spans="1:23">
      <c r="A37" s="2" t="s">
        <v>78</v>
      </c>
      <c r="B37" s="1" t="s">
        <v>79</v>
      </c>
      <c r="C37" s="14">
        <v>1800</v>
      </c>
      <c r="D37" s="14">
        <v>300</v>
      </c>
      <c r="E37" s="14">
        <v>0</v>
      </c>
      <c r="F37" s="14">
        <v>0</v>
      </c>
      <c r="G37" s="14">
        <v>0</v>
      </c>
      <c r="H37" s="14">
        <v>2100</v>
      </c>
      <c r="I37" s="14">
        <v>0</v>
      </c>
      <c r="J37" s="14">
        <v>202.51</v>
      </c>
      <c r="K37" s="14">
        <v>54.19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5">
        <v>-0.1</v>
      </c>
      <c r="R37" s="14">
        <v>0</v>
      </c>
      <c r="S37" s="14">
        <v>0</v>
      </c>
      <c r="T37" s="14">
        <v>0</v>
      </c>
      <c r="U37" s="14">
        <v>0</v>
      </c>
      <c r="V37" s="14">
        <v>256.60000000000002</v>
      </c>
      <c r="W37" s="14">
        <v>1843.4</v>
      </c>
    </row>
    <row r="38" spans="1:23">
      <c r="A38" s="2" t="s">
        <v>80</v>
      </c>
      <c r="B38" s="1" t="s">
        <v>81</v>
      </c>
      <c r="C38" s="14">
        <v>880.02</v>
      </c>
      <c r="D38" s="14">
        <v>146.66999999999999</v>
      </c>
      <c r="E38" s="14">
        <v>10887.32</v>
      </c>
      <c r="F38" s="14">
        <v>0</v>
      </c>
      <c r="G38" s="14">
        <v>0</v>
      </c>
      <c r="H38" s="14">
        <v>11914.01</v>
      </c>
      <c r="I38" s="14">
        <v>0</v>
      </c>
      <c r="J38" s="14">
        <v>2727.04</v>
      </c>
      <c r="K38" s="14">
        <v>25.53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5">
        <v>-0.01</v>
      </c>
      <c r="R38" s="14">
        <v>33.049999999999997</v>
      </c>
      <c r="S38" s="14">
        <v>0</v>
      </c>
      <c r="T38" s="14">
        <v>0</v>
      </c>
      <c r="U38" s="14">
        <v>0</v>
      </c>
      <c r="V38" s="14">
        <v>2785.61</v>
      </c>
      <c r="W38" s="14">
        <v>9128.4</v>
      </c>
    </row>
    <row r="39" spans="1:23">
      <c r="A39" s="2" t="s">
        <v>82</v>
      </c>
      <c r="B39" s="1" t="s">
        <v>83</v>
      </c>
      <c r="C39" s="14">
        <v>880.02</v>
      </c>
      <c r="D39" s="14">
        <v>146.66999999999999</v>
      </c>
      <c r="E39" s="14">
        <v>3875.14</v>
      </c>
      <c r="F39" s="14">
        <v>0</v>
      </c>
      <c r="G39" s="14">
        <v>0</v>
      </c>
      <c r="H39" s="14">
        <v>4901.83</v>
      </c>
      <c r="I39" s="14">
        <v>0</v>
      </c>
      <c r="J39" s="14">
        <v>794.22</v>
      </c>
      <c r="K39" s="14">
        <v>25.48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0.08</v>
      </c>
      <c r="R39" s="14">
        <v>33.049999999999997</v>
      </c>
      <c r="S39" s="14">
        <v>0</v>
      </c>
      <c r="T39" s="14">
        <v>0</v>
      </c>
      <c r="U39" s="14">
        <v>0</v>
      </c>
      <c r="V39" s="14">
        <v>852.83</v>
      </c>
      <c r="W39" s="14">
        <v>4049</v>
      </c>
    </row>
    <row r="40" spans="1:23">
      <c r="A40" s="2" t="s">
        <v>84</v>
      </c>
      <c r="B40" s="1" t="s">
        <v>85</v>
      </c>
      <c r="C40" s="14">
        <v>880.02</v>
      </c>
      <c r="D40" s="14">
        <v>146.66999999999999</v>
      </c>
      <c r="E40" s="14">
        <v>4321.75</v>
      </c>
      <c r="F40" s="14">
        <v>0</v>
      </c>
      <c r="G40" s="14">
        <v>0</v>
      </c>
      <c r="H40" s="14">
        <v>5348.44</v>
      </c>
      <c r="I40" s="14">
        <v>0</v>
      </c>
      <c r="J40" s="14">
        <v>899.26</v>
      </c>
      <c r="K40" s="14">
        <v>25.58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0.15</v>
      </c>
      <c r="R40" s="14">
        <v>33.049999999999997</v>
      </c>
      <c r="S40" s="14">
        <v>0</v>
      </c>
      <c r="T40" s="14">
        <v>0</v>
      </c>
      <c r="U40" s="14">
        <v>0</v>
      </c>
      <c r="V40" s="14">
        <v>958.04</v>
      </c>
      <c r="W40" s="14">
        <v>4390.3999999999996</v>
      </c>
    </row>
    <row r="41" spans="1:23">
      <c r="A41" s="2" t="s">
        <v>86</v>
      </c>
      <c r="B41" s="1" t="s">
        <v>87</v>
      </c>
      <c r="C41" s="14">
        <v>1399.98</v>
      </c>
      <c r="D41" s="14">
        <v>233.33</v>
      </c>
      <c r="E41" s="14">
        <v>4622.8</v>
      </c>
      <c r="F41" s="14">
        <v>0</v>
      </c>
      <c r="G41" s="14">
        <v>0</v>
      </c>
      <c r="H41" s="14">
        <v>6256.11</v>
      </c>
      <c r="I41" s="14">
        <v>0</v>
      </c>
      <c r="J41" s="14">
        <v>1112.74</v>
      </c>
      <c r="K41" s="14">
        <v>40.700000000000003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5">
        <v>-0.13</v>
      </c>
      <c r="R41" s="14">
        <v>0</v>
      </c>
      <c r="S41" s="14">
        <v>0</v>
      </c>
      <c r="T41" s="14">
        <v>0</v>
      </c>
      <c r="U41" s="14">
        <v>0</v>
      </c>
      <c r="V41" s="14">
        <v>1153.31</v>
      </c>
      <c r="W41" s="14">
        <v>5102.8</v>
      </c>
    </row>
    <row r="42" spans="1:23">
      <c r="A42" s="2" t="s">
        <v>88</v>
      </c>
      <c r="B42" s="1" t="s">
        <v>89</v>
      </c>
      <c r="C42" s="14">
        <v>880.02</v>
      </c>
      <c r="D42" s="14">
        <v>146.66999999999999</v>
      </c>
      <c r="E42" s="14">
        <v>7521.63</v>
      </c>
      <c r="F42" s="14">
        <v>0</v>
      </c>
      <c r="G42" s="14">
        <v>0</v>
      </c>
      <c r="H42" s="14">
        <v>8548.32</v>
      </c>
      <c r="I42" s="14">
        <v>0</v>
      </c>
      <c r="J42" s="14">
        <v>1717.33</v>
      </c>
      <c r="K42" s="14">
        <v>25.53</v>
      </c>
      <c r="L42" s="14">
        <v>0</v>
      </c>
      <c r="M42" s="14">
        <v>930</v>
      </c>
      <c r="N42" s="14">
        <v>0</v>
      </c>
      <c r="O42" s="14">
        <v>0</v>
      </c>
      <c r="P42" s="14">
        <v>0</v>
      </c>
      <c r="Q42" s="14">
        <v>0.01</v>
      </c>
      <c r="R42" s="14">
        <v>33.049999999999997</v>
      </c>
      <c r="S42" s="14">
        <v>0</v>
      </c>
      <c r="T42" s="14">
        <v>0</v>
      </c>
      <c r="U42" s="14">
        <v>0</v>
      </c>
      <c r="V42" s="14">
        <v>2705.92</v>
      </c>
      <c r="W42" s="14">
        <v>5842.4</v>
      </c>
    </row>
    <row r="43" spans="1:23">
      <c r="A43" s="2" t="s">
        <v>90</v>
      </c>
      <c r="B43" s="1" t="s">
        <v>91</v>
      </c>
      <c r="C43" s="14">
        <v>880.02</v>
      </c>
      <c r="D43" s="14">
        <v>146.66999999999999</v>
      </c>
      <c r="E43" s="14">
        <v>6133.01</v>
      </c>
      <c r="F43" s="14">
        <v>0</v>
      </c>
      <c r="G43" s="14">
        <v>0</v>
      </c>
      <c r="H43" s="14">
        <v>7159.7</v>
      </c>
      <c r="I43" s="14">
        <v>0</v>
      </c>
      <c r="J43" s="14">
        <v>1325.27</v>
      </c>
      <c r="K43" s="14">
        <v>25.53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5">
        <v>-0.15</v>
      </c>
      <c r="R43" s="14">
        <v>54.05</v>
      </c>
      <c r="S43" s="14">
        <v>0</v>
      </c>
      <c r="T43" s="14">
        <v>0</v>
      </c>
      <c r="U43" s="14">
        <v>0</v>
      </c>
      <c r="V43" s="14">
        <v>1404.7</v>
      </c>
      <c r="W43" s="14">
        <v>5755</v>
      </c>
    </row>
    <row r="44" spans="1:23">
      <c r="A44" s="2" t="s">
        <v>92</v>
      </c>
      <c r="B44" s="1" t="s">
        <v>93</v>
      </c>
      <c r="C44" s="14">
        <v>880.02</v>
      </c>
      <c r="D44" s="14">
        <v>146.66999999999999</v>
      </c>
      <c r="E44" s="14">
        <v>9918.76</v>
      </c>
      <c r="F44" s="14">
        <v>0</v>
      </c>
      <c r="G44" s="14">
        <v>0</v>
      </c>
      <c r="H44" s="14">
        <v>10945.45</v>
      </c>
      <c r="I44" s="14">
        <v>0</v>
      </c>
      <c r="J44" s="14">
        <v>2436.4699999999998</v>
      </c>
      <c r="K44" s="14">
        <v>25.53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33.049999999999997</v>
      </c>
      <c r="S44" s="14">
        <v>0</v>
      </c>
      <c r="T44" s="14">
        <v>0</v>
      </c>
      <c r="U44" s="14">
        <v>0</v>
      </c>
      <c r="V44" s="14">
        <v>2495.0500000000002</v>
      </c>
      <c r="W44" s="14">
        <v>8450.4</v>
      </c>
    </row>
    <row r="45" spans="1:23">
      <c r="A45" s="2" t="s">
        <v>94</v>
      </c>
      <c r="B45" s="1" t="s">
        <v>95</v>
      </c>
      <c r="C45" s="14">
        <v>880.02</v>
      </c>
      <c r="D45" s="14">
        <v>146.66999999999999</v>
      </c>
      <c r="E45" s="14">
        <v>5154.43</v>
      </c>
      <c r="F45" s="14">
        <v>0</v>
      </c>
      <c r="G45" s="14">
        <v>0</v>
      </c>
      <c r="H45" s="14">
        <v>6181.12</v>
      </c>
      <c r="I45" s="14">
        <v>0</v>
      </c>
      <c r="J45" s="14">
        <v>1095.1099999999999</v>
      </c>
      <c r="K45" s="14">
        <v>25.48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0.13</v>
      </c>
      <c r="R45" s="14">
        <v>0</v>
      </c>
      <c r="S45" s="14">
        <v>0</v>
      </c>
      <c r="T45" s="14">
        <v>0</v>
      </c>
      <c r="U45" s="14">
        <v>0</v>
      </c>
      <c r="V45" s="14">
        <v>1120.72</v>
      </c>
      <c r="W45" s="14">
        <v>5060.3999999999996</v>
      </c>
    </row>
    <row r="46" spans="1:23">
      <c r="A46" s="2" t="s">
        <v>96</v>
      </c>
      <c r="B46" s="1" t="s">
        <v>97</v>
      </c>
      <c r="C46" s="14">
        <v>1300.02</v>
      </c>
      <c r="D46" s="14">
        <v>216.67</v>
      </c>
      <c r="E46" s="14">
        <v>0</v>
      </c>
      <c r="F46" s="14">
        <v>0</v>
      </c>
      <c r="G46" s="14">
        <v>0</v>
      </c>
      <c r="H46" s="14">
        <v>1516.69</v>
      </c>
      <c r="I46" s="14">
        <v>0</v>
      </c>
      <c r="J46" s="14">
        <v>58.08</v>
      </c>
      <c r="K46" s="14">
        <v>37.64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5">
        <v>-0.03</v>
      </c>
      <c r="R46" s="14">
        <v>0</v>
      </c>
      <c r="S46" s="14">
        <v>0</v>
      </c>
      <c r="T46" s="14">
        <v>0</v>
      </c>
      <c r="U46" s="14">
        <v>0</v>
      </c>
      <c r="V46" s="14">
        <v>95.69</v>
      </c>
      <c r="W46" s="14">
        <v>1421</v>
      </c>
    </row>
    <row r="47" spans="1:23">
      <c r="A47" s="2" t="s">
        <v>98</v>
      </c>
      <c r="B47" s="1" t="s">
        <v>99</v>
      </c>
      <c r="C47" s="14">
        <v>880.02</v>
      </c>
      <c r="D47" s="14">
        <v>146.66999999999999</v>
      </c>
      <c r="E47" s="14">
        <v>4510.18</v>
      </c>
      <c r="F47" s="14">
        <v>0</v>
      </c>
      <c r="G47" s="14">
        <v>0</v>
      </c>
      <c r="H47" s="14">
        <v>5536.87</v>
      </c>
      <c r="I47" s="14">
        <v>0</v>
      </c>
      <c r="J47" s="14">
        <v>943.58</v>
      </c>
      <c r="K47" s="14">
        <v>25.58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0.06</v>
      </c>
      <c r="R47" s="14">
        <v>33.049999999999997</v>
      </c>
      <c r="S47" s="14">
        <v>0</v>
      </c>
      <c r="T47" s="14">
        <v>0</v>
      </c>
      <c r="U47" s="14">
        <v>0</v>
      </c>
      <c r="V47" s="14">
        <v>1002.27</v>
      </c>
      <c r="W47" s="14">
        <v>4534.6000000000004</v>
      </c>
    </row>
    <row r="48" spans="1:23">
      <c r="A48" s="2" t="s">
        <v>100</v>
      </c>
      <c r="B48" s="1" t="s">
        <v>101</v>
      </c>
      <c r="C48" s="14">
        <v>880.02</v>
      </c>
      <c r="D48" s="14">
        <v>146.66999999999999</v>
      </c>
      <c r="E48" s="14">
        <v>30280.55</v>
      </c>
      <c r="F48" s="14">
        <v>0</v>
      </c>
      <c r="G48" s="14">
        <v>0</v>
      </c>
      <c r="H48" s="14">
        <v>31307.24</v>
      </c>
      <c r="I48" s="14">
        <v>0</v>
      </c>
      <c r="J48" s="14">
        <v>9125.7000000000007</v>
      </c>
      <c r="K48" s="14">
        <v>25.65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0.04</v>
      </c>
      <c r="R48" s="14">
        <v>33.049999999999997</v>
      </c>
      <c r="S48" s="14">
        <v>0</v>
      </c>
      <c r="T48" s="14">
        <v>0</v>
      </c>
      <c r="U48" s="14">
        <v>0</v>
      </c>
      <c r="V48" s="14">
        <v>9184.44</v>
      </c>
      <c r="W48" s="14">
        <v>22122.799999999999</v>
      </c>
    </row>
    <row r="49" spans="1:23">
      <c r="A49" s="2" t="s">
        <v>102</v>
      </c>
      <c r="B49" s="1" t="s">
        <v>103</v>
      </c>
      <c r="C49" s="14">
        <v>880.02</v>
      </c>
      <c r="D49" s="14">
        <v>146.66999999999999</v>
      </c>
      <c r="E49" s="14">
        <v>12094.23</v>
      </c>
      <c r="F49" s="14">
        <v>0</v>
      </c>
      <c r="G49" s="14">
        <v>0</v>
      </c>
      <c r="H49" s="14">
        <v>13120.92</v>
      </c>
      <c r="I49" s="14">
        <v>0</v>
      </c>
      <c r="J49" s="14">
        <v>3089.11</v>
      </c>
      <c r="K49" s="14">
        <v>25.48</v>
      </c>
      <c r="L49" s="14">
        <v>0</v>
      </c>
      <c r="M49" s="14">
        <v>1177</v>
      </c>
      <c r="N49" s="14">
        <v>0</v>
      </c>
      <c r="O49" s="14">
        <v>0</v>
      </c>
      <c r="P49" s="14">
        <v>0</v>
      </c>
      <c r="Q49" s="14">
        <v>0.08</v>
      </c>
      <c r="R49" s="14">
        <v>33.049999999999997</v>
      </c>
      <c r="S49" s="14">
        <v>0</v>
      </c>
      <c r="T49" s="14">
        <v>0</v>
      </c>
      <c r="U49" s="14">
        <v>275</v>
      </c>
      <c r="V49" s="14">
        <v>4599.72</v>
      </c>
      <c r="W49" s="14">
        <v>8521.2000000000007</v>
      </c>
    </row>
    <row r="50" spans="1:23">
      <c r="A50" s="2" t="s">
        <v>104</v>
      </c>
      <c r="B50" s="1" t="s">
        <v>105</v>
      </c>
      <c r="C50" s="14">
        <v>880.02</v>
      </c>
      <c r="D50" s="14">
        <v>146.66999999999999</v>
      </c>
      <c r="E50" s="14">
        <v>12607.16</v>
      </c>
      <c r="F50" s="14">
        <v>0</v>
      </c>
      <c r="G50" s="14">
        <v>0</v>
      </c>
      <c r="H50" s="14">
        <v>13633.85</v>
      </c>
      <c r="I50" s="14">
        <v>0</v>
      </c>
      <c r="J50" s="14">
        <v>3242.99</v>
      </c>
      <c r="K50" s="14">
        <v>25.48</v>
      </c>
      <c r="L50" s="14">
        <v>0</v>
      </c>
      <c r="M50" s="14">
        <v>0</v>
      </c>
      <c r="N50" s="14">
        <v>257.3</v>
      </c>
      <c r="O50" s="14">
        <v>0</v>
      </c>
      <c r="P50" s="14">
        <v>0</v>
      </c>
      <c r="Q50" s="14">
        <v>0.04</v>
      </c>
      <c r="R50" s="14">
        <v>26.44</v>
      </c>
      <c r="S50" s="14">
        <v>0</v>
      </c>
      <c r="T50" s="14">
        <v>0</v>
      </c>
      <c r="U50" s="14">
        <v>200</v>
      </c>
      <c r="V50" s="14">
        <v>3752.25</v>
      </c>
      <c r="W50" s="14">
        <v>9881.6</v>
      </c>
    </row>
    <row r="51" spans="1:23">
      <c r="A51" s="2" t="s">
        <v>106</v>
      </c>
      <c r="B51" s="1" t="s">
        <v>107</v>
      </c>
      <c r="C51" s="14">
        <v>880.02</v>
      </c>
      <c r="D51" s="14">
        <v>146.66999999999999</v>
      </c>
      <c r="E51" s="14">
        <v>0</v>
      </c>
      <c r="F51" s="14">
        <v>0</v>
      </c>
      <c r="G51" s="14">
        <v>0</v>
      </c>
      <c r="H51" s="14">
        <v>1026.69</v>
      </c>
      <c r="I51" s="15">
        <v>-18.41</v>
      </c>
      <c r="J51" s="14">
        <v>0</v>
      </c>
      <c r="K51" s="14">
        <v>25.48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5">
        <v>-0.03</v>
      </c>
      <c r="R51" s="14">
        <v>33.049999999999997</v>
      </c>
      <c r="S51" s="14">
        <v>0</v>
      </c>
      <c r="T51" s="14">
        <v>0</v>
      </c>
      <c r="U51" s="14">
        <v>0</v>
      </c>
      <c r="V51" s="14">
        <v>40.090000000000003</v>
      </c>
      <c r="W51" s="14">
        <v>986.6</v>
      </c>
    </row>
    <row r="52" spans="1:23">
      <c r="A52" s="2" t="s">
        <v>108</v>
      </c>
      <c r="B52" s="1" t="s">
        <v>109</v>
      </c>
      <c r="C52" s="14">
        <v>880.02</v>
      </c>
      <c r="D52" s="14">
        <v>146.66999999999999</v>
      </c>
      <c r="E52" s="14">
        <v>2399.92</v>
      </c>
      <c r="F52" s="14">
        <v>0</v>
      </c>
      <c r="G52" s="14">
        <v>0</v>
      </c>
      <c r="H52" s="14">
        <v>3426.61</v>
      </c>
      <c r="I52" s="14">
        <v>0</v>
      </c>
      <c r="J52" s="14">
        <v>476.53</v>
      </c>
      <c r="K52" s="14">
        <v>25.48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200</v>
      </c>
      <c r="V52" s="14">
        <v>702.01</v>
      </c>
      <c r="W52" s="14">
        <v>2724.6</v>
      </c>
    </row>
    <row r="53" spans="1:23">
      <c r="A53" s="2" t="s">
        <v>110</v>
      </c>
      <c r="B53" s="1" t="s">
        <v>111</v>
      </c>
      <c r="C53" s="14">
        <v>880.02</v>
      </c>
      <c r="D53" s="14">
        <v>146.66999999999999</v>
      </c>
      <c r="E53" s="14">
        <v>0</v>
      </c>
      <c r="F53" s="14">
        <v>0</v>
      </c>
      <c r="G53" s="14">
        <v>0</v>
      </c>
      <c r="H53" s="14">
        <v>1026.69</v>
      </c>
      <c r="I53" s="15">
        <v>-18.41</v>
      </c>
      <c r="J53" s="14">
        <v>0</v>
      </c>
      <c r="K53" s="14">
        <v>25.48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0.02</v>
      </c>
      <c r="R53" s="14">
        <v>0</v>
      </c>
      <c r="S53" s="14">
        <v>0</v>
      </c>
      <c r="T53" s="14">
        <v>0</v>
      </c>
      <c r="U53" s="14">
        <v>0</v>
      </c>
      <c r="V53" s="14">
        <v>7.09</v>
      </c>
      <c r="W53" s="14">
        <v>1019.6</v>
      </c>
    </row>
    <row r="54" spans="1:23">
      <c r="A54" s="2" t="s">
        <v>112</v>
      </c>
      <c r="B54" s="1" t="s">
        <v>113</v>
      </c>
      <c r="C54" s="14">
        <v>1300.02</v>
      </c>
      <c r="D54" s="14">
        <v>216.67</v>
      </c>
      <c r="E54" s="14">
        <v>0</v>
      </c>
      <c r="F54" s="14">
        <v>0</v>
      </c>
      <c r="G54" s="14">
        <v>0</v>
      </c>
      <c r="H54" s="14">
        <v>1516.69</v>
      </c>
      <c r="I54" s="14">
        <v>0</v>
      </c>
      <c r="J54" s="14">
        <v>58.08</v>
      </c>
      <c r="K54" s="14">
        <v>37.74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7.0000000000000007E-2</v>
      </c>
      <c r="R54" s="14">
        <v>0</v>
      </c>
      <c r="S54" s="14">
        <v>0</v>
      </c>
      <c r="T54" s="14">
        <v>0</v>
      </c>
      <c r="U54" s="14">
        <v>0</v>
      </c>
      <c r="V54" s="14">
        <v>95.89</v>
      </c>
      <c r="W54" s="14">
        <v>1420.8</v>
      </c>
    </row>
    <row r="55" spans="1:23">
      <c r="A55" s="2" t="s">
        <v>114</v>
      </c>
      <c r="B55" s="1" t="s">
        <v>115</v>
      </c>
      <c r="C55" s="14">
        <v>880.02</v>
      </c>
      <c r="D55" s="14">
        <v>146.66999999999999</v>
      </c>
      <c r="E55" s="14">
        <v>403.54</v>
      </c>
      <c r="F55" s="14">
        <v>0</v>
      </c>
      <c r="G55" s="14">
        <v>0</v>
      </c>
      <c r="H55" s="14">
        <v>1430.23</v>
      </c>
      <c r="I55" s="14">
        <v>0</v>
      </c>
      <c r="J55" s="14">
        <v>39.21</v>
      </c>
      <c r="K55" s="14">
        <v>25.53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0.04</v>
      </c>
      <c r="R55" s="14">
        <v>33.049999999999997</v>
      </c>
      <c r="S55" s="14">
        <v>0</v>
      </c>
      <c r="T55" s="14">
        <v>0</v>
      </c>
      <c r="U55" s="14">
        <v>0</v>
      </c>
      <c r="V55" s="14">
        <v>97.83</v>
      </c>
      <c r="W55" s="14">
        <v>1332.4</v>
      </c>
    </row>
    <row r="56" spans="1:23">
      <c r="A56" s="2" t="s">
        <v>116</v>
      </c>
      <c r="B56" s="1" t="s">
        <v>117</v>
      </c>
      <c r="C56" s="14">
        <v>999.66</v>
      </c>
      <c r="D56" s="14">
        <v>166.61</v>
      </c>
      <c r="E56" s="14">
        <v>2110.66</v>
      </c>
      <c r="F56" s="14">
        <v>0</v>
      </c>
      <c r="G56" s="14">
        <v>0</v>
      </c>
      <c r="H56" s="14">
        <v>3276.93</v>
      </c>
      <c r="I56" s="14">
        <v>0</v>
      </c>
      <c r="J56" s="14">
        <v>444.56</v>
      </c>
      <c r="K56" s="14">
        <v>28.95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0.02</v>
      </c>
      <c r="R56" s="14">
        <v>0</v>
      </c>
      <c r="S56" s="14">
        <v>0</v>
      </c>
      <c r="T56" s="14">
        <v>0</v>
      </c>
      <c r="U56" s="14">
        <v>0</v>
      </c>
      <c r="V56" s="14">
        <v>473.53</v>
      </c>
      <c r="W56" s="14">
        <v>2803.4</v>
      </c>
    </row>
    <row r="57" spans="1:23">
      <c r="A57" s="2" t="s">
        <v>118</v>
      </c>
      <c r="B57" s="1" t="s">
        <v>119</v>
      </c>
      <c r="C57" s="14">
        <v>879.42</v>
      </c>
      <c r="D57" s="14">
        <v>146.57</v>
      </c>
      <c r="E57" s="14">
        <v>9252.0400000000009</v>
      </c>
      <c r="F57" s="14">
        <v>0</v>
      </c>
      <c r="G57" s="14">
        <v>0</v>
      </c>
      <c r="H57" s="14">
        <v>10278.030000000001</v>
      </c>
      <c r="I57" s="14">
        <v>0</v>
      </c>
      <c r="J57" s="14">
        <v>2236.25</v>
      </c>
      <c r="K57" s="14">
        <v>25.46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5">
        <v>-0.08</v>
      </c>
      <c r="R57" s="14">
        <v>0</v>
      </c>
      <c r="S57" s="14">
        <v>0</v>
      </c>
      <c r="T57" s="14">
        <v>0</v>
      </c>
      <c r="U57" s="14">
        <v>0</v>
      </c>
      <c r="V57" s="14">
        <v>2261.63</v>
      </c>
      <c r="W57" s="14">
        <v>8016.4</v>
      </c>
    </row>
    <row r="58" spans="1:23">
      <c r="A58" s="2" t="s">
        <v>120</v>
      </c>
      <c r="B58" s="1" t="s">
        <v>121</v>
      </c>
      <c r="C58" s="14">
        <v>880.02</v>
      </c>
      <c r="D58" s="14">
        <v>146.66999999999999</v>
      </c>
      <c r="E58" s="14">
        <v>0</v>
      </c>
      <c r="F58" s="14">
        <v>0</v>
      </c>
      <c r="G58" s="14">
        <v>0</v>
      </c>
      <c r="H58" s="14">
        <v>1026.69</v>
      </c>
      <c r="I58" s="15">
        <v>-18.41</v>
      </c>
      <c r="J58" s="14">
        <v>0</v>
      </c>
      <c r="K58" s="14">
        <v>25.48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0.02</v>
      </c>
      <c r="R58" s="14">
        <v>0</v>
      </c>
      <c r="S58" s="14">
        <v>0</v>
      </c>
      <c r="T58" s="14">
        <v>0</v>
      </c>
      <c r="U58" s="14">
        <v>0</v>
      </c>
      <c r="V58" s="14">
        <v>7.09</v>
      </c>
      <c r="W58" s="14">
        <v>1019.6</v>
      </c>
    </row>
    <row r="59" spans="1:23">
      <c r="A59" s="2" t="s">
        <v>122</v>
      </c>
      <c r="B59" s="1" t="s">
        <v>123</v>
      </c>
      <c r="C59" s="14">
        <v>880.02</v>
      </c>
      <c r="D59" s="14">
        <v>146.66999999999999</v>
      </c>
      <c r="E59" s="14">
        <v>392.62</v>
      </c>
      <c r="F59" s="14">
        <v>0</v>
      </c>
      <c r="G59" s="14">
        <v>0</v>
      </c>
      <c r="H59" s="14">
        <v>1419.31</v>
      </c>
      <c r="I59" s="14">
        <v>0</v>
      </c>
      <c r="J59" s="14">
        <v>38.03</v>
      </c>
      <c r="K59" s="14">
        <v>25.48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5">
        <v>-0.05</v>
      </c>
      <c r="R59" s="14">
        <v>33.049999999999997</v>
      </c>
      <c r="S59" s="14">
        <v>0</v>
      </c>
      <c r="T59" s="14">
        <v>0</v>
      </c>
      <c r="U59" s="14">
        <v>0</v>
      </c>
      <c r="V59" s="14">
        <v>96.51</v>
      </c>
      <c r="W59" s="14">
        <v>1322.8</v>
      </c>
    </row>
    <row r="60" spans="1:23">
      <c r="A60" s="2" t="s">
        <v>124</v>
      </c>
      <c r="B60" s="1" t="s">
        <v>125</v>
      </c>
      <c r="C60" s="14">
        <v>880.02</v>
      </c>
      <c r="D60" s="14">
        <v>146.66999999999999</v>
      </c>
      <c r="E60" s="14">
        <v>10558.56</v>
      </c>
      <c r="F60" s="14">
        <v>1955.33</v>
      </c>
      <c r="G60" s="14">
        <v>220</v>
      </c>
      <c r="H60" s="14">
        <v>13760.58</v>
      </c>
      <c r="I60" s="14">
        <v>0</v>
      </c>
      <c r="J60" s="14">
        <v>3215.01</v>
      </c>
      <c r="K60" s="14">
        <v>25.48</v>
      </c>
      <c r="L60" s="14">
        <v>0</v>
      </c>
      <c r="M60" s="14">
        <v>529</v>
      </c>
      <c r="N60" s="14">
        <v>0</v>
      </c>
      <c r="O60" s="14">
        <v>0</v>
      </c>
      <c r="P60" s="14">
        <v>0</v>
      </c>
      <c r="Q60" s="14">
        <v>0.04</v>
      </c>
      <c r="R60" s="14">
        <v>54.05</v>
      </c>
      <c r="S60" s="14">
        <v>0</v>
      </c>
      <c r="T60" s="14">
        <v>0</v>
      </c>
      <c r="U60" s="14">
        <v>0</v>
      </c>
      <c r="V60" s="14">
        <v>3823.58</v>
      </c>
      <c r="W60" s="14">
        <v>9937</v>
      </c>
    </row>
    <row r="61" spans="1:23">
      <c r="A61" s="2" t="s">
        <v>126</v>
      </c>
      <c r="B61" s="1" t="s">
        <v>127</v>
      </c>
      <c r="C61" s="14">
        <v>1299.78</v>
      </c>
      <c r="D61" s="14">
        <v>216.63</v>
      </c>
      <c r="E61" s="14">
        <v>0</v>
      </c>
      <c r="F61" s="14">
        <v>0</v>
      </c>
      <c r="G61" s="14">
        <v>0</v>
      </c>
      <c r="H61" s="14">
        <v>1516.41</v>
      </c>
      <c r="I61" s="14">
        <v>0</v>
      </c>
      <c r="J61" s="14">
        <v>58.05</v>
      </c>
      <c r="K61" s="14">
        <v>37.69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5">
        <v>-0.13</v>
      </c>
      <c r="R61" s="14">
        <v>0</v>
      </c>
      <c r="S61" s="14">
        <v>0</v>
      </c>
      <c r="T61" s="14">
        <v>0</v>
      </c>
      <c r="U61" s="14">
        <v>0</v>
      </c>
      <c r="V61" s="14">
        <v>95.61</v>
      </c>
      <c r="W61" s="14">
        <v>1420.8</v>
      </c>
    </row>
    <row r="62" spans="1:23">
      <c r="A62" s="2" t="s">
        <v>128</v>
      </c>
      <c r="B62" s="1" t="s">
        <v>129</v>
      </c>
      <c r="C62" s="14">
        <v>999.66</v>
      </c>
      <c r="D62" s="14">
        <v>166.61</v>
      </c>
      <c r="E62" s="14">
        <v>725.28</v>
      </c>
      <c r="F62" s="14">
        <v>0</v>
      </c>
      <c r="G62" s="14">
        <v>0</v>
      </c>
      <c r="H62" s="14">
        <v>1891.55</v>
      </c>
      <c r="I62" s="14">
        <v>0</v>
      </c>
      <c r="J62" s="14">
        <v>166.86</v>
      </c>
      <c r="K62" s="14">
        <v>28.95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0.14000000000000001</v>
      </c>
      <c r="R62" s="14">
        <v>0</v>
      </c>
      <c r="S62" s="14">
        <v>0</v>
      </c>
      <c r="T62" s="14">
        <v>0</v>
      </c>
      <c r="U62" s="14">
        <v>200</v>
      </c>
      <c r="V62" s="14">
        <v>395.95</v>
      </c>
      <c r="W62" s="14">
        <v>1495.6</v>
      </c>
    </row>
    <row r="63" spans="1:23">
      <c r="A63" s="2" t="s">
        <v>130</v>
      </c>
      <c r="B63" s="1" t="s">
        <v>131</v>
      </c>
      <c r="C63" s="14">
        <v>999.66</v>
      </c>
      <c r="D63" s="14">
        <v>166.61</v>
      </c>
      <c r="E63" s="14">
        <v>3051.37</v>
      </c>
      <c r="F63" s="14">
        <v>0</v>
      </c>
      <c r="G63" s="14">
        <v>0</v>
      </c>
      <c r="H63" s="14">
        <v>4217.6400000000003</v>
      </c>
      <c r="I63" s="14">
        <v>0</v>
      </c>
      <c r="J63" s="14">
        <v>645.5</v>
      </c>
      <c r="K63" s="14">
        <v>28.99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5">
        <v>-0.05</v>
      </c>
      <c r="R63" s="14">
        <v>0</v>
      </c>
      <c r="S63" s="14">
        <v>0</v>
      </c>
      <c r="T63" s="14">
        <v>0</v>
      </c>
      <c r="U63" s="14">
        <v>0</v>
      </c>
      <c r="V63" s="14">
        <v>674.44</v>
      </c>
      <c r="W63" s="14">
        <v>3543.2</v>
      </c>
    </row>
    <row r="64" spans="1:23">
      <c r="A64" s="2" t="s">
        <v>132</v>
      </c>
      <c r="B64" s="1" t="s">
        <v>133</v>
      </c>
      <c r="C64" s="14">
        <v>880.02</v>
      </c>
      <c r="D64" s="14">
        <v>146.66999999999999</v>
      </c>
      <c r="E64" s="14">
        <v>2871.28</v>
      </c>
      <c r="F64" s="14">
        <v>0</v>
      </c>
      <c r="G64" s="14">
        <v>0</v>
      </c>
      <c r="H64" s="14">
        <v>3897.97</v>
      </c>
      <c r="I64" s="14">
        <v>0</v>
      </c>
      <c r="J64" s="14">
        <v>577.22</v>
      </c>
      <c r="K64" s="14">
        <v>25.63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7.0000000000000007E-2</v>
      </c>
      <c r="R64" s="14">
        <v>40.049999999999997</v>
      </c>
      <c r="S64" s="14">
        <v>0</v>
      </c>
      <c r="T64" s="14">
        <v>0</v>
      </c>
      <c r="U64" s="14">
        <v>0</v>
      </c>
      <c r="V64" s="14">
        <v>642.97</v>
      </c>
      <c r="W64" s="14">
        <v>3255</v>
      </c>
    </row>
    <row r="65" spans="1:23">
      <c r="A65" s="2" t="s">
        <v>134</v>
      </c>
      <c r="B65" s="1" t="s">
        <v>135</v>
      </c>
      <c r="C65" s="14">
        <v>1285.74</v>
      </c>
      <c r="D65" s="14">
        <v>214.29</v>
      </c>
      <c r="E65" s="14">
        <v>1556.47</v>
      </c>
      <c r="F65" s="14">
        <v>0</v>
      </c>
      <c r="G65" s="14">
        <v>0</v>
      </c>
      <c r="H65" s="14">
        <v>3056.5</v>
      </c>
      <c r="I65" s="14">
        <v>0</v>
      </c>
      <c r="J65" s="14">
        <v>397.48</v>
      </c>
      <c r="K65" s="14">
        <v>37.28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0.09</v>
      </c>
      <c r="R65" s="14">
        <v>54.05</v>
      </c>
      <c r="S65" s="14">
        <v>0</v>
      </c>
      <c r="T65" s="14">
        <v>0</v>
      </c>
      <c r="U65" s="14">
        <v>0</v>
      </c>
      <c r="V65" s="14">
        <v>488.9</v>
      </c>
      <c r="W65" s="14">
        <v>2567.6</v>
      </c>
    </row>
    <row r="66" spans="1:23">
      <c r="A66" s="2" t="s">
        <v>136</v>
      </c>
      <c r="B66" s="1" t="s">
        <v>137</v>
      </c>
      <c r="C66" s="14">
        <v>1300.02</v>
      </c>
      <c r="D66" s="14">
        <v>216.67</v>
      </c>
      <c r="E66" s="14">
        <v>0</v>
      </c>
      <c r="F66" s="14">
        <v>0</v>
      </c>
      <c r="G66" s="14">
        <v>0</v>
      </c>
      <c r="H66" s="14">
        <v>1516.69</v>
      </c>
      <c r="I66" s="14">
        <v>0</v>
      </c>
      <c r="J66" s="14">
        <v>58.08</v>
      </c>
      <c r="K66" s="14">
        <v>37.700000000000003</v>
      </c>
      <c r="L66" s="14">
        <v>0</v>
      </c>
      <c r="M66" s="14">
        <v>412.6</v>
      </c>
      <c r="N66" s="14">
        <v>0</v>
      </c>
      <c r="O66" s="14">
        <v>0</v>
      </c>
      <c r="P66" s="14">
        <v>0</v>
      </c>
      <c r="Q66" s="15">
        <v>-0.09</v>
      </c>
      <c r="R66" s="14">
        <v>0</v>
      </c>
      <c r="S66" s="14">
        <v>0</v>
      </c>
      <c r="T66" s="14">
        <v>0</v>
      </c>
      <c r="U66" s="14">
        <v>0</v>
      </c>
      <c r="V66" s="14">
        <v>508.29</v>
      </c>
      <c r="W66" s="14">
        <v>1008.4</v>
      </c>
    </row>
    <row r="67" spans="1:23">
      <c r="A67" s="2" t="s">
        <v>138</v>
      </c>
      <c r="B67" s="1" t="s">
        <v>139</v>
      </c>
      <c r="C67" s="14">
        <v>880.02</v>
      </c>
      <c r="D67" s="14">
        <v>146.66999999999999</v>
      </c>
      <c r="E67" s="14">
        <v>4048.83</v>
      </c>
      <c r="F67" s="14">
        <v>0</v>
      </c>
      <c r="G67" s="14">
        <v>0</v>
      </c>
      <c r="H67" s="14">
        <v>5075.5200000000004</v>
      </c>
      <c r="I67" s="14">
        <v>0</v>
      </c>
      <c r="J67" s="14">
        <v>835.07</v>
      </c>
      <c r="K67" s="14">
        <v>25.48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5">
        <v>-0.18</v>
      </c>
      <c r="R67" s="14">
        <v>33.049999999999997</v>
      </c>
      <c r="S67" s="14">
        <v>0</v>
      </c>
      <c r="T67" s="14">
        <v>0</v>
      </c>
      <c r="U67" s="14">
        <v>312.5</v>
      </c>
      <c r="V67" s="14">
        <v>1205.92</v>
      </c>
      <c r="W67" s="14">
        <v>3869.6</v>
      </c>
    </row>
    <row r="68" spans="1:23">
      <c r="A68" s="2" t="s">
        <v>140</v>
      </c>
      <c r="B68" s="1" t="s">
        <v>141</v>
      </c>
      <c r="C68" s="14">
        <v>799.98</v>
      </c>
      <c r="D68" s="14">
        <v>133.33000000000001</v>
      </c>
      <c r="E68" s="14">
        <v>80</v>
      </c>
      <c r="F68" s="14">
        <v>0</v>
      </c>
      <c r="G68" s="14">
        <v>0</v>
      </c>
      <c r="H68" s="14">
        <v>1013.31</v>
      </c>
      <c r="I68" s="15">
        <v>-26.37</v>
      </c>
      <c r="J68" s="14">
        <v>0</v>
      </c>
      <c r="K68" s="14">
        <v>23.17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5">
        <v>-0.09</v>
      </c>
      <c r="R68" s="14">
        <v>37</v>
      </c>
      <c r="S68" s="14">
        <v>0</v>
      </c>
      <c r="T68" s="14">
        <v>0</v>
      </c>
      <c r="U68" s="14">
        <v>200</v>
      </c>
      <c r="V68" s="14">
        <v>233.71</v>
      </c>
      <c r="W68" s="14">
        <v>779.6</v>
      </c>
    </row>
    <row r="69" spans="1:23">
      <c r="A69" s="2" t="s">
        <v>142</v>
      </c>
      <c r="B69" s="1" t="s">
        <v>143</v>
      </c>
      <c r="C69" s="14">
        <v>733.35</v>
      </c>
      <c r="D69" s="14">
        <v>122.22</v>
      </c>
      <c r="E69" s="14">
        <v>4449.43</v>
      </c>
      <c r="F69" s="14">
        <v>0</v>
      </c>
      <c r="G69" s="14">
        <v>0</v>
      </c>
      <c r="H69" s="14">
        <v>5305</v>
      </c>
      <c r="I69" s="14">
        <v>0</v>
      </c>
      <c r="J69" s="14">
        <v>889.04</v>
      </c>
      <c r="K69" s="14">
        <v>22.84</v>
      </c>
      <c r="L69" s="14">
        <v>0</v>
      </c>
      <c r="M69" s="14">
        <v>822</v>
      </c>
      <c r="N69" s="14">
        <v>0</v>
      </c>
      <c r="O69" s="14">
        <v>0</v>
      </c>
      <c r="P69" s="14">
        <v>833.31</v>
      </c>
      <c r="Q69" s="15">
        <v>-0.04</v>
      </c>
      <c r="R69" s="14">
        <v>33.049999999999997</v>
      </c>
      <c r="S69" s="14">
        <v>0</v>
      </c>
      <c r="T69" s="14">
        <v>0</v>
      </c>
      <c r="U69" s="14">
        <v>200</v>
      </c>
      <c r="V69" s="14">
        <v>2800.2</v>
      </c>
      <c r="W69" s="14">
        <v>2504.8000000000002</v>
      </c>
    </row>
    <row r="70" spans="1:23">
      <c r="A70" s="2" t="s">
        <v>144</v>
      </c>
      <c r="B70" s="1" t="s">
        <v>145</v>
      </c>
      <c r="C70" s="14">
        <v>4000.02</v>
      </c>
      <c r="D70" s="14">
        <v>666.67</v>
      </c>
      <c r="E70" s="14">
        <v>24926.44</v>
      </c>
      <c r="F70" s="14">
        <v>0</v>
      </c>
      <c r="G70" s="14">
        <v>0</v>
      </c>
      <c r="H70" s="14">
        <v>29593.13</v>
      </c>
      <c r="I70" s="14">
        <v>0</v>
      </c>
      <c r="J70" s="14">
        <v>8542.9</v>
      </c>
      <c r="K70" s="14">
        <v>128.82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0.01</v>
      </c>
      <c r="R70" s="14">
        <v>0</v>
      </c>
      <c r="S70" s="14">
        <v>0</v>
      </c>
      <c r="T70" s="14">
        <v>0</v>
      </c>
      <c r="U70" s="14">
        <v>0</v>
      </c>
      <c r="V70" s="14">
        <v>8671.73</v>
      </c>
      <c r="W70" s="14">
        <v>20921.400000000001</v>
      </c>
    </row>
    <row r="71" spans="1:23">
      <c r="A71" s="2" t="s">
        <v>146</v>
      </c>
      <c r="B71" s="1" t="s">
        <v>147</v>
      </c>
      <c r="C71" s="14">
        <v>880.02</v>
      </c>
      <c r="D71" s="14">
        <v>146.66999999999999</v>
      </c>
      <c r="E71" s="14">
        <v>2915.82</v>
      </c>
      <c r="F71" s="14">
        <v>0</v>
      </c>
      <c r="G71" s="14">
        <v>0</v>
      </c>
      <c r="H71" s="14">
        <v>3942.51</v>
      </c>
      <c r="I71" s="14">
        <v>0</v>
      </c>
      <c r="J71" s="14">
        <v>586.73</v>
      </c>
      <c r="K71" s="14">
        <v>25.48</v>
      </c>
      <c r="L71" s="14">
        <v>0</v>
      </c>
      <c r="M71" s="14">
        <v>229.15</v>
      </c>
      <c r="N71" s="14">
        <v>0</v>
      </c>
      <c r="O71" s="14">
        <v>0</v>
      </c>
      <c r="P71" s="14">
        <v>0</v>
      </c>
      <c r="Q71" s="14">
        <v>0.1</v>
      </c>
      <c r="R71" s="14">
        <v>33.049999999999997</v>
      </c>
      <c r="S71" s="14">
        <v>0</v>
      </c>
      <c r="T71" s="14">
        <v>0</v>
      </c>
      <c r="U71" s="14">
        <v>0</v>
      </c>
      <c r="V71" s="14">
        <v>874.51</v>
      </c>
      <c r="W71" s="14">
        <v>3068</v>
      </c>
    </row>
    <row r="72" spans="1:23">
      <c r="A72" s="2" t="s">
        <v>148</v>
      </c>
      <c r="B72" s="1" t="s">
        <v>149</v>
      </c>
      <c r="C72" s="14">
        <v>799.98</v>
      </c>
      <c r="D72" s="14">
        <v>133.33000000000001</v>
      </c>
      <c r="E72" s="14">
        <v>40</v>
      </c>
      <c r="F72" s="14">
        <v>0</v>
      </c>
      <c r="G72" s="14">
        <v>0</v>
      </c>
      <c r="H72" s="14">
        <v>973.31</v>
      </c>
      <c r="I72" s="15">
        <v>-30.72</v>
      </c>
      <c r="J72" s="14">
        <v>0</v>
      </c>
      <c r="K72" s="14">
        <v>23.17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0.06</v>
      </c>
      <c r="R72" s="14">
        <v>0</v>
      </c>
      <c r="S72" s="14">
        <v>0</v>
      </c>
      <c r="T72" s="14">
        <v>0</v>
      </c>
      <c r="U72" s="14">
        <v>200</v>
      </c>
      <c r="V72" s="14">
        <v>192.51</v>
      </c>
      <c r="W72" s="14">
        <v>780.8</v>
      </c>
    </row>
    <row r="73" spans="1:23">
      <c r="A73" s="2" t="s">
        <v>150</v>
      </c>
      <c r="B73" s="1" t="s">
        <v>151</v>
      </c>
      <c r="C73" s="14">
        <v>999.66</v>
      </c>
      <c r="D73" s="14">
        <v>166.61</v>
      </c>
      <c r="E73" s="14">
        <v>1886.87</v>
      </c>
      <c r="F73" s="14">
        <v>0</v>
      </c>
      <c r="G73" s="14">
        <v>0</v>
      </c>
      <c r="H73" s="14">
        <v>3053.14</v>
      </c>
      <c r="I73" s="14">
        <v>0</v>
      </c>
      <c r="J73" s="14">
        <v>396.76</v>
      </c>
      <c r="K73" s="14">
        <v>29.72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5">
        <v>-0.14000000000000001</v>
      </c>
      <c r="R73" s="14">
        <v>0</v>
      </c>
      <c r="S73" s="14">
        <v>0</v>
      </c>
      <c r="T73" s="14">
        <v>0</v>
      </c>
      <c r="U73" s="14">
        <v>0</v>
      </c>
      <c r="V73" s="14">
        <v>426.34</v>
      </c>
      <c r="W73" s="14">
        <v>2626.8</v>
      </c>
    </row>
    <row r="74" spans="1:23">
      <c r="A74" s="2" t="s">
        <v>152</v>
      </c>
      <c r="B74" s="1" t="s">
        <v>153</v>
      </c>
      <c r="C74" s="14">
        <v>880.02</v>
      </c>
      <c r="D74" s="14">
        <v>146.66999999999999</v>
      </c>
      <c r="E74" s="14">
        <v>3403.71</v>
      </c>
      <c r="F74" s="14">
        <v>0</v>
      </c>
      <c r="G74" s="14">
        <v>0</v>
      </c>
      <c r="H74" s="14">
        <v>4430.3999999999996</v>
      </c>
      <c r="I74" s="14">
        <v>0</v>
      </c>
      <c r="J74" s="14">
        <v>690.94</v>
      </c>
      <c r="K74" s="14">
        <v>25.48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5">
        <v>-0.02</v>
      </c>
      <c r="R74" s="14">
        <v>0</v>
      </c>
      <c r="S74" s="14">
        <v>0</v>
      </c>
      <c r="T74" s="14">
        <v>0</v>
      </c>
      <c r="U74" s="14">
        <v>200</v>
      </c>
      <c r="V74" s="14">
        <v>916.4</v>
      </c>
      <c r="W74" s="14">
        <v>3514</v>
      </c>
    </row>
    <row r="75" spans="1:23" s="7" customFormat="1">
      <c r="A75" s="17" t="s">
        <v>154</v>
      </c>
      <c r="C75" s="7" t="s">
        <v>155</v>
      </c>
      <c r="D75" s="7" t="s">
        <v>155</v>
      </c>
      <c r="E75" s="7" t="s">
        <v>155</v>
      </c>
      <c r="F75" s="7" t="s">
        <v>155</v>
      </c>
      <c r="G75" s="7" t="s">
        <v>155</v>
      </c>
      <c r="H75" s="7" t="s">
        <v>155</v>
      </c>
      <c r="I75" s="7" t="s">
        <v>155</v>
      </c>
      <c r="J75" s="7" t="s">
        <v>155</v>
      </c>
      <c r="K75" s="7" t="s">
        <v>155</v>
      </c>
      <c r="L75" s="7" t="s">
        <v>155</v>
      </c>
      <c r="M75" s="7" t="s">
        <v>155</v>
      </c>
      <c r="N75" s="7" t="s">
        <v>155</v>
      </c>
      <c r="O75" s="7" t="s">
        <v>155</v>
      </c>
      <c r="P75" s="7" t="s">
        <v>155</v>
      </c>
      <c r="Q75" s="7" t="s">
        <v>155</v>
      </c>
      <c r="R75" s="7" t="s">
        <v>155</v>
      </c>
      <c r="S75" s="7" t="s">
        <v>155</v>
      </c>
      <c r="T75" s="7" t="s">
        <v>155</v>
      </c>
      <c r="U75" s="7" t="s">
        <v>155</v>
      </c>
      <c r="V75" s="7" t="s">
        <v>155</v>
      </c>
      <c r="W75" s="7" t="s">
        <v>155</v>
      </c>
    </row>
    <row r="76" spans="1:23">
      <c r="C76" s="19">
        <v>74856.03</v>
      </c>
      <c r="D76" s="19">
        <v>12476</v>
      </c>
      <c r="E76" s="19">
        <v>563696.84</v>
      </c>
      <c r="F76" s="19">
        <v>1955.33</v>
      </c>
      <c r="G76" s="19">
        <v>220</v>
      </c>
      <c r="H76" s="19">
        <v>653204.19999999995</v>
      </c>
      <c r="I76" s="20">
        <v>-182.59</v>
      </c>
      <c r="J76" s="19">
        <v>170332.16</v>
      </c>
      <c r="K76" s="19">
        <v>2240.4</v>
      </c>
      <c r="L76" s="19">
        <v>0</v>
      </c>
      <c r="M76" s="19">
        <v>10077.75</v>
      </c>
      <c r="N76" s="19">
        <v>257.3</v>
      </c>
      <c r="O76" s="19">
        <v>0</v>
      </c>
      <c r="P76" s="19">
        <v>833.31</v>
      </c>
      <c r="Q76" s="19">
        <v>0.32</v>
      </c>
      <c r="R76" s="19">
        <v>1056.52</v>
      </c>
      <c r="S76" s="19">
        <v>3626.53</v>
      </c>
      <c r="T76" s="19">
        <v>1300</v>
      </c>
      <c r="U76" s="19">
        <v>3237.5</v>
      </c>
      <c r="V76" s="19">
        <v>192779.2</v>
      </c>
      <c r="W76" s="19">
        <v>460425</v>
      </c>
    </row>
    <row r="78" spans="1:23">
      <c r="A78" s="12" t="s">
        <v>156</v>
      </c>
    </row>
    <row r="79" spans="1:23">
      <c r="A79" s="2" t="s">
        <v>157</v>
      </c>
      <c r="B79" s="1" t="s">
        <v>158</v>
      </c>
      <c r="C79" s="14">
        <v>572.46</v>
      </c>
      <c r="D79" s="14">
        <v>95.41</v>
      </c>
      <c r="E79" s="14">
        <v>1772.54</v>
      </c>
      <c r="F79" s="14">
        <v>0</v>
      </c>
      <c r="G79" s="14">
        <v>0</v>
      </c>
      <c r="H79" s="14">
        <v>2440.41</v>
      </c>
      <c r="I79" s="14">
        <v>0</v>
      </c>
      <c r="J79" s="14">
        <v>265.88</v>
      </c>
      <c r="K79" s="14">
        <v>83.87</v>
      </c>
      <c r="L79" s="14">
        <v>24.4</v>
      </c>
      <c r="M79" s="14">
        <v>0</v>
      </c>
      <c r="N79" s="14">
        <v>0</v>
      </c>
      <c r="O79" s="14">
        <v>119.58</v>
      </c>
      <c r="P79" s="14">
        <v>0</v>
      </c>
      <c r="Q79" s="14">
        <v>0.01</v>
      </c>
      <c r="R79" s="14">
        <v>0</v>
      </c>
      <c r="S79" s="14">
        <v>0</v>
      </c>
      <c r="T79" s="14">
        <v>0</v>
      </c>
      <c r="U79" s="14">
        <v>134.66999999999999</v>
      </c>
      <c r="V79" s="14">
        <v>628.41</v>
      </c>
      <c r="W79" s="14">
        <v>1812</v>
      </c>
    </row>
    <row r="80" spans="1:23">
      <c r="A80" s="2" t="s">
        <v>159</v>
      </c>
      <c r="B80" s="1" t="s">
        <v>160</v>
      </c>
      <c r="C80" s="14">
        <v>534.29999999999995</v>
      </c>
      <c r="D80" s="14">
        <v>89.05</v>
      </c>
      <c r="E80" s="14">
        <v>5068.78</v>
      </c>
      <c r="F80" s="14">
        <v>0</v>
      </c>
      <c r="G80" s="14">
        <v>0</v>
      </c>
      <c r="H80" s="14">
        <v>5692.13</v>
      </c>
      <c r="I80" s="14">
        <v>0</v>
      </c>
      <c r="J80" s="14">
        <v>980.1</v>
      </c>
      <c r="K80" s="14">
        <v>181.18</v>
      </c>
      <c r="L80" s="14">
        <v>56.92</v>
      </c>
      <c r="M80" s="14">
        <v>0</v>
      </c>
      <c r="N80" s="14">
        <v>0</v>
      </c>
      <c r="O80" s="14">
        <v>278.91000000000003</v>
      </c>
      <c r="P80" s="14">
        <v>0</v>
      </c>
      <c r="Q80" s="14">
        <v>7.0000000000000007E-2</v>
      </c>
      <c r="R80" s="14">
        <v>0</v>
      </c>
      <c r="S80" s="14">
        <v>0</v>
      </c>
      <c r="T80" s="14">
        <v>0</v>
      </c>
      <c r="U80" s="14">
        <v>372.75</v>
      </c>
      <c r="V80" s="14">
        <v>1869.93</v>
      </c>
      <c r="W80" s="14">
        <v>3822.2</v>
      </c>
    </row>
    <row r="81" spans="1:23">
      <c r="A81" s="2" t="s">
        <v>161</v>
      </c>
      <c r="B81" s="1" t="s">
        <v>162</v>
      </c>
      <c r="C81" s="14">
        <v>534.29999999999995</v>
      </c>
      <c r="D81" s="14">
        <v>89.05</v>
      </c>
      <c r="E81" s="14">
        <v>2640.28</v>
      </c>
      <c r="F81" s="14">
        <v>0</v>
      </c>
      <c r="G81" s="14">
        <v>0</v>
      </c>
      <c r="H81" s="14">
        <v>3263.63</v>
      </c>
      <c r="I81" s="14">
        <v>0</v>
      </c>
      <c r="J81" s="14">
        <v>441.72</v>
      </c>
      <c r="K81" s="14">
        <v>60</v>
      </c>
      <c r="L81" s="14">
        <v>32.64</v>
      </c>
      <c r="M81" s="14">
        <v>0</v>
      </c>
      <c r="N81" s="14">
        <v>0</v>
      </c>
      <c r="O81" s="14">
        <v>159.91999999999999</v>
      </c>
      <c r="P81" s="14">
        <v>0</v>
      </c>
      <c r="Q81" s="15">
        <v>-0.03</v>
      </c>
      <c r="R81" s="14">
        <v>0</v>
      </c>
      <c r="S81" s="14">
        <v>0</v>
      </c>
      <c r="T81" s="14">
        <v>300</v>
      </c>
      <c r="U81" s="14">
        <v>275.38</v>
      </c>
      <c r="V81" s="14">
        <v>1269.6300000000001</v>
      </c>
      <c r="W81" s="14">
        <v>1994</v>
      </c>
    </row>
    <row r="82" spans="1:23">
      <c r="A82" s="2" t="s">
        <v>163</v>
      </c>
      <c r="B82" s="1" t="s">
        <v>164</v>
      </c>
      <c r="C82" s="14">
        <v>480.24</v>
      </c>
      <c r="D82" s="14">
        <v>80.040000000000006</v>
      </c>
      <c r="E82" s="14">
        <v>3161.77</v>
      </c>
      <c r="F82" s="14">
        <v>0</v>
      </c>
      <c r="G82" s="14">
        <v>0</v>
      </c>
      <c r="H82" s="14">
        <v>3722.05</v>
      </c>
      <c r="I82" s="14">
        <v>0</v>
      </c>
      <c r="J82" s="14">
        <v>539.64</v>
      </c>
      <c r="K82" s="14">
        <v>173.49</v>
      </c>
      <c r="L82" s="14">
        <v>37.22</v>
      </c>
      <c r="M82" s="14">
        <v>0</v>
      </c>
      <c r="N82" s="14">
        <v>0</v>
      </c>
      <c r="O82" s="14">
        <v>182.38</v>
      </c>
      <c r="P82" s="14">
        <v>0</v>
      </c>
      <c r="Q82" s="15">
        <v>-0.08</v>
      </c>
      <c r="R82" s="14">
        <v>0</v>
      </c>
      <c r="S82" s="14">
        <v>0</v>
      </c>
      <c r="T82" s="14">
        <v>700</v>
      </c>
      <c r="U82" s="14">
        <v>0</v>
      </c>
      <c r="V82" s="14">
        <v>1632.65</v>
      </c>
      <c r="W82" s="14">
        <v>2089.4</v>
      </c>
    </row>
    <row r="83" spans="1:23">
      <c r="A83" s="2" t="s">
        <v>165</v>
      </c>
      <c r="B83" s="1" t="s">
        <v>166</v>
      </c>
      <c r="C83" s="14">
        <v>480.24</v>
      </c>
      <c r="D83" s="14">
        <v>80.040000000000006</v>
      </c>
      <c r="E83" s="14">
        <v>608</v>
      </c>
      <c r="F83" s="14">
        <v>0</v>
      </c>
      <c r="G83" s="14">
        <v>0</v>
      </c>
      <c r="H83" s="14">
        <v>1168.28</v>
      </c>
      <c r="I83" s="14">
        <v>0</v>
      </c>
      <c r="J83" s="14">
        <v>3.75</v>
      </c>
      <c r="K83" s="14">
        <v>38.82</v>
      </c>
      <c r="L83" s="14">
        <v>11.68</v>
      </c>
      <c r="M83" s="14">
        <v>0</v>
      </c>
      <c r="N83" s="14">
        <v>0</v>
      </c>
      <c r="O83" s="14">
        <v>57.25</v>
      </c>
      <c r="P83" s="14">
        <v>0</v>
      </c>
      <c r="Q83" s="15">
        <v>-0.02</v>
      </c>
      <c r="R83" s="14">
        <v>0</v>
      </c>
      <c r="S83" s="14">
        <v>0</v>
      </c>
      <c r="T83" s="14">
        <v>0</v>
      </c>
      <c r="U83" s="14">
        <v>0</v>
      </c>
      <c r="V83" s="14">
        <v>111.48</v>
      </c>
      <c r="W83" s="14">
        <v>1056.8</v>
      </c>
    </row>
    <row r="84" spans="1:23">
      <c r="A84" s="2" t="s">
        <v>167</v>
      </c>
      <c r="B84" s="1" t="s">
        <v>168</v>
      </c>
      <c r="C84" s="14">
        <v>528</v>
      </c>
      <c r="D84" s="14">
        <v>88</v>
      </c>
      <c r="E84" s="14">
        <v>1408.64</v>
      </c>
      <c r="F84" s="14">
        <v>0</v>
      </c>
      <c r="G84" s="14">
        <v>0</v>
      </c>
      <c r="H84" s="14">
        <v>2024.64</v>
      </c>
      <c r="I84" s="14">
        <v>0</v>
      </c>
      <c r="J84" s="14">
        <v>189</v>
      </c>
      <c r="K84" s="14">
        <v>50.86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5">
        <v>-0.02</v>
      </c>
      <c r="R84" s="14">
        <v>0</v>
      </c>
      <c r="S84" s="14">
        <v>0</v>
      </c>
      <c r="T84" s="14">
        <v>0</v>
      </c>
      <c r="U84" s="14">
        <v>0</v>
      </c>
      <c r="V84" s="14">
        <v>239.84</v>
      </c>
      <c r="W84" s="14">
        <v>1784.8</v>
      </c>
    </row>
    <row r="85" spans="1:23">
      <c r="A85" s="2" t="s">
        <v>169</v>
      </c>
      <c r="B85" s="1" t="s">
        <v>170</v>
      </c>
      <c r="C85" s="14">
        <v>633.41999999999996</v>
      </c>
      <c r="D85" s="14">
        <v>105.57</v>
      </c>
      <c r="E85" s="14">
        <v>2830.7</v>
      </c>
      <c r="F85" s="14">
        <v>0</v>
      </c>
      <c r="G85" s="14">
        <v>0</v>
      </c>
      <c r="H85" s="14">
        <v>3569.69</v>
      </c>
      <c r="I85" s="14">
        <v>0</v>
      </c>
      <c r="J85" s="14">
        <v>507.1</v>
      </c>
      <c r="K85" s="14">
        <v>57.75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0.04</v>
      </c>
      <c r="R85" s="14">
        <v>0</v>
      </c>
      <c r="S85" s="14">
        <v>0</v>
      </c>
      <c r="T85" s="14">
        <v>0</v>
      </c>
      <c r="U85" s="14">
        <v>0</v>
      </c>
      <c r="V85" s="14">
        <v>564.89</v>
      </c>
      <c r="W85" s="14">
        <v>3004.8</v>
      </c>
    </row>
    <row r="86" spans="1:23">
      <c r="A86" s="2" t="s">
        <v>171</v>
      </c>
      <c r="B86" s="1" t="s">
        <v>172</v>
      </c>
      <c r="C86" s="14">
        <v>534.29999999999995</v>
      </c>
      <c r="D86" s="14">
        <v>89.05</v>
      </c>
      <c r="E86" s="14">
        <v>2294.8000000000002</v>
      </c>
      <c r="F86" s="14">
        <v>0</v>
      </c>
      <c r="G86" s="14">
        <v>0</v>
      </c>
      <c r="H86" s="14">
        <v>2918.15</v>
      </c>
      <c r="I86" s="14">
        <v>0</v>
      </c>
      <c r="J86" s="14">
        <v>367.93</v>
      </c>
      <c r="K86" s="14">
        <v>105.62</v>
      </c>
      <c r="L86" s="14">
        <v>29.18</v>
      </c>
      <c r="M86" s="14">
        <v>0</v>
      </c>
      <c r="N86" s="14">
        <v>0</v>
      </c>
      <c r="O86" s="14">
        <v>142.99</v>
      </c>
      <c r="P86" s="14">
        <v>0</v>
      </c>
      <c r="Q86" s="14">
        <v>0.02</v>
      </c>
      <c r="R86" s="14">
        <v>0</v>
      </c>
      <c r="S86" s="14">
        <v>0</v>
      </c>
      <c r="T86" s="14">
        <v>500</v>
      </c>
      <c r="U86" s="14">
        <v>199.21</v>
      </c>
      <c r="V86" s="14">
        <v>1344.95</v>
      </c>
      <c r="W86" s="14">
        <v>1573.2</v>
      </c>
    </row>
    <row r="87" spans="1:23">
      <c r="A87" s="2" t="s">
        <v>173</v>
      </c>
      <c r="B87" s="1" t="s">
        <v>174</v>
      </c>
      <c r="C87" s="14">
        <v>534.29999999999995</v>
      </c>
      <c r="D87" s="14">
        <v>89.05</v>
      </c>
      <c r="E87" s="14">
        <v>4430.37</v>
      </c>
      <c r="F87" s="14">
        <v>0</v>
      </c>
      <c r="G87" s="14">
        <v>0</v>
      </c>
      <c r="H87" s="14">
        <v>5053.72</v>
      </c>
      <c r="I87" s="14">
        <v>0</v>
      </c>
      <c r="J87" s="14">
        <v>829.94</v>
      </c>
      <c r="K87" s="14">
        <v>149.18</v>
      </c>
      <c r="L87" s="14">
        <v>50.54</v>
      </c>
      <c r="M87" s="14">
        <v>0</v>
      </c>
      <c r="N87" s="14">
        <v>0</v>
      </c>
      <c r="O87" s="14">
        <v>247.63</v>
      </c>
      <c r="P87" s="14">
        <v>0</v>
      </c>
      <c r="Q87" s="14">
        <v>0.03</v>
      </c>
      <c r="R87" s="14">
        <v>0</v>
      </c>
      <c r="S87" s="14">
        <v>0</v>
      </c>
      <c r="T87" s="14">
        <v>700</v>
      </c>
      <c r="U87" s="14">
        <v>0</v>
      </c>
      <c r="V87" s="14">
        <v>1977.32</v>
      </c>
      <c r="W87" s="14">
        <v>3076.4</v>
      </c>
    </row>
    <row r="88" spans="1:23">
      <c r="A88" s="2" t="s">
        <v>175</v>
      </c>
      <c r="B88" s="1" t="s">
        <v>176</v>
      </c>
      <c r="C88" s="14">
        <v>480.24</v>
      </c>
      <c r="D88" s="14">
        <v>80.040000000000006</v>
      </c>
      <c r="E88" s="14">
        <v>2891.03</v>
      </c>
      <c r="F88" s="14">
        <v>0</v>
      </c>
      <c r="G88" s="14">
        <v>0</v>
      </c>
      <c r="H88" s="14">
        <v>3451.31</v>
      </c>
      <c r="I88" s="14">
        <v>0</v>
      </c>
      <c r="J88" s="14">
        <v>481.81</v>
      </c>
      <c r="K88" s="14">
        <v>50.55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5">
        <v>-0.05</v>
      </c>
      <c r="R88" s="14">
        <v>0</v>
      </c>
      <c r="S88" s="14">
        <v>0</v>
      </c>
      <c r="T88" s="14">
        <v>0</v>
      </c>
      <c r="U88" s="14">
        <v>0</v>
      </c>
      <c r="V88" s="14">
        <v>532.30999999999995</v>
      </c>
      <c r="W88" s="14">
        <v>2919</v>
      </c>
    </row>
    <row r="89" spans="1:23">
      <c r="A89" s="2" t="s">
        <v>177</v>
      </c>
      <c r="B89" s="1" t="s">
        <v>178</v>
      </c>
      <c r="C89" s="14">
        <v>480.24</v>
      </c>
      <c r="D89" s="14">
        <v>80.040000000000006</v>
      </c>
      <c r="E89" s="14">
        <v>349.96</v>
      </c>
      <c r="F89" s="14">
        <v>0</v>
      </c>
      <c r="G89" s="14">
        <v>0</v>
      </c>
      <c r="H89" s="14">
        <v>910.24</v>
      </c>
      <c r="I89" s="15">
        <v>-34.93</v>
      </c>
      <c r="J89" s="14">
        <v>0</v>
      </c>
      <c r="K89" s="14">
        <v>25.5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7.0000000000000007E-2</v>
      </c>
      <c r="R89" s="14">
        <v>0</v>
      </c>
      <c r="S89" s="14">
        <v>0</v>
      </c>
      <c r="T89" s="14">
        <v>0</v>
      </c>
      <c r="U89" s="14">
        <v>0</v>
      </c>
      <c r="V89" s="14">
        <v>-9.36</v>
      </c>
      <c r="W89" s="14">
        <v>919.6</v>
      </c>
    </row>
    <row r="90" spans="1:23">
      <c r="A90" s="2" t="s">
        <v>179</v>
      </c>
      <c r="B90" s="1" t="s">
        <v>180</v>
      </c>
      <c r="C90" s="14">
        <v>633.6</v>
      </c>
      <c r="D90" s="14">
        <v>105.6</v>
      </c>
      <c r="E90" s="14">
        <v>4398.95</v>
      </c>
      <c r="F90" s="14">
        <v>0</v>
      </c>
      <c r="G90" s="14">
        <v>0</v>
      </c>
      <c r="H90" s="14">
        <v>5138.1499999999996</v>
      </c>
      <c r="I90" s="14">
        <v>0</v>
      </c>
      <c r="J90" s="14">
        <v>849.8</v>
      </c>
      <c r="K90" s="14">
        <v>94.6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5">
        <v>-0.05</v>
      </c>
      <c r="R90" s="14">
        <v>0</v>
      </c>
      <c r="S90" s="14">
        <v>0</v>
      </c>
      <c r="T90" s="14">
        <v>0</v>
      </c>
      <c r="U90" s="14">
        <v>0</v>
      </c>
      <c r="V90" s="14">
        <v>944.35</v>
      </c>
      <c r="W90" s="14">
        <v>4193.8</v>
      </c>
    </row>
    <row r="91" spans="1:23">
      <c r="A91" s="2" t="s">
        <v>181</v>
      </c>
      <c r="B91" s="1" t="s">
        <v>182</v>
      </c>
      <c r="C91" s="14">
        <v>480.24</v>
      </c>
      <c r="D91" s="14">
        <v>80.040000000000006</v>
      </c>
      <c r="E91" s="14">
        <v>467.82</v>
      </c>
      <c r="F91" s="14">
        <v>0</v>
      </c>
      <c r="G91" s="14">
        <v>0</v>
      </c>
      <c r="H91" s="14">
        <v>1028.0999999999999</v>
      </c>
      <c r="I91" s="15">
        <v>-18.260000000000002</v>
      </c>
      <c r="J91" s="14">
        <v>0</v>
      </c>
      <c r="K91" s="14">
        <v>28.27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0.09</v>
      </c>
      <c r="R91" s="14">
        <v>0</v>
      </c>
      <c r="S91" s="14">
        <v>0</v>
      </c>
      <c r="T91" s="14">
        <v>0</v>
      </c>
      <c r="U91" s="14">
        <v>0</v>
      </c>
      <c r="V91" s="14">
        <v>10.1</v>
      </c>
      <c r="W91" s="14">
        <v>1018</v>
      </c>
    </row>
    <row r="92" spans="1:23">
      <c r="A92" s="2" t="s">
        <v>183</v>
      </c>
      <c r="B92" s="1" t="s">
        <v>184</v>
      </c>
      <c r="C92" s="14">
        <v>480.24</v>
      </c>
      <c r="D92" s="14">
        <v>80.040000000000006</v>
      </c>
      <c r="E92" s="14">
        <v>463.11</v>
      </c>
      <c r="F92" s="14">
        <v>0</v>
      </c>
      <c r="G92" s="14">
        <v>0</v>
      </c>
      <c r="H92" s="14">
        <v>1023.39</v>
      </c>
      <c r="I92" s="15">
        <v>-25.27</v>
      </c>
      <c r="J92" s="14">
        <v>0</v>
      </c>
      <c r="K92" s="14">
        <v>46.04</v>
      </c>
      <c r="L92" s="14">
        <v>10.23</v>
      </c>
      <c r="M92" s="14">
        <v>0</v>
      </c>
      <c r="N92" s="14">
        <v>0</v>
      </c>
      <c r="O92" s="14">
        <v>50.15</v>
      </c>
      <c r="P92" s="14">
        <v>0</v>
      </c>
      <c r="Q92" s="14">
        <v>0.04</v>
      </c>
      <c r="R92" s="14">
        <v>0</v>
      </c>
      <c r="S92" s="14">
        <v>0</v>
      </c>
      <c r="T92" s="14">
        <v>300</v>
      </c>
      <c r="U92" s="14">
        <v>0</v>
      </c>
      <c r="V92" s="14">
        <v>381.19</v>
      </c>
      <c r="W92" s="14">
        <v>642.20000000000005</v>
      </c>
    </row>
    <row r="93" spans="1:23">
      <c r="A93" s="2" t="s">
        <v>185</v>
      </c>
      <c r="B93" s="1" t="s">
        <v>186</v>
      </c>
      <c r="C93" s="14">
        <v>534.29999999999995</v>
      </c>
      <c r="D93" s="14">
        <v>89.05</v>
      </c>
      <c r="E93" s="14">
        <v>5296.7</v>
      </c>
      <c r="F93" s="14">
        <v>0</v>
      </c>
      <c r="G93" s="14">
        <v>0</v>
      </c>
      <c r="H93" s="14">
        <v>5920.05</v>
      </c>
      <c r="I93" s="14">
        <v>0</v>
      </c>
      <c r="J93" s="14">
        <v>1033.7</v>
      </c>
      <c r="K93" s="14">
        <v>124.48</v>
      </c>
      <c r="L93" s="14">
        <v>59.2</v>
      </c>
      <c r="M93" s="14">
        <v>0</v>
      </c>
      <c r="N93" s="14">
        <v>0</v>
      </c>
      <c r="O93" s="14">
        <v>290.08</v>
      </c>
      <c r="P93" s="14">
        <v>0</v>
      </c>
      <c r="Q93" s="15">
        <v>-0.04</v>
      </c>
      <c r="R93" s="14">
        <v>0</v>
      </c>
      <c r="S93" s="14">
        <v>0</v>
      </c>
      <c r="T93" s="14">
        <v>0</v>
      </c>
      <c r="U93" s="14">
        <v>246.63</v>
      </c>
      <c r="V93" s="14">
        <v>1754.05</v>
      </c>
      <c r="W93" s="14">
        <v>4166</v>
      </c>
    </row>
    <row r="94" spans="1:23">
      <c r="A94" s="2" t="s">
        <v>187</v>
      </c>
      <c r="B94" s="1" t="s">
        <v>188</v>
      </c>
      <c r="C94" s="14">
        <v>534.29999999999995</v>
      </c>
      <c r="D94" s="14">
        <v>89.05</v>
      </c>
      <c r="E94" s="14">
        <v>0</v>
      </c>
      <c r="F94" s="14">
        <v>0</v>
      </c>
      <c r="G94" s="14">
        <v>0</v>
      </c>
      <c r="H94" s="14">
        <v>623.35</v>
      </c>
      <c r="I94" s="15">
        <v>-58.85</v>
      </c>
      <c r="J94" s="14">
        <v>0</v>
      </c>
      <c r="K94" s="14">
        <v>98.55</v>
      </c>
      <c r="L94" s="14">
        <v>6.23</v>
      </c>
      <c r="M94" s="14">
        <v>0</v>
      </c>
      <c r="N94" s="14">
        <v>0</v>
      </c>
      <c r="O94" s="14">
        <v>30.54</v>
      </c>
      <c r="P94" s="14">
        <v>0</v>
      </c>
      <c r="Q94" s="15">
        <v>-0.05</v>
      </c>
      <c r="R94" s="14">
        <v>0</v>
      </c>
      <c r="S94" s="14">
        <v>0</v>
      </c>
      <c r="T94" s="14">
        <v>0</v>
      </c>
      <c r="U94" s="14">
        <v>307.93</v>
      </c>
      <c r="V94" s="14">
        <v>384.35</v>
      </c>
      <c r="W94" s="14">
        <v>239</v>
      </c>
    </row>
    <row r="95" spans="1:23">
      <c r="A95" s="2" t="s">
        <v>189</v>
      </c>
      <c r="B95" s="1" t="s">
        <v>190</v>
      </c>
      <c r="C95" s="14">
        <v>633.6</v>
      </c>
      <c r="D95" s="14">
        <v>105.6</v>
      </c>
      <c r="E95" s="14">
        <v>3174.47</v>
      </c>
      <c r="F95" s="14">
        <v>0</v>
      </c>
      <c r="G95" s="14">
        <v>0</v>
      </c>
      <c r="H95" s="14">
        <v>3913.67</v>
      </c>
      <c r="I95" s="14">
        <v>0</v>
      </c>
      <c r="J95" s="14">
        <v>580.57000000000005</v>
      </c>
      <c r="K95" s="14">
        <v>110.22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0.08</v>
      </c>
      <c r="R95" s="14">
        <v>0</v>
      </c>
      <c r="S95" s="14">
        <v>0</v>
      </c>
      <c r="T95" s="14">
        <v>0</v>
      </c>
      <c r="U95" s="14">
        <v>0</v>
      </c>
      <c r="V95" s="14">
        <v>690.87</v>
      </c>
      <c r="W95" s="14">
        <v>3222.8</v>
      </c>
    </row>
    <row r="96" spans="1:23">
      <c r="A96" s="2" t="s">
        <v>191</v>
      </c>
      <c r="B96" s="1" t="s">
        <v>192</v>
      </c>
      <c r="C96" s="14">
        <v>480.24</v>
      </c>
      <c r="D96" s="14">
        <v>80.040000000000006</v>
      </c>
      <c r="E96" s="14">
        <v>1387.42</v>
      </c>
      <c r="F96" s="14">
        <v>0</v>
      </c>
      <c r="G96" s="14">
        <v>0</v>
      </c>
      <c r="H96" s="14">
        <v>1947.7</v>
      </c>
      <c r="I96" s="14">
        <v>0</v>
      </c>
      <c r="J96" s="14">
        <v>175.85</v>
      </c>
      <c r="K96" s="14">
        <v>76.98</v>
      </c>
      <c r="L96" s="14">
        <v>19.48</v>
      </c>
      <c r="M96" s="14">
        <v>0</v>
      </c>
      <c r="N96" s="14">
        <v>0</v>
      </c>
      <c r="O96" s="14">
        <v>95.44</v>
      </c>
      <c r="P96" s="14">
        <v>0</v>
      </c>
      <c r="Q96" s="15">
        <v>-0.05</v>
      </c>
      <c r="R96" s="14">
        <v>0</v>
      </c>
      <c r="S96" s="14">
        <v>0</v>
      </c>
      <c r="T96" s="14">
        <v>0</v>
      </c>
      <c r="U96" s="14">
        <v>0</v>
      </c>
      <c r="V96" s="14">
        <v>367.7</v>
      </c>
      <c r="W96" s="14">
        <v>1580</v>
      </c>
    </row>
    <row r="97" spans="1:23">
      <c r="A97" s="2" t="s">
        <v>193</v>
      </c>
      <c r="B97" s="1" t="s">
        <v>194</v>
      </c>
      <c r="C97" s="14">
        <v>1392.9</v>
      </c>
      <c r="D97" s="14">
        <v>232.15</v>
      </c>
      <c r="E97" s="14">
        <v>0</v>
      </c>
      <c r="F97" s="14">
        <v>0</v>
      </c>
      <c r="G97" s="14">
        <v>0</v>
      </c>
      <c r="H97" s="14">
        <v>1625.05</v>
      </c>
      <c r="I97" s="14">
        <v>0</v>
      </c>
      <c r="J97" s="14">
        <v>69.87</v>
      </c>
      <c r="K97" s="14">
        <v>49.68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0.1</v>
      </c>
      <c r="R97" s="14">
        <v>0</v>
      </c>
      <c r="S97" s="14">
        <v>0</v>
      </c>
      <c r="T97" s="14">
        <v>0</v>
      </c>
      <c r="U97" s="14">
        <v>0</v>
      </c>
      <c r="V97" s="14">
        <v>119.65</v>
      </c>
      <c r="W97" s="14">
        <v>1505.4</v>
      </c>
    </row>
    <row r="98" spans="1:23">
      <c r="A98" s="2" t="s">
        <v>195</v>
      </c>
      <c r="B98" s="1" t="s">
        <v>196</v>
      </c>
      <c r="C98" s="14">
        <v>1028.58</v>
      </c>
      <c r="D98" s="14">
        <v>171.43</v>
      </c>
      <c r="E98" s="14">
        <v>0</v>
      </c>
      <c r="F98" s="14">
        <v>0</v>
      </c>
      <c r="G98" s="14">
        <v>0</v>
      </c>
      <c r="H98" s="14">
        <v>1200.01</v>
      </c>
      <c r="I98" s="14">
        <v>0</v>
      </c>
      <c r="J98" s="14">
        <v>7.2</v>
      </c>
      <c r="K98" s="14">
        <v>30.02</v>
      </c>
      <c r="L98" s="14">
        <v>0</v>
      </c>
      <c r="M98" s="14">
        <v>327</v>
      </c>
      <c r="N98" s="14">
        <v>0</v>
      </c>
      <c r="O98" s="14">
        <v>0</v>
      </c>
      <c r="P98" s="14">
        <v>0</v>
      </c>
      <c r="Q98" s="15">
        <v>-0.01</v>
      </c>
      <c r="R98" s="14">
        <v>0</v>
      </c>
      <c r="S98" s="14">
        <v>0</v>
      </c>
      <c r="T98" s="14">
        <v>0</v>
      </c>
      <c r="U98" s="14">
        <v>0</v>
      </c>
      <c r="V98" s="14">
        <v>364.21</v>
      </c>
      <c r="W98" s="14">
        <v>835.8</v>
      </c>
    </row>
    <row r="99" spans="1:23">
      <c r="A99" s="2" t="s">
        <v>197</v>
      </c>
      <c r="B99" s="1" t="s">
        <v>198</v>
      </c>
      <c r="C99" s="14">
        <v>480.24</v>
      </c>
      <c r="D99" s="14">
        <v>80.040000000000006</v>
      </c>
      <c r="E99" s="14">
        <v>730.92</v>
      </c>
      <c r="F99" s="14">
        <v>0</v>
      </c>
      <c r="G99" s="14">
        <v>0</v>
      </c>
      <c r="H99" s="14">
        <v>1291.2</v>
      </c>
      <c r="I99" s="14">
        <v>0</v>
      </c>
      <c r="J99" s="14">
        <v>24.09</v>
      </c>
      <c r="K99" s="14">
        <v>51.57</v>
      </c>
      <c r="L99" s="14">
        <v>12.91</v>
      </c>
      <c r="M99" s="14">
        <v>0</v>
      </c>
      <c r="N99" s="14">
        <v>0</v>
      </c>
      <c r="O99" s="14">
        <v>63.27</v>
      </c>
      <c r="P99" s="14">
        <v>0</v>
      </c>
      <c r="Q99" s="15">
        <v>-0.04</v>
      </c>
      <c r="R99" s="14">
        <v>0</v>
      </c>
      <c r="S99" s="14">
        <v>0</v>
      </c>
      <c r="T99" s="14">
        <v>0</v>
      </c>
      <c r="U99" s="14">
        <v>0</v>
      </c>
      <c r="V99" s="14">
        <v>151.80000000000001</v>
      </c>
      <c r="W99" s="14">
        <v>1139.4000000000001</v>
      </c>
    </row>
    <row r="100" spans="1:23">
      <c r="A100" s="2" t="s">
        <v>199</v>
      </c>
      <c r="B100" s="1" t="s">
        <v>200</v>
      </c>
      <c r="C100" s="14">
        <v>633.6</v>
      </c>
      <c r="D100" s="14">
        <v>105.6</v>
      </c>
      <c r="E100" s="14">
        <v>3343.41</v>
      </c>
      <c r="F100" s="14">
        <v>0</v>
      </c>
      <c r="G100" s="14">
        <v>0</v>
      </c>
      <c r="H100" s="14">
        <v>4082.61</v>
      </c>
      <c r="I100" s="14">
        <v>0</v>
      </c>
      <c r="J100" s="14">
        <v>616.66</v>
      </c>
      <c r="K100" s="14">
        <v>96.23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0.12</v>
      </c>
      <c r="R100" s="14">
        <v>0</v>
      </c>
      <c r="S100" s="14">
        <v>0</v>
      </c>
      <c r="T100" s="14">
        <v>0</v>
      </c>
      <c r="U100" s="14">
        <v>250</v>
      </c>
      <c r="V100" s="14">
        <v>963.01</v>
      </c>
      <c r="W100" s="14">
        <v>3119.6</v>
      </c>
    </row>
    <row r="101" spans="1:23">
      <c r="A101" s="2" t="s">
        <v>201</v>
      </c>
      <c r="B101" s="1" t="s">
        <v>202</v>
      </c>
      <c r="C101" s="14">
        <v>534.29999999999995</v>
      </c>
      <c r="D101" s="14">
        <v>89.05</v>
      </c>
      <c r="E101" s="14">
        <v>2060.44</v>
      </c>
      <c r="F101" s="14">
        <v>0</v>
      </c>
      <c r="G101" s="14">
        <v>0</v>
      </c>
      <c r="H101" s="14">
        <v>2683.79</v>
      </c>
      <c r="I101" s="14">
        <v>0</v>
      </c>
      <c r="J101" s="14">
        <v>317.87</v>
      </c>
      <c r="K101" s="14">
        <v>99.79</v>
      </c>
      <c r="L101" s="14">
        <v>26.84</v>
      </c>
      <c r="M101" s="14">
        <v>0</v>
      </c>
      <c r="N101" s="14">
        <v>0</v>
      </c>
      <c r="O101" s="14">
        <v>131.51</v>
      </c>
      <c r="P101" s="14">
        <v>0</v>
      </c>
      <c r="Q101" s="14">
        <v>7.0000000000000007E-2</v>
      </c>
      <c r="R101" s="14">
        <v>0</v>
      </c>
      <c r="S101" s="14">
        <v>0</v>
      </c>
      <c r="T101" s="14">
        <v>0</v>
      </c>
      <c r="U101" s="14">
        <v>236.31</v>
      </c>
      <c r="V101" s="14">
        <v>812.39</v>
      </c>
      <c r="W101" s="14">
        <v>1871.4</v>
      </c>
    </row>
    <row r="102" spans="1:23">
      <c r="A102" s="2" t="s">
        <v>203</v>
      </c>
      <c r="B102" s="1" t="s">
        <v>204</v>
      </c>
      <c r="C102" s="14">
        <v>480.24</v>
      </c>
      <c r="D102" s="14">
        <v>80.040000000000006</v>
      </c>
      <c r="E102" s="14">
        <v>964.17</v>
      </c>
      <c r="F102" s="14">
        <v>0</v>
      </c>
      <c r="G102" s="14">
        <v>0</v>
      </c>
      <c r="H102" s="14">
        <v>1524.45</v>
      </c>
      <c r="I102" s="14">
        <v>0</v>
      </c>
      <c r="J102" s="14">
        <v>58.93</v>
      </c>
      <c r="K102" s="14">
        <v>166.89</v>
      </c>
      <c r="L102" s="14">
        <v>15.24</v>
      </c>
      <c r="M102" s="14">
        <v>0</v>
      </c>
      <c r="N102" s="14">
        <v>0</v>
      </c>
      <c r="O102" s="14">
        <v>74.7</v>
      </c>
      <c r="P102" s="14">
        <v>0</v>
      </c>
      <c r="Q102" s="15">
        <v>-0.11</v>
      </c>
      <c r="R102" s="14">
        <v>0</v>
      </c>
      <c r="S102" s="14">
        <v>0</v>
      </c>
      <c r="T102" s="14">
        <v>250</v>
      </c>
      <c r="U102" s="14">
        <v>0</v>
      </c>
      <c r="V102" s="14">
        <v>565.65</v>
      </c>
      <c r="W102" s="14">
        <v>958.8</v>
      </c>
    </row>
    <row r="103" spans="1:23">
      <c r="A103" s="2" t="s">
        <v>205</v>
      </c>
      <c r="B103" s="1" t="s">
        <v>206</v>
      </c>
      <c r="C103" s="14">
        <v>1028.52</v>
      </c>
      <c r="D103" s="14">
        <v>171.42</v>
      </c>
      <c r="E103" s="14">
        <v>0</v>
      </c>
      <c r="F103" s="14">
        <v>0</v>
      </c>
      <c r="G103" s="14">
        <v>0</v>
      </c>
      <c r="H103" s="14">
        <v>1199.94</v>
      </c>
      <c r="I103" s="14">
        <v>0</v>
      </c>
      <c r="J103" s="14">
        <v>7.2</v>
      </c>
      <c r="K103" s="14">
        <v>29.79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0.15</v>
      </c>
      <c r="R103" s="14">
        <v>0</v>
      </c>
      <c r="S103" s="14">
        <v>0</v>
      </c>
      <c r="T103" s="14">
        <v>0</v>
      </c>
      <c r="U103" s="14">
        <v>0</v>
      </c>
      <c r="V103" s="14">
        <v>37.14</v>
      </c>
      <c r="W103" s="14">
        <v>1162.8</v>
      </c>
    </row>
    <row r="104" spans="1:23">
      <c r="A104" s="2" t="s">
        <v>207</v>
      </c>
      <c r="B104" s="1" t="s">
        <v>208</v>
      </c>
      <c r="C104" s="14">
        <v>633.6</v>
      </c>
      <c r="D104" s="14">
        <v>105.6</v>
      </c>
      <c r="E104" s="14">
        <v>6728.07</v>
      </c>
      <c r="F104" s="14">
        <v>4284.83</v>
      </c>
      <c r="G104" s="14">
        <v>158.4</v>
      </c>
      <c r="H104" s="14">
        <v>11910.5</v>
      </c>
      <c r="I104" s="14">
        <v>0</v>
      </c>
      <c r="J104" s="14">
        <v>2678.47</v>
      </c>
      <c r="K104" s="14">
        <v>168.08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5">
        <v>-0.05</v>
      </c>
      <c r="R104" s="14">
        <v>0</v>
      </c>
      <c r="S104" s="14">
        <v>0</v>
      </c>
      <c r="T104" s="14">
        <v>0</v>
      </c>
      <c r="U104" s="14">
        <v>0</v>
      </c>
      <c r="V104" s="14">
        <v>2846.5</v>
      </c>
      <c r="W104" s="14">
        <v>9064</v>
      </c>
    </row>
    <row r="105" spans="1:23">
      <c r="A105" s="2" t="s">
        <v>209</v>
      </c>
      <c r="B105" s="1" t="s">
        <v>210</v>
      </c>
      <c r="C105" s="14">
        <v>857.15</v>
      </c>
      <c r="D105" s="14">
        <v>171.43</v>
      </c>
      <c r="E105" s="14">
        <v>0</v>
      </c>
      <c r="F105" s="14">
        <v>0</v>
      </c>
      <c r="G105" s="14">
        <v>0</v>
      </c>
      <c r="H105" s="14">
        <v>1028.58</v>
      </c>
      <c r="I105" s="15">
        <v>-18.21</v>
      </c>
      <c r="J105" s="14">
        <v>0</v>
      </c>
      <c r="K105" s="14">
        <v>25.53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0.06</v>
      </c>
      <c r="R105" s="14">
        <v>0</v>
      </c>
      <c r="S105" s="14">
        <v>0</v>
      </c>
      <c r="T105" s="14">
        <v>0</v>
      </c>
      <c r="U105" s="14">
        <v>0</v>
      </c>
      <c r="V105" s="14">
        <v>7.38</v>
      </c>
      <c r="W105" s="14">
        <v>1021.2</v>
      </c>
    </row>
    <row r="106" spans="1:23">
      <c r="A106" s="2" t="s">
        <v>211</v>
      </c>
      <c r="B106" s="1" t="s">
        <v>212</v>
      </c>
      <c r="C106" s="14">
        <v>1028.52</v>
      </c>
      <c r="D106" s="14">
        <v>171.42</v>
      </c>
      <c r="E106" s="14">
        <v>0</v>
      </c>
      <c r="F106" s="14">
        <v>0</v>
      </c>
      <c r="G106" s="14">
        <v>0</v>
      </c>
      <c r="H106" s="14">
        <v>1199.94</v>
      </c>
      <c r="I106" s="14">
        <v>0</v>
      </c>
      <c r="J106" s="14">
        <v>7.2</v>
      </c>
      <c r="K106" s="14">
        <v>29.79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5">
        <v>-0.05</v>
      </c>
      <c r="R106" s="14">
        <v>0</v>
      </c>
      <c r="S106" s="14">
        <v>0</v>
      </c>
      <c r="T106" s="14">
        <v>0</v>
      </c>
      <c r="U106" s="14">
        <v>0</v>
      </c>
      <c r="V106" s="14">
        <v>36.94</v>
      </c>
      <c r="W106" s="14">
        <v>1163</v>
      </c>
    </row>
    <row r="107" spans="1:23">
      <c r="A107" s="2" t="s">
        <v>213</v>
      </c>
      <c r="B107" s="1" t="s">
        <v>214</v>
      </c>
      <c r="C107" s="14">
        <v>633.6</v>
      </c>
      <c r="D107" s="14">
        <v>105.6</v>
      </c>
      <c r="E107" s="14">
        <v>6352.87</v>
      </c>
      <c r="F107" s="14">
        <v>0</v>
      </c>
      <c r="G107" s="14">
        <v>0</v>
      </c>
      <c r="H107" s="14">
        <v>7092.07</v>
      </c>
      <c r="I107" s="14">
        <v>0</v>
      </c>
      <c r="J107" s="14">
        <v>1309.3599999999999</v>
      </c>
      <c r="K107" s="14">
        <v>169.54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0.17</v>
      </c>
      <c r="R107" s="14">
        <v>0</v>
      </c>
      <c r="S107" s="14">
        <v>0</v>
      </c>
      <c r="T107" s="14">
        <v>0</v>
      </c>
      <c r="U107" s="14">
        <v>0</v>
      </c>
      <c r="V107" s="14">
        <v>1479.07</v>
      </c>
      <c r="W107" s="14">
        <v>5613</v>
      </c>
    </row>
    <row r="108" spans="1:23">
      <c r="A108" s="2" t="s">
        <v>215</v>
      </c>
      <c r="B108" s="1" t="s">
        <v>216</v>
      </c>
      <c r="C108" s="14">
        <v>534.29999999999995</v>
      </c>
      <c r="D108" s="14">
        <v>89.05</v>
      </c>
      <c r="E108" s="14">
        <v>683.32</v>
      </c>
      <c r="F108" s="14">
        <v>0</v>
      </c>
      <c r="G108" s="14">
        <v>0</v>
      </c>
      <c r="H108" s="14">
        <v>1306.67</v>
      </c>
      <c r="I108" s="14">
        <v>0</v>
      </c>
      <c r="J108" s="14">
        <v>25.77</v>
      </c>
      <c r="K108" s="14">
        <v>91.67</v>
      </c>
      <c r="L108" s="14">
        <v>13.07</v>
      </c>
      <c r="M108" s="14">
        <v>0</v>
      </c>
      <c r="N108" s="14">
        <v>0</v>
      </c>
      <c r="O108" s="14">
        <v>64.03</v>
      </c>
      <c r="P108" s="14">
        <v>0</v>
      </c>
      <c r="Q108" s="15">
        <v>-0.03</v>
      </c>
      <c r="R108" s="14">
        <v>0</v>
      </c>
      <c r="S108" s="14">
        <v>0</v>
      </c>
      <c r="T108" s="14">
        <v>400</v>
      </c>
      <c r="U108" s="14">
        <v>209.76</v>
      </c>
      <c r="V108" s="14">
        <v>804.27</v>
      </c>
      <c r="W108" s="14">
        <v>502.4</v>
      </c>
    </row>
    <row r="109" spans="1:23">
      <c r="A109" s="2" t="s">
        <v>217</v>
      </c>
      <c r="B109" s="1" t="s">
        <v>218</v>
      </c>
      <c r="C109" s="14">
        <v>633.41999999999996</v>
      </c>
      <c r="D109" s="14">
        <v>105.57</v>
      </c>
      <c r="E109" s="14">
        <v>2077.75</v>
      </c>
      <c r="F109" s="14">
        <v>0</v>
      </c>
      <c r="G109" s="14">
        <v>0</v>
      </c>
      <c r="H109" s="14">
        <v>2816.74</v>
      </c>
      <c r="I109" s="14">
        <v>0</v>
      </c>
      <c r="J109" s="14">
        <v>346.27</v>
      </c>
      <c r="K109" s="14">
        <v>53.71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5">
        <v>-0.04</v>
      </c>
      <c r="R109" s="14">
        <v>0</v>
      </c>
      <c r="S109" s="14">
        <v>0</v>
      </c>
      <c r="T109" s="14">
        <v>0</v>
      </c>
      <c r="U109" s="14">
        <v>0</v>
      </c>
      <c r="V109" s="14">
        <v>399.94</v>
      </c>
      <c r="W109" s="14">
        <v>2416.8000000000002</v>
      </c>
    </row>
    <row r="110" spans="1:23">
      <c r="A110" s="2" t="s">
        <v>219</v>
      </c>
      <c r="B110" s="1" t="s">
        <v>220</v>
      </c>
      <c r="C110" s="14">
        <v>480.24</v>
      </c>
      <c r="D110" s="14">
        <v>80.040000000000006</v>
      </c>
      <c r="E110" s="14">
        <v>960.86</v>
      </c>
      <c r="F110" s="14">
        <v>0</v>
      </c>
      <c r="G110" s="14">
        <v>0</v>
      </c>
      <c r="H110" s="14">
        <v>1521.14</v>
      </c>
      <c r="I110" s="14">
        <v>0</v>
      </c>
      <c r="J110" s="14">
        <v>58.57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5">
        <v>-0.03</v>
      </c>
      <c r="R110" s="14">
        <v>0</v>
      </c>
      <c r="S110" s="14">
        <v>0</v>
      </c>
      <c r="T110" s="14">
        <v>0</v>
      </c>
      <c r="U110" s="14">
        <v>0</v>
      </c>
      <c r="V110" s="14">
        <v>58.54</v>
      </c>
      <c r="W110" s="14">
        <v>1462.6</v>
      </c>
    </row>
    <row r="111" spans="1:23">
      <c r="A111" s="2" t="s">
        <v>221</v>
      </c>
      <c r="B111" s="1" t="s">
        <v>222</v>
      </c>
      <c r="C111" s="14">
        <v>480.24</v>
      </c>
      <c r="D111" s="14">
        <v>80.040000000000006</v>
      </c>
      <c r="E111" s="14">
        <v>218.42</v>
      </c>
      <c r="F111" s="14">
        <v>0</v>
      </c>
      <c r="G111" s="14">
        <v>0</v>
      </c>
      <c r="H111" s="14">
        <v>778.7</v>
      </c>
      <c r="I111" s="15">
        <v>-48.91</v>
      </c>
      <c r="J111" s="14">
        <v>0</v>
      </c>
      <c r="K111" s="14">
        <v>25.63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5">
        <v>-0.02</v>
      </c>
      <c r="R111" s="14">
        <v>0</v>
      </c>
      <c r="S111" s="14">
        <v>0</v>
      </c>
      <c r="T111" s="14">
        <v>0</v>
      </c>
      <c r="U111" s="14">
        <v>0</v>
      </c>
      <c r="V111" s="14">
        <v>-23.3</v>
      </c>
      <c r="W111" s="14">
        <v>802</v>
      </c>
    </row>
    <row r="112" spans="1:23">
      <c r="A112" s="2" t="s">
        <v>223</v>
      </c>
      <c r="B112" s="1" t="s">
        <v>224</v>
      </c>
      <c r="C112" s="14">
        <v>480.24</v>
      </c>
      <c r="D112" s="14">
        <v>80.040000000000006</v>
      </c>
      <c r="E112" s="14">
        <v>773.9</v>
      </c>
      <c r="F112" s="14">
        <v>0</v>
      </c>
      <c r="G112" s="14">
        <v>0</v>
      </c>
      <c r="H112" s="14">
        <v>1334.18</v>
      </c>
      <c r="I112" s="14">
        <v>0</v>
      </c>
      <c r="J112" s="14">
        <v>28.76</v>
      </c>
      <c r="K112" s="14">
        <v>30.93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5">
        <v>-0.11</v>
      </c>
      <c r="R112" s="14">
        <v>0</v>
      </c>
      <c r="S112" s="14">
        <v>0</v>
      </c>
      <c r="T112" s="14">
        <v>0</v>
      </c>
      <c r="U112" s="14">
        <v>0</v>
      </c>
      <c r="V112" s="14">
        <v>59.58</v>
      </c>
      <c r="W112" s="14">
        <v>1274.5999999999999</v>
      </c>
    </row>
    <row r="113" spans="1:23">
      <c r="A113" s="2" t="s">
        <v>225</v>
      </c>
      <c r="B113" s="1" t="s">
        <v>226</v>
      </c>
      <c r="C113" s="14">
        <v>534.29999999999995</v>
      </c>
      <c r="D113" s="14">
        <v>89.05</v>
      </c>
      <c r="E113" s="14">
        <v>898.55</v>
      </c>
      <c r="F113" s="14">
        <v>0</v>
      </c>
      <c r="G113" s="14">
        <v>0</v>
      </c>
      <c r="H113" s="14">
        <v>1521.9</v>
      </c>
      <c r="I113" s="14">
        <v>0</v>
      </c>
      <c r="J113" s="14">
        <v>58.65</v>
      </c>
      <c r="K113" s="14">
        <v>47.18</v>
      </c>
      <c r="L113" s="14">
        <v>15.22</v>
      </c>
      <c r="M113" s="14">
        <v>0</v>
      </c>
      <c r="N113" s="14">
        <v>0</v>
      </c>
      <c r="O113" s="14">
        <v>74.569999999999993</v>
      </c>
      <c r="P113" s="14">
        <v>0</v>
      </c>
      <c r="Q113" s="14">
        <v>0.08</v>
      </c>
      <c r="R113" s="14">
        <v>0</v>
      </c>
      <c r="S113" s="14">
        <v>0</v>
      </c>
      <c r="T113" s="14">
        <v>0</v>
      </c>
      <c r="U113" s="14">
        <v>0</v>
      </c>
      <c r="V113" s="14">
        <v>195.7</v>
      </c>
      <c r="W113" s="14">
        <v>1326.2</v>
      </c>
    </row>
    <row r="114" spans="1:23">
      <c r="A114" s="2" t="s">
        <v>227</v>
      </c>
      <c r="B114" s="1" t="s">
        <v>228</v>
      </c>
      <c r="C114" s="14">
        <v>534.29999999999995</v>
      </c>
      <c r="D114" s="14">
        <v>89.05</v>
      </c>
      <c r="E114" s="14">
        <v>2334.4899999999998</v>
      </c>
      <c r="F114" s="14">
        <v>0</v>
      </c>
      <c r="G114" s="14">
        <v>0</v>
      </c>
      <c r="H114" s="14">
        <v>2957.84</v>
      </c>
      <c r="I114" s="14">
        <v>0</v>
      </c>
      <c r="J114" s="14">
        <v>376.41</v>
      </c>
      <c r="K114" s="14">
        <v>114.35</v>
      </c>
      <c r="L114" s="14">
        <v>29.58</v>
      </c>
      <c r="M114" s="14">
        <v>0</v>
      </c>
      <c r="N114" s="14">
        <v>0</v>
      </c>
      <c r="O114" s="14">
        <v>144.93</v>
      </c>
      <c r="P114" s="14">
        <v>0</v>
      </c>
      <c r="Q114" s="15">
        <v>-0.14000000000000001</v>
      </c>
      <c r="R114" s="14">
        <v>0</v>
      </c>
      <c r="S114" s="14">
        <v>0</v>
      </c>
      <c r="T114" s="14">
        <v>200</v>
      </c>
      <c r="U114" s="14">
        <v>216.71</v>
      </c>
      <c r="V114" s="14">
        <v>1081.8399999999999</v>
      </c>
      <c r="W114" s="14">
        <v>1876</v>
      </c>
    </row>
    <row r="115" spans="1:23">
      <c r="A115" s="2" t="s">
        <v>229</v>
      </c>
      <c r="B115" s="1" t="s">
        <v>230</v>
      </c>
      <c r="C115" s="14">
        <v>633.6</v>
      </c>
      <c r="D115" s="14">
        <v>105.6</v>
      </c>
      <c r="E115" s="14">
        <v>4336.03</v>
      </c>
      <c r="F115" s="14">
        <v>0</v>
      </c>
      <c r="G115" s="14">
        <v>0</v>
      </c>
      <c r="H115" s="14">
        <v>5075.2299999999996</v>
      </c>
      <c r="I115" s="14">
        <v>0</v>
      </c>
      <c r="J115" s="14">
        <v>835</v>
      </c>
      <c r="K115" s="14">
        <v>100.06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5">
        <v>-0.03</v>
      </c>
      <c r="R115" s="14">
        <v>0</v>
      </c>
      <c r="S115" s="14">
        <v>0</v>
      </c>
      <c r="T115" s="14">
        <v>200</v>
      </c>
      <c r="U115" s="14">
        <v>0</v>
      </c>
      <c r="V115" s="14">
        <v>1135.03</v>
      </c>
      <c r="W115" s="14">
        <v>3940.2</v>
      </c>
    </row>
    <row r="116" spans="1:23">
      <c r="A116" s="2" t="s">
        <v>231</v>
      </c>
      <c r="B116" s="1" t="s">
        <v>232</v>
      </c>
      <c r="C116" s="14">
        <v>480.24</v>
      </c>
      <c r="D116" s="14">
        <v>80.040000000000006</v>
      </c>
      <c r="E116" s="14">
        <v>802.39</v>
      </c>
      <c r="F116" s="14">
        <v>0</v>
      </c>
      <c r="G116" s="14">
        <v>0</v>
      </c>
      <c r="H116" s="14">
        <v>1362.67</v>
      </c>
      <c r="I116" s="14">
        <v>0</v>
      </c>
      <c r="J116" s="14">
        <v>31.86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0.01</v>
      </c>
      <c r="R116" s="14">
        <v>0</v>
      </c>
      <c r="S116" s="14">
        <v>0</v>
      </c>
      <c r="T116" s="14">
        <v>0</v>
      </c>
      <c r="U116" s="14">
        <v>388.4</v>
      </c>
      <c r="V116" s="14">
        <v>420.27</v>
      </c>
      <c r="W116" s="14">
        <v>942.4</v>
      </c>
    </row>
    <row r="117" spans="1:23">
      <c r="A117" s="2" t="s">
        <v>233</v>
      </c>
      <c r="B117" s="1" t="s">
        <v>234</v>
      </c>
      <c r="C117" s="14">
        <v>534.29999999999995</v>
      </c>
      <c r="D117" s="14">
        <v>89.05</v>
      </c>
      <c r="E117" s="14">
        <v>2958.73</v>
      </c>
      <c r="F117" s="14">
        <v>0</v>
      </c>
      <c r="G117" s="14">
        <v>0</v>
      </c>
      <c r="H117" s="14">
        <v>3582.08</v>
      </c>
      <c r="I117" s="14">
        <v>0</v>
      </c>
      <c r="J117" s="14">
        <v>509.74</v>
      </c>
      <c r="K117" s="14">
        <v>84.58</v>
      </c>
      <c r="L117" s="14">
        <v>35.82</v>
      </c>
      <c r="M117" s="14">
        <v>0</v>
      </c>
      <c r="N117" s="14">
        <v>0</v>
      </c>
      <c r="O117" s="14">
        <v>175.52</v>
      </c>
      <c r="P117" s="14">
        <v>0</v>
      </c>
      <c r="Q117" s="14">
        <v>0.02</v>
      </c>
      <c r="R117" s="14">
        <v>0</v>
      </c>
      <c r="S117" s="14">
        <v>0</v>
      </c>
      <c r="T117" s="14">
        <v>50</v>
      </c>
      <c r="U117" s="14">
        <v>470.2</v>
      </c>
      <c r="V117" s="14">
        <v>1325.88</v>
      </c>
      <c r="W117" s="14">
        <v>2256.1999999999998</v>
      </c>
    </row>
    <row r="118" spans="1:23">
      <c r="A118" s="2" t="s">
        <v>235</v>
      </c>
      <c r="B118" s="1" t="s">
        <v>236</v>
      </c>
      <c r="C118" s="14">
        <v>480.24</v>
      </c>
      <c r="D118" s="14">
        <v>80.040000000000006</v>
      </c>
      <c r="E118" s="14">
        <v>256.64999999999998</v>
      </c>
      <c r="F118" s="14">
        <v>0</v>
      </c>
      <c r="G118" s="14">
        <v>0</v>
      </c>
      <c r="H118" s="14">
        <v>816.93</v>
      </c>
      <c r="I118" s="15">
        <v>-40.9</v>
      </c>
      <c r="J118" s="14">
        <v>0</v>
      </c>
      <c r="K118" s="14">
        <v>23.82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0.01</v>
      </c>
      <c r="R118" s="14">
        <v>0</v>
      </c>
      <c r="S118" s="14">
        <v>0</v>
      </c>
      <c r="T118" s="14">
        <v>0</v>
      </c>
      <c r="U118" s="14">
        <v>0</v>
      </c>
      <c r="V118" s="14">
        <v>-17.07</v>
      </c>
      <c r="W118" s="14">
        <v>834</v>
      </c>
    </row>
    <row r="119" spans="1:23">
      <c r="A119" s="2" t="s">
        <v>237</v>
      </c>
      <c r="B119" s="1" t="s">
        <v>238</v>
      </c>
      <c r="C119" s="14">
        <v>633.6</v>
      </c>
      <c r="D119" s="14">
        <v>105.6</v>
      </c>
      <c r="E119" s="14">
        <v>2536.9899999999998</v>
      </c>
      <c r="F119" s="14">
        <v>0</v>
      </c>
      <c r="G119" s="14">
        <v>0</v>
      </c>
      <c r="H119" s="14">
        <v>3276.19</v>
      </c>
      <c r="I119" s="14">
        <v>0</v>
      </c>
      <c r="J119" s="14">
        <v>444.4</v>
      </c>
      <c r="K119" s="14">
        <v>72.260000000000005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0.13</v>
      </c>
      <c r="R119" s="14">
        <v>0</v>
      </c>
      <c r="S119" s="14">
        <v>0</v>
      </c>
      <c r="T119" s="14">
        <v>0</v>
      </c>
      <c r="U119" s="14">
        <v>150</v>
      </c>
      <c r="V119" s="14">
        <v>666.79</v>
      </c>
      <c r="W119" s="14">
        <v>2609.4</v>
      </c>
    </row>
    <row r="120" spans="1:23">
      <c r="A120" s="2" t="s">
        <v>239</v>
      </c>
      <c r="B120" s="1" t="s">
        <v>240</v>
      </c>
      <c r="C120" s="14">
        <v>633.6</v>
      </c>
      <c r="D120" s="14">
        <v>105.6</v>
      </c>
      <c r="E120" s="14">
        <v>6914.04</v>
      </c>
      <c r="F120" s="14">
        <v>0</v>
      </c>
      <c r="G120" s="14">
        <v>0</v>
      </c>
      <c r="H120" s="14">
        <v>7653.24</v>
      </c>
      <c r="I120" s="14">
        <v>0</v>
      </c>
      <c r="J120" s="14">
        <v>1448.81</v>
      </c>
      <c r="K120" s="14">
        <v>207.77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0.06</v>
      </c>
      <c r="R120" s="14">
        <v>0</v>
      </c>
      <c r="S120" s="14">
        <v>0</v>
      </c>
      <c r="T120" s="14">
        <v>500</v>
      </c>
      <c r="U120" s="14">
        <v>0</v>
      </c>
      <c r="V120" s="14">
        <v>2156.64</v>
      </c>
      <c r="W120" s="14">
        <v>5496.6</v>
      </c>
    </row>
    <row r="121" spans="1:23" s="7" customFormat="1">
      <c r="A121" s="17" t="s">
        <v>154</v>
      </c>
      <c r="C121" s="7" t="s">
        <v>155</v>
      </c>
      <c r="D121" s="7" t="s">
        <v>155</v>
      </c>
      <c r="E121" s="7" t="s">
        <v>155</v>
      </c>
      <c r="F121" s="7" t="s">
        <v>155</v>
      </c>
      <c r="G121" s="7" t="s">
        <v>155</v>
      </c>
      <c r="H121" s="7" t="s">
        <v>155</v>
      </c>
      <c r="I121" s="7" t="s">
        <v>155</v>
      </c>
      <c r="J121" s="7" t="s">
        <v>155</v>
      </c>
      <c r="K121" s="7" t="s">
        <v>155</v>
      </c>
      <c r="L121" s="7" t="s">
        <v>155</v>
      </c>
      <c r="M121" s="7" t="s">
        <v>155</v>
      </c>
      <c r="N121" s="7" t="s">
        <v>155</v>
      </c>
      <c r="O121" s="7" t="s">
        <v>155</v>
      </c>
      <c r="P121" s="7" t="s">
        <v>155</v>
      </c>
      <c r="Q121" s="7" t="s">
        <v>155</v>
      </c>
      <c r="R121" s="7" t="s">
        <v>155</v>
      </c>
      <c r="S121" s="7" t="s">
        <v>155</v>
      </c>
      <c r="T121" s="7" t="s">
        <v>155</v>
      </c>
      <c r="U121" s="7" t="s">
        <v>155</v>
      </c>
      <c r="V121" s="7" t="s">
        <v>155</v>
      </c>
      <c r="W121" s="7" t="s">
        <v>155</v>
      </c>
    </row>
    <row r="122" spans="1:23">
      <c r="C122" s="19">
        <v>25372.43</v>
      </c>
      <c r="D122" s="19">
        <v>4257.3100000000004</v>
      </c>
      <c r="E122" s="19">
        <v>88577.34</v>
      </c>
      <c r="F122" s="19">
        <v>4284.83</v>
      </c>
      <c r="G122" s="19">
        <v>158.4</v>
      </c>
      <c r="H122" s="19">
        <v>122650.31</v>
      </c>
      <c r="I122" s="20">
        <v>-245.33</v>
      </c>
      <c r="J122" s="19">
        <v>16507.88</v>
      </c>
      <c r="K122" s="19">
        <v>3324.83</v>
      </c>
      <c r="L122" s="19">
        <v>486.4</v>
      </c>
      <c r="M122" s="19">
        <v>327</v>
      </c>
      <c r="N122" s="19">
        <v>0</v>
      </c>
      <c r="O122" s="19">
        <v>2383.4</v>
      </c>
      <c r="P122" s="19">
        <v>0</v>
      </c>
      <c r="Q122" s="19">
        <v>0.38</v>
      </c>
      <c r="R122" s="19">
        <v>0</v>
      </c>
      <c r="S122" s="19">
        <v>0</v>
      </c>
      <c r="T122" s="19">
        <v>4100</v>
      </c>
      <c r="U122" s="19">
        <v>3457.95</v>
      </c>
      <c r="V122" s="19">
        <v>30342.51</v>
      </c>
      <c r="W122" s="19">
        <v>92307.8</v>
      </c>
    </row>
    <row r="124" spans="1:23" s="7" customFormat="1">
      <c r="A124" s="16"/>
      <c r="C124" s="7" t="s">
        <v>241</v>
      </c>
      <c r="D124" s="7" t="s">
        <v>241</v>
      </c>
      <c r="E124" s="7" t="s">
        <v>241</v>
      </c>
      <c r="F124" s="7" t="s">
        <v>241</v>
      </c>
      <c r="G124" s="7" t="s">
        <v>241</v>
      </c>
      <c r="H124" s="7" t="s">
        <v>241</v>
      </c>
      <c r="I124" s="7" t="s">
        <v>241</v>
      </c>
      <c r="J124" s="7" t="s">
        <v>241</v>
      </c>
      <c r="K124" s="7" t="s">
        <v>241</v>
      </c>
      <c r="L124" s="7" t="s">
        <v>241</v>
      </c>
      <c r="M124" s="7" t="s">
        <v>241</v>
      </c>
      <c r="N124" s="7" t="s">
        <v>241</v>
      </c>
      <c r="O124" s="7" t="s">
        <v>241</v>
      </c>
      <c r="P124" s="7" t="s">
        <v>241</v>
      </c>
      <c r="Q124" s="7" t="s">
        <v>241</v>
      </c>
      <c r="R124" s="7" t="s">
        <v>241</v>
      </c>
      <c r="S124" s="7" t="s">
        <v>241</v>
      </c>
      <c r="T124" s="7" t="s">
        <v>241</v>
      </c>
      <c r="U124" s="7" t="s">
        <v>241</v>
      </c>
      <c r="V124" s="7" t="s">
        <v>241</v>
      </c>
      <c r="W124" s="7" t="s">
        <v>241</v>
      </c>
    </row>
    <row r="125" spans="1:23">
      <c r="A125" s="17" t="s">
        <v>242</v>
      </c>
      <c r="B125" s="1" t="s">
        <v>243</v>
      </c>
      <c r="C125" s="19">
        <v>100228.46</v>
      </c>
      <c r="D125" s="19">
        <v>16733.310000000001</v>
      </c>
      <c r="E125" s="19">
        <v>652274.18000000005</v>
      </c>
      <c r="F125" s="19">
        <v>6240.16</v>
      </c>
      <c r="G125" s="19">
        <v>378.4</v>
      </c>
      <c r="H125" s="19">
        <v>775854.51</v>
      </c>
      <c r="I125" s="20">
        <v>-427.92</v>
      </c>
      <c r="J125" s="19">
        <v>186840.04</v>
      </c>
      <c r="K125" s="19">
        <v>5565.23</v>
      </c>
      <c r="L125" s="19">
        <v>486.4</v>
      </c>
      <c r="M125" s="19">
        <v>10404.75</v>
      </c>
      <c r="N125" s="19">
        <v>257.3</v>
      </c>
      <c r="O125" s="19">
        <v>2383.4</v>
      </c>
      <c r="P125" s="19">
        <v>833.31</v>
      </c>
      <c r="Q125" s="19">
        <v>0.7</v>
      </c>
      <c r="R125" s="19">
        <v>1056.52</v>
      </c>
      <c r="S125" s="19">
        <v>3626.53</v>
      </c>
      <c r="T125" s="19">
        <v>5400</v>
      </c>
      <c r="U125" s="19">
        <v>6695.45</v>
      </c>
      <c r="V125" s="19">
        <v>223121.71</v>
      </c>
      <c r="W125" s="19">
        <v>552732.80000000005</v>
      </c>
    </row>
    <row r="127" spans="1:23">
      <c r="C127" s="1" t="s">
        <v>243</v>
      </c>
      <c r="D127" s="1" t="s">
        <v>243</v>
      </c>
      <c r="E127" s="1" t="s">
        <v>243</v>
      </c>
      <c r="F127" s="1" t="s">
        <v>243</v>
      </c>
      <c r="G127" s="1" t="s">
        <v>243</v>
      </c>
      <c r="H127" s="1" t="s">
        <v>243</v>
      </c>
      <c r="I127" s="1" t="s">
        <v>243</v>
      </c>
      <c r="J127" s="1" t="s">
        <v>243</v>
      </c>
      <c r="K127" s="1" t="s">
        <v>243</v>
      </c>
      <c r="L127" s="1" t="s">
        <v>243</v>
      </c>
      <c r="M127" s="1" t="s">
        <v>243</v>
      </c>
      <c r="N127" s="1" t="s">
        <v>243</v>
      </c>
      <c r="O127" s="1" t="s">
        <v>243</v>
      </c>
      <c r="P127" s="1" t="s">
        <v>243</v>
      </c>
      <c r="Q127" s="1" t="s">
        <v>243</v>
      </c>
      <c r="R127" s="1" t="s">
        <v>243</v>
      </c>
      <c r="S127" s="1" t="s">
        <v>243</v>
      </c>
      <c r="T127" s="1" t="s">
        <v>243</v>
      </c>
      <c r="U127" s="1" t="s">
        <v>243</v>
      </c>
      <c r="V127" s="1" t="s">
        <v>243</v>
      </c>
      <c r="W127" s="1" t="s">
        <v>243</v>
      </c>
    </row>
    <row r="128" spans="1:23">
      <c r="A128" s="2" t="s">
        <v>243</v>
      </c>
      <c r="B128" s="1" t="s">
        <v>243</v>
      </c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</sheetData>
  <autoFilter ref="A13:W76"/>
  <mergeCells count="4">
    <mergeCell ref="B1:D1"/>
    <mergeCell ref="B2:D2"/>
    <mergeCell ref="B3:D3"/>
    <mergeCell ref="B4:D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4"/>
  <sheetViews>
    <sheetView topLeftCell="A94" workbookViewId="0">
      <selection activeCell="E117" sqref="E117"/>
    </sheetView>
  </sheetViews>
  <sheetFormatPr baseColWidth="10" defaultRowHeight="15"/>
  <cols>
    <col min="1" max="1" width="8.85546875" customWidth="1"/>
    <col min="3" max="3" width="19.28515625" customWidth="1"/>
    <col min="4" max="4" width="17.42578125" bestFit="1" customWidth="1"/>
  </cols>
  <sheetData>
    <row r="1" spans="1:10">
      <c r="A1" s="30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>
      <c r="A2" s="31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3.25">
      <c r="A3" s="33" t="s">
        <v>2</v>
      </c>
      <c r="B3" s="32"/>
      <c r="C3" s="34"/>
      <c r="D3" s="32"/>
      <c r="E3" s="32"/>
      <c r="F3" s="29"/>
      <c r="G3" s="29"/>
      <c r="H3" s="29"/>
      <c r="I3" s="29"/>
      <c r="J3" s="29"/>
    </row>
    <row r="4" spans="1:10" ht="15.75">
      <c r="A4" s="35" t="s">
        <v>251</v>
      </c>
      <c r="B4" s="32"/>
      <c r="C4" s="32"/>
      <c r="D4" s="32"/>
      <c r="E4" s="32"/>
      <c r="F4" s="29"/>
      <c r="G4" s="29"/>
      <c r="H4" s="29"/>
      <c r="I4" s="29"/>
      <c r="J4" s="29"/>
    </row>
    <row r="6" spans="1:10">
      <c r="A6" s="36"/>
      <c r="B6" s="36"/>
      <c r="C6" s="36"/>
      <c r="D6" s="36"/>
      <c r="E6" s="36"/>
      <c r="F6" s="36"/>
      <c r="G6" s="36"/>
      <c r="H6" s="36"/>
      <c r="I6" s="29"/>
      <c r="J6" s="29"/>
    </row>
    <row r="7" spans="1:10">
      <c r="A7" s="37"/>
      <c r="B7" s="37"/>
      <c r="C7" s="37"/>
      <c r="D7" s="37"/>
      <c r="E7" s="37"/>
      <c r="F7" s="37"/>
      <c r="G7" s="37"/>
      <c r="H7" s="37"/>
      <c r="I7" s="29"/>
      <c r="J7" s="29"/>
    </row>
    <row r="8" spans="1:10">
      <c r="A8" s="39" t="s">
        <v>252</v>
      </c>
      <c r="B8" s="39" t="s">
        <v>253</v>
      </c>
      <c r="C8" s="39" t="s">
        <v>254</v>
      </c>
      <c r="D8" s="40" t="s">
        <v>255</v>
      </c>
      <c r="E8" s="39" t="s">
        <v>256</v>
      </c>
      <c r="F8" s="38"/>
      <c r="G8" s="38"/>
      <c r="H8" s="38"/>
      <c r="I8" s="38"/>
      <c r="J8" s="38"/>
    </row>
    <row r="9" spans="1:10">
      <c r="A9" s="41" t="s">
        <v>157</v>
      </c>
      <c r="B9" s="29">
        <v>2929047026</v>
      </c>
      <c r="C9" s="29" t="s">
        <v>257</v>
      </c>
      <c r="D9" s="29">
        <v>1812</v>
      </c>
      <c r="E9" s="29" t="s">
        <v>158</v>
      </c>
      <c r="F9" s="29"/>
      <c r="G9" s="29"/>
      <c r="H9" s="29"/>
      <c r="I9" s="29"/>
      <c r="J9" s="29"/>
    </row>
    <row r="10" spans="1:10">
      <c r="A10" s="41" t="s">
        <v>159</v>
      </c>
      <c r="B10" s="29">
        <v>2958467625</v>
      </c>
      <c r="C10" s="29" t="s">
        <v>257</v>
      </c>
      <c r="D10" s="29">
        <v>3822.2000000000003</v>
      </c>
      <c r="E10" s="29" t="s">
        <v>160</v>
      </c>
      <c r="F10" s="29"/>
      <c r="G10" s="29"/>
      <c r="H10" s="29"/>
      <c r="I10" s="29"/>
      <c r="J10" s="29"/>
    </row>
    <row r="11" spans="1:10">
      <c r="A11" s="41" t="s">
        <v>42</v>
      </c>
      <c r="B11" s="29">
        <v>2648514356</v>
      </c>
      <c r="C11" s="29" t="s">
        <v>257</v>
      </c>
      <c r="D11" s="29">
        <v>56875</v>
      </c>
      <c r="E11" s="29" t="s">
        <v>43</v>
      </c>
      <c r="F11" s="29"/>
      <c r="G11" s="29"/>
      <c r="H11" s="29"/>
      <c r="I11" s="29"/>
      <c r="J11" s="29"/>
    </row>
    <row r="12" spans="1:10">
      <c r="A12" s="41" t="s">
        <v>163</v>
      </c>
      <c r="B12" s="29">
        <v>2695890349</v>
      </c>
      <c r="C12" s="29" t="s">
        <v>257</v>
      </c>
      <c r="D12" s="29">
        <v>2089.4</v>
      </c>
      <c r="E12" s="29" t="s">
        <v>164</v>
      </c>
      <c r="F12" s="29"/>
      <c r="G12" s="29"/>
      <c r="H12" s="29"/>
      <c r="I12" s="29"/>
      <c r="J12" s="29"/>
    </row>
    <row r="13" spans="1:10">
      <c r="A13" s="41" t="s">
        <v>50</v>
      </c>
      <c r="B13" s="29">
        <v>2648514364</v>
      </c>
      <c r="C13" s="29" t="s">
        <v>257</v>
      </c>
      <c r="D13" s="29">
        <v>68539.8</v>
      </c>
      <c r="E13" s="29" t="s">
        <v>51</v>
      </c>
      <c r="F13" s="29"/>
      <c r="G13" s="29"/>
      <c r="H13" s="29"/>
      <c r="I13" s="29"/>
      <c r="J13" s="29"/>
    </row>
    <row r="14" spans="1:10">
      <c r="A14" s="41" t="s">
        <v>171</v>
      </c>
      <c r="B14" s="29">
        <v>2759588027</v>
      </c>
      <c r="C14" s="29" t="s">
        <v>257</v>
      </c>
      <c r="D14" s="29">
        <v>1573.2</v>
      </c>
      <c r="E14" s="29" t="s">
        <v>172</v>
      </c>
      <c r="F14" s="29"/>
      <c r="G14" s="29"/>
      <c r="H14" s="29"/>
      <c r="I14" s="29"/>
      <c r="J14" s="29"/>
    </row>
    <row r="15" spans="1:10">
      <c r="A15" s="41" t="s">
        <v>173</v>
      </c>
      <c r="B15" s="29">
        <v>2717650620</v>
      </c>
      <c r="C15" s="29" t="s">
        <v>257</v>
      </c>
      <c r="D15" s="29">
        <v>3076.4</v>
      </c>
      <c r="E15" s="29" t="s">
        <v>174</v>
      </c>
      <c r="F15" s="29"/>
      <c r="G15" s="29"/>
      <c r="H15" s="29"/>
      <c r="I15" s="29"/>
      <c r="J15" s="29"/>
    </row>
    <row r="16" spans="1:10">
      <c r="A16" s="41" t="s">
        <v>84</v>
      </c>
      <c r="B16" s="29">
        <v>2970888893</v>
      </c>
      <c r="C16" s="29" t="s">
        <v>257</v>
      </c>
      <c r="D16" s="29">
        <v>4390.4000000000005</v>
      </c>
      <c r="E16" s="29" t="s">
        <v>85</v>
      </c>
      <c r="F16" s="29"/>
      <c r="G16" s="29"/>
      <c r="H16" s="29"/>
      <c r="I16" s="29"/>
      <c r="J16" s="29"/>
    </row>
    <row r="17" spans="1:5">
      <c r="A17" s="41" t="s">
        <v>86</v>
      </c>
      <c r="B17" s="29">
        <v>2659973974</v>
      </c>
      <c r="C17" s="29" t="s">
        <v>257</v>
      </c>
      <c r="D17" s="29">
        <v>5102.8</v>
      </c>
      <c r="E17" s="29" t="s">
        <v>87</v>
      </c>
    </row>
    <row r="18" spans="1:5">
      <c r="A18" s="41" t="s">
        <v>185</v>
      </c>
      <c r="B18" s="29">
        <v>2948910731</v>
      </c>
      <c r="C18" s="29" t="s">
        <v>257</v>
      </c>
      <c r="D18" s="29">
        <v>4166</v>
      </c>
      <c r="E18" s="29" t="s">
        <v>186</v>
      </c>
    </row>
    <row r="19" spans="1:5">
      <c r="A19" s="41" t="s">
        <v>187</v>
      </c>
      <c r="B19" s="29">
        <v>2695890233</v>
      </c>
      <c r="C19" s="29" t="s">
        <v>257</v>
      </c>
      <c r="D19" s="29">
        <v>239</v>
      </c>
      <c r="E19" s="29" t="s">
        <v>188</v>
      </c>
    </row>
    <row r="20" spans="1:5">
      <c r="A20" s="41" t="s">
        <v>189</v>
      </c>
      <c r="B20" s="29">
        <v>2919443924</v>
      </c>
      <c r="C20" s="29" t="s">
        <v>257</v>
      </c>
      <c r="D20" s="29">
        <v>3222.8</v>
      </c>
      <c r="E20" s="29" t="s">
        <v>190</v>
      </c>
    </row>
    <row r="21" spans="1:5">
      <c r="A21" s="41" t="s">
        <v>98</v>
      </c>
      <c r="B21" s="29">
        <v>2758594368</v>
      </c>
      <c r="C21" s="29" t="s">
        <v>257</v>
      </c>
      <c r="D21" s="29">
        <v>4534.6000000000004</v>
      </c>
      <c r="E21" s="29" t="s">
        <v>99</v>
      </c>
    </row>
    <row r="22" spans="1:5">
      <c r="A22" s="41" t="s">
        <v>100</v>
      </c>
      <c r="B22" s="29">
        <v>2650346748</v>
      </c>
      <c r="C22" s="29" t="s">
        <v>257</v>
      </c>
      <c r="D22" s="29">
        <v>22122.800000000003</v>
      </c>
      <c r="E22" s="29" t="s">
        <v>101</v>
      </c>
    </row>
    <row r="23" spans="1:5">
      <c r="A23" s="41" t="s">
        <v>201</v>
      </c>
      <c r="B23" s="29">
        <v>2695890268</v>
      </c>
      <c r="C23" s="29" t="s">
        <v>257</v>
      </c>
      <c r="D23" s="29">
        <v>1871.4</v>
      </c>
      <c r="E23" s="29" t="s">
        <v>202</v>
      </c>
    </row>
    <row r="24" spans="1:5">
      <c r="A24" s="41" t="s">
        <v>215</v>
      </c>
      <c r="B24" s="29">
        <v>2754185048</v>
      </c>
      <c r="C24" s="29" t="s">
        <v>257</v>
      </c>
      <c r="D24" s="29">
        <v>502.40000000000003</v>
      </c>
      <c r="E24" s="29" t="s">
        <v>216</v>
      </c>
    </row>
    <row r="25" spans="1:5">
      <c r="A25" s="41" t="s">
        <v>132</v>
      </c>
      <c r="B25" s="29">
        <v>2940159670</v>
      </c>
      <c r="C25" s="29" t="s">
        <v>257</v>
      </c>
      <c r="D25" s="29">
        <v>3255</v>
      </c>
      <c r="E25" s="29" t="s">
        <v>133</v>
      </c>
    </row>
    <row r="26" spans="1:5">
      <c r="A26" s="41" t="s">
        <v>227</v>
      </c>
      <c r="B26" s="29">
        <v>2765753341</v>
      </c>
      <c r="C26" s="29" t="s">
        <v>257</v>
      </c>
      <c r="D26" s="29">
        <v>1876</v>
      </c>
      <c r="E26" s="29" t="s">
        <v>228</v>
      </c>
    </row>
    <row r="27" spans="1:5">
      <c r="A27" s="41" t="s">
        <v>233</v>
      </c>
      <c r="B27" s="29">
        <v>2695890284</v>
      </c>
      <c r="C27" s="29" t="s">
        <v>257</v>
      </c>
      <c r="D27" s="29">
        <v>2256.2000000000003</v>
      </c>
      <c r="E27" s="29" t="s">
        <v>234</v>
      </c>
    </row>
    <row r="28" spans="1:5">
      <c r="A28" s="41" t="s">
        <v>239</v>
      </c>
      <c r="B28" s="29">
        <v>2951732641</v>
      </c>
      <c r="C28" s="29" t="s">
        <v>257</v>
      </c>
      <c r="D28" s="29">
        <v>5496.6</v>
      </c>
      <c r="E28" s="29" t="s">
        <v>240</v>
      </c>
    </row>
    <row r="29" spans="1:5">
      <c r="A29" s="41" t="s">
        <v>229</v>
      </c>
      <c r="B29" s="29">
        <v>2996093906</v>
      </c>
      <c r="C29" s="29" t="s">
        <v>257</v>
      </c>
      <c r="D29" s="29">
        <v>3940.2000000000003</v>
      </c>
      <c r="E29" s="29" t="s">
        <v>230</v>
      </c>
    </row>
    <row r="30" spans="1:5">
      <c r="A30" s="41" t="s">
        <v>225</v>
      </c>
      <c r="B30" s="29">
        <v>2837433751</v>
      </c>
      <c r="C30" s="29" t="s">
        <v>257</v>
      </c>
      <c r="D30" s="29">
        <v>1326.2</v>
      </c>
      <c r="E30" s="29" t="s">
        <v>226</v>
      </c>
    </row>
    <row r="31" spans="1:5">
      <c r="A31" s="41" t="s">
        <v>161</v>
      </c>
      <c r="B31" s="29">
        <v>2838464278</v>
      </c>
      <c r="C31" s="29" t="s">
        <v>257</v>
      </c>
      <c r="D31" s="29">
        <v>1994</v>
      </c>
      <c r="E31" s="29" t="s">
        <v>162</v>
      </c>
    </row>
    <row r="32" spans="1:5">
      <c r="A32" s="41" t="s">
        <v>36</v>
      </c>
      <c r="B32" s="29">
        <v>2848478236</v>
      </c>
      <c r="C32" s="29" t="s">
        <v>257</v>
      </c>
      <c r="D32" s="29">
        <v>63229.4</v>
      </c>
      <c r="E32" s="29" t="s">
        <v>37</v>
      </c>
    </row>
    <row r="33" spans="1:5">
      <c r="A33" s="41" t="s">
        <v>48</v>
      </c>
      <c r="B33" s="29">
        <v>2854221494</v>
      </c>
      <c r="C33" s="29" t="s">
        <v>257</v>
      </c>
      <c r="D33" s="29">
        <v>6212</v>
      </c>
      <c r="E33" s="29" t="s">
        <v>49</v>
      </c>
    </row>
    <row r="34" spans="1:5">
      <c r="A34" s="41" t="s">
        <v>203</v>
      </c>
      <c r="B34" s="29">
        <v>2880995371</v>
      </c>
      <c r="C34" s="29" t="s">
        <v>257</v>
      </c>
      <c r="D34" s="29">
        <v>958.80000000000007</v>
      </c>
      <c r="E34" s="29" t="s">
        <v>204</v>
      </c>
    </row>
    <row r="35" spans="1:5">
      <c r="A35" s="41" t="s">
        <v>183</v>
      </c>
      <c r="B35" s="29">
        <v>2878931011</v>
      </c>
      <c r="C35" s="29" t="s">
        <v>257</v>
      </c>
      <c r="D35" s="29">
        <v>642.20000000000005</v>
      </c>
      <c r="E35" s="29" t="s">
        <v>184</v>
      </c>
    </row>
    <row r="36" spans="1:5">
      <c r="A36" s="41" t="s">
        <v>34</v>
      </c>
      <c r="B36" s="29">
        <v>2889514104</v>
      </c>
      <c r="C36" s="29" t="s">
        <v>257</v>
      </c>
      <c r="D36" s="29">
        <v>2677.8</v>
      </c>
      <c r="E36" s="29" t="s">
        <v>35</v>
      </c>
    </row>
    <row r="37" spans="1:5">
      <c r="A37" s="41" t="s">
        <v>130</v>
      </c>
      <c r="B37" s="29">
        <v>2889511164</v>
      </c>
      <c r="C37" s="29" t="s">
        <v>257</v>
      </c>
      <c r="D37" s="29">
        <v>3543.2000000000003</v>
      </c>
      <c r="E37" s="29" t="s">
        <v>131</v>
      </c>
    </row>
    <row r="38" spans="1:5">
      <c r="A38" s="41" t="s">
        <v>207</v>
      </c>
      <c r="B38" s="29">
        <v>2898414041</v>
      </c>
      <c r="C38" s="29" t="s">
        <v>257</v>
      </c>
      <c r="D38" s="29">
        <v>9064</v>
      </c>
      <c r="E38" s="29" t="s">
        <v>208</v>
      </c>
    </row>
    <row r="39" spans="1:5">
      <c r="A39" s="41" t="s">
        <v>199</v>
      </c>
      <c r="B39" s="29">
        <v>1438110301</v>
      </c>
      <c r="C39" s="29" t="s">
        <v>257</v>
      </c>
      <c r="D39" s="29">
        <v>3119.6000000000004</v>
      </c>
      <c r="E39" s="29" t="s">
        <v>200</v>
      </c>
    </row>
    <row r="40" spans="1:5">
      <c r="A40" s="41" t="s">
        <v>144</v>
      </c>
      <c r="B40" s="29">
        <v>1444665376</v>
      </c>
      <c r="C40" s="29" t="s">
        <v>257</v>
      </c>
      <c r="D40" s="29">
        <v>20921.400000000001</v>
      </c>
      <c r="E40" s="29" t="s">
        <v>145</v>
      </c>
    </row>
    <row r="41" spans="1:5">
      <c r="A41" s="41" t="s">
        <v>122</v>
      </c>
      <c r="B41" s="29">
        <v>2952708604</v>
      </c>
      <c r="C41" s="29" t="s">
        <v>257</v>
      </c>
      <c r="D41" s="29">
        <v>1322.8000000000002</v>
      </c>
      <c r="E41" s="29" t="s">
        <v>123</v>
      </c>
    </row>
    <row r="42" spans="1:5">
      <c r="A42" s="41" t="s">
        <v>90</v>
      </c>
      <c r="B42" s="29">
        <v>2714474562</v>
      </c>
      <c r="C42" s="29" t="s">
        <v>257</v>
      </c>
      <c r="D42" s="29">
        <v>5755</v>
      </c>
      <c r="E42" s="29" t="s">
        <v>91</v>
      </c>
    </row>
    <row r="43" spans="1:5">
      <c r="A43" s="41" t="s">
        <v>56</v>
      </c>
      <c r="B43" s="29">
        <v>1415043352</v>
      </c>
      <c r="C43" s="29" t="s">
        <v>257</v>
      </c>
      <c r="D43" s="29">
        <v>895.6</v>
      </c>
      <c r="E43" s="29" t="s">
        <v>57</v>
      </c>
    </row>
    <row r="44" spans="1:5">
      <c r="A44" s="41" t="s">
        <v>80</v>
      </c>
      <c r="B44" s="29">
        <v>2987413327</v>
      </c>
      <c r="C44" s="29" t="s">
        <v>257</v>
      </c>
      <c r="D44" s="29">
        <v>9128.4</v>
      </c>
      <c r="E44" s="29" t="s">
        <v>81</v>
      </c>
    </row>
    <row r="45" spans="1:5">
      <c r="A45" s="41" t="s">
        <v>134</v>
      </c>
      <c r="B45" s="29">
        <v>2965106850</v>
      </c>
      <c r="C45" s="29" t="s">
        <v>257</v>
      </c>
      <c r="D45" s="29">
        <v>2567.6000000000004</v>
      </c>
      <c r="E45" s="29" t="s">
        <v>135</v>
      </c>
    </row>
    <row r="46" spans="1:5">
      <c r="A46" s="41" t="s">
        <v>165</v>
      </c>
      <c r="B46" s="29">
        <v>2616790135</v>
      </c>
      <c r="C46" s="29" t="s">
        <v>257</v>
      </c>
      <c r="D46" s="29">
        <v>1056.8</v>
      </c>
      <c r="E46" s="29" t="s">
        <v>166</v>
      </c>
    </row>
    <row r="47" spans="1:5">
      <c r="A47" s="41" t="s">
        <v>197</v>
      </c>
      <c r="B47" s="29">
        <v>2616789951</v>
      </c>
      <c r="C47" s="29" t="s">
        <v>257</v>
      </c>
      <c r="D47" s="29">
        <v>1139.4000000000001</v>
      </c>
      <c r="E47" s="29" t="s">
        <v>198</v>
      </c>
    </row>
    <row r="48" spans="1:5">
      <c r="A48" s="41" t="s">
        <v>142</v>
      </c>
      <c r="B48" s="29">
        <v>2950612421</v>
      </c>
      <c r="C48" s="29" t="s">
        <v>257</v>
      </c>
      <c r="D48" s="29">
        <v>2504.8000000000002</v>
      </c>
      <c r="E48" s="29" t="s">
        <v>143</v>
      </c>
    </row>
    <row r="49" spans="1:5">
      <c r="A49" s="41" t="s">
        <v>114</v>
      </c>
      <c r="B49" s="29">
        <v>2859704213</v>
      </c>
      <c r="C49" s="29" t="s">
        <v>257</v>
      </c>
      <c r="D49" s="29">
        <v>1332.4</v>
      </c>
      <c r="E49" s="29" t="s">
        <v>115</v>
      </c>
    </row>
    <row r="50" spans="1:5">
      <c r="A50" s="41" t="s">
        <v>88</v>
      </c>
      <c r="B50" s="29">
        <v>2893708187</v>
      </c>
      <c r="C50" s="29" t="s">
        <v>257</v>
      </c>
      <c r="D50" s="29">
        <v>5842.4000000000005</v>
      </c>
      <c r="E50" s="29" t="s">
        <v>89</v>
      </c>
    </row>
    <row r="51" spans="1:5">
      <c r="A51" s="41" t="s">
        <v>179</v>
      </c>
      <c r="B51" s="29">
        <v>2947375638</v>
      </c>
      <c r="C51" s="29" t="s">
        <v>257</v>
      </c>
      <c r="D51" s="29">
        <v>4193.8</v>
      </c>
      <c r="E51" s="29" t="s">
        <v>180</v>
      </c>
    </row>
    <row r="52" spans="1:5">
      <c r="A52" s="41" t="s">
        <v>126</v>
      </c>
      <c r="B52" s="29">
        <v>2947520190</v>
      </c>
      <c r="C52" s="29" t="s">
        <v>257</v>
      </c>
      <c r="D52" s="29">
        <v>1420.8000000000002</v>
      </c>
      <c r="E52" s="29" t="s">
        <v>127</v>
      </c>
    </row>
    <row r="53" spans="1:5">
      <c r="A53" s="41" t="s">
        <v>52</v>
      </c>
      <c r="B53" s="29">
        <v>2935582334</v>
      </c>
      <c r="C53" s="29" t="s">
        <v>257</v>
      </c>
      <c r="D53" s="29">
        <v>4481.4000000000005</v>
      </c>
      <c r="E53" s="29" t="s">
        <v>53</v>
      </c>
    </row>
    <row r="54" spans="1:5">
      <c r="A54" s="41" t="s">
        <v>167</v>
      </c>
      <c r="B54" s="29">
        <v>2923627098</v>
      </c>
      <c r="C54" s="29" t="s">
        <v>257</v>
      </c>
      <c r="D54" s="29">
        <v>1784.8000000000002</v>
      </c>
      <c r="E54" s="29" t="s">
        <v>168</v>
      </c>
    </row>
    <row r="55" spans="1:5">
      <c r="A55" s="41" t="s">
        <v>136</v>
      </c>
      <c r="B55" s="29">
        <v>2932879395</v>
      </c>
      <c r="C55" s="29" t="s">
        <v>257</v>
      </c>
      <c r="D55" s="29">
        <v>1008.4000000000001</v>
      </c>
      <c r="E55" s="29" t="s">
        <v>137</v>
      </c>
    </row>
    <row r="56" spans="1:5">
      <c r="A56" s="41" t="s">
        <v>104</v>
      </c>
      <c r="B56" s="29">
        <v>2918873607</v>
      </c>
      <c r="C56" s="29" t="s">
        <v>257</v>
      </c>
      <c r="D56" s="29">
        <v>9881.6</v>
      </c>
      <c r="E56" s="29" t="s">
        <v>105</v>
      </c>
    </row>
    <row r="57" spans="1:5">
      <c r="A57" s="41" t="s">
        <v>237</v>
      </c>
      <c r="B57" s="29">
        <v>2836087213</v>
      </c>
      <c r="C57" s="29" t="s">
        <v>257</v>
      </c>
      <c r="D57" s="29">
        <v>2609.4</v>
      </c>
      <c r="E57" s="29" t="s">
        <v>238</v>
      </c>
    </row>
    <row r="58" spans="1:5">
      <c r="A58" s="41" t="s">
        <v>44</v>
      </c>
      <c r="B58" s="29">
        <v>2915275539</v>
      </c>
      <c r="C58" s="29" t="s">
        <v>257</v>
      </c>
      <c r="D58" s="29">
        <v>7594.6</v>
      </c>
      <c r="E58" s="29" t="s">
        <v>45</v>
      </c>
    </row>
    <row r="59" spans="1:5">
      <c r="A59" s="41" t="s">
        <v>102</v>
      </c>
      <c r="B59" s="29">
        <v>2967093632</v>
      </c>
      <c r="C59" s="29" t="s">
        <v>257</v>
      </c>
      <c r="D59" s="29">
        <v>8521.2000000000007</v>
      </c>
      <c r="E59" s="29" t="s">
        <v>103</v>
      </c>
    </row>
    <row r="60" spans="1:5">
      <c r="A60" s="41" t="s">
        <v>124</v>
      </c>
      <c r="B60" s="29">
        <v>2995318777</v>
      </c>
      <c r="C60" s="29" t="s">
        <v>257</v>
      </c>
      <c r="D60" s="29">
        <v>9937</v>
      </c>
      <c r="E60" s="29" t="s">
        <v>125</v>
      </c>
    </row>
    <row r="61" spans="1:5">
      <c r="A61" s="41" t="s">
        <v>46</v>
      </c>
      <c r="B61" s="29">
        <v>2959161945</v>
      </c>
      <c r="C61" s="29" t="s">
        <v>257</v>
      </c>
      <c r="D61" s="29">
        <v>2430.8000000000002</v>
      </c>
      <c r="E61" s="29" t="s">
        <v>47</v>
      </c>
    </row>
    <row r="62" spans="1:5">
      <c r="A62" s="41" t="s">
        <v>72</v>
      </c>
      <c r="B62" s="29">
        <v>2861674129</v>
      </c>
      <c r="C62" s="29" t="s">
        <v>257</v>
      </c>
      <c r="D62" s="29">
        <v>986.40000000000009</v>
      </c>
      <c r="E62" s="29" t="s">
        <v>73</v>
      </c>
    </row>
    <row r="63" spans="1:5">
      <c r="A63" s="41" t="s">
        <v>96</v>
      </c>
      <c r="B63" s="29">
        <v>2959119167</v>
      </c>
      <c r="C63" s="29" t="s">
        <v>257</v>
      </c>
      <c r="D63" s="29">
        <v>1421</v>
      </c>
      <c r="E63" s="29" t="s">
        <v>97</v>
      </c>
    </row>
    <row r="64" spans="1:5">
      <c r="A64" s="41" t="s">
        <v>213</v>
      </c>
      <c r="B64" s="29">
        <v>1133093700</v>
      </c>
      <c r="C64" s="29" t="s">
        <v>257</v>
      </c>
      <c r="D64" s="29">
        <v>5613</v>
      </c>
      <c r="E64" s="29" t="s">
        <v>214</v>
      </c>
    </row>
    <row r="65" spans="1:5">
      <c r="A65" s="41" t="s">
        <v>54</v>
      </c>
      <c r="B65" s="29">
        <v>1166421253</v>
      </c>
      <c r="C65" s="29" t="s">
        <v>257</v>
      </c>
      <c r="D65" s="29">
        <v>5746.6</v>
      </c>
      <c r="E65" s="29" t="s">
        <v>55</v>
      </c>
    </row>
    <row r="66" spans="1:5">
      <c r="A66" s="41" t="s">
        <v>138</v>
      </c>
      <c r="B66" s="29">
        <v>1144007808</v>
      </c>
      <c r="C66" s="29" t="s">
        <v>257</v>
      </c>
      <c r="D66" s="29">
        <v>3869.6000000000004</v>
      </c>
      <c r="E66" s="29" t="s">
        <v>139</v>
      </c>
    </row>
    <row r="67" spans="1:5">
      <c r="A67" s="41" t="s">
        <v>58</v>
      </c>
      <c r="B67" s="29">
        <v>2919685839</v>
      </c>
      <c r="C67" s="29" t="s">
        <v>257</v>
      </c>
      <c r="D67" s="29">
        <v>1420.8000000000002</v>
      </c>
      <c r="E67" s="29" t="s">
        <v>59</v>
      </c>
    </row>
    <row r="68" spans="1:5">
      <c r="A68" s="41" t="s">
        <v>193</v>
      </c>
      <c r="B68" s="29">
        <v>2631133012</v>
      </c>
      <c r="C68" s="29" t="s">
        <v>257</v>
      </c>
      <c r="D68" s="29">
        <v>1505.4</v>
      </c>
      <c r="E68" s="29" t="s">
        <v>194</v>
      </c>
    </row>
    <row r="69" spans="1:5">
      <c r="A69" s="41" t="s">
        <v>191</v>
      </c>
      <c r="B69" s="29">
        <v>1293502899</v>
      </c>
      <c r="C69" s="29" t="s">
        <v>257</v>
      </c>
      <c r="D69" s="29">
        <v>1580</v>
      </c>
      <c r="E69" s="29" t="s">
        <v>192</v>
      </c>
    </row>
    <row r="70" spans="1:5">
      <c r="A70" s="41" t="s">
        <v>78</v>
      </c>
      <c r="B70" s="29">
        <v>1116618499</v>
      </c>
      <c r="C70" s="29" t="s">
        <v>257</v>
      </c>
      <c r="D70" s="29">
        <v>1843.4</v>
      </c>
      <c r="E70" s="29" t="s">
        <v>79</v>
      </c>
    </row>
    <row r="71" spans="1:5">
      <c r="A71" s="41" t="s">
        <v>116</v>
      </c>
      <c r="B71" s="29">
        <v>2928860106</v>
      </c>
      <c r="C71" s="29" t="s">
        <v>257</v>
      </c>
      <c r="D71" s="29">
        <v>2803.4</v>
      </c>
      <c r="E71" s="29" t="s">
        <v>117</v>
      </c>
    </row>
    <row r="72" spans="1:5">
      <c r="A72" s="41" t="s">
        <v>146</v>
      </c>
      <c r="B72" s="29">
        <v>1179675078</v>
      </c>
      <c r="C72" s="29" t="s">
        <v>257</v>
      </c>
      <c r="D72" s="29">
        <v>3068</v>
      </c>
      <c r="E72" s="29" t="s">
        <v>147</v>
      </c>
    </row>
    <row r="73" spans="1:5">
      <c r="A73" s="41" t="s">
        <v>66</v>
      </c>
      <c r="B73" s="29">
        <v>2747910657</v>
      </c>
      <c r="C73" s="29" t="s">
        <v>257</v>
      </c>
      <c r="D73" s="29">
        <v>1955.8000000000002</v>
      </c>
      <c r="E73" s="29" t="s">
        <v>67</v>
      </c>
    </row>
    <row r="74" spans="1:5">
      <c r="A74" s="41" t="s">
        <v>76</v>
      </c>
      <c r="B74" s="29">
        <v>1175437504</v>
      </c>
      <c r="C74" s="29" t="s">
        <v>257</v>
      </c>
      <c r="D74" s="29">
        <v>8913.4</v>
      </c>
      <c r="E74" s="29" t="s">
        <v>77</v>
      </c>
    </row>
    <row r="75" spans="1:5">
      <c r="A75" s="41" t="s">
        <v>74</v>
      </c>
      <c r="B75" s="29">
        <v>1171646753</v>
      </c>
      <c r="C75" s="29" t="s">
        <v>257</v>
      </c>
      <c r="D75" s="29">
        <v>11398.2</v>
      </c>
      <c r="E75" s="29" t="s">
        <v>75</v>
      </c>
    </row>
    <row r="76" spans="1:5">
      <c r="A76" s="41" t="s">
        <v>140</v>
      </c>
      <c r="B76" s="29">
        <v>2671903578</v>
      </c>
      <c r="C76" s="29" t="s">
        <v>257</v>
      </c>
      <c r="D76" s="29">
        <v>779.6</v>
      </c>
      <c r="E76" s="29" t="s">
        <v>141</v>
      </c>
    </row>
    <row r="77" spans="1:5">
      <c r="A77" s="41" t="s">
        <v>94</v>
      </c>
      <c r="B77" s="29">
        <v>2960710474</v>
      </c>
      <c r="C77" s="29" t="s">
        <v>257</v>
      </c>
      <c r="D77" s="29">
        <v>5060.4000000000005</v>
      </c>
      <c r="E77" s="29" t="s">
        <v>95</v>
      </c>
    </row>
    <row r="78" spans="1:5">
      <c r="A78" s="41" t="s">
        <v>112</v>
      </c>
      <c r="B78" s="29">
        <v>2836126510</v>
      </c>
      <c r="C78" s="29" t="s">
        <v>257</v>
      </c>
      <c r="D78" s="29">
        <v>1420.8000000000002</v>
      </c>
      <c r="E78" s="29" t="s">
        <v>113</v>
      </c>
    </row>
    <row r="79" spans="1:5">
      <c r="A79" s="41" t="s">
        <v>148</v>
      </c>
      <c r="B79" s="29">
        <v>2983558908</v>
      </c>
      <c r="C79" s="29" t="s">
        <v>257</v>
      </c>
      <c r="D79" s="29">
        <v>780.80000000000007</v>
      </c>
      <c r="E79" s="29" t="s">
        <v>149</v>
      </c>
    </row>
    <row r="80" spans="1:5">
      <c r="A80" s="41" t="s">
        <v>177</v>
      </c>
      <c r="B80" s="29">
        <v>1258728658</v>
      </c>
      <c r="C80" s="29" t="s">
        <v>257</v>
      </c>
      <c r="D80" s="29">
        <v>919.6</v>
      </c>
      <c r="E80" s="29" t="s">
        <v>178</v>
      </c>
    </row>
    <row r="81" spans="1:5">
      <c r="A81" s="41" t="s">
        <v>235</v>
      </c>
      <c r="B81" s="29">
        <v>1258728771</v>
      </c>
      <c r="C81" s="29" t="s">
        <v>257</v>
      </c>
      <c r="D81" s="29">
        <v>834</v>
      </c>
      <c r="E81" s="29" t="s">
        <v>236</v>
      </c>
    </row>
    <row r="82" spans="1:5">
      <c r="A82" s="41" t="s">
        <v>70</v>
      </c>
      <c r="B82" s="29">
        <v>1143946878</v>
      </c>
      <c r="C82" s="29" t="s">
        <v>257</v>
      </c>
      <c r="D82" s="29">
        <v>2164</v>
      </c>
      <c r="E82" s="29" t="s">
        <v>71</v>
      </c>
    </row>
    <row r="83" spans="1:5">
      <c r="A83" s="41" t="s">
        <v>152</v>
      </c>
      <c r="B83" s="29">
        <v>2856562434</v>
      </c>
      <c r="C83" s="29" t="s">
        <v>257</v>
      </c>
      <c r="D83" s="29">
        <v>3514</v>
      </c>
      <c r="E83" s="29" t="s">
        <v>153</v>
      </c>
    </row>
    <row r="84" spans="1:5">
      <c r="A84" s="41" t="s">
        <v>223</v>
      </c>
      <c r="B84" s="29">
        <v>1133340031</v>
      </c>
      <c r="C84" s="29" t="s">
        <v>257</v>
      </c>
      <c r="D84" s="29">
        <v>1274.6000000000001</v>
      </c>
      <c r="E84" s="29" t="s">
        <v>224</v>
      </c>
    </row>
    <row r="85" spans="1:5">
      <c r="A85" s="41" t="s">
        <v>68</v>
      </c>
      <c r="B85" s="29">
        <v>2928980233</v>
      </c>
      <c r="C85" s="29" t="s">
        <v>257</v>
      </c>
      <c r="D85" s="29">
        <v>11474.800000000001</v>
      </c>
      <c r="E85" s="29" t="s">
        <v>69</v>
      </c>
    </row>
    <row r="86" spans="1:5">
      <c r="A86" s="41" t="s">
        <v>128</v>
      </c>
      <c r="B86" s="29">
        <v>1128532117</v>
      </c>
      <c r="C86" s="29" t="s">
        <v>257</v>
      </c>
      <c r="D86" s="29">
        <v>1495.6000000000001</v>
      </c>
      <c r="E86" s="29" t="s">
        <v>129</v>
      </c>
    </row>
    <row r="87" spans="1:5">
      <c r="A87" s="41" t="s">
        <v>106</v>
      </c>
      <c r="B87" s="29">
        <v>1128031436</v>
      </c>
      <c r="C87" s="29" t="s">
        <v>257</v>
      </c>
      <c r="D87" s="29">
        <v>986.6</v>
      </c>
      <c r="E87" s="29" t="s">
        <v>107</v>
      </c>
    </row>
    <row r="88" spans="1:5">
      <c r="A88" s="41" t="s">
        <v>175</v>
      </c>
      <c r="B88" s="29">
        <v>2954141431</v>
      </c>
      <c r="C88" s="29" t="s">
        <v>257</v>
      </c>
      <c r="D88" s="29">
        <v>2919</v>
      </c>
      <c r="E88" s="29" t="s">
        <v>176</v>
      </c>
    </row>
    <row r="89" spans="1:5">
      <c r="A89" s="41" t="s">
        <v>181</v>
      </c>
      <c r="B89" s="29">
        <v>1126929044</v>
      </c>
      <c r="C89" s="29" t="s">
        <v>257</v>
      </c>
      <c r="D89" s="29">
        <v>1018</v>
      </c>
      <c r="E89" s="29" t="s">
        <v>182</v>
      </c>
    </row>
    <row r="90" spans="1:5">
      <c r="A90" s="41" t="s">
        <v>169</v>
      </c>
      <c r="B90" s="29">
        <v>1500026042</v>
      </c>
      <c r="C90" s="29" t="s">
        <v>257</v>
      </c>
      <c r="D90" s="29">
        <v>3004.8</v>
      </c>
      <c r="E90" s="29" t="s">
        <v>170</v>
      </c>
    </row>
    <row r="91" spans="1:5">
      <c r="A91" s="41" t="s">
        <v>82</v>
      </c>
      <c r="B91" s="29">
        <v>2946209440</v>
      </c>
      <c r="C91" s="29" t="s">
        <v>257</v>
      </c>
      <c r="D91" s="29">
        <v>4049</v>
      </c>
      <c r="E91" s="29" t="s">
        <v>83</v>
      </c>
    </row>
    <row r="92" spans="1:5">
      <c r="A92" s="41" t="s">
        <v>32</v>
      </c>
      <c r="B92" s="29">
        <v>1500716952</v>
      </c>
      <c r="C92" s="29" t="s">
        <v>257</v>
      </c>
      <c r="D92" s="29">
        <v>17295.8</v>
      </c>
      <c r="E92" s="29" t="s">
        <v>33</v>
      </c>
    </row>
    <row r="93" spans="1:5">
      <c r="A93" s="41" t="s">
        <v>108</v>
      </c>
      <c r="B93" s="29">
        <v>2778034427</v>
      </c>
      <c r="C93" s="29" t="s">
        <v>257</v>
      </c>
      <c r="D93" s="29">
        <v>2724.6000000000004</v>
      </c>
      <c r="E93" s="29" t="s">
        <v>109</v>
      </c>
    </row>
    <row r="94" spans="1:5">
      <c r="A94" s="41" t="s">
        <v>150</v>
      </c>
      <c r="B94" s="29">
        <v>1501548794</v>
      </c>
      <c r="C94" s="29" t="s">
        <v>257</v>
      </c>
      <c r="D94" s="29">
        <v>2626.8</v>
      </c>
      <c r="E94" s="29" t="s">
        <v>151</v>
      </c>
    </row>
    <row r="95" spans="1:5">
      <c r="A95" s="41" t="s">
        <v>195</v>
      </c>
      <c r="B95" s="29">
        <v>1275625157</v>
      </c>
      <c r="C95" s="29" t="s">
        <v>257</v>
      </c>
      <c r="D95" s="29">
        <v>835.80000000000007</v>
      </c>
      <c r="E95" s="29" t="s">
        <v>196</v>
      </c>
    </row>
    <row r="96" spans="1:5">
      <c r="A96" s="41" t="s">
        <v>38</v>
      </c>
      <c r="B96" s="29">
        <v>1133645940</v>
      </c>
      <c r="C96" s="29" t="s">
        <v>257</v>
      </c>
      <c r="D96" s="29">
        <v>1957.8000000000002</v>
      </c>
      <c r="E96" s="29" t="s">
        <v>39</v>
      </c>
    </row>
    <row r="97" spans="1:5">
      <c r="A97" s="41" t="s">
        <v>118</v>
      </c>
      <c r="B97" s="29">
        <v>1504923790</v>
      </c>
      <c r="C97" s="29" t="s">
        <v>257</v>
      </c>
      <c r="D97" s="29">
        <v>8016.4000000000005</v>
      </c>
      <c r="E97" s="29" t="s">
        <v>119</v>
      </c>
    </row>
    <row r="98" spans="1:5">
      <c r="A98" s="41" t="s">
        <v>60</v>
      </c>
      <c r="B98" s="29">
        <v>1506660967</v>
      </c>
      <c r="C98" s="29" t="s">
        <v>257</v>
      </c>
      <c r="D98" s="29">
        <v>437.6</v>
      </c>
      <c r="E98" s="29" t="s">
        <v>61</v>
      </c>
    </row>
    <row r="99" spans="1:5">
      <c r="A99" s="41" t="s">
        <v>110</v>
      </c>
      <c r="B99" s="29">
        <v>2866865712</v>
      </c>
      <c r="C99" s="29" t="s">
        <v>257</v>
      </c>
      <c r="D99" s="29">
        <v>1019.6</v>
      </c>
      <c r="E99" s="29" t="s">
        <v>111</v>
      </c>
    </row>
    <row r="100" spans="1:5">
      <c r="A100" s="41" t="s">
        <v>219</v>
      </c>
      <c r="B100" s="29">
        <v>1505830788</v>
      </c>
      <c r="C100" s="29" t="s">
        <v>257</v>
      </c>
      <c r="D100" s="29">
        <v>1462.6000000000001</v>
      </c>
      <c r="E100" s="29" t="s">
        <v>220</v>
      </c>
    </row>
    <row r="101" spans="1:5">
      <c r="A101" s="41" t="s">
        <v>231</v>
      </c>
      <c r="B101" s="29">
        <v>1506665861</v>
      </c>
      <c r="C101" s="29" t="s">
        <v>257</v>
      </c>
      <c r="D101" s="29">
        <v>942.40000000000009</v>
      </c>
      <c r="E101" s="29" t="s">
        <v>232</v>
      </c>
    </row>
    <row r="102" spans="1:5">
      <c r="A102" s="41" t="s">
        <v>62</v>
      </c>
      <c r="B102" s="29">
        <v>1507536410</v>
      </c>
      <c r="C102" s="29" t="s">
        <v>257</v>
      </c>
      <c r="D102" s="29">
        <v>943.6</v>
      </c>
      <c r="E102" s="29" t="s">
        <v>63</v>
      </c>
    </row>
    <row r="103" spans="1:5">
      <c r="A103" s="41" t="s">
        <v>211</v>
      </c>
      <c r="B103" s="29">
        <v>1507097980</v>
      </c>
      <c r="C103" s="29" t="s">
        <v>257</v>
      </c>
      <c r="D103" s="29">
        <v>1163</v>
      </c>
      <c r="E103" s="65" t="s">
        <v>212</v>
      </c>
    </row>
    <row r="104" spans="1:5">
      <c r="A104" s="41" t="s">
        <v>205</v>
      </c>
      <c r="B104" s="29">
        <v>2694658981</v>
      </c>
      <c r="C104" s="29" t="s">
        <v>257</v>
      </c>
      <c r="D104" s="29">
        <v>1162.8</v>
      </c>
      <c r="E104" s="29" t="s">
        <v>206</v>
      </c>
    </row>
    <row r="105" spans="1:5">
      <c r="A105" s="32"/>
      <c r="B105" s="32" t="s">
        <v>258</v>
      </c>
      <c r="C105" s="32"/>
      <c r="D105" s="42">
        <v>534271.19999999995</v>
      </c>
      <c r="E105" s="32" t="s">
        <v>259</v>
      </c>
    </row>
    <row r="108" spans="1:5">
      <c r="A108" s="41" t="s">
        <v>92</v>
      </c>
      <c r="B108" s="29"/>
      <c r="C108" s="29" t="s">
        <v>260</v>
      </c>
      <c r="D108" s="29">
        <v>8450.4</v>
      </c>
      <c r="E108" s="29" t="s">
        <v>93</v>
      </c>
    </row>
    <row r="109" spans="1:5">
      <c r="A109" s="32"/>
      <c r="B109" s="32" t="s">
        <v>261</v>
      </c>
      <c r="C109" s="32"/>
      <c r="D109" s="42">
        <v>8450.4</v>
      </c>
      <c r="E109" s="32" t="s">
        <v>262</v>
      </c>
    </row>
    <row r="112" spans="1:5">
      <c r="A112" s="41" t="s">
        <v>217</v>
      </c>
      <c r="B112" s="29"/>
      <c r="C112" s="29" t="s">
        <v>268</v>
      </c>
      <c r="D112" s="29">
        <v>2416.8000000000002</v>
      </c>
      <c r="E112" s="29" t="s">
        <v>218</v>
      </c>
    </row>
    <row r="113" spans="1:5">
      <c r="A113" s="41" t="s">
        <v>221</v>
      </c>
      <c r="B113" s="29"/>
      <c r="C113" s="29" t="s">
        <v>263</v>
      </c>
      <c r="D113" s="29">
        <v>802</v>
      </c>
      <c r="E113" s="65" t="s">
        <v>222</v>
      </c>
    </row>
    <row r="114" spans="1:5">
      <c r="A114" s="41" t="s">
        <v>40</v>
      </c>
      <c r="B114" s="29"/>
      <c r="C114" s="29" t="s">
        <v>263</v>
      </c>
      <c r="D114" s="29">
        <v>2980.8</v>
      </c>
      <c r="E114" s="65" t="s">
        <v>41</v>
      </c>
    </row>
    <row r="115" spans="1:5">
      <c r="A115" s="41" t="s">
        <v>120</v>
      </c>
      <c r="B115" s="29"/>
      <c r="C115" s="29" t="s">
        <v>263</v>
      </c>
      <c r="D115" s="29">
        <v>1019.6</v>
      </c>
      <c r="E115" s="65" t="s">
        <v>121</v>
      </c>
    </row>
    <row r="116" spans="1:5">
      <c r="A116" s="41" t="s">
        <v>64</v>
      </c>
      <c r="B116" s="29"/>
      <c r="C116" s="29" t="s">
        <v>263</v>
      </c>
      <c r="D116" s="29">
        <v>1770.8000000000002</v>
      </c>
      <c r="E116" s="65" t="s">
        <v>65</v>
      </c>
    </row>
    <row r="117" spans="1:5">
      <c r="A117" s="41" t="s">
        <v>209</v>
      </c>
      <c r="B117" s="29"/>
      <c r="C117" s="29" t="s">
        <v>263</v>
      </c>
      <c r="D117" s="29">
        <v>1021.2</v>
      </c>
      <c r="E117" s="65" t="s">
        <v>210</v>
      </c>
    </row>
    <row r="118" spans="1:5">
      <c r="A118" s="32"/>
      <c r="B118" s="32" t="s">
        <v>264</v>
      </c>
      <c r="C118" s="32"/>
      <c r="D118" s="42">
        <v>10011.200000000001</v>
      </c>
      <c r="E118" s="32" t="s">
        <v>265</v>
      </c>
    </row>
    <row r="121" spans="1:5" ht="18.75">
      <c r="A121" s="43"/>
      <c r="B121" s="43" t="s">
        <v>258</v>
      </c>
      <c r="C121" s="43"/>
      <c r="D121" s="44">
        <v>534271.19999999995</v>
      </c>
      <c r="E121" s="43" t="s">
        <v>259</v>
      </c>
    </row>
    <row r="122" spans="1:5" ht="18.75">
      <c r="A122" s="43"/>
      <c r="B122" s="43" t="s">
        <v>261</v>
      </c>
      <c r="C122" s="43"/>
      <c r="D122" s="44">
        <v>8450.4</v>
      </c>
      <c r="E122" s="43" t="s">
        <v>262</v>
      </c>
    </row>
    <row r="123" spans="1:5" ht="18.75">
      <c r="A123" s="43"/>
      <c r="B123" s="43" t="s">
        <v>266</v>
      </c>
      <c r="C123" s="43"/>
      <c r="D123" s="44">
        <v>10011.200000000001</v>
      </c>
      <c r="E123" s="43" t="s">
        <v>265</v>
      </c>
    </row>
    <row r="124" spans="1:5" ht="18.75">
      <c r="A124" s="43"/>
      <c r="B124" s="43"/>
      <c r="C124" s="43"/>
      <c r="D124" s="44">
        <v>552732.80000000005</v>
      </c>
      <c r="E124" s="43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baseColWidth="10" defaultRowHeight="15"/>
  <cols>
    <col min="1" max="1" width="11.85546875" style="29" customWidth="1"/>
    <col min="2" max="2" width="11.5703125" style="29" bestFit="1" customWidth="1"/>
    <col min="3" max="16384" width="11.42578125" style="29"/>
  </cols>
  <sheetData>
    <row r="1" spans="1:7">
      <c r="A1" s="54" t="s">
        <v>273</v>
      </c>
      <c r="B1" s="54"/>
      <c r="C1" s="55"/>
      <c r="D1" s="56"/>
      <c r="E1" s="56"/>
      <c r="F1" s="57"/>
      <c r="G1" s="57"/>
    </row>
    <row r="2" spans="1:7">
      <c r="A2" s="54" t="s">
        <v>285</v>
      </c>
      <c r="B2" s="54"/>
      <c r="C2" s="55"/>
      <c r="D2" s="56"/>
      <c r="E2" s="56"/>
      <c r="F2" s="57"/>
      <c r="G2" s="57"/>
    </row>
    <row r="3" spans="1:7">
      <c r="A3" s="54" t="s">
        <v>274</v>
      </c>
      <c r="B3" s="58" t="s">
        <v>286</v>
      </c>
      <c r="C3" s="55"/>
      <c r="D3" s="56"/>
      <c r="E3" s="56"/>
      <c r="F3" s="57"/>
      <c r="G3" s="57"/>
    </row>
    <row r="4" spans="1:7">
      <c r="A4" s="55"/>
      <c r="B4" s="55"/>
      <c r="C4" s="55"/>
      <c r="D4" s="56"/>
      <c r="E4" s="56"/>
      <c r="F4" s="57"/>
      <c r="G4" s="57"/>
    </row>
    <row r="5" spans="1:7">
      <c r="A5" s="55" t="s">
        <v>275</v>
      </c>
      <c r="B5" s="55" t="s">
        <v>276</v>
      </c>
      <c r="C5" s="55"/>
      <c r="D5" s="56"/>
      <c r="E5" s="56"/>
      <c r="F5" s="57"/>
      <c r="G5" s="57"/>
    </row>
    <row r="6" spans="1:7">
      <c r="A6" s="56" t="s">
        <v>277</v>
      </c>
      <c r="B6" s="59">
        <v>589054.93000000005</v>
      </c>
      <c r="C6" s="56"/>
      <c r="D6" s="56"/>
      <c r="E6" s="56"/>
      <c r="F6" s="57"/>
      <c r="G6" s="57"/>
    </row>
    <row r="7" spans="1:7">
      <c r="A7" s="56" t="s">
        <v>278</v>
      </c>
      <c r="B7" s="59">
        <v>73438.539999999994</v>
      </c>
      <c r="C7" s="56"/>
      <c r="D7" s="56"/>
      <c r="E7" s="56"/>
      <c r="F7" s="57"/>
      <c r="G7" s="57"/>
    </row>
    <row r="8" spans="1:7">
      <c r="A8" s="56" t="s">
        <v>279</v>
      </c>
      <c r="B8" s="59">
        <v>0</v>
      </c>
      <c r="C8" s="56"/>
      <c r="D8" s="56"/>
      <c r="E8" s="56"/>
      <c r="F8" s="57"/>
      <c r="G8" s="57"/>
    </row>
    <row r="9" spans="1:7">
      <c r="A9" s="56" t="s">
        <v>280</v>
      </c>
      <c r="B9" s="59">
        <v>4982.33</v>
      </c>
      <c r="C9" s="56"/>
      <c r="D9" s="56"/>
      <c r="E9" s="56"/>
      <c r="F9" s="57"/>
      <c r="G9" s="57"/>
    </row>
    <row r="10" spans="1:7">
      <c r="A10" s="56" t="s">
        <v>281</v>
      </c>
      <c r="B10" s="59">
        <v>0</v>
      </c>
      <c r="C10" s="56"/>
      <c r="D10" s="56"/>
      <c r="E10" s="56"/>
      <c r="F10" s="57"/>
      <c r="G10" s="57"/>
    </row>
    <row r="11" spans="1:7">
      <c r="A11" s="56" t="s">
        <v>282</v>
      </c>
      <c r="B11" s="59">
        <v>49562.23</v>
      </c>
      <c r="C11" s="56"/>
      <c r="D11" s="56"/>
      <c r="E11" s="56"/>
      <c r="F11" s="57"/>
      <c r="G11" s="57"/>
    </row>
    <row r="12" spans="1:7">
      <c r="A12" s="56" t="s">
        <v>283</v>
      </c>
      <c r="B12" s="60">
        <v>0</v>
      </c>
      <c r="C12" s="56"/>
      <c r="D12" s="56"/>
      <c r="E12" s="56"/>
      <c r="F12" s="57"/>
      <c r="G12" s="57"/>
    </row>
    <row r="13" spans="1:7" ht="15.75" thickBot="1">
      <c r="A13" s="56" t="s">
        <v>284</v>
      </c>
      <c r="B13" s="61">
        <v>134906.06</v>
      </c>
      <c r="C13" s="56"/>
      <c r="D13" s="56"/>
      <c r="E13" s="56"/>
      <c r="F13" s="57"/>
      <c r="G13" s="57"/>
    </row>
    <row r="14" spans="1:7">
      <c r="A14" s="56"/>
      <c r="B14" s="62">
        <f>SUM(B6:B13)</f>
        <v>851944.09000000008</v>
      </c>
      <c r="C14" s="56"/>
      <c r="D14" s="62"/>
      <c r="E14" s="56"/>
      <c r="F14" s="57"/>
      <c r="G14" s="57"/>
    </row>
    <row r="15" spans="1:7" ht="15.75" thickBot="1">
      <c r="A15" s="56"/>
      <c r="B15" s="63">
        <f>B14*0.16</f>
        <v>136311.05440000002</v>
      </c>
      <c r="C15" s="56"/>
      <c r="D15" s="57"/>
      <c r="E15" s="56"/>
      <c r="F15" s="57"/>
      <c r="G15" s="57"/>
    </row>
    <row r="16" spans="1:7" ht="15.75" thickTop="1">
      <c r="A16" s="56"/>
      <c r="B16" s="64">
        <f>+B14+B15</f>
        <v>988255.14440000011</v>
      </c>
      <c r="C16" s="56"/>
      <c r="D16" s="64"/>
      <c r="E16" s="56"/>
      <c r="F16" s="57"/>
      <c r="G16" s="57"/>
    </row>
    <row r="17" spans="1:7">
      <c r="A17" s="56"/>
      <c r="B17" s="59">
        <v>988255.14</v>
      </c>
      <c r="C17" s="56"/>
      <c r="D17" s="59"/>
      <c r="E17" s="56"/>
      <c r="F17" s="57"/>
      <c r="G17" s="57"/>
    </row>
    <row r="18" spans="1:7">
      <c r="A18" s="56"/>
      <c r="B18" s="59">
        <f>+B16-B17</f>
        <v>4.4000000925734639E-3</v>
      </c>
      <c r="C18" s="56"/>
      <c r="D18" s="59"/>
      <c r="E18" s="56"/>
      <c r="F18" s="57"/>
      <c r="G18" s="57"/>
    </row>
    <row r="19" spans="1:7">
      <c r="A19" s="56"/>
      <c r="B19" s="59"/>
      <c r="C19" s="56"/>
      <c r="D19" s="56"/>
      <c r="E19" s="56"/>
      <c r="F19" s="57"/>
      <c r="G19" s="57"/>
    </row>
    <row r="20" spans="1:7">
      <c r="A20" s="56"/>
      <c r="B20" s="56"/>
      <c r="C20" s="56"/>
      <c r="D20" s="56"/>
      <c r="E20" s="56"/>
      <c r="F20" s="57"/>
      <c r="G20" s="5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2017-02-04T16:28:42Z</cp:lastPrinted>
  <dcterms:created xsi:type="dcterms:W3CDTF">2017-02-03T00:54:25Z</dcterms:created>
  <dcterms:modified xsi:type="dcterms:W3CDTF">2017-02-04T17:52:30Z</dcterms:modified>
</cp:coreProperties>
</file>