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18795" windowHeight="11715" activeTab="3"/>
  </bookViews>
  <sheets>
    <sheet name="FACTURACION" sheetId="3" r:id="rId1"/>
    <sheet name="INGENIERIA" sheetId="1" r:id="rId2"/>
    <sheet name="BANCOS" sheetId="2" r:id="rId3"/>
    <sheet name="POLIZA" sheetId="4" r:id="rId4"/>
  </sheets>
  <definedNames>
    <definedName name="_xlnm._FilterDatabase" localSheetId="0" hidden="1">FACTURACION!$A$11:$N$74</definedName>
  </definedNames>
  <calcPr calcId="144525"/>
</workbook>
</file>

<file path=xl/calcChain.xml><?xml version="1.0" encoding="utf-8"?>
<calcChain xmlns="http://schemas.openxmlformats.org/spreadsheetml/2006/main">
  <c r="B14" i="4" l="1"/>
  <c r="B15" i="4" s="1"/>
  <c r="B16" i="4" s="1"/>
  <c r="B18" i="4" s="1"/>
  <c r="F121" i="3" l="1"/>
  <c r="G121" i="3"/>
  <c r="H121" i="3"/>
  <c r="I121" i="3"/>
  <c r="J121" i="3"/>
  <c r="K121" i="3"/>
  <c r="E121" i="3"/>
  <c r="E88" i="3"/>
  <c r="F88" i="3" s="1"/>
  <c r="I88" i="3" s="1"/>
  <c r="G88" i="3"/>
  <c r="H88" i="3"/>
  <c r="E89" i="3"/>
  <c r="F89" i="3" s="1"/>
  <c r="H89" i="3"/>
  <c r="E90" i="3"/>
  <c r="G90" i="3" s="1"/>
  <c r="F90" i="3"/>
  <c r="I90" i="3" s="1"/>
  <c r="H90" i="3"/>
  <c r="E91" i="3"/>
  <c r="F91" i="3" s="1"/>
  <c r="I91" i="3" s="1"/>
  <c r="G91" i="3"/>
  <c r="H91" i="3"/>
  <c r="E92" i="3"/>
  <c r="F92" i="3"/>
  <c r="I92" i="3" s="1"/>
  <c r="G92" i="3"/>
  <c r="H92" i="3"/>
  <c r="E93" i="3"/>
  <c r="F93" i="3" s="1"/>
  <c r="H93" i="3"/>
  <c r="E94" i="3"/>
  <c r="G94" i="3" s="1"/>
  <c r="F94" i="3"/>
  <c r="I94" i="3" s="1"/>
  <c r="H94" i="3"/>
  <c r="E95" i="3"/>
  <c r="F95" i="3" s="1"/>
  <c r="I95" i="3" s="1"/>
  <c r="G95" i="3"/>
  <c r="H95" i="3"/>
  <c r="E96" i="3"/>
  <c r="F96" i="3"/>
  <c r="I96" i="3" s="1"/>
  <c r="G96" i="3"/>
  <c r="H96" i="3"/>
  <c r="E97" i="3"/>
  <c r="F97" i="3" s="1"/>
  <c r="H97" i="3"/>
  <c r="E98" i="3"/>
  <c r="G98" i="3" s="1"/>
  <c r="F98" i="3"/>
  <c r="I98" i="3" s="1"/>
  <c r="H98" i="3"/>
  <c r="E99" i="3"/>
  <c r="F99" i="3" s="1"/>
  <c r="I99" i="3" s="1"/>
  <c r="G99" i="3"/>
  <c r="H99" i="3"/>
  <c r="E100" i="3"/>
  <c r="F100" i="3"/>
  <c r="I100" i="3" s="1"/>
  <c r="G100" i="3"/>
  <c r="H100" i="3"/>
  <c r="E101" i="3"/>
  <c r="F101" i="3" s="1"/>
  <c r="H101" i="3"/>
  <c r="E102" i="3"/>
  <c r="G102" i="3" s="1"/>
  <c r="F102" i="3"/>
  <c r="I102" i="3" s="1"/>
  <c r="H102" i="3"/>
  <c r="E103" i="3"/>
  <c r="F103" i="3" s="1"/>
  <c r="I103" i="3" s="1"/>
  <c r="G103" i="3"/>
  <c r="H103" i="3"/>
  <c r="E104" i="3"/>
  <c r="F104" i="3"/>
  <c r="I104" i="3" s="1"/>
  <c r="G104" i="3"/>
  <c r="H104" i="3"/>
  <c r="E105" i="3"/>
  <c r="F105" i="3" s="1"/>
  <c r="H105" i="3"/>
  <c r="E106" i="3"/>
  <c r="G106" i="3" s="1"/>
  <c r="F106" i="3"/>
  <c r="I106" i="3" s="1"/>
  <c r="H106" i="3"/>
  <c r="E107" i="3"/>
  <c r="G107" i="3"/>
  <c r="H107" i="3"/>
  <c r="E108" i="3"/>
  <c r="F108" i="3"/>
  <c r="I108" i="3" s="1"/>
  <c r="G108" i="3"/>
  <c r="H108" i="3"/>
  <c r="E109" i="3"/>
  <c r="F109" i="3" s="1"/>
  <c r="H109" i="3"/>
  <c r="E110" i="3"/>
  <c r="G110" i="3" s="1"/>
  <c r="F110" i="3"/>
  <c r="I110" i="3" s="1"/>
  <c r="H110" i="3"/>
  <c r="E111" i="3"/>
  <c r="F111" i="3" s="1"/>
  <c r="I111" i="3" s="1"/>
  <c r="G111" i="3"/>
  <c r="H111" i="3"/>
  <c r="E112" i="3"/>
  <c r="F112" i="3"/>
  <c r="I112" i="3" s="1"/>
  <c r="G112" i="3"/>
  <c r="H112" i="3"/>
  <c r="E113" i="3"/>
  <c r="F113" i="3" s="1"/>
  <c r="H113" i="3"/>
  <c r="E114" i="3"/>
  <c r="G114" i="3" s="1"/>
  <c r="F114" i="3"/>
  <c r="I114" i="3" s="1"/>
  <c r="H114" i="3"/>
  <c r="E115" i="3"/>
  <c r="F115" i="3" s="1"/>
  <c r="I115" i="3" s="1"/>
  <c r="G115" i="3"/>
  <c r="H115" i="3"/>
  <c r="E116" i="3"/>
  <c r="F116" i="3"/>
  <c r="I116" i="3" s="1"/>
  <c r="G116" i="3"/>
  <c r="H116" i="3"/>
  <c r="E117" i="3"/>
  <c r="F117" i="3" s="1"/>
  <c r="H117" i="3"/>
  <c r="E118" i="3"/>
  <c r="G118" i="3" s="1"/>
  <c r="F118" i="3"/>
  <c r="I118" i="3" s="1"/>
  <c r="H118" i="3"/>
  <c r="E119" i="3"/>
  <c r="F119" i="3" s="1"/>
  <c r="I119" i="3" s="1"/>
  <c r="G119" i="3"/>
  <c r="H119" i="3"/>
  <c r="E78" i="3"/>
  <c r="F78" i="3"/>
  <c r="I78" i="3" s="1"/>
  <c r="G78" i="3"/>
  <c r="H78" i="3"/>
  <c r="E79" i="3"/>
  <c r="F79" i="3"/>
  <c r="I79" i="3" s="1"/>
  <c r="G79" i="3"/>
  <c r="H79" i="3"/>
  <c r="E80" i="3"/>
  <c r="G80" i="3" s="1"/>
  <c r="H80" i="3"/>
  <c r="E81" i="3"/>
  <c r="G81" i="3" s="1"/>
  <c r="F81" i="3"/>
  <c r="I81" i="3" s="1"/>
  <c r="H81" i="3"/>
  <c r="E82" i="3"/>
  <c r="I82" i="3" s="1"/>
  <c r="F82" i="3"/>
  <c r="G82" i="3"/>
  <c r="H82" i="3"/>
  <c r="E83" i="3"/>
  <c r="F83" i="3"/>
  <c r="I83" i="3" s="1"/>
  <c r="G83" i="3"/>
  <c r="H83" i="3"/>
  <c r="E84" i="3"/>
  <c r="F84" i="3" s="1"/>
  <c r="H84" i="3"/>
  <c r="E85" i="3"/>
  <c r="G85" i="3" s="1"/>
  <c r="F85" i="3"/>
  <c r="H85" i="3"/>
  <c r="E86" i="3"/>
  <c r="F86" i="3"/>
  <c r="I86" i="3" s="1"/>
  <c r="G86" i="3"/>
  <c r="H86" i="3"/>
  <c r="E87" i="3"/>
  <c r="F87" i="3"/>
  <c r="I87" i="3" s="1"/>
  <c r="G87" i="3"/>
  <c r="H87" i="3"/>
  <c r="K77" i="3"/>
  <c r="J77" i="3"/>
  <c r="I77" i="3"/>
  <c r="H77" i="3"/>
  <c r="G77" i="3"/>
  <c r="F77" i="3"/>
  <c r="E77" i="3"/>
  <c r="H74" i="3"/>
  <c r="H124" i="3" s="1"/>
  <c r="E13" i="3"/>
  <c r="F13" i="3" s="1"/>
  <c r="H13" i="3"/>
  <c r="E14" i="3"/>
  <c r="G14" i="3" s="1"/>
  <c r="H14" i="3"/>
  <c r="E15" i="3"/>
  <c r="H15" i="3"/>
  <c r="E16" i="3"/>
  <c r="G16" i="3" s="1"/>
  <c r="H16" i="3"/>
  <c r="E17" i="3"/>
  <c r="F17" i="3" s="1"/>
  <c r="H17" i="3"/>
  <c r="E18" i="3"/>
  <c r="G18" i="3" s="1"/>
  <c r="F18" i="3"/>
  <c r="H18" i="3"/>
  <c r="E19" i="3"/>
  <c r="H19" i="3"/>
  <c r="E20" i="3"/>
  <c r="G20" i="3" s="1"/>
  <c r="H20" i="3"/>
  <c r="E21" i="3"/>
  <c r="F21" i="3" s="1"/>
  <c r="H21" i="3"/>
  <c r="E22" i="3"/>
  <c r="G22" i="3" s="1"/>
  <c r="H22" i="3"/>
  <c r="E23" i="3"/>
  <c r="H23" i="3"/>
  <c r="E24" i="3"/>
  <c r="G24" i="3" s="1"/>
  <c r="H24" i="3"/>
  <c r="E25" i="3"/>
  <c r="F25" i="3" s="1"/>
  <c r="H25" i="3"/>
  <c r="E26" i="3"/>
  <c r="G26" i="3" s="1"/>
  <c r="H26" i="3"/>
  <c r="E27" i="3"/>
  <c r="H27" i="3"/>
  <c r="E28" i="3"/>
  <c r="G28" i="3" s="1"/>
  <c r="H28" i="3"/>
  <c r="E29" i="3"/>
  <c r="F29" i="3" s="1"/>
  <c r="H29" i="3"/>
  <c r="E30" i="3"/>
  <c r="F30" i="3" s="1"/>
  <c r="H30" i="3"/>
  <c r="E31" i="3"/>
  <c r="H31" i="3"/>
  <c r="E32" i="3"/>
  <c r="G32" i="3" s="1"/>
  <c r="H32" i="3"/>
  <c r="E33" i="3"/>
  <c r="F33" i="3" s="1"/>
  <c r="H33" i="3"/>
  <c r="E34" i="3"/>
  <c r="F34" i="3" s="1"/>
  <c r="H34" i="3"/>
  <c r="E35" i="3"/>
  <c r="H35" i="3"/>
  <c r="E36" i="3"/>
  <c r="G36" i="3" s="1"/>
  <c r="H36" i="3"/>
  <c r="E37" i="3"/>
  <c r="F37" i="3" s="1"/>
  <c r="H37" i="3"/>
  <c r="E38" i="3"/>
  <c r="F38" i="3" s="1"/>
  <c r="H38" i="3"/>
  <c r="E39" i="3"/>
  <c r="H39" i="3"/>
  <c r="E40" i="3"/>
  <c r="G40" i="3" s="1"/>
  <c r="H40" i="3"/>
  <c r="E41" i="3"/>
  <c r="F41" i="3" s="1"/>
  <c r="H41" i="3"/>
  <c r="E42" i="3"/>
  <c r="F42" i="3" s="1"/>
  <c r="H42" i="3"/>
  <c r="E43" i="3"/>
  <c r="H43" i="3"/>
  <c r="E44" i="3"/>
  <c r="G44" i="3" s="1"/>
  <c r="H44" i="3"/>
  <c r="E45" i="3"/>
  <c r="F45" i="3" s="1"/>
  <c r="H45" i="3"/>
  <c r="E46" i="3"/>
  <c r="F46" i="3" s="1"/>
  <c r="H46" i="3"/>
  <c r="E47" i="3"/>
  <c r="H47" i="3"/>
  <c r="E48" i="3"/>
  <c r="G48" i="3" s="1"/>
  <c r="H48" i="3"/>
  <c r="E49" i="3"/>
  <c r="F49" i="3" s="1"/>
  <c r="H49" i="3"/>
  <c r="E50" i="3"/>
  <c r="F50" i="3" s="1"/>
  <c r="H50" i="3"/>
  <c r="E51" i="3"/>
  <c r="H51" i="3"/>
  <c r="E52" i="3"/>
  <c r="G52" i="3" s="1"/>
  <c r="F52" i="3"/>
  <c r="I52" i="3" s="1"/>
  <c r="H52" i="3"/>
  <c r="E53" i="3"/>
  <c r="F53" i="3" s="1"/>
  <c r="H53" i="3"/>
  <c r="E54" i="3"/>
  <c r="F54" i="3" s="1"/>
  <c r="H54" i="3"/>
  <c r="E55" i="3"/>
  <c r="H55" i="3"/>
  <c r="E56" i="3"/>
  <c r="G56" i="3" s="1"/>
  <c r="H56" i="3"/>
  <c r="E57" i="3"/>
  <c r="F57" i="3" s="1"/>
  <c r="H57" i="3"/>
  <c r="E58" i="3"/>
  <c r="F58" i="3" s="1"/>
  <c r="H58" i="3"/>
  <c r="E59" i="3"/>
  <c r="F59" i="3" s="1"/>
  <c r="H59" i="3"/>
  <c r="E60" i="3"/>
  <c r="G60" i="3" s="1"/>
  <c r="H60" i="3"/>
  <c r="E61" i="3"/>
  <c r="F61" i="3" s="1"/>
  <c r="H61" i="3"/>
  <c r="E62" i="3"/>
  <c r="F62" i="3" s="1"/>
  <c r="H62" i="3"/>
  <c r="E63" i="3"/>
  <c r="F63" i="3" s="1"/>
  <c r="H63" i="3"/>
  <c r="E64" i="3"/>
  <c r="G64" i="3" s="1"/>
  <c r="H64" i="3"/>
  <c r="E65" i="3"/>
  <c r="F65" i="3" s="1"/>
  <c r="H65" i="3"/>
  <c r="E66" i="3"/>
  <c r="F66" i="3"/>
  <c r="G66" i="3"/>
  <c r="H66" i="3"/>
  <c r="E67" i="3"/>
  <c r="F67" i="3" s="1"/>
  <c r="G67" i="3"/>
  <c r="H67" i="3"/>
  <c r="E68" i="3"/>
  <c r="G68" i="3" s="1"/>
  <c r="H68" i="3"/>
  <c r="E69" i="3"/>
  <c r="G69" i="3" s="1"/>
  <c r="H69" i="3"/>
  <c r="E70" i="3"/>
  <c r="F70" i="3" s="1"/>
  <c r="H70" i="3"/>
  <c r="E71" i="3"/>
  <c r="F71" i="3" s="1"/>
  <c r="H71" i="3"/>
  <c r="E72" i="3"/>
  <c r="G72" i="3" s="1"/>
  <c r="H72" i="3"/>
  <c r="H12" i="3"/>
  <c r="E12" i="3"/>
  <c r="G12" i="3" s="1"/>
  <c r="I67" i="3" l="1"/>
  <c r="J67" i="3" s="1"/>
  <c r="G49" i="3"/>
  <c r="G61" i="3"/>
  <c r="G62" i="3"/>
  <c r="G63" i="3"/>
  <c r="G53" i="3"/>
  <c r="F72" i="3"/>
  <c r="I72" i="3" s="1"/>
  <c r="J72" i="3" s="1"/>
  <c r="K72" i="3" s="1"/>
  <c r="F36" i="3"/>
  <c r="I36" i="3" s="1"/>
  <c r="F56" i="3"/>
  <c r="I56" i="3" s="1"/>
  <c r="G50" i="3"/>
  <c r="I50" i="3" s="1"/>
  <c r="F32" i="3"/>
  <c r="F68" i="3"/>
  <c r="G57" i="3"/>
  <c r="G54" i="3"/>
  <c r="I54" i="3" s="1"/>
  <c r="J54" i="3" s="1"/>
  <c r="K54" i="3" s="1"/>
  <c r="G45" i="3"/>
  <c r="I45" i="3" s="1"/>
  <c r="F44" i="3"/>
  <c r="I44" i="3" s="1"/>
  <c r="J44" i="3" s="1"/>
  <c r="F26" i="3"/>
  <c r="I26" i="3" s="1"/>
  <c r="F69" i="3"/>
  <c r="I69" i="3" s="1"/>
  <c r="G58" i="3"/>
  <c r="I58" i="3" s="1"/>
  <c r="J58" i="3" s="1"/>
  <c r="K58" i="3" s="1"/>
  <c r="F48" i="3"/>
  <c r="F40" i="3"/>
  <c r="I40" i="3" s="1"/>
  <c r="J40" i="3" s="1"/>
  <c r="K40" i="3" s="1"/>
  <c r="F22" i="3"/>
  <c r="I22" i="3" s="1"/>
  <c r="J22" i="3" s="1"/>
  <c r="K22" i="3" s="1"/>
  <c r="F14" i="3"/>
  <c r="I14" i="3" s="1"/>
  <c r="I66" i="3"/>
  <c r="J66" i="3" s="1"/>
  <c r="I61" i="3"/>
  <c r="G46" i="3"/>
  <c r="E74" i="3"/>
  <c r="E124" i="3" s="1"/>
  <c r="F12" i="3"/>
  <c r="I12" i="3" s="1"/>
  <c r="G70" i="3"/>
  <c r="F64" i="3"/>
  <c r="I64" i="3" s="1"/>
  <c r="G59" i="3"/>
  <c r="I59" i="3" s="1"/>
  <c r="I49" i="3"/>
  <c r="J49" i="3" s="1"/>
  <c r="G42" i="3"/>
  <c r="I42" i="3" s="1"/>
  <c r="J42" i="3" s="1"/>
  <c r="G41" i="3"/>
  <c r="G38" i="3"/>
  <c r="I38" i="3" s="1"/>
  <c r="G37" i="3"/>
  <c r="I37" i="3" s="1"/>
  <c r="G34" i="3"/>
  <c r="G33" i="3"/>
  <c r="G30" i="3"/>
  <c r="G29" i="3"/>
  <c r="I29" i="3" s="1"/>
  <c r="F28" i="3"/>
  <c r="I28" i="3" s="1"/>
  <c r="J28" i="3" s="1"/>
  <c r="F24" i="3"/>
  <c r="I24" i="3" s="1"/>
  <c r="J24" i="3" s="1"/>
  <c r="K24" i="3" s="1"/>
  <c r="F20" i="3"/>
  <c r="I20" i="3" s="1"/>
  <c r="F16" i="3"/>
  <c r="I16" i="3" s="1"/>
  <c r="I33" i="3"/>
  <c r="J33" i="3" s="1"/>
  <c r="G25" i="3"/>
  <c r="G21" i="3"/>
  <c r="I21" i="3" s="1"/>
  <c r="G17" i="3"/>
  <c r="I17" i="3" s="1"/>
  <c r="G13" i="3"/>
  <c r="I93" i="3"/>
  <c r="J118" i="3"/>
  <c r="K118" i="3" s="1"/>
  <c r="J114" i="3"/>
  <c r="K114" i="3" s="1"/>
  <c r="J110" i="3"/>
  <c r="K110" i="3" s="1"/>
  <c r="J106" i="3"/>
  <c r="K106" i="3" s="1"/>
  <c r="J102" i="3"/>
  <c r="K102" i="3" s="1"/>
  <c r="J98" i="3"/>
  <c r="K98" i="3" s="1"/>
  <c r="J94" i="3"/>
  <c r="K94" i="3" s="1"/>
  <c r="J90" i="3"/>
  <c r="K90" i="3" s="1"/>
  <c r="I89" i="3"/>
  <c r="J119" i="3"/>
  <c r="K119" i="3" s="1"/>
  <c r="J116" i="3"/>
  <c r="K116" i="3"/>
  <c r="J115" i="3"/>
  <c r="K115" i="3" s="1"/>
  <c r="J112" i="3"/>
  <c r="K112" i="3"/>
  <c r="J111" i="3"/>
  <c r="K111" i="3" s="1"/>
  <c r="J108" i="3"/>
  <c r="K108" i="3"/>
  <c r="J104" i="3"/>
  <c r="K104" i="3" s="1"/>
  <c r="K103" i="3"/>
  <c r="J103" i="3"/>
  <c r="J100" i="3"/>
  <c r="K100" i="3" s="1"/>
  <c r="K99" i="3"/>
  <c r="J99" i="3"/>
  <c r="J96" i="3"/>
  <c r="K96" i="3" s="1"/>
  <c r="J95" i="3"/>
  <c r="K95" i="3" s="1"/>
  <c r="J92" i="3"/>
  <c r="K92" i="3" s="1"/>
  <c r="J91" i="3"/>
  <c r="K91" i="3" s="1"/>
  <c r="J88" i="3"/>
  <c r="K88" i="3" s="1"/>
  <c r="I109" i="3"/>
  <c r="F107" i="3"/>
  <c r="I107" i="3" s="1"/>
  <c r="G89" i="3"/>
  <c r="G117" i="3"/>
  <c r="I117" i="3" s="1"/>
  <c r="G113" i="3"/>
  <c r="I113" i="3" s="1"/>
  <c r="G109" i="3"/>
  <c r="G105" i="3"/>
  <c r="I105" i="3" s="1"/>
  <c r="G101" i="3"/>
  <c r="I101" i="3" s="1"/>
  <c r="G97" i="3"/>
  <c r="I97" i="3" s="1"/>
  <c r="G93" i="3"/>
  <c r="J86" i="3"/>
  <c r="K86" i="3"/>
  <c r="J87" i="3"/>
  <c r="K87" i="3" s="1"/>
  <c r="J83" i="3"/>
  <c r="K83" i="3" s="1"/>
  <c r="J82" i="3"/>
  <c r="K82" i="3"/>
  <c r="J79" i="3"/>
  <c r="K79" i="3" s="1"/>
  <c r="J78" i="3"/>
  <c r="K78" i="3"/>
  <c r="J81" i="3"/>
  <c r="K81" i="3" s="1"/>
  <c r="I85" i="3"/>
  <c r="G84" i="3"/>
  <c r="I84" i="3" s="1"/>
  <c r="F80" i="3"/>
  <c r="I80" i="3" s="1"/>
  <c r="J61" i="3"/>
  <c r="F51" i="3"/>
  <c r="G51" i="3"/>
  <c r="G35" i="3"/>
  <c r="F35" i="3"/>
  <c r="G19" i="3"/>
  <c r="F19" i="3"/>
  <c r="I70" i="3"/>
  <c r="F55" i="3"/>
  <c r="G55" i="3"/>
  <c r="G39" i="3"/>
  <c r="F39" i="3"/>
  <c r="G23" i="3"/>
  <c r="F23" i="3"/>
  <c r="G65" i="3"/>
  <c r="I65" i="3" s="1"/>
  <c r="J52" i="3"/>
  <c r="K52" i="3" s="1"/>
  <c r="K44" i="3"/>
  <c r="J36" i="3"/>
  <c r="K36" i="3" s="1"/>
  <c r="K28" i="3"/>
  <c r="I53" i="3"/>
  <c r="I46" i="3"/>
  <c r="F43" i="3"/>
  <c r="G43" i="3"/>
  <c r="I41" i="3"/>
  <c r="I30" i="3"/>
  <c r="G27" i="3"/>
  <c r="F27" i="3"/>
  <c r="I25" i="3"/>
  <c r="J20" i="3"/>
  <c r="K20" i="3" s="1"/>
  <c r="G71" i="3"/>
  <c r="I71" i="3" s="1"/>
  <c r="I68" i="3"/>
  <c r="K67" i="3"/>
  <c r="I63" i="3"/>
  <c r="I62" i="3"/>
  <c r="F60" i="3"/>
  <c r="I60" i="3" s="1"/>
  <c r="J56" i="3"/>
  <c r="K56" i="3" s="1"/>
  <c r="I48" i="3"/>
  <c r="G47" i="3"/>
  <c r="F47" i="3"/>
  <c r="I34" i="3"/>
  <c r="I32" i="3"/>
  <c r="G31" i="3"/>
  <c r="F31" i="3"/>
  <c r="I18" i="3"/>
  <c r="G15" i="3"/>
  <c r="F15" i="3"/>
  <c r="I13" i="3"/>
  <c r="I57" i="3"/>
  <c r="I23" i="3" l="1"/>
  <c r="J23" i="3" s="1"/>
  <c r="K23" i="3" s="1"/>
  <c r="I39" i="3"/>
  <c r="I55" i="3"/>
  <c r="J55" i="3" s="1"/>
  <c r="K55" i="3" s="1"/>
  <c r="K66" i="3"/>
  <c r="I51" i="3"/>
  <c r="J51" i="3" s="1"/>
  <c r="K51" i="3" s="1"/>
  <c r="J38" i="3"/>
  <c r="K38" i="3" s="1"/>
  <c r="J26" i="3"/>
  <c r="K26" i="3" s="1"/>
  <c r="I19" i="3"/>
  <c r="G74" i="3"/>
  <c r="G124" i="3" s="1"/>
  <c r="K61" i="3"/>
  <c r="K42" i="3"/>
  <c r="J17" i="3"/>
  <c r="K17" i="3" s="1"/>
  <c r="K12" i="3"/>
  <c r="J12" i="3"/>
  <c r="I31" i="3"/>
  <c r="J31" i="3" s="1"/>
  <c r="K31" i="3" s="1"/>
  <c r="I27" i="3"/>
  <c r="K33" i="3"/>
  <c r="K49" i="3"/>
  <c r="F74" i="3"/>
  <c r="F124" i="3" s="1"/>
  <c r="I47" i="3"/>
  <c r="J47" i="3" s="1"/>
  <c r="I35" i="3"/>
  <c r="J113" i="3"/>
  <c r="K113" i="3"/>
  <c r="J101" i="3"/>
  <c r="K101" i="3" s="1"/>
  <c r="J107" i="3"/>
  <c r="K107" i="3" s="1"/>
  <c r="J97" i="3"/>
  <c r="K97" i="3" s="1"/>
  <c r="J117" i="3"/>
  <c r="K117" i="3"/>
  <c r="J105" i="3"/>
  <c r="K105" i="3" s="1"/>
  <c r="J93" i="3"/>
  <c r="K93" i="3"/>
  <c r="J89" i="3"/>
  <c r="K89" i="3" s="1"/>
  <c r="J109" i="3"/>
  <c r="K109" i="3"/>
  <c r="J84" i="3"/>
  <c r="K84" i="3"/>
  <c r="J80" i="3"/>
  <c r="K80" i="3" s="1"/>
  <c r="J85" i="3"/>
  <c r="K85" i="3"/>
  <c r="J39" i="3"/>
  <c r="K39" i="3" s="1"/>
  <c r="J19" i="3"/>
  <c r="K19" i="3" s="1"/>
  <c r="J71" i="3"/>
  <c r="K71" i="3" s="1"/>
  <c r="J45" i="3"/>
  <c r="K45" i="3" s="1"/>
  <c r="J57" i="3"/>
  <c r="K57" i="3" s="1"/>
  <c r="J29" i="3"/>
  <c r="K29" i="3" s="1"/>
  <c r="J63" i="3"/>
  <c r="K63" i="3" s="1"/>
  <c r="J69" i="3"/>
  <c r="K69" i="3" s="1"/>
  <c r="J13" i="3"/>
  <c r="K13" i="3" s="1"/>
  <c r="J30" i="3"/>
  <c r="K30" i="3" s="1"/>
  <c r="I43" i="3"/>
  <c r="J59" i="3"/>
  <c r="K59" i="3" s="1"/>
  <c r="J60" i="3"/>
  <c r="K60" i="3" s="1"/>
  <c r="I15" i="3"/>
  <c r="J48" i="3"/>
  <c r="K48" i="3" s="1"/>
  <c r="J68" i="3"/>
  <c r="K68" i="3" s="1"/>
  <c r="J25" i="3"/>
  <c r="K25" i="3" s="1"/>
  <c r="J46" i="3"/>
  <c r="K46" i="3" s="1"/>
  <c r="J64" i="3"/>
  <c r="K64" i="3" s="1"/>
  <c r="J37" i="3"/>
  <c r="K37" i="3" s="1"/>
  <c r="J53" i="3"/>
  <c r="K53" i="3" s="1"/>
  <c r="J70" i="3"/>
  <c r="K70" i="3" s="1"/>
  <c r="J27" i="3"/>
  <c r="J14" i="3"/>
  <c r="K14" i="3" s="1"/>
  <c r="J65" i="3"/>
  <c r="K65" i="3" s="1"/>
  <c r="J32" i="3"/>
  <c r="K32" i="3" s="1"/>
  <c r="J62" i="3"/>
  <c r="K62" i="3" s="1"/>
  <c r="J21" i="3"/>
  <c r="K21" i="3"/>
  <c r="J34" i="3"/>
  <c r="K34" i="3" s="1"/>
  <c r="J50" i="3"/>
  <c r="K50" i="3" s="1"/>
  <c r="J41" i="3"/>
  <c r="K41" i="3" s="1"/>
  <c r="J16" i="3"/>
  <c r="K16" i="3" s="1"/>
  <c r="J18" i="3"/>
  <c r="K18" i="3" s="1"/>
  <c r="I74" i="3" l="1"/>
  <c r="I124" i="3" s="1"/>
  <c r="J35" i="3"/>
  <c r="K35" i="3" s="1"/>
  <c r="K27" i="3"/>
  <c r="K47" i="3"/>
  <c r="J15" i="3"/>
  <c r="K15" i="3" s="1"/>
  <c r="J43" i="3"/>
  <c r="J74" i="3" l="1"/>
  <c r="J124" i="3" s="1"/>
  <c r="K43" i="3"/>
  <c r="K74" i="3" s="1"/>
  <c r="K124" i="3" s="1"/>
</calcChain>
</file>

<file path=xl/sharedStrings.xml><?xml version="1.0" encoding="utf-8"?>
<sst xmlns="http://schemas.openxmlformats.org/spreadsheetml/2006/main" count="1054" uniqueCount="348">
  <si>
    <t>CONTPAQ i</t>
  </si>
  <si>
    <t xml:space="preserve">      NÓMINAS</t>
  </si>
  <si>
    <t>011 INGENIERIA FISCAL LABORAL SC</t>
  </si>
  <si>
    <t>Lista de Raya (forma tabular)</t>
  </si>
  <si>
    <t>Periodo 48 al 48 Semanal del 22/11/2017 al 28/11/2017</t>
  </si>
  <si>
    <t>Reg Pat IMSS: 00000000000,Z3422423106</t>
  </si>
  <si>
    <t xml:space="preserve">RFC: IFL -130502-TN8 </t>
  </si>
  <si>
    <t>Código</t>
  </si>
  <si>
    <t>Empleado</t>
  </si>
  <si>
    <t>Sueldo</t>
  </si>
  <si>
    <t>Séptimo día</t>
  </si>
  <si>
    <t>Horas extras</t>
  </si>
  <si>
    <t>Comisiones</t>
  </si>
  <si>
    <t>Compensación</t>
  </si>
  <si>
    <t>*TOTAL* *PERCEPCIONES*</t>
  </si>
  <si>
    <t>Préstamo Infonavit (vsm)</t>
  </si>
  <si>
    <t>Préstamo Infonavit (cf)</t>
  </si>
  <si>
    <t>Subsidio al Empleo (sp)</t>
  </si>
  <si>
    <t>I.S.R. (sp)</t>
  </si>
  <si>
    <t>I.M.S.S.</t>
  </si>
  <si>
    <t>Cuota sindical</t>
  </si>
  <si>
    <t>Préstamo FONACOT</t>
  </si>
  <si>
    <t>Fondo de ahorro</t>
  </si>
  <si>
    <t>Ajuste al neto</t>
  </si>
  <si>
    <t>Pension Alimenticia</t>
  </si>
  <si>
    <t>Ahorro CTM</t>
  </si>
  <si>
    <t>DESC CTA 254</t>
  </si>
  <si>
    <t>*TOTAL* *DEDUCCIONES*</t>
  </si>
  <si>
    <t>*NETO*</t>
  </si>
  <si>
    <t xml:space="preserve">    Reg. Pat. IMSS:  Z3422423106</t>
  </si>
  <si>
    <t>Departamento 1 1200X11</t>
  </si>
  <si>
    <t>AMA11</t>
  </si>
  <si>
    <t>Acosta Moreno Edgar Armando</t>
  </si>
  <si>
    <t>0AB27</t>
  </si>
  <si>
    <t>Aguilar Bravo Cristian Saul</t>
  </si>
  <si>
    <t>AOL13</t>
  </si>
  <si>
    <t>Anaya Ochoa Leon Felipe</t>
  </si>
  <si>
    <t>00016</t>
  </si>
  <si>
    <t>Arenas Vargas Moises</t>
  </si>
  <si>
    <t>AGL09</t>
  </si>
  <si>
    <t>Arias Gonzalez Luis Ignacio</t>
  </si>
  <si>
    <t>0AZ14</t>
  </si>
  <si>
    <t>Arroyo Zarazua Gilberto</t>
  </si>
  <si>
    <t>ASA16</t>
  </si>
  <si>
    <t>Arteaga Silva Alfredo</t>
  </si>
  <si>
    <t>ARM15</t>
  </si>
  <si>
    <t>Avalos Rudamas Martha Katherine</t>
  </si>
  <si>
    <t>APA23</t>
  </si>
  <si>
    <t>Aviles Palazuelos Alfredo</t>
  </si>
  <si>
    <t>BL011</t>
  </si>
  <si>
    <t>Berdeja Leon Francisco Gerardo</t>
  </si>
  <si>
    <t>BPM22</t>
  </si>
  <si>
    <t>Bocanegra Peguero Maria Guadalupe</t>
  </si>
  <si>
    <t>CCM30</t>
  </si>
  <si>
    <t>Cardenas Casas Maria Del Rocio</t>
  </si>
  <si>
    <t>00018</t>
  </si>
  <si>
    <t>Carrasco Tovar Arturo</t>
  </si>
  <si>
    <t>CAD16</t>
  </si>
  <si>
    <t>Castruita Aguilar David Arturo</t>
  </si>
  <si>
    <t>CAG27</t>
  </si>
  <si>
    <t>Cuatzon Aparicio Gelasio</t>
  </si>
  <si>
    <t>0DC20</t>
  </si>
  <si>
    <t>De Jesus Cruz Juan Carlos</t>
  </si>
  <si>
    <t>DAM16</t>
  </si>
  <si>
    <t>Dominguez Alcantara Miguel Angel</t>
  </si>
  <si>
    <t>DGV17</t>
  </si>
  <si>
    <t>Duran Guerra Victor Manuel</t>
  </si>
  <si>
    <t>FVP13</t>
  </si>
  <si>
    <t>Flores Ventura Paulina Soledad</t>
  </si>
  <si>
    <t>GAR10</t>
  </si>
  <si>
    <t>Gallegos Romero Cristian</t>
  </si>
  <si>
    <t>GTJ04</t>
  </si>
  <si>
    <t>Garcia Torres Juan Manuel</t>
  </si>
  <si>
    <t>GSD12</t>
  </si>
  <si>
    <t>Garzon Salazar Diego</t>
  </si>
  <si>
    <t>GPB13</t>
  </si>
  <si>
    <t>Granados Perez Brenda Laura</t>
  </si>
  <si>
    <t>HAR20</t>
  </si>
  <si>
    <t>Hernandez Arreola Rodolfo Mayolo</t>
  </si>
  <si>
    <t>HMA01</t>
  </si>
  <si>
    <t>Hernandez Mata Aureliano</t>
  </si>
  <si>
    <t>HRL30</t>
  </si>
  <si>
    <t>Hernandez Ramos Luis Felipe</t>
  </si>
  <si>
    <t>HSR02</t>
  </si>
  <si>
    <t>Hernandez Sanchez Rodrigo</t>
  </si>
  <si>
    <t>0HS08</t>
  </si>
  <si>
    <t>Hernandez Solis Gumecindo</t>
  </si>
  <si>
    <t>HSC13</t>
  </si>
  <si>
    <t>Hurrle Salzmann Carlos Abelardo</t>
  </si>
  <si>
    <t>0HP16</t>
  </si>
  <si>
    <t>Hurtado Pajaro Jose Eduardo</t>
  </si>
  <si>
    <t>0JH19</t>
  </si>
  <si>
    <t>Jimenez Hernandez Julio Cesar</t>
  </si>
  <si>
    <t>LGJ30</t>
  </si>
  <si>
    <t>Landaverde Garcia Juan</t>
  </si>
  <si>
    <t>LPM27</t>
  </si>
  <si>
    <t>Lopez Pedroza Miroslava</t>
  </si>
  <si>
    <t>LSJ31</t>
  </si>
  <si>
    <t>Loyola Sandoval Jose Andres</t>
  </si>
  <si>
    <t>LPJ24</t>
  </si>
  <si>
    <t>Lozano Perez Jose Enrique</t>
  </si>
  <si>
    <t>LEA25</t>
  </si>
  <si>
    <t>Lupercio Espino Alan Jairo</t>
  </si>
  <si>
    <t>00030</t>
  </si>
  <si>
    <t>Melendez Padilla Claudia Cristina</t>
  </si>
  <si>
    <t>MSA27</t>
  </si>
  <si>
    <t>Morales Sanchez Angel</t>
  </si>
  <si>
    <t>MVN27</t>
  </si>
  <si>
    <t>Moreno Valera Norma</t>
  </si>
  <si>
    <t>NAA16</t>
  </si>
  <si>
    <t>Navarro Arenas Andrea Areli</t>
  </si>
  <si>
    <t>OPR13</t>
  </si>
  <si>
    <t>Ochoa Palacios Raul Alejandro</t>
  </si>
  <si>
    <t>OMJ16</t>
  </si>
  <si>
    <t>Olivas Mancilla Jesus Sadiel</t>
  </si>
  <si>
    <t>OPG05</t>
  </si>
  <si>
    <t>Ontiveros Pliego Luis Gerardo</t>
  </si>
  <si>
    <t>PRJ05</t>
  </si>
  <si>
    <t>Padilla Ruiz Jose Antonio</t>
  </si>
  <si>
    <t>PNO16</t>
  </si>
  <si>
    <t>Patiño Navarro Oscar Martin</t>
  </si>
  <si>
    <t>PLJ01</t>
  </si>
  <si>
    <t>Perez Lopez Jimmy Florentino</t>
  </si>
  <si>
    <t>0RA13</t>
  </si>
  <si>
    <t>Rivera Aguilar Gabriel</t>
  </si>
  <si>
    <t>ROP30</t>
  </si>
  <si>
    <t>Rodriguez Pinacho Cesar Octavio</t>
  </si>
  <si>
    <t>0RR02</t>
  </si>
  <si>
    <t>Rodriguez Rodriguez Rodolfo Anuar</t>
  </si>
  <si>
    <t>0RR05</t>
  </si>
  <si>
    <t>Ruiz Rodriguez Omar</t>
  </si>
  <si>
    <t>SJJ30</t>
  </si>
  <si>
    <t>Saenz Juarez Josue</t>
  </si>
  <si>
    <t>0SS25</t>
  </si>
  <si>
    <t>Saldaña Sanchez Julio Cesar</t>
  </si>
  <si>
    <t>0SC25</t>
  </si>
  <si>
    <t>Sereno Cuellar Juvenal</t>
  </si>
  <si>
    <t>SSD30</t>
  </si>
  <si>
    <t>Sifontes Sardua Dayan Jesus</t>
  </si>
  <si>
    <t>SPJ24</t>
  </si>
  <si>
    <t>Solano Perez Jose Antonio</t>
  </si>
  <si>
    <t>SLM15</t>
  </si>
  <si>
    <t>Solorzano Luna Mariana</t>
  </si>
  <si>
    <t>TIL17</t>
  </si>
  <si>
    <t>Torres Ibarra Luis Gerardo</t>
  </si>
  <si>
    <t>TPG16</t>
  </si>
  <si>
    <t>Troncoso Peña Gerardo</t>
  </si>
  <si>
    <t>VH015</t>
  </si>
  <si>
    <t>Valdez Hernandez Elda Nelly</t>
  </si>
  <si>
    <t>VGR22</t>
  </si>
  <si>
    <t>Vargas Gomez Raul Armando</t>
  </si>
  <si>
    <t>ZAJ30</t>
  </si>
  <si>
    <t>Zermeño  Alex Johnathan</t>
  </si>
  <si>
    <t>Total Depto</t>
  </si>
  <si>
    <t xml:space="preserve">  -----------------------</t>
  </si>
  <si>
    <t>Departamento 2 1200XSERVICOS</t>
  </si>
  <si>
    <t>AMF30</t>
  </si>
  <si>
    <t>Aboytes Maqueda Francisco</t>
  </si>
  <si>
    <t>0AP14</t>
  </si>
  <si>
    <t>Aguilar Perez Marcos Artemio</t>
  </si>
  <si>
    <t>0AL17</t>
  </si>
  <si>
    <t>Alavez Lopez Inocencio</t>
  </si>
  <si>
    <t>AR001</t>
  </si>
  <si>
    <t>Arvizu Rodriguez Alejandro Uriel</t>
  </si>
  <si>
    <t>BRM13</t>
  </si>
  <si>
    <t>Bautista Ramirez Mario Alexis</t>
  </si>
  <si>
    <t>0CR14</t>
  </si>
  <si>
    <t>Cancino Rodriguez Gregorio</t>
  </si>
  <si>
    <t>0CO02</t>
  </si>
  <si>
    <t>Cortez Ovando Faustino Ali</t>
  </si>
  <si>
    <t>DPA13</t>
  </si>
  <si>
    <t>De Jesus Padilla Alfredo</t>
  </si>
  <si>
    <t>DGP07</t>
  </si>
  <si>
    <t>Dominguez Gudiño Omar</t>
  </si>
  <si>
    <t>0ER14</t>
  </si>
  <si>
    <t>Enriquez Rubio Fernando</t>
  </si>
  <si>
    <t>0FG14</t>
  </si>
  <si>
    <t>Fonseca Guillen Jose Felipe</t>
  </si>
  <si>
    <t>GLG17</t>
  </si>
  <si>
    <t>Gutierrez Lara Geovanni</t>
  </si>
  <si>
    <t>0HS11</t>
  </si>
  <si>
    <t>Hernandez Silva Edgar Samuel</t>
  </si>
  <si>
    <t>JML29</t>
  </si>
  <si>
    <t>Juarez Martinez Luis Miguel</t>
  </si>
  <si>
    <t>JUM13</t>
  </si>
  <si>
    <t>Juarez Uribe Michel</t>
  </si>
  <si>
    <t>0MA08</t>
  </si>
  <si>
    <t>Martinez Alvarado Adrian</t>
  </si>
  <si>
    <t>000MG</t>
  </si>
  <si>
    <t>Martinez Gallegos Luis Fernando</t>
  </si>
  <si>
    <t>MGJ29</t>
  </si>
  <si>
    <t>Martinez Garcia Jose Juan</t>
  </si>
  <si>
    <t>0MG14</t>
  </si>
  <si>
    <t>Martinez Guerrero Leonel</t>
  </si>
  <si>
    <t>0ML23</t>
  </si>
  <si>
    <t>Martinez Lorenzo Luis Alejandro</t>
  </si>
  <si>
    <t>SMU03</t>
  </si>
  <si>
    <t>Matilde Santiago Uriel</t>
  </si>
  <si>
    <t>NRJ12</t>
  </si>
  <si>
    <t>Nava Rubio Javier</t>
  </si>
  <si>
    <t>NGA23</t>
  </si>
  <si>
    <t>Nieto Gonzalez Angel Ricardo</t>
  </si>
  <si>
    <t>0OH11</t>
  </si>
  <si>
    <t>Olvera Hernandez Jose Tomas</t>
  </si>
  <si>
    <t>0OS06</t>
  </si>
  <si>
    <t>Olvera Soto Luis Angel</t>
  </si>
  <si>
    <t>0PP05</t>
  </si>
  <si>
    <t>Perez Perez Ismael</t>
  </si>
  <si>
    <t>PTV25</t>
  </si>
  <si>
    <t>Perez Torres Vicente Daniel</t>
  </si>
  <si>
    <t>RMM26</t>
  </si>
  <si>
    <t>Ramirez Montes Missael Guillermo</t>
  </si>
  <si>
    <t>RCI22</t>
  </si>
  <si>
    <t>Resendiz Campuzano Israel</t>
  </si>
  <si>
    <t>0RE14</t>
  </si>
  <si>
    <t>Resendiz Echeverria Mario Alberto</t>
  </si>
  <si>
    <t>RMH21</t>
  </si>
  <si>
    <t>Rocha Moreno Hugo Amado</t>
  </si>
  <si>
    <t>SMO22</t>
  </si>
  <si>
    <t>Salas Martinez Oscar Jesus</t>
  </si>
  <si>
    <t>SG005</t>
  </si>
  <si>
    <t>Saldaña Garcia Marco Antonio</t>
  </si>
  <si>
    <t>SCA01</t>
  </si>
  <si>
    <t>Sanchez Cabrera Angel David</t>
  </si>
  <si>
    <t>0SH17</t>
  </si>
  <si>
    <t>Sanchez Hurtado Carlos</t>
  </si>
  <si>
    <t>SR027</t>
  </si>
  <si>
    <t>Sanchez Rodriguez Fredy</t>
  </si>
  <si>
    <t>SMV15</t>
  </si>
  <si>
    <t>Saucedo Magaña Victor Hugo</t>
  </si>
  <si>
    <t>SCD31</t>
  </si>
  <si>
    <t>Simbron Cruz Daniel</t>
  </si>
  <si>
    <t>VBJ17</t>
  </si>
  <si>
    <t>Valdez Bernal Juan Pablo</t>
  </si>
  <si>
    <t>VEJ26</t>
  </si>
  <si>
    <t>Valdez Espino Jose Jacob</t>
  </si>
  <si>
    <t>0VM14</t>
  </si>
  <si>
    <t>Valdez Martinez Martin</t>
  </si>
  <si>
    <t>VRE18</t>
  </si>
  <si>
    <t>Vidal Reyes Edgar Omar</t>
  </si>
  <si>
    <t>0VM21</t>
  </si>
  <si>
    <t>Vigueras Martinez Juan Carlos</t>
  </si>
  <si>
    <t xml:space="preserve">  =============</t>
  </si>
  <si>
    <t>Total Gral.</t>
  </si>
  <si>
    <t xml:space="preserve"> </t>
  </si>
  <si>
    <t>Periodo 48 del 2017-11-22 al 2017-11-28</t>
  </si>
  <si>
    <t>Codigo</t>
  </si>
  <si>
    <t>Cuenta</t>
  </si>
  <si>
    <t>Metodo de pago</t>
  </si>
  <si>
    <t>Importe</t>
  </si>
  <si>
    <t>Nombre</t>
  </si>
  <si>
    <t xml:space="preserve">01 Efectivo </t>
  </si>
  <si>
    <t>Total Efectivo</t>
  </si>
  <si>
    <t>Total de movimientos 1</t>
  </si>
  <si>
    <t>28 Tarjeta de Débito</t>
  </si>
  <si>
    <t>Total Tarjeta de Débito</t>
  </si>
  <si>
    <t>Total de movimientos 96</t>
  </si>
  <si>
    <t>99 Otros</t>
  </si>
  <si>
    <t>Total Otros</t>
  </si>
  <si>
    <t>Total de movimientos 7</t>
  </si>
  <si>
    <t>FACTURA 1</t>
  </si>
  <si>
    <t>2% NOMINA</t>
  </si>
  <si>
    <t>7.5 % COMISIÓN</t>
  </si>
  <si>
    <t>FONDO DE AHORRO 4.9%</t>
  </si>
  <si>
    <t>SUBTOTAL</t>
  </si>
  <si>
    <t>IVA</t>
  </si>
  <si>
    <t>TOTAL</t>
  </si>
  <si>
    <t>QUERETARO MOTORS</t>
  </si>
  <si>
    <t>PERIODO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</si>
  <si>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</si>
  <si>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</si>
  <si>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</si>
  <si>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</si>
  <si>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</si>
  <si>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</si>
  <si>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</si>
  <si>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</si>
  <si>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706-070</t>
  </si>
  <si>
    <t>321-001</t>
  </si>
  <si>
    <t>DESGLOSE DE NOMINA SEMANA 48</t>
  </si>
  <si>
    <t>22/11/2017 AL 28/11/2017</t>
  </si>
  <si>
    <t>VENTAS</t>
  </si>
  <si>
    <t>ACOSTA MORENO EDGAR ARMANDO</t>
  </si>
  <si>
    <t>SERVICIO</t>
  </si>
  <si>
    <t>AGUILAR BRAVO CRISTIAN SAUL</t>
  </si>
  <si>
    <t>ANAYA OCHOA LEON FELIPE</t>
  </si>
  <si>
    <t>ARENAS VARGAS MOISES</t>
  </si>
  <si>
    <t>SEMINUEVOS</t>
  </si>
  <si>
    <t>ARIAS GONZALEZ LUIS IGNACIO</t>
  </si>
  <si>
    <t>ARROYO ZARAZUA GILBERTO</t>
  </si>
  <si>
    <t>ARTEAGA SILVA ALFREDO</t>
  </si>
  <si>
    <t>AVALOS DURAMAS MARTHA KATHERINE</t>
  </si>
  <si>
    <t>AVILES PALAZUELOS ALFREDO</t>
  </si>
  <si>
    <t>BERDEJA LEON FRANCISCO GERARDO</t>
  </si>
  <si>
    <t>BOCANEGRA PEGUERO MARIA GUADALUPE</t>
  </si>
  <si>
    <t>CARDENAS CASAS MARIA DEL ROCIO</t>
  </si>
  <si>
    <t>CARRASCO TOVAR ARTURO</t>
  </si>
  <si>
    <t>CASTRUITA AGUILAR DAVID ARTURO</t>
  </si>
  <si>
    <t>CUATZON APARICIO GELASIO</t>
  </si>
  <si>
    <t>ADMON VENTAS</t>
  </si>
  <si>
    <t>DE JESUS CRUZ JUAN CARLOS</t>
  </si>
  <si>
    <t>DOMINGUEZ ALCANTARA MIGUEL ANGEL</t>
  </si>
  <si>
    <t>DURAN GUERRA VICTOR MANUEL</t>
  </si>
  <si>
    <t>FLORES VENTURA PAULINA SOLEDAD</t>
  </si>
  <si>
    <t>GALLEGOS ROMERO CRISTIAN</t>
  </si>
  <si>
    <t>GARCIA TORRES JUAN MANUEL</t>
  </si>
  <si>
    <t>GARZON SALAZAR DIEGO</t>
  </si>
  <si>
    <t>GRANADOS PEREZ BRENDA LAURA</t>
  </si>
  <si>
    <t>HERNANDEZ ARREOLA RODOLFO MAYOLO</t>
  </si>
  <si>
    <t>ADMINISTRACION</t>
  </si>
  <si>
    <t>HERNANDEZ MATA AURELIANO</t>
  </si>
  <si>
    <t>HERNANDEZ RAMOS LUIS FELIPE</t>
  </si>
  <si>
    <t>HERNANDEZ SANCHEZ RODRIGO</t>
  </si>
  <si>
    <t>HERNANDEZ SOLIS GUMECINDO</t>
  </si>
  <si>
    <t>HURRLE SALZMANN CARLOS ABELARDO</t>
  </si>
  <si>
    <t>ADMON SERVICIO</t>
  </si>
  <si>
    <t>HURTADO PAJARO JOSE EDUARDO</t>
  </si>
  <si>
    <t>JIMENEZ HERNANDEZ JULIO CESAR</t>
  </si>
  <si>
    <t>LANDAVERDE GARCIA JUAN</t>
  </si>
  <si>
    <t>LOPEZ PEDROZA MIROSLAVA</t>
  </si>
  <si>
    <t>LOYOLA SANDOVAL JOSE ANDRES</t>
  </si>
  <si>
    <t>LOZANO PEREZ JOSE ENRIQUE</t>
  </si>
  <si>
    <t>LUPERCIO ESPINO ALAN JAIRO</t>
  </si>
  <si>
    <t>MELENDEZ PADILLA CLAUDIA CRISTINA</t>
  </si>
  <si>
    <t>MORALES SANCHEZ ANGEL</t>
  </si>
  <si>
    <t>MORENO VALERA NORMA</t>
  </si>
  <si>
    <t>NAVARRO ARENAS ANDREA ARELI</t>
  </si>
  <si>
    <t>OCHOA PALACIOS RAUL ALEJANDRO</t>
  </si>
  <si>
    <t>OLIVAS MANCILLA JESUS SADIEL</t>
  </si>
  <si>
    <t>ONTIVEROS PLIEGO LUIS GERARDO</t>
  </si>
  <si>
    <t>PADILLA RUIZ JOSE ANTONIO</t>
  </si>
  <si>
    <t>PATIÑO NAVARRO OSCAR MARTIN</t>
  </si>
  <si>
    <t>PEREZ LOPEZ JIMMY FLORENTINO</t>
  </si>
  <si>
    <t>RIVERA AGUILAR GABRIEL</t>
  </si>
  <si>
    <t>RODRIGUEZ PINACHO CESAR OCTAVIO</t>
  </si>
  <si>
    <t>RODRIGUEZ RODRIGUEZ RODOLFO ANUAR</t>
  </si>
  <si>
    <t>RUIZ RODRIGUEZ OMAR</t>
  </si>
  <si>
    <t>SAENZ JUAREZ JOSUE</t>
  </si>
  <si>
    <t>SALDAÑA SANCHEZ JULIO CESAR</t>
  </si>
  <si>
    <t>SERENO CUELLAR JUVENAL</t>
  </si>
  <si>
    <t>SIFONTES SARDUA DAYAN JESUS</t>
  </si>
  <si>
    <t>SOLANO PEREZ JOSE ANTONIO</t>
  </si>
  <si>
    <t>SOLORZANO LUNA MARIANA</t>
  </si>
  <si>
    <t>TORRES IBARRA LUIS GERARDO</t>
  </si>
  <si>
    <t>TRONCOSO PEÑA GERARDO</t>
  </si>
  <si>
    <t>VALDEZ HERNANDEZ ELDA NELLY</t>
  </si>
  <si>
    <t>VARGAS GOMEZ RAUL ARMANDO</t>
  </si>
  <si>
    <t>ZERMEÑO ALEX JOHNATHAN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</si>
</sst>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1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21" fillId="0" borderId="0"/>
    <xf numFmtId="0" fontId="22" fillId="0" borderId="0"/>
    <xf numFmtId="43" fontId="21" fillId="0" borderId="0" applyFill="0" applyBorder="0" applyAlignment="0" applyProtection="0"/>
    <xf numFmtId="0" fontId="21" fillId="0" borderId="0"/>
    <xf numFmtId="0" fontId="1" fillId="0" borderId="0"/>
    <xf numFmtId="0" fontId="21" fillId="0" borderId="0"/>
  </cellStyleXfs>
  <cellXfs count="63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49" fontId="9" fillId="0" borderId="0" xfId="0" applyNumberFormat="1" applyFont="1"/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49" fontId="9" fillId="0" borderId="0" xfId="0" applyNumberFormat="1" applyFont="1" applyAlignment="1">
      <alignment horizontal="left"/>
    </xf>
    <xf numFmtId="0" fontId="9" fillId="0" borderId="0" xfId="0" applyFont="1"/>
    <xf numFmtId="164" fontId="9" fillId="0" borderId="0" xfId="0" applyNumberFormat="1" applyFont="1"/>
    <xf numFmtId="164" fontId="13" fillId="0" borderId="0" xfId="0" applyNumberFormat="1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/>
    <xf numFmtId="0" fontId="0" fillId="0" borderId="0" xfId="0" applyAlignment="1"/>
    <xf numFmtId="0" fontId="8" fillId="0" borderId="0" xfId="0" applyFont="1" applyAlignment="1"/>
    <xf numFmtId="0" fontId="5" fillId="0" borderId="0" xfId="0" applyFont="1" applyAlignment="1">
      <alignment horizontal="center"/>
    </xf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8" fillId="0" borderId="0" xfId="0" applyFont="1"/>
    <xf numFmtId="0" fontId="20" fillId="0" borderId="0" xfId="0" applyFont="1"/>
    <xf numFmtId="0" fontId="19" fillId="0" borderId="3" xfId="0" applyFont="1" applyFill="1" applyBorder="1" applyAlignment="1">
      <alignment horizontal="centerContinuous"/>
    </xf>
    <xf numFmtId="165" fontId="19" fillId="0" borderId="3" xfId="0" applyNumberFormat="1" applyFont="1" applyFill="1" applyBorder="1" applyAlignment="1">
      <alignment horizontal="centerContinuous"/>
    </xf>
    <xf numFmtId="165" fontId="0" fillId="0" borderId="0" xfId="0" applyNumberFormat="1"/>
    <xf numFmtId="0" fontId="0" fillId="3" borderId="0" xfId="0" applyFill="1"/>
    <xf numFmtId="165" fontId="0" fillId="3" borderId="0" xfId="0" applyNumberFormat="1" applyFill="1"/>
    <xf numFmtId="0" fontId="2" fillId="0" borderId="0" xfId="0" applyFont="1" applyAlignment="1">
      <alignment horizontal="right"/>
    </xf>
    <xf numFmtId="0" fontId="10" fillId="2" borderId="7" xfId="7" applyFont="1" applyFill="1" applyBorder="1" applyAlignment="1">
      <alignment horizontal="center" vertical="center" wrapText="1"/>
    </xf>
    <xf numFmtId="44" fontId="2" fillId="0" borderId="0" xfId="1" applyFont="1"/>
    <xf numFmtId="44" fontId="9" fillId="0" borderId="0" xfId="0" applyNumberFormat="1" applyFont="1"/>
    <xf numFmtId="44" fontId="24" fillId="0" borderId="1" xfId="0" applyNumberFormat="1" applyFont="1" applyBorder="1"/>
    <xf numFmtId="0" fontId="23" fillId="0" borderId="4" xfId="7" applyFont="1" applyBorder="1" applyAlignment="1">
      <alignment horizontal="center"/>
    </xf>
    <xf numFmtId="0" fontId="23" fillId="0" borderId="5" xfId="7" applyFont="1" applyBorder="1" applyAlignment="1">
      <alignment horizontal="center"/>
    </xf>
    <xf numFmtId="0" fontId="23" fillId="0" borderId="6" xfId="7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26" fillId="0" borderId="8" xfId="0" applyFont="1" applyBorder="1"/>
    <xf numFmtId="0" fontId="25" fillId="0" borderId="8" xfId="0" applyFont="1" applyBorder="1"/>
    <xf numFmtId="0" fontId="0" fillId="0" borderId="8" xfId="0" applyFont="1" applyBorder="1"/>
    <xf numFmtId="0" fontId="0" fillId="0" borderId="8" xfId="0" applyBorder="1"/>
    <xf numFmtId="14" fontId="26" fillId="0" borderId="8" xfId="0" applyNumberFormat="1" applyFont="1" applyBorder="1"/>
    <xf numFmtId="43" fontId="1" fillId="0" borderId="8" xfId="4" applyFont="1" applyBorder="1"/>
    <xf numFmtId="43" fontId="1" fillId="0" borderId="9" xfId="4" applyFont="1" applyBorder="1"/>
    <xf numFmtId="43" fontId="1" fillId="0" borderId="10" xfId="4" applyFont="1" applyBorder="1"/>
    <xf numFmtId="43" fontId="1" fillId="0" borderId="11" xfId="4" applyFont="1" applyBorder="1"/>
    <xf numFmtId="43" fontId="1" fillId="0" borderId="12" xfId="4" applyFont="1" applyBorder="1"/>
    <xf numFmtId="43" fontId="25" fillId="0" borderId="11" xfId="4" applyFont="1" applyBorder="1"/>
    <xf numFmtId="0" fontId="27" fillId="4" borderId="13" xfId="0" applyFont="1" applyFill="1" applyBorder="1"/>
    <xf numFmtId="0" fontId="27" fillId="0" borderId="13" xfId="0" applyFont="1" applyFill="1" applyBorder="1"/>
    <xf numFmtId="0" fontId="27" fillId="5" borderId="13" xfId="0" applyFont="1" applyFill="1" applyBorder="1"/>
  </cellXfs>
  <cellStyles count="8">
    <cellStyle name="Excel Built-in Normal" xfId="3"/>
    <cellStyle name="Millares 2" xfId="4"/>
    <cellStyle name="Moneda" xfId="1" builtinId="4"/>
    <cellStyle name="Normal" xfId="0" builtinId="0"/>
    <cellStyle name="Normal 12 4 3" xfId="7"/>
    <cellStyle name="Normal 2" xfId="6"/>
    <cellStyle name="Normal 3" xfId="2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127"/>
  <sheetViews>
    <sheetView workbookViewId="0">
      <pane xSplit="2" ySplit="11" topLeftCell="D12" activePane="bottomRight" state="frozen"/>
      <selection pane="topRight" activeCell="C1" sqref="C1"/>
      <selection pane="bottomLeft" activeCell="A14" sqref="A14"/>
      <selection pane="bottomRight" activeCell="I13" sqref="I13:I71"/>
    </sheetView>
  </sheetViews>
  <sheetFormatPr baseColWidth="10" defaultRowHeight="11.25" x14ac:dyDescent="0.2"/>
  <cols>
    <col min="1" max="1" width="7.85546875" style="2" customWidth="1"/>
    <col min="2" max="2" width="27.7109375" style="1" customWidth="1"/>
    <col min="3" max="3" width="15" style="1" customWidth="1"/>
    <col min="4" max="4" width="11.42578125" style="1"/>
    <col min="5" max="5" width="14.5703125" style="1" customWidth="1"/>
    <col min="6" max="8" width="11.7109375" style="1" bestFit="1" customWidth="1"/>
    <col min="9" max="9" width="12.28515625" style="1" bestFit="1" customWidth="1"/>
    <col min="10" max="10" width="11.7109375" style="1" bestFit="1" customWidth="1"/>
    <col min="11" max="11" width="12.28515625" style="1" bestFit="1" customWidth="1"/>
    <col min="12" max="16384" width="11.42578125" style="1"/>
  </cols>
  <sheetData>
    <row r="1" spans="1:14" ht="18" customHeight="1" x14ac:dyDescent="0.2">
      <c r="A1" s="3" t="s">
        <v>0</v>
      </c>
      <c r="B1" s="26" t="s">
        <v>244</v>
      </c>
    </row>
    <row r="2" spans="1:14" ht="24.95" customHeight="1" x14ac:dyDescent="0.2">
      <c r="A2" s="4" t="s">
        <v>1</v>
      </c>
      <c r="B2" s="21" t="s">
        <v>2</v>
      </c>
    </row>
    <row r="3" spans="1:14" ht="15" x14ac:dyDescent="0.2">
      <c r="B3" s="23" t="s">
        <v>3</v>
      </c>
    </row>
    <row r="4" spans="1:14" ht="12.75" x14ac:dyDescent="0.2">
      <c r="B4" s="25" t="s">
        <v>4</v>
      </c>
    </row>
    <row r="5" spans="1:14" x14ac:dyDescent="0.2">
      <c r="B5" s="6" t="s">
        <v>5</v>
      </c>
    </row>
    <row r="6" spans="1:14" x14ac:dyDescent="0.2">
      <c r="B6" s="6" t="s">
        <v>6</v>
      </c>
    </row>
    <row r="7" spans="1:14" ht="15" x14ac:dyDescent="0.25">
      <c r="E7" s="44" t="s">
        <v>260</v>
      </c>
      <c r="F7" s="45"/>
      <c r="G7" s="45"/>
      <c r="H7" s="45"/>
      <c r="I7" s="45"/>
      <c r="J7" s="45"/>
      <c r="K7" s="46"/>
    </row>
    <row r="8" spans="1:14" s="5" customFormat="1" ht="23.25" thickBot="1" x14ac:dyDescent="0.25">
      <c r="A8" s="8" t="s">
        <v>7</v>
      </c>
      <c r="B8" s="9" t="s">
        <v>8</v>
      </c>
      <c r="C8" s="10" t="s">
        <v>14</v>
      </c>
      <c r="E8" s="40" t="s">
        <v>14</v>
      </c>
      <c r="F8" s="40" t="s">
        <v>261</v>
      </c>
      <c r="G8" s="40" t="s">
        <v>262</v>
      </c>
      <c r="H8" s="40" t="s">
        <v>263</v>
      </c>
      <c r="I8" s="40" t="s">
        <v>264</v>
      </c>
      <c r="J8" s="40" t="s">
        <v>265</v>
      </c>
      <c r="K8" s="40" t="s">
        <v>266</v>
      </c>
    </row>
    <row r="9" spans="1:14" ht="12" thickTop="1" x14ac:dyDescent="0.2">
      <c r="A9" s="13" t="s">
        <v>29</v>
      </c>
    </row>
    <row r="11" spans="1:14" x14ac:dyDescent="0.2">
      <c r="A11" s="12" t="s">
        <v>30</v>
      </c>
    </row>
    <row r="12" spans="1:14" ht="15" hidden="1" x14ac:dyDescent="0.25">
      <c r="A12" s="2" t="s">
        <v>31</v>
      </c>
      <c r="B12" s="1" t="s">
        <v>32</v>
      </c>
      <c r="C12" s="14">
        <v>5927.02</v>
      </c>
      <c r="E12" s="41">
        <f>+C12</f>
        <v>5927.02</v>
      </c>
      <c r="F12" s="41">
        <f>+E12*2%</f>
        <v>118.54040000000001</v>
      </c>
      <c r="G12" s="41">
        <f>+E12*7.5%</f>
        <v>444.5265</v>
      </c>
      <c r="H12" s="41">
        <f>+INGENIERIA!P12</f>
        <v>0</v>
      </c>
      <c r="I12" s="41">
        <f>SUM(E12:H12)</f>
        <v>6490.0869000000002</v>
      </c>
      <c r="J12" s="41">
        <f>+I12*16%</f>
        <v>1038.413904</v>
      </c>
      <c r="K12" s="41">
        <f>+I12+J12</f>
        <v>7528.5008040000002</v>
      </c>
      <c r="M12" s="60" t="s">
        <v>281</v>
      </c>
      <c r="N12" s="61" t="s">
        <v>282</v>
      </c>
    </row>
    <row r="13" spans="1:14" ht="15" x14ac:dyDescent="0.25">
      <c r="A13" s="2" t="s">
        <v>33</v>
      </c>
      <c r="B13" s="1" t="s">
        <v>34</v>
      </c>
      <c r="C13" s="14">
        <v>4429.3</v>
      </c>
      <c r="E13" s="41">
        <f t="shared" ref="E13:E72" si="0">+C13</f>
        <v>4429.3</v>
      </c>
      <c r="F13" s="41">
        <f t="shared" ref="F13:F72" si="1">+E13*2%</f>
        <v>88.585999999999999</v>
      </c>
      <c r="G13" s="41">
        <f t="shared" ref="G13:G72" si="2">+E13*7.5%</f>
        <v>332.19749999999999</v>
      </c>
      <c r="H13" s="41">
        <f>+INGENIERIA!P13</f>
        <v>0</v>
      </c>
      <c r="I13" s="41">
        <f t="shared" ref="I13:I72" si="3">SUM(E13:H13)</f>
        <v>4850.0835000000006</v>
      </c>
      <c r="J13" s="41">
        <f t="shared" ref="J13:J72" si="4">+I13*16%</f>
        <v>776.01336000000015</v>
      </c>
      <c r="K13" s="41">
        <f t="shared" ref="K13:K72" si="5">+I13+J13</f>
        <v>5626.0968600000006</v>
      </c>
      <c r="M13" s="60" t="s">
        <v>283</v>
      </c>
      <c r="N13" s="61" t="s">
        <v>284</v>
      </c>
    </row>
    <row r="14" spans="1:14" ht="15" hidden="1" x14ac:dyDescent="0.25">
      <c r="A14" s="2" t="s">
        <v>35</v>
      </c>
      <c r="B14" s="1" t="s">
        <v>36</v>
      </c>
      <c r="C14" s="14">
        <v>1026.69</v>
      </c>
      <c r="E14" s="41">
        <f t="shared" si="0"/>
        <v>1026.69</v>
      </c>
      <c r="F14" s="41">
        <f t="shared" si="1"/>
        <v>20.533800000000003</v>
      </c>
      <c r="G14" s="41">
        <f t="shared" si="2"/>
        <v>77.001750000000001</v>
      </c>
      <c r="H14" s="41">
        <f>+INGENIERIA!P14</f>
        <v>0</v>
      </c>
      <c r="I14" s="41">
        <f t="shared" si="3"/>
        <v>1124.2255499999999</v>
      </c>
      <c r="J14" s="41">
        <f t="shared" si="4"/>
        <v>179.87608799999998</v>
      </c>
      <c r="K14" s="41">
        <f t="shared" si="5"/>
        <v>1304.1016379999999</v>
      </c>
      <c r="M14" s="60" t="s">
        <v>281</v>
      </c>
      <c r="N14" s="61" t="s">
        <v>285</v>
      </c>
    </row>
    <row r="15" spans="1:14" ht="15" hidden="1" x14ac:dyDescent="0.25">
      <c r="A15" s="2" t="s">
        <v>37</v>
      </c>
      <c r="B15" s="1" t="s">
        <v>38</v>
      </c>
      <c r="C15" s="14">
        <v>28245.87</v>
      </c>
      <c r="E15" s="41">
        <f t="shared" si="0"/>
        <v>28245.87</v>
      </c>
      <c r="F15" s="41">
        <f t="shared" si="1"/>
        <v>564.91740000000004</v>
      </c>
      <c r="G15" s="41">
        <f t="shared" si="2"/>
        <v>2118.4402499999997</v>
      </c>
      <c r="H15" s="41">
        <f>+INGENIERIA!P15</f>
        <v>0</v>
      </c>
      <c r="I15" s="41">
        <f t="shared" si="3"/>
        <v>30929.227649999997</v>
      </c>
      <c r="J15" s="41">
        <f t="shared" si="4"/>
        <v>4948.6764239999993</v>
      </c>
      <c r="K15" s="41">
        <f t="shared" si="5"/>
        <v>35877.904073999998</v>
      </c>
      <c r="M15" s="60" t="s">
        <v>281</v>
      </c>
      <c r="N15" s="61" t="s">
        <v>286</v>
      </c>
    </row>
    <row r="16" spans="1:14" ht="15" hidden="1" x14ac:dyDescent="0.25">
      <c r="A16" s="2" t="s">
        <v>39</v>
      </c>
      <c r="B16" s="1" t="s">
        <v>40</v>
      </c>
      <c r="C16" s="14">
        <v>3183.45</v>
      </c>
      <c r="E16" s="41">
        <f t="shared" si="0"/>
        <v>3183.45</v>
      </c>
      <c r="F16" s="41">
        <f t="shared" si="1"/>
        <v>63.668999999999997</v>
      </c>
      <c r="G16" s="41">
        <f t="shared" si="2"/>
        <v>238.75874999999996</v>
      </c>
      <c r="H16" s="41">
        <f>+INGENIERIA!P16</f>
        <v>0</v>
      </c>
      <c r="I16" s="41">
        <f t="shared" si="3"/>
        <v>3485.8777499999997</v>
      </c>
      <c r="J16" s="41">
        <f t="shared" si="4"/>
        <v>557.74043999999992</v>
      </c>
      <c r="K16" s="41">
        <f t="shared" si="5"/>
        <v>4043.6181899999997</v>
      </c>
      <c r="M16" s="60" t="s">
        <v>287</v>
      </c>
      <c r="N16" s="61" t="s">
        <v>288</v>
      </c>
    </row>
    <row r="17" spans="1:14" ht="15" hidden="1" x14ac:dyDescent="0.25">
      <c r="A17" s="2" t="s">
        <v>41</v>
      </c>
      <c r="B17" s="1" t="s">
        <v>42</v>
      </c>
      <c r="C17" s="14">
        <v>1026.69</v>
      </c>
      <c r="E17" s="41">
        <f t="shared" si="0"/>
        <v>1026.69</v>
      </c>
      <c r="F17" s="41">
        <f t="shared" si="1"/>
        <v>20.533800000000003</v>
      </c>
      <c r="G17" s="41">
        <f t="shared" si="2"/>
        <v>77.001750000000001</v>
      </c>
      <c r="H17" s="41">
        <f>+INGENIERIA!P17</f>
        <v>0</v>
      </c>
      <c r="I17" s="41">
        <f t="shared" si="3"/>
        <v>1124.2255499999999</v>
      </c>
      <c r="J17" s="41">
        <f t="shared" si="4"/>
        <v>179.87608799999998</v>
      </c>
      <c r="K17" s="41">
        <f t="shared" si="5"/>
        <v>1304.1016379999999</v>
      </c>
      <c r="M17" s="60" t="s">
        <v>281</v>
      </c>
      <c r="N17" s="61" t="s">
        <v>289</v>
      </c>
    </row>
    <row r="18" spans="1:14" ht="15" hidden="1" x14ac:dyDescent="0.25">
      <c r="A18" s="2" t="s">
        <v>43</v>
      </c>
      <c r="B18" s="1" t="s">
        <v>44</v>
      </c>
      <c r="C18" s="14">
        <v>1026.69</v>
      </c>
      <c r="E18" s="41">
        <f t="shared" si="0"/>
        <v>1026.69</v>
      </c>
      <c r="F18" s="41">
        <f t="shared" si="1"/>
        <v>20.533800000000003</v>
      </c>
      <c r="G18" s="41">
        <f t="shared" si="2"/>
        <v>77.001750000000001</v>
      </c>
      <c r="H18" s="41">
        <f>+INGENIERIA!P18</f>
        <v>0</v>
      </c>
      <c r="I18" s="41">
        <f t="shared" si="3"/>
        <v>1124.2255499999999</v>
      </c>
      <c r="J18" s="41">
        <f t="shared" si="4"/>
        <v>179.87608799999998</v>
      </c>
      <c r="K18" s="41">
        <f t="shared" si="5"/>
        <v>1304.1016379999999</v>
      </c>
      <c r="M18" s="60" t="s">
        <v>287</v>
      </c>
      <c r="N18" s="61" t="s">
        <v>290</v>
      </c>
    </row>
    <row r="19" spans="1:14" ht="15" x14ac:dyDescent="0.25">
      <c r="A19" s="2" t="s">
        <v>45</v>
      </c>
      <c r="B19" s="1" t="s">
        <v>46</v>
      </c>
      <c r="C19" s="14">
        <v>1400</v>
      </c>
      <c r="E19" s="41">
        <f t="shared" si="0"/>
        <v>1400</v>
      </c>
      <c r="F19" s="41">
        <f t="shared" si="1"/>
        <v>28</v>
      </c>
      <c r="G19" s="41">
        <f t="shared" si="2"/>
        <v>105</v>
      </c>
      <c r="H19" s="41">
        <f>+INGENIERIA!P19</f>
        <v>0</v>
      </c>
      <c r="I19" s="41">
        <f t="shared" si="3"/>
        <v>1533</v>
      </c>
      <c r="J19" s="41">
        <f t="shared" si="4"/>
        <v>245.28</v>
      </c>
      <c r="K19" s="41">
        <f t="shared" si="5"/>
        <v>1778.28</v>
      </c>
      <c r="M19" s="60" t="s">
        <v>283</v>
      </c>
      <c r="N19" s="61" t="s">
        <v>291</v>
      </c>
    </row>
    <row r="20" spans="1:14" ht="15" hidden="1" x14ac:dyDescent="0.25">
      <c r="A20" s="2" t="s">
        <v>47</v>
      </c>
      <c r="B20" s="1" t="s">
        <v>48</v>
      </c>
      <c r="C20" s="14">
        <v>880.02</v>
      </c>
      <c r="E20" s="41">
        <f t="shared" si="0"/>
        <v>880.02</v>
      </c>
      <c r="F20" s="41">
        <f t="shared" si="1"/>
        <v>17.6004</v>
      </c>
      <c r="G20" s="41">
        <f t="shared" si="2"/>
        <v>66.001499999999993</v>
      </c>
      <c r="H20" s="41">
        <f>+INGENIERIA!P20</f>
        <v>0</v>
      </c>
      <c r="I20" s="41">
        <f t="shared" si="3"/>
        <v>963.62189999999998</v>
      </c>
      <c r="J20" s="41">
        <f t="shared" si="4"/>
        <v>154.17950400000001</v>
      </c>
      <c r="K20" s="41">
        <f t="shared" si="5"/>
        <v>1117.801404</v>
      </c>
      <c r="M20" s="62" t="s">
        <v>281</v>
      </c>
      <c r="N20" s="62" t="s">
        <v>292</v>
      </c>
    </row>
    <row r="21" spans="1:14" ht="15" hidden="1" x14ac:dyDescent="0.25">
      <c r="A21" s="2" t="s">
        <v>49</v>
      </c>
      <c r="B21" s="1" t="s">
        <v>50</v>
      </c>
      <c r="C21" s="14">
        <v>1026.69</v>
      </c>
      <c r="E21" s="41">
        <f t="shared" si="0"/>
        <v>1026.69</v>
      </c>
      <c r="F21" s="41">
        <f t="shared" si="1"/>
        <v>20.533800000000003</v>
      </c>
      <c r="G21" s="41">
        <f t="shared" si="2"/>
        <v>77.001750000000001</v>
      </c>
      <c r="H21" s="41">
        <f>+INGENIERIA!P21</f>
        <v>0</v>
      </c>
      <c r="I21" s="41">
        <f t="shared" si="3"/>
        <v>1124.2255499999999</v>
      </c>
      <c r="J21" s="41">
        <f t="shared" si="4"/>
        <v>179.87608799999998</v>
      </c>
      <c r="K21" s="41">
        <f t="shared" si="5"/>
        <v>1304.1016379999999</v>
      </c>
      <c r="M21" s="60" t="s">
        <v>281</v>
      </c>
      <c r="N21" s="61" t="s">
        <v>293</v>
      </c>
    </row>
    <row r="22" spans="1:14" ht="15" hidden="1" x14ac:dyDescent="0.25">
      <c r="A22" s="2" t="s">
        <v>51</v>
      </c>
      <c r="B22" s="1" t="s">
        <v>52</v>
      </c>
      <c r="C22" s="14">
        <v>4270.57</v>
      </c>
      <c r="E22" s="41">
        <f t="shared" si="0"/>
        <v>4270.57</v>
      </c>
      <c r="F22" s="41">
        <f t="shared" si="1"/>
        <v>85.4114</v>
      </c>
      <c r="G22" s="41">
        <f t="shared" si="2"/>
        <v>320.29274999999996</v>
      </c>
      <c r="H22" s="41">
        <f>+INGENIERIA!P22</f>
        <v>0</v>
      </c>
      <c r="I22" s="41">
        <f t="shared" si="3"/>
        <v>4676.2741499999993</v>
      </c>
      <c r="J22" s="41">
        <f t="shared" si="4"/>
        <v>748.20386399999995</v>
      </c>
      <c r="K22" s="41">
        <f t="shared" si="5"/>
        <v>5424.4780139999993</v>
      </c>
      <c r="M22" s="60" t="s">
        <v>287</v>
      </c>
      <c r="N22" s="61" t="s">
        <v>294</v>
      </c>
    </row>
    <row r="23" spans="1:14" ht="15" x14ac:dyDescent="0.25">
      <c r="A23" s="2" t="s">
        <v>53</v>
      </c>
      <c r="B23" s="1" t="s">
        <v>54</v>
      </c>
      <c r="C23" s="14">
        <v>2253.31</v>
      </c>
      <c r="E23" s="41">
        <f t="shared" si="0"/>
        <v>2253.31</v>
      </c>
      <c r="F23" s="41">
        <f t="shared" si="1"/>
        <v>45.066200000000002</v>
      </c>
      <c r="G23" s="41">
        <f t="shared" si="2"/>
        <v>168.99824999999998</v>
      </c>
      <c r="H23" s="41">
        <f>+INGENIERIA!P23</f>
        <v>0</v>
      </c>
      <c r="I23" s="41">
        <f t="shared" si="3"/>
        <v>2467.3744500000003</v>
      </c>
      <c r="J23" s="41">
        <f t="shared" si="4"/>
        <v>394.77991200000002</v>
      </c>
      <c r="K23" s="41">
        <f t="shared" si="5"/>
        <v>2862.1543620000002</v>
      </c>
      <c r="M23" s="60" t="s">
        <v>283</v>
      </c>
      <c r="N23" s="61" t="s">
        <v>295</v>
      </c>
    </row>
    <row r="24" spans="1:14" ht="15" hidden="1" x14ac:dyDescent="0.25">
      <c r="A24" s="2" t="s">
        <v>55</v>
      </c>
      <c r="B24" s="1" t="s">
        <v>56</v>
      </c>
      <c r="C24" s="14">
        <v>55713.15</v>
      </c>
      <c r="E24" s="41">
        <f t="shared" si="0"/>
        <v>55713.15</v>
      </c>
      <c r="F24" s="41">
        <f t="shared" si="1"/>
        <v>1114.2630000000001</v>
      </c>
      <c r="G24" s="41">
        <f t="shared" si="2"/>
        <v>4178.4862499999999</v>
      </c>
      <c r="H24" s="41">
        <f>+INGENIERIA!P24</f>
        <v>0</v>
      </c>
      <c r="I24" s="41">
        <f t="shared" si="3"/>
        <v>61005.899250000002</v>
      </c>
      <c r="J24" s="41">
        <f t="shared" si="4"/>
        <v>9760.9438800000007</v>
      </c>
      <c r="K24" s="41">
        <f t="shared" si="5"/>
        <v>70766.843130000008</v>
      </c>
      <c r="M24" s="60" t="s">
        <v>281</v>
      </c>
      <c r="N24" s="61" t="s">
        <v>296</v>
      </c>
    </row>
    <row r="25" spans="1:14" ht="15" hidden="1" x14ac:dyDescent="0.25">
      <c r="A25" s="2" t="s">
        <v>57</v>
      </c>
      <c r="B25" s="1" t="s">
        <v>58</v>
      </c>
      <c r="C25" s="14">
        <v>1026.69</v>
      </c>
      <c r="E25" s="41">
        <f t="shared" si="0"/>
        <v>1026.69</v>
      </c>
      <c r="F25" s="41">
        <f t="shared" si="1"/>
        <v>20.533800000000003</v>
      </c>
      <c r="G25" s="41">
        <f t="shared" si="2"/>
        <v>77.001750000000001</v>
      </c>
      <c r="H25" s="41">
        <f>+INGENIERIA!P25</f>
        <v>0</v>
      </c>
      <c r="I25" s="41">
        <f t="shared" si="3"/>
        <v>1124.2255499999999</v>
      </c>
      <c r="J25" s="41">
        <f t="shared" si="4"/>
        <v>179.87608799999998</v>
      </c>
      <c r="K25" s="41">
        <f t="shared" si="5"/>
        <v>1304.1016379999999</v>
      </c>
      <c r="M25" s="60" t="s">
        <v>281</v>
      </c>
      <c r="N25" s="61" t="s">
        <v>297</v>
      </c>
    </row>
    <row r="26" spans="1:14" ht="15" hidden="1" x14ac:dyDescent="0.25">
      <c r="A26" s="2" t="s">
        <v>59</v>
      </c>
      <c r="B26" s="1" t="s">
        <v>60</v>
      </c>
      <c r="C26" s="14">
        <v>11356.03</v>
      </c>
      <c r="E26" s="41">
        <f t="shared" si="0"/>
        <v>11356.03</v>
      </c>
      <c r="F26" s="41">
        <f t="shared" si="1"/>
        <v>227.12060000000002</v>
      </c>
      <c r="G26" s="41">
        <f t="shared" si="2"/>
        <v>851.70225000000005</v>
      </c>
      <c r="H26" s="41">
        <f>+INGENIERIA!P26</f>
        <v>0</v>
      </c>
      <c r="I26" s="41">
        <f t="shared" si="3"/>
        <v>12434.852850000001</v>
      </c>
      <c r="J26" s="41">
        <f t="shared" si="4"/>
        <v>1989.5764560000002</v>
      </c>
      <c r="K26" s="41">
        <f t="shared" si="5"/>
        <v>14424.429306000002</v>
      </c>
      <c r="M26" s="60" t="s">
        <v>287</v>
      </c>
      <c r="N26" s="61" t="s">
        <v>298</v>
      </c>
    </row>
    <row r="27" spans="1:14" ht="15" hidden="1" x14ac:dyDescent="0.25">
      <c r="A27" s="2" t="s">
        <v>61</v>
      </c>
      <c r="B27" s="1" t="s">
        <v>62</v>
      </c>
      <c r="C27" s="14">
        <v>2536.5</v>
      </c>
      <c r="E27" s="41">
        <f t="shared" si="0"/>
        <v>2536.5</v>
      </c>
      <c r="F27" s="41">
        <f t="shared" si="1"/>
        <v>50.730000000000004</v>
      </c>
      <c r="G27" s="41">
        <f t="shared" si="2"/>
        <v>190.23749999999998</v>
      </c>
      <c r="H27" s="41">
        <f>+INGENIERIA!P27</f>
        <v>0</v>
      </c>
      <c r="I27" s="41">
        <f t="shared" si="3"/>
        <v>2777.4675000000002</v>
      </c>
      <c r="J27" s="41">
        <f t="shared" si="4"/>
        <v>444.39480000000003</v>
      </c>
      <c r="K27" s="41">
        <f t="shared" si="5"/>
        <v>3221.8623000000002</v>
      </c>
      <c r="M27" s="60" t="s">
        <v>299</v>
      </c>
      <c r="N27" s="61" t="s">
        <v>300</v>
      </c>
    </row>
    <row r="28" spans="1:14" ht="15" hidden="1" x14ac:dyDescent="0.25">
      <c r="A28" s="2" t="s">
        <v>63</v>
      </c>
      <c r="B28" s="1" t="s">
        <v>64</v>
      </c>
      <c r="C28" s="14">
        <v>1869</v>
      </c>
      <c r="E28" s="41">
        <f t="shared" si="0"/>
        <v>1869</v>
      </c>
      <c r="F28" s="41">
        <f t="shared" si="1"/>
        <v>37.380000000000003</v>
      </c>
      <c r="G28" s="41">
        <f t="shared" si="2"/>
        <v>140.17499999999998</v>
      </c>
      <c r="H28" s="41">
        <f>+INGENIERIA!P28</f>
        <v>0</v>
      </c>
      <c r="I28" s="41">
        <f t="shared" si="3"/>
        <v>2046.5550000000001</v>
      </c>
      <c r="J28" s="41">
        <f t="shared" si="4"/>
        <v>327.44880000000001</v>
      </c>
      <c r="K28" s="41">
        <f t="shared" si="5"/>
        <v>2374.0038</v>
      </c>
      <c r="M28" s="60" t="s">
        <v>299</v>
      </c>
      <c r="N28" s="61" t="s">
        <v>301</v>
      </c>
    </row>
    <row r="29" spans="1:14" ht="15" hidden="1" x14ac:dyDescent="0.25">
      <c r="A29" s="2" t="s">
        <v>65</v>
      </c>
      <c r="B29" s="1" t="s">
        <v>66</v>
      </c>
      <c r="C29" s="14">
        <v>20753.21</v>
      </c>
      <c r="E29" s="41">
        <f t="shared" si="0"/>
        <v>20753.21</v>
      </c>
      <c r="F29" s="41">
        <f t="shared" si="1"/>
        <v>415.06419999999997</v>
      </c>
      <c r="G29" s="41">
        <f t="shared" si="2"/>
        <v>1556.4907499999999</v>
      </c>
      <c r="H29" s="41">
        <f>+INGENIERIA!P29</f>
        <v>0</v>
      </c>
      <c r="I29" s="41">
        <f t="shared" si="3"/>
        <v>22724.764950000001</v>
      </c>
      <c r="J29" s="41">
        <f t="shared" si="4"/>
        <v>3635.9623920000004</v>
      </c>
      <c r="K29" s="41">
        <f t="shared" si="5"/>
        <v>26360.727342000002</v>
      </c>
      <c r="M29" s="60" t="s">
        <v>281</v>
      </c>
      <c r="N29" s="61" t="s">
        <v>302</v>
      </c>
    </row>
    <row r="30" spans="1:14" ht="15" hidden="1" x14ac:dyDescent="0.25">
      <c r="A30" s="2" t="s">
        <v>67</v>
      </c>
      <c r="B30" s="1" t="s">
        <v>68</v>
      </c>
      <c r="C30" s="14">
        <v>3929.35</v>
      </c>
      <c r="E30" s="41">
        <f t="shared" si="0"/>
        <v>3929.35</v>
      </c>
      <c r="F30" s="41">
        <f t="shared" si="1"/>
        <v>78.587000000000003</v>
      </c>
      <c r="G30" s="41">
        <f t="shared" si="2"/>
        <v>294.70124999999996</v>
      </c>
      <c r="H30" s="41">
        <f>+INGENIERIA!P30</f>
        <v>0</v>
      </c>
      <c r="I30" s="41">
        <f t="shared" si="3"/>
        <v>4302.63825</v>
      </c>
      <c r="J30" s="41">
        <f t="shared" si="4"/>
        <v>688.42212000000006</v>
      </c>
      <c r="K30" s="41">
        <f t="shared" si="5"/>
        <v>4991.0603700000001</v>
      </c>
      <c r="M30" s="60" t="s">
        <v>281</v>
      </c>
      <c r="N30" s="61" t="s">
        <v>303</v>
      </c>
    </row>
    <row r="31" spans="1:14" ht="15" hidden="1" x14ac:dyDescent="0.25">
      <c r="A31" s="2" t="s">
        <v>69</v>
      </c>
      <c r="B31" s="1" t="s">
        <v>70</v>
      </c>
      <c r="C31" s="14">
        <v>19634.66</v>
      </c>
      <c r="E31" s="41">
        <f t="shared" si="0"/>
        <v>19634.66</v>
      </c>
      <c r="F31" s="41">
        <f t="shared" si="1"/>
        <v>392.69319999999999</v>
      </c>
      <c r="G31" s="41">
        <f t="shared" si="2"/>
        <v>1472.5995</v>
      </c>
      <c r="H31" s="41">
        <f>+INGENIERIA!P31</f>
        <v>0</v>
      </c>
      <c r="I31" s="41">
        <f t="shared" si="3"/>
        <v>21499.952700000002</v>
      </c>
      <c r="J31" s="41">
        <f t="shared" si="4"/>
        <v>3439.9924320000005</v>
      </c>
      <c r="K31" s="41">
        <f t="shared" si="5"/>
        <v>24939.945132000001</v>
      </c>
      <c r="M31" s="60" t="s">
        <v>281</v>
      </c>
      <c r="N31" s="61" t="s">
        <v>304</v>
      </c>
    </row>
    <row r="32" spans="1:14" ht="15" hidden="1" x14ac:dyDescent="0.25">
      <c r="A32" s="2" t="s">
        <v>71</v>
      </c>
      <c r="B32" s="1" t="s">
        <v>72</v>
      </c>
      <c r="C32" s="14">
        <v>7391.44</v>
      </c>
      <c r="E32" s="41">
        <f t="shared" si="0"/>
        <v>7391.44</v>
      </c>
      <c r="F32" s="41">
        <f t="shared" si="1"/>
        <v>147.8288</v>
      </c>
      <c r="G32" s="41">
        <f t="shared" si="2"/>
        <v>554.35799999999995</v>
      </c>
      <c r="H32" s="41">
        <f>+INGENIERIA!P32</f>
        <v>0</v>
      </c>
      <c r="I32" s="41">
        <f t="shared" si="3"/>
        <v>8093.6268</v>
      </c>
      <c r="J32" s="41">
        <f t="shared" si="4"/>
        <v>1294.980288</v>
      </c>
      <c r="K32" s="41">
        <f t="shared" si="5"/>
        <v>9388.6070880000007</v>
      </c>
      <c r="M32" s="60" t="s">
        <v>281</v>
      </c>
      <c r="N32" s="61" t="s">
        <v>305</v>
      </c>
    </row>
    <row r="33" spans="1:14" ht="15" hidden="1" x14ac:dyDescent="0.25">
      <c r="A33" s="2" t="s">
        <v>73</v>
      </c>
      <c r="B33" s="1" t="s">
        <v>74</v>
      </c>
      <c r="C33" s="14">
        <v>1026.69</v>
      </c>
      <c r="E33" s="41">
        <f t="shared" si="0"/>
        <v>1026.69</v>
      </c>
      <c r="F33" s="41">
        <f t="shared" si="1"/>
        <v>20.533800000000003</v>
      </c>
      <c r="G33" s="41">
        <f t="shared" si="2"/>
        <v>77.001750000000001</v>
      </c>
      <c r="H33" s="41">
        <f>+INGENIERIA!P33</f>
        <v>0</v>
      </c>
      <c r="I33" s="41">
        <f t="shared" si="3"/>
        <v>1124.2255499999999</v>
      </c>
      <c r="J33" s="41">
        <f t="shared" si="4"/>
        <v>179.87608799999998</v>
      </c>
      <c r="K33" s="41">
        <f t="shared" si="5"/>
        <v>1304.1016379999999</v>
      </c>
      <c r="M33" s="60" t="s">
        <v>281</v>
      </c>
      <c r="N33" s="61" t="s">
        <v>306</v>
      </c>
    </row>
    <row r="34" spans="1:14" ht="15" hidden="1" x14ac:dyDescent="0.25">
      <c r="A34" s="2" t="s">
        <v>75</v>
      </c>
      <c r="B34" s="1" t="s">
        <v>76</v>
      </c>
      <c r="C34" s="14">
        <v>8254.02</v>
      </c>
      <c r="E34" s="41">
        <f t="shared" si="0"/>
        <v>8254.02</v>
      </c>
      <c r="F34" s="41">
        <f t="shared" si="1"/>
        <v>165.08040000000003</v>
      </c>
      <c r="G34" s="41">
        <f t="shared" si="2"/>
        <v>619.05150000000003</v>
      </c>
      <c r="H34" s="41">
        <f>+INGENIERIA!P34</f>
        <v>0</v>
      </c>
      <c r="I34" s="41">
        <f t="shared" si="3"/>
        <v>9038.1519000000008</v>
      </c>
      <c r="J34" s="41">
        <f t="shared" si="4"/>
        <v>1446.1043040000002</v>
      </c>
      <c r="K34" s="41">
        <f t="shared" si="5"/>
        <v>10484.256204000001</v>
      </c>
      <c r="M34" s="60" t="s">
        <v>281</v>
      </c>
      <c r="N34" s="61" t="s">
        <v>307</v>
      </c>
    </row>
    <row r="35" spans="1:14" ht="15" hidden="1" x14ac:dyDescent="0.25">
      <c r="A35" s="2" t="s">
        <v>77</v>
      </c>
      <c r="B35" s="1" t="s">
        <v>78</v>
      </c>
      <c r="C35" s="14">
        <v>2800</v>
      </c>
      <c r="E35" s="41">
        <f t="shared" si="0"/>
        <v>2800</v>
      </c>
      <c r="F35" s="41">
        <f t="shared" si="1"/>
        <v>56</v>
      </c>
      <c r="G35" s="41">
        <f t="shared" si="2"/>
        <v>210</v>
      </c>
      <c r="H35" s="41">
        <f>+INGENIERIA!P35</f>
        <v>0</v>
      </c>
      <c r="I35" s="41">
        <f t="shared" si="3"/>
        <v>3066</v>
      </c>
      <c r="J35" s="41">
        <f t="shared" si="4"/>
        <v>490.56</v>
      </c>
      <c r="K35" s="41">
        <f t="shared" si="5"/>
        <v>3556.56</v>
      </c>
      <c r="M35" s="60" t="s">
        <v>281</v>
      </c>
      <c r="N35" s="61" t="s">
        <v>308</v>
      </c>
    </row>
    <row r="36" spans="1:14" ht="15" hidden="1" x14ac:dyDescent="0.25">
      <c r="A36" s="2" t="s">
        <v>79</v>
      </c>
      <c r="B36" s="1" t="s">
        <v>80</v>
      </c>
      <c r="C36" s="14">
        <v>1633.31</v>
      </c>
      <c r="E36" s="41">
        <f t="shared" si="0"/>
        <v>1633.31</v>
      </c>
      <c r="F36" s="41">
        <f t="shared" si="1"/>
        <v>32.666199999999996</v>
      </c>
      <c r="G36" s="41">
        <f t="shared" si="2"/>
        <v>122.49824999999998</v>
      </c>
      <c r="H36" s="41">
        <f>+INGENIERIA!P36</f>
        <v>0</v>
      </c>
      <c r="I36" s="41">
        <f t="shared" si="3"/>
        <v>1788.4744499999997</v>
      </c>
      <c r="J36" s="41">
        <f t="shared" si="4"/>
        <v>286.15591199999994</v>
      </c>
      <c r="K36" s="41">
        <f t="shared" si="5"/>
        <v>2074.6303619999999</v>
      </c>
      <c r="M36" s="60" t="s">
        <v>309</v>
      </c>
      <c r="N36" s="61" t="s">
        <v>310</v>
      </c>
    </row>
    <row r="37" spans="1:14" ht="15" hidden="1" x14ac:dyDescent="0.25">
      <c r="A37" s="2" t="s">
        <v>81</v>
      </c>
      <c r="B37" s="1" t="s">
        <v>82</v>
      </c>
      <c r="C37" s="14">
        <v>3526.69</v>
      </c>
      <c r="E37" s="41">
        <f t="shared" si="0"/>
        <v>3526.69</v>
      </c>
      <c r="F37" s="41">
        <f t="shared" si="1"/>
        <v>70.533799999999999</v>
      </c>
      <c r="G37" s="41">
        <f t="shared" si="2"/>
        <v>264.50175000000002</v>
      </c>
      <c r="H37" s="41">
        <f>+INGENIERIA!P37</f>
        <v>0</v>
      </c>
      <c r="I37" s="41">
        <f t="shared" si="3"/>
        <v>3861.7255500000001</v>
      </c>
      <c r="J37" s="41">
        <f t="shared" si="4"/>
        <v>617.87608799999998</v>
      </c>
      <c r="K37" s="41">
        <f t="shared" si="5"/>
        <v>4479.6016380000001</v>
      </c>
      <c r="M37" s="60" t="s">
        <v>287</v>
      </c>
      <c r="N37" s="61" t="s">
        <v>311</v>
      </c>
    </row>
    <row r="38" spans="1:14" ht="15" hidden="1" x14ac:dyDescent="0.25">
      <c r="A38" s="2" t="s">
        <v>83</v>
      </c>
      <c r="B38" s="1" t="s">
        <v>84</v>
      </c>
      <c r="C38" s="14">
        <v>1026.69</v>
      </c>
      <c r="E38" s="41">
        <f t="shared" si="0"/>
        <v>1026.69</v>
      </c>
      <c r="F38" s="41">
        <f t="shared" si="1"/>
        <v>20.533800000000003</v>
      </c>
      <c r="G38" s="41">
        <f t="shared" si="2"/>
        <v>77.001750000000001</v>
      </c>
      <c r="H38" s="41">
        <f>+INGENIERIA!P38</f>
        <v>0</v>
      </c>
      <c r="I38" s="41">
        <f t="shared" si="3"/>
        <v>1124.2255499999999</v>
      </c>
      <c r="J38" s="41">
        <f t="shared" si="4"/>
        <v>179.87608799999998</v>
      </c>
      <c r="K38" s="41">
        <f t="shared" si="5"/>
        <v>1304.1016379999999</v>
      </c>
      <c r="M38" s="60" t="s">
        <v>281</v>
      </c>
      <c r="N38" s="61" t="s">
        <v>312</v>
      </c>
    </row>
    <row r="39" spans="1:14" ht="15" hidden="1" x14ac:dyDescent="0.25">
      <c r="A39" s="2" t="s">
        <v>85</v>
      </c>
      <c r="B39" s="1" t="s">
        <v>86</v>
      </c>
      <c r="C39" s="14">
        <v>3736.68</v>
      </c>
      <c r="E39" s="41">
        <f t="shared" si="0"/>
        <v>3736.68</v>
      </c>
      <c r="F39" s="41">
        <f t="shared" si="1"/>
        <v>74.733599999999996</v>
      </c>
      <c r="G39" s="41">
        <f t="shared" si="2"/>
        <v>280.25099999999998</v>
      </c>
      <c r="H39" s="41">
        <f>+INGENIERIA!P39</f>
        <v>0</v>
      </c>
      <c r="I39" s="41">
        <f t="shared" si="3"/>
        <v>4091.6646000000001</v>
      </c>
      <c r="J39" s="41">
        <f t="shared" si="4"/>
        <v>654.666336</v>
      </c>
      <c r="K39" s="41">
        <f t="shared" si="5"/>
        <v>4746.3309360000003</v>
      </c>
      <c r="M39" s="60" t="s">
        <v>281</v>
      </c>
      <c r="N39" s="61" t="s">
        <v>313</v>
      </c>
    </row>
    <row r="40" spans="1:14" ht="15" hidden="1" x14ac:dyDescent="0.25">
      <c r="A40" s="2" t="s">
        <v>87</v>
      </c>
      <c r="B40" s="1" t="s">
        <v>88</v>
      </c>
      <c r="C40" s="14">
        <v>1026.69</v>
      </c>
      <c r="E40" s="41">
        <f t="shared" si="0"/>
        <v>1026.69</v>
      </c>
      <c r="F40" s="41">
        <f t="shared" si="1"/>
        <v>20.533800000000003</v>
      </c>
      <c r="G40" s="41">
        <f t="shared" si="2"/>
        <v>77.001750000000001</v>
      </c>
      <c r="H40" s="41">
        <f>+INGENIERIA!P40</f>
        <v>0</v>
      </c>
      <c r="I40" s="41">
        <f t="shared" si="3"/>
        <v>1124.2255499999999</v>
      </c>
      <c r="J40" s="41">
        <f t="shared" si="4"/>
        <v>179.87608799999998</v>
      </c>
      <c r="K40" s="41">
        <f t="shared" si="5"/>
        <v>1304.1016379999999</v>
      </c>
      <c r="M40" s="60" t="s">
        <v>281</v>
      </c>
      <c r="N40" s="61" t="s">
        <v>314</v>
      </c>
    </row>
    <row r="41" spans="1:14" ht="15" x14ac:dyDescent="0.25">
      <c r="A41" s="2" t="s">
        <v>89</v>
      </c>
      <c r="B41" s="1" t="s">
        <v>90</v>
      </c>
      <c r="C41" s="14">
        <v>8007.15</v>
      </c>
      <c r="E41" s="41">
        <f t="shared" si="0"/>
        <v>8007.15</v>
      </c>
      <c r="F41" s="41">
        <f t="shared" si="1"/>
        <v>160.143</v>
      </c>
      <c r="G41" s="41">
        <f t="shared" si="2"/>
        <v>600.53625</v>
      </c>
      <c r="H41" s="41">
        <f>+INGENIERIA!P41</f>
        <v>0</v>
      </c>
      <c r="I41" s="41">
        <f t="shared" si="3"/>
        <v>8767.8292499999989</v>
      </c>
      <c r="J41" s="41">
        <f t="shared" si="4"/>
        <v>1402.8526799999997</v>
      </c>
      <c r="K41" s="41">
        <f t="shared" si="5"/>
        <v>10170.681929999999</v>
      </c>
      <c r="M41" s="60" t="s">
        <v>315</v>
      </c>
      <c r="N41" s="61" t="s">
        <v>316</v>
      </c>
    </row>
    <row r="42" spans="1:14" ht="15" hidden="1" x14ac:dyDescent="0.25">
      <c r="A42" s="2" t="s">
        <v>91</v>
      </c>
      <c r="B42" s="1" t="s">
        <v>92</v>
      </c>
      <c r="C42" s="14">
        <v>8027.36</v>
      </c>
      <c r="E42" s="41">
        <f t="shared" si="0"/>
        <v>8027.36</v>
      </c>
      <c r="F42" s="41">
        <f t="shared" si="1"/>
        <v>160.5472</v>
      </c>
      <c r="G42" s="41">
        <f t="shared" si="2"/>
        <v>602.05199999999991</v>
      </c>
      <c r="H42" s="41">
        <f>+INGENIERIA!P42</f>
        <v>0</v>
      </c>
      <c r="I42" s="41">
        <f t="shared" si="3"/>
        <v>8789.9591999999993</v>
      </c>
      <c r="J42" s="41">
        <f t="shared" si="4"/>
        <v>1406.393472</v>
      </c>
      <c r="K42" s="41">
        <f t="shared" si="5"/>
        <v>10196.352671999999</v>
      </c>
      <c r="M42" s="60" t="s">
        <v>281</v>
      </c>
      <c r="N42" s="61" t="s">
        <v>317</v>
      </c>
    </row>
    <row r="43" spans="1:14" ht="15" hidden="1" x14ac:dyDescent="0.25">
      <c r="A43" s="2" t="s">
        <v>93</v>
      </c>
      <c r="B43" s="1" t="s">
        <v>94</v>
      </c>
      <c r="C43" s="14">
        <v>4197.63</v>
      </c>
      <c r="E43" s="41">
        <f t="shared" si="0"/>
        <v>4197.63</v>
      </c>
      <c r="F43" s="41">
        <f t="shared" si="1"/>
        <v>83.952600000000004</v>
      </c>
      <c r="G43" s="41">
        <f t="shared" si="2"/>
        <v>314.82225</v>
      </c>
      <c r="H43" s="41">
        <f>+INGENIERIA!P43</f>
        <v>0</v>
      </c>
      <c r="I43" s="41">
        <f t="shared" si="3"/>
        <v>4596.4048499999999</v>
      </c>
      <c r="J43" s="41">
        <f t="shared" si="4"/>
        <v>735.42477599999995</v>
      </c>
      <c r="K43" s="41">
        <f t="shared" si="5"/>
        <v>5331.8296259999997</v>
      </c>
      <c r="M43" s="60" t="s">
        <v>287</v>
      </c>
      <c r="N43" s="61" t="s">
        <v>318</v>
      </c>
    </row>
    <row r="44" spans="1:14" ht="15" hidden="1" x14ac:dyDescent="0.25">
      <c r="A44" s="2" t="s">
        <v>95</v>
      </c>
      <c r="B44" s="1" t="s">
        <v>96</v>
      </c>
      <c r="C44" s="14">
        <v>1400</v>
      </c>
      <c r="E44" s="41">
        <f t="shared" si="0"/>
        <v>1400</v>
      </c>
      <c r="F44" s="41">
        <f t="shared" si="1"/>
        <v>28</v>
      </c>
      <c r="G44" s="41">
        <f t="shared" si="2"/>
        <v>105</v>
      </c>
      <c r="H44" s="41">
        <f>+INGENIERIA!P44</f>
        <v>0</v>
      </c>
      <c r="I44" s="41">
        <f t="shared" si="3"/>
        <v>1533</v>
      </c>
      <c r="J44" s="41">
        <f t="shared" si="4"/>
        <v>245.28</v>
      </c>
      <c r="K44" s="41">
        <f t="shared" si="5"/>
        <v>1778.28</v>
      </c>
      <c r="M44" s="60" t="s">
        <v>281</v>
      </c>
      <c r="N44" s="61" t="s">
        <v>319</v>
      </c>
    </row>
    <row r="45" spans="1:14" ht="15" x14ac:dyDescent="0.25">
      <c r="A45" s="2" t="s">
        <v>97</v>
      </c>
      <c r="B45" s="1" t="s">
        <v>98</v>
      </c>
      <c r="C45" s="14">
        <v>3360.39</v>
      </c>
      <c r="E45" s="41">
        <f t="shared" si="0"/>
        <v>3360.39</v>
      </c>
      <c r="F45" s="41">
        <f t="shared" si="1"/>
        <v>67.207799999999992</v>
      </c>
      <c r="G45" s="41">
        <f t="shared" si="2"/>
        <v>252.02924999999999</v>
      </c>
      <c r="H45" s="41">
        <f>+INGENIERIA!P45</f>
        <v>0</v>
      </c>
      <c r="I45" s="41">
        <f t="shared" si="3"/>
        <v>3679.6270500000001</v>
      </c>
      <c r="J45" s="41">
        <f t="shared" si="4"/>
        <v>588.74032799999998</v>
      </c>
      <c r="K45" s="41">
        <f t="shared" si="5"/>
        <v>4268.3673779999999</v>
      </c>
      <c r="M45" s="60" t="s">
        <v>283</v>
      </c>
      <c r="N45" s="61" t="s">
        <v>320</v>
      </c>
    </row>
    <row r="46" spans="1:14" ht="15" hidden="1" x14ac:dyDescent="0.25">
      <c r="A46" s="2" t="s">
        <v>99</v>
      </c>
      <c r="B46" s="1" t="s">
        <v>100</v>
      </c>
      <c r="C46" s="14">
        <v>1666.65</v>
      </c>
      <c r="E46" s="41">
        <f t="shared" si="0"/>
        <v>1666.65</v>
      </c>
      <c r="F46" s="41">
        <f t="shared" si="1"/>
        <v>33.333000000000006</v>
      </c>
      <c r="G46" s="41">
        <f t="shared" si="2"/>
        <v>124.99875</v>
      </c>
      <c r="H46" s="41">
        <f>+INGENIERIA!P46</f>
        <v>0</v>
      </c>
      <c r="I46" s="41">
        <f t="shared" si="3"/>
        <v>1824.9817500000001</v>
      </c>
      <c r="J46" s="41">
        <f t="shared" si="4"/>
        <v>291.99708000000004</v>
      </c>
      <c r="K46" s="41">
        <f t="shared" si="5"/>
        <v>2116.97883</v>
      </c>
      <c r="M46" s="62" t="s">
        <v>281</v>
      </c>
      <c r="N46" s="62" t="s">
        <v>321</v>
      </c>
    </row>
    <row r="47" spans="1:14" ht="15" hidden="1" x14ac:dyDescent="0.25">
      <c r="A47" s="2" t="s">
        <v>101</v>
      </c>
      <c r="B47" s="1" t="s">
        <v>102</v>
      </c>
      <c r="C47" s="14">
        <v>1026.69</v>
      </c>
      <c r="E47" s="41">
        <f t="shared" si="0"/>
        <v>1026.69</v>
      </c>
      <c r="F47" s="41">
        <f t="shared" si="1"/>
        <v>20.533800000000003</v>
      </c>
      <c r="G47" s="41">
        <f t="shared" si="2"/>
        <v>77.001750000000001</v>
      </c>
      <c r="H47" s="41">
        <f>+INGENIERIA!P47</f>
        <v>0</v>
      </c>
      <c r="I47" s="41">
        <f t="shared" si="3"/>
        <v>1124.2255499999999</v>
      </c>
      <c r="J47" s="41">
        <f t="shared" si="4"/>
        <v>179.87608799999998</v>
      </c>
      <c r="K47" s="41">
        <f t="shared" si="5"/>
        <v>1304.1016379999999</v>
      </c>
      <c r="M47" s="60" t="s">
        <v>287</v>
      </c>
      <c r="N47" s="61" t="s">
        <v>322</v>
      </c>
    </row>
    <row r="48" spans="1:14" ht="15" hidden="1" x14ac:dyDescent="0.25">
      <c r="A48" s="2" t="s">
        <v>103</v>
      </c>
      <c r="B48" s="1" t="s">
        <v>104</v>
      </c>
      <c r="C48" s="14">
        <v>7352.21</v>
      </c>
      <c r="E48" s="41">
        <f t="shared" si="0"/>
        <v>7352.21</v>
      </c>
      <c r="F48" s="41">
        <f t="shared" si="1"/>
        <v>147.04420000000002</v>
      </c>
      <c r="G48" s="41">
        <f t="shared" si="2"/>
        <v>551.41575</v>
      </c>
      <c r="H48" s="41">
        <f>+INGENIERIA!P48</f>
        <v>0</v>
      </c>
      <c r="I48" s="41">
        <f t="shared" si="3"/>
        <v>8050.6699500000004</v>
      </c>
      <c r="J48" s="41">
        <f t="shared" si="4"/>
        <v>1288.1071920000002</v>
      </c>
      <c r="K48" s="41">
        <f t="shared" si="5"/>
        <v>9338.7771420000008</v>
      </c>
      <c r="M48" s="60" t="s">
        <v>281</v>
      </c>
      <c r="N48" s="61" t="s">
        <v>323</v>
      </c>
    </row>
    <row r="49" spans="1:14" ht="15" hidden="1" x14ac:dyDescent="0.25">
      <c r="A49" s="2" t="s">
        <v>105</v>
      </c>
      <c r="B49" s="1" t="s">
        <v>106</v>
      </c>
      <c r="C49" s="14">
        <v>1869</v>
      </c>
      <c r="E49" s="41">
        <f t="shared" si="0"/>
        <v>1869</v>
      </c>
      <c r="F49" s="41">
        <f t="shared" si="1"/>
        <v>37.380000000000003</v>
      </c>
      <c r="G49" s="41">
        <f t="shared" si="2"/>
        <v>140.17499999999998</v>
      </c>
      <c r="H49" s="41">
        <f>+INGENIERIA!P49</f>
        <v>0</v>
      </c>
      <c r="I49" s="41">
        <f t="shared" si="3"/>
        <v>2046.5550000000001</v>
      </c>
      <c r="J49" s="41">
        <f t="shared" si="4"/>
        <v>327.44880000000001</v>
      </c>
      <c r="K49" s="41">
        <f t="shared" si="5"/>
        <v>2374.0038</v>
      </c>
      <c r="M49" s="60" t="s">
        <v>281</v>
      </c>
      <c r="N49" s="61" t="s">
        <v>324</v>
      </c>
    </row>
    <row r="50" spans="1:14" ht="15" hidden="1" x14ac:dyDescent="0.25">
      <c r="A50" s="2" t="s">
        <v>107</v>
      </c>
      <c r="B50" s="1" t="s">
        <v>108</v>
      </c>
      <c r="C50" s="14">
        <v>5414.48</v>
      </c>
      <c r="E50" s="41">
        <f t="shared" si="0"/>
        <v>5414.48</v>
      </c>
      <c r="F50" s="41">
        <f t="shared" si="1"/>
        <v>108.28959999999999</v>
      </c>
      <c r="G50" s="41">
        <f t="shared" si="2"/>
        <v>406.08599999999996</v>
      </c>
      <c r="H50" s="41">
        <f>+INGENIERIA!P50</f>
        <v>0</v>
      </c>
      <c r="I50" s="41">
        <f t="shared" si="3"/>
        <v>5928.8555999999999</v>
      </c>
      <c r="J50" s="41">
        <f t="shared" si="4"/>
        <v>948.616896</v>
      </c>
      <c r="K50" s="41">
        <f t="shared" si="5"/>
        <v>6877.4724960000003</v>
      </c>
      <c r="M50" s="60" t="s">
        <v>287</v>
      </c>
      <c r="N50" s="61" t="s">
        <v>325</v>
      </c>
    </row>
    <row r="51" spans="1:14" ht="15" hidden="1" x14ac:dyDescent="0.25">
      <c r="A51" s="2" t="s">
        <v>109</v>
      </c>
      <c r="B51" s="1" t="s">
        <v>110</v>
      </c>
      <c r="C51" s="14">
        <v>6973.26</v>
      </c>
      <c r="E51" s="41">
        <f t="shared" si="0"/>
        <v>6973.26</v>
      </c>
      <c r="F51" s="41">
        <f t="shared" si="1"/>
        <v>139.46520000000001</v>
      </c>
      <c r="G51" s="41">
        <f t="shared" si="2"/>
        <v>522.99450000000002</v>
      </c>
      <c r="H51" s="41">
        <f>+INGENIERIA!P51</f>
        <v>0</v>
      </c>
      <c r="I51" s="41">
        <f t="shared" si="3"/>
        <v>7635.7196999999996</v>
      </c>
      <c r="J51" s="41">
        <f t="shared" si="4"/>
        <v>1221.715152</v>
      </c>
      <c r="K51" s="41">
        <f t="shared" si="5"/>
        <v>8857.4348520000003</v>
      </c>
      <c r="M51" s="60" t="s">
        <v>287</v>
      </c>
      <c r="N51" s="61" t="s">
        <v>326</v>
      </c>
    </row>
    <row r="52" spans="1:14" ht="15" x14ac:dyDescent="0.25">
      <c r="A52" s="2" t="s">
        <v>111</v>
      </c>
      <c r="B52" s="1" t="s">
        <v>112</v>
      </c>
      <c r="C52" s="14">
        <v>4268.66</v>
      </c>
      <c r="E52" s="41">
        <f t="shared" si="0"/>
        <v>4268.66</v>
      </c>
      <c r="F52" s="41">
        <f t="shared" si="1"/>
        <v>85.373199999999997</v>
      </c>
      <c r="G52" s="41">
        <f t="shared" si="2"/>
        <v>320.14949999999999</v>
      </c>
      <c r="H52" s="41">
        <f>+INGENIERIA!P52</f>
        <v>0</v>
      </c>
      <c r="I52" s="41">
        <f t="shared" si="3"/>
        <v>4674.1826999999994</v>
      </c>
      <c r="J52" s="41">
        <f t="shared" si="4"/>
        <v>747.8692319999999</v>
      </c>
      <c r="K52" s="41">
        <f t="shared" si="5"/>
        <v>5422.0519319999994</v>
      </c>
      <c r="M52" s="60" t="s">
        <v>315</v>
      </c>
      <c r="N52" s="61" t="s">
        <v>327</v>
      </c>
    </row>
    <row r="53" spans="1:14" ht="15" hidden="1" x14ac:dyDescent="0.25">
      <c r="A53" s="2" t="s">
        <v>113</v>
      </c>
      <c r="B53" s="1" t="s">
        <v>114</v>
      </c>
      <c r="C53" s="14">
        <v>2265.41</v>
      </c>
      <c r="E53" s="41">
        <f t="shared" si="0"/>
        <v>2265.41</v>
      </c>
      <c r="F53" s="41">
        <f t="shared" si="1"/>
        <v>45.308199999999999</v>
      </c>
      <c r="G53" s="41">
        <f t="shared" si="2"/>
        <v>169.90574999999998</v>
      </c>
      <c r="H53" s="41">
        <f>+INGENIERIA!P53</f>
        <v>0</v>
      </c>
      <c r="I53" s="41">
        <f t="shared" si="3"/>
        <v>2480.6239499999997</v>
      </c>
      <c r="J53" s="41">
        <f t="shared" si="4"/>
        <v>396.89983199999995</v>
      </c>
      <c r="K53" s="41">
        <f t="shared" si="5"/>
        <v>2877.5237819999998</v>
      </c>
      <c r="M53" s="60" t="s">
        <v>281</v>
      </c>
      <c r="N53" s="61" t="s">
        <v>328</v>
      </c>
    </row>
    <row r="54" spans="1:14" ht="15" hidden="1" x14ac:dyDescent="0.25">
      <c r="A54" s="2" t="s">
        <v>115</v>
      </c>
      <c r="B54" s="1" t="s">
        <v>116</v>
      </c>
      <c r="C54" s="14">
        <v>23363.41</v>
      </c>
      <c r="E54" s="41">
        <f t="shared" si="0"/>
        <v>23363.41</v>
      </c>
      <c r="F54" s="41">
        <f t="shared" si="1"/>
        <v>467.26819999999998</v>
      </c>
      <c r="G54" s="41">
        <f t="shared" si="2"/>
        <v>1752.25575</v>
      </c>
      <c r="H54" s="41">
        <f>+INGENIERIA!P54</f>
        <v>0</v>
      </c>
      <c r="I54" s="41">
        <f t="shared" si="3"/>
        <v>25582.933949999999</v>
      </c>
      <c r="J54" s="41">
        <f t="shared" si="4"/>
        <v>4093.2694320000001</v>
      </c>
      <c r="K54" s="41">
        <f t="shared" si="5"/>
        <v>29676.203382</v>
      </c>
      <c r="M54" s="60" t="s">
        <v>281</v>
      </c>
      <c r="N54" s="61" t="s">
        <v>329</v>
      </c>
    </row>
    <row r="55" spans="1:14" ht="15" hidden="1" x14ac:dyDescent="0.25">
      <c r="A55" s="2" t="s">
        <v>117</v>
      </c>
      <c r="B55" s="1" t="s">
        <v>118</v>
      </c>
      <c r="C55" s="14">
        <v>1633.31</v>
      </c>
      <c r="E55" s="41">
        <f t="shared" si="0"/>
        <v>1633.31</v>
      </c>
      <c r="F55" s="41">
        <f t="shared" si="1"/>
        <v>32.666199999999996</v>
      </c>
      <c r="G55" s="41">
        <f t="shared" si="2"/>
        <v>122.49824999999998</v>
      </c>
      <c r="H55" s="41">
        <f>+INGENIERIA!P55</f>
        <v>0</v>
      </c>
      <c r="I55" s="41">
        <f t="shared" si="3"/>
        <v>1788.4744499999997</v>
      </c>
      <c r="J55" s="41">
        <f t="shared" si="4"/>
        <v>286.15591199999994</v>
      </c>
      <c r="K55" s="41">
        <f t="shared" si="5"/>
        <v>2074.6303619999999</v>
      </c>
      <c r="M55" s="60" t="s">
        <v>309</v>
      </c>
      <c r="N55" s="61" t="s">
        <v>330</v>
      </c>
    </row>
    <row r="56" spans="1:14" ht="15" x14ac:dyDescent="0.25">
      <c r="A56" s="2" t="s">
        <v>119</v>
      </c>
      <c r="B56" s="1" t="s">
        <v>120</v>
      </c>
      <c r="C56" s="14">
        <v>3159.59</v>
      </c>
      <c r="E56" s="41">
        <f t="shared" si="0"/>
        <v>3159.59</v>
      </c>
      <c r="F56" s="41">
        <f t="shared" si="1"/>
        <v>63.191800000000008</v>
      </c>
      <c r="G56" s="41">
        <f t="shared" si="2"/>
        <v>236.96924999999999</v>
      </c>
      <c r="H56" s="41">
        <f>+INGENIERIA!P56</f>
        <v>0</v>
      </c>
      <c r="I56" s="41">
        <f t="shared" si="3"/>
        <v>3459.7510500000003</v>
      </c>
      <c r="J56" s="41">
        <f t="shared" si="4"/>
        <v>553.56016800000009</v>
      </c>
      <c r="K56" s="41">
        <f t="shared" si="5"/>
        <v>4013.3112180000003</v>
      </c>
      <c r="M56" s="60" t="s">
        <v>283</v>
      </c>
      <c r="N56" s="61" t="s">
        <v>331</v>
      </c>
    </row>
    <row r="57" spans="1:14" ht="15" x14ac:dyDescent="0.25">
      <c r="A57" s="2" t="s">
        <v>121</v>
      </c>
      <c r="B57" s="1" t="s">
        <v>122</v>
      </c>
      <c r="C57" s="14">
        <v>5468.66</v>
      </c>
      <c r="E57" s="41">
        <f t="shared" si="0"/>
        <v>5468.66</v>
      </c>
      <c r="F57" s="41">
        <f t="shared" si="1"/>
        <v>109.3732</v>
      </c>
      <c r="G57" s="41">
        <f t="shared" si="2"/>
        <v>410.14949999999999</v>
      </c>
      <c r="H57" s="41">
        <f>+INGENIERIA!P57</f>
        <v>0</v>
      </c>
      <c r="I57" s="41">
        <f t="shared" si="3"/>
        <v>5988.1826999999994</v>
      </c>
      <c r="J57" s="41">
        <f t="shared" si="4"/>
        <v>958.10923199999991</v>
      </c>
      <c r="K57" s="41">
        <f t="shared" si="5"/>
        <v>6946.2919319999992</v>
      </c>
      <c r="M57" s="60" t="s">
        <v>283</v>
      </c>
      <c r="N57" s="61" t="s">
        <v>332</v>
      </c>
    </row>
    <row r="58" spans="1:14" ht="15" x14ac:dyDescent="0.25">
      <c r="A58" s="2" t="s">
        <v>123</v>
      </c>
      <c r="B58" s="1" t="s">
        <v>124</v>
      </c>
      <c r="C58" s="14">
        <v>1869</v>
      </c>
      <c r="E58" s="41">
        <f t="shared" si="0"/>
        <v>1869</v>
      </c>
      <c r="F58" s="41">
        <f t="shared" si="1"/>
        <v>37.380000000000003</v>
      </c>
      <c r="G58" s="41">
        <f t="shared" si="2"/>
        <v>140.17499999999998</v>
      </c>
      <c r="H58" s="41">
        <f>+INGENIERIA!P58</f>
        <v>0</v>
      </c>
      <c r="I58" s="41">
        <f t="shared" si="3"/>
        <v>2046.5550000000001</v>
      </c>
      <c r="J58" s="41">
        <f t="shared" si="4"/>
        <v>327.44880000000001</v>
      </c>
      <c r="K58" s="41">
        <f t="shared" si="5"/>
        <v>2374.0038</v>
      </c>
      <c r="M58" s="60" t="s">
        <v>283</v>
      </c>
      <c r="N58" s="61" t="s">
        <v>333</v>
      </c>
    </row>
    <row r="59" spans="1:14" ht="15" x14ac:dyDescent="0.25">
      <c r="A59" s="2" t="s">
        <v>125</v>
      </c>
      <c r="B59" s="1" t="s">
        <v>126</v>
      </c>
      <c r="C59" s="14">
        <v>5627.23</v>
      </c>
      <c r="E59" s="41">
        <f t="shared" si="0"/>
        <v>5627.23</v>
      </c>
      <c r="F59" s="41">
        <f t="shared" si="1"/>
        <v>112.54459999999999</v>
      </c>
      <c r="G59" s="41">
        <f t="shared" si="2"/>
        <v>422.04224999999997</v>
      </c>
      <c r="H59" s="41">
        <f>+INGENIERIA!P59</f>
        <v>0</v>
      </c>
      <c r="I59" s="41">
        <f t="shared" si="3"/>
        <v>6161.8168499999992</v>
      </c>
      <c r="J59" s="41">
        <f t="shared" si="4"/>
        <v>985.89069599999993</v>
      </c>
      <c r="K59" s="41">
        <f t="shared" si="5"/>
        <v>7147.7075459999996</v>
      </c>
      <c r="M59" s="60" t="s">
        <v>283</v>
      </c>
      <c r="N59" s="61" t="s">
        <v>334</v>
      </c>
    </row>
    <row r="60" spans="1:14" ht="15" x14ac:dyDescent="0.25">
      <c r="A60" s="2" t="s">
        <v>127</v>
      </c>
      <c r="B60" s="1" t="s">
        <v>128</v>
      </c>
      <c r="C60" s="14">
        <v>3197.21</v>
      </c>
      <c r="E60" s="41">
        <f t="shared" si="0"/>
        <v>3197.21</v>
      </c>
      <c r="F60" s="41">
        <f t="shared" si="1"/>
        <v>63.944200000000002</v>
      </c>
      <c r="G60" s="41">
        <f t="shared" si="2"/>
        <v>239.79075</v>
      </c>
      <c r="H60" s="41">
        <f>+INGENIERIA!P60</f>
        <v>0</v>
      </c>
      <c r="I60" s="41">
        <f t="shared" si="3"/>
        <v>3500.9449500000001</v>
      </c>
      <c r="J60" s="41">
        <f t="shared" si="4"/>
        <v>560.15119200000004</v>
      </c>
      <c r="K60" s="41">
        <f t="shared" si="5"/>
        <v>4061.0961420000003</v>
      </c>
      <c r="M60" s="60" t="s">
        <v>283</v>
      </c>
      <c r="N60" s="61" t="s">
        <v>335</v>
      </c>
    </row>
    <row r="61" spans="1:14" ht="15" hidden="1" x14ac:dyDescent="0.25">
      <c r="A61" s="2" t="s">
        <v>129</v>
      </c>
      <c r="B61" s="1" t="s">
        <v>130</v>
      </c>
      <c r="C61" s="14">
        <v>23265.9</v>
      </c>
      <c r="E61" s="41">
        <f t="shared" si="0"/>
        <v>23265.9</v>
      </c>
      <c r="F61" s="41">
        <f t="shared" si="1"/>
        <v>465.31800000000004</v>
      </c>
      <c r="G61" s="41">
        <f t="shared" si="2"/>
        <v>1744.9425000000001</v>
      </c>
      <c r="H61" s="41">
        <f>+INGENIERIA!P61</f>
        <v>0</v>
      </c>
      <c r="I61" s="41">
        <f t="shared" si="3"/>
        <v>25476.160500000002</v>
      </c>
      <c r="J61" s="41">
        <f t="shared" si="4"/>
        <v>4076.1856800000005</v>
      </c>
      <c r="K61" s="41">
        <f t="shared" si="5"/>
        <v>29552.34618</v>
      </c>
      <c r="M61" s="60" t="s">
        <v>281</v>
      </c>
      <c r="N61" s="61" t="s">
        <v>336</v>
      </c>
    </row>
    <row r="62" spans="1:14" ht="15" hidden="1" x14ac:dyDescent="0.25">
      <c r="A62" s="2" t="s">
        <v>131</v>
      </c>
      <c r="B62" s="1" t="s">
        <v>132</v>
      </c>
      <c r="C62" s="14">
        <v>1166.67</v>
      </c>
      <c r="E62" s="41">
        <f t="shared" si="0"/>
        <v>1166.67</v>
      </c>
      <c r="F62" s="41">
        <f t="shared" si="1"/>
        <v>23.333400000000001</v>
      </c>
      <c r="G62" s="41">
        <f t="shared" si="2"/>
        <v>87.500250000000008</v>
      </c>
      <c r="H62" s="41">
        <f>+INGENIERIA!P62</f>
        <v>0</v>
      </c>
      <c r="I62" s="41">
        <f t="shared" si="3"/>
        <v>1277.5036500000001</v>
      </c>
      <c r="J62" s="41">
        <f t="shared" si="4"/>
        <v>204.40058400000001</v>
      </c>
      <c r="K62" s="41">
        <f t="shared" si="5"/>
        <v>1481.9042340000001</v>
      </c>
      <c r="M62" s="60" t="s">
        <v>281</v>
      </c>
      <c r="N62" s="61" t="s">
        <v>337</v>
      </c>
    </row>
    <row r="63" spans="1:14" ht="15" x14ac:dyDescent="0.25">
      <c r="A63" s="2" t="s">
        <v>133</v>
      </c>
      <c r="B63" s="1" t="s">
        <v>134</v>
      </c>
      <c r="C63" s="14">
        <v>1500.03</v>
      </c>
      <c r="E63" s="41">
        <f t="shared" si="0"/>
        <v>1500.03</v>
      </c>
      <c r="F63" s="41">
        <f t="shared" si="1"/>
        <v>30.000599999999999</v>
      </c>
      <c r="G63" s="41">
        <f t="shared" si="2"/>
        <v>112.50224999999999</v>
      </c>
      <c r="H63" s="41">
        <f>+INGENIERIA!P63</f>
        <v>0</v>
      </c>
      <c r="I63" s="41">
        <f t="shared" si="3"/>
        <v>1642.5328500000001</v>
      </c>
      <c r="J63" s="41">
        <f t="shared" si="4"/>
        <v>262.80525599999999</v>
      </c>
      <c r="K63" s="41">
        <f t="shared" si="5"/>
        <v>1905.3381060000002</v>
      </c>
      <c r="M63" s="60" t="s">
        <v>315</v>
      </c>
      <c r="N63" s="61" t="s">
        <v>338</v>
      </c>
    </row>
    <row r="64" spans="1:14" ht="15" hidden="1" x14ac:dyDescent="0.25">
      <c r="A64" s="2" t="s">
        <v>135</v>
      </c>
      <c r="B64" s="1" t="s">
        <v>136</v>
      </c>
      <c r="C64" s="14">
        <v>1869</v>
      </c>
      <c r="E64" s="41">
        <f t="shared" si="0"/>
        <v>1869</v>
      </c>
      <c r="F64" s="41">
        <f t="shared" si="1"/>
        <v>37.380000000000003</v>
      </c>
      <c r="G64" s="41">
        <f t="shared" si="2"/>
        <v>140.17499999999998</v>
      </c>
      <c r="H64" s="41">
        <f>+INGENIERIA!P64</f>
        <v>0</v>
      </c>
      <c r="I64" s="41">
        <f t="shared" si="3"/>
        <v>2046.5550000000001</v>
      </c>
      <c r="J64" s="41">
        <f t="shared" si="4"/>
        <v>327.44880000000001</v>
      </c>
      <c r="K64" s="41">
        <f t="shared" si="5"/>
        <v>2374.0038</v>
      </c>
      <c r="M64" s="60" t="s">
        <v>309</v>
      </c>
      <c r="N64" s="61" t="s">
        <v>339</v>
      </c>
    </row>
    <row r="65" spans="1:14" ht="15" hidden="1" x14ac:dyDescent="0.25">
      <c r="A65" s="2" t="s">
        <v>137</v>
      </c>
      <c r="B65" s="1" t="s">
        <v>138</v>
      </c>
      <c r="C65" s="14">
        <v>2631.97</v>
      </c>
      <c r="E65" s="41">
        <f t="shared" si="0"/>
        <v>2631.97</v>
      </c>
      <c r="F65" s="41">
        <f t="shared" si="1"/>
        <v>52.639399999999995</v>
      </c>
      <c r="G65" s="41">
        <f t="shared" si="2"/>
        <v>197.39774999999997</v>
      </c>
      <c r="H65" s="41">
        <f>+INGENIERIA!P65</f>
        <v>0</v>
      </c>
      <c r="I65" s="41">
        <f t="shared" si="3"/>
        <v>2882.0071499999999</v>
      </c>
      <c r="J65" s="41">
        <f t="shared" si="4"/>
        <v>461.12114400000002</v>
      </c>
      <c r="K65" s="41">
        <f t="shared" si="5"/>
        <v>3343.1282940000001</v>
      </c>
      <c r="M65" s="60" t="s">
        <v>281</v>
      </c>
      <c r="N65" s="61" t="s">
        <v>340</v>
      </c>
    </row>
    <row r="66" spans="1:14" ht="15" x14ac:dyDescent="0.25">
      <c r="A66" s="2" t="s">
        <v>139</v>
      </c>
      <c r="B66" s="1" t="s">
        <v>140</v>
      </c>
      <c r="C66" s="14">
        <v>1707.22</v>
      </c>
      <c r="E66" s="41">
        <f t="shared" si="0"/>
        <v>1707.22</v>
      </c>
      <c r="F66" s="41">
        <f t="shared" si="1"/>
        <v>34.144400000000005</v>
      </c>
      <c r="G66" s="41">
        <f t="shared" si="2"/>
        <v>128.04149999999998</v>
      </c>
      <c r="H66" s="41">
        <f>+INGENIERIA!P66</f>
        <v>0</v>
      </c>
      <c r="I66" s="41">
        <f t="shared" si="3"/>
        <v>1869.4059</v>
      </c>
      <c r="J66" s="41">
        <f t="shared" si="4"/>
        <v>299.10494399999999</v>
      </c>
      <c r="K66" s="41">
        <f t="shared" si="5"/>
        <v>2168.5108439999999</v>
      </c>
      <c r="M66" s="60" t="s">
        <v>315</v>
      </c>
      <c r="N66" s="61" t="s">
        <v>341</v>
      </c>
    </row>
    <row r="67" spans="1:14" ht="15" x14ac:dyDescent="0.25">
      <c r="A67" s="2" t="s">
        <v>141</v>
      </c>
      <c r="B67" s="1" t="s">
        <v>142</v>
      </c>
      <c r="C67" s="14">
        <v>1833.31</v>
      </c>
      <c r="E67" s="41">
        <f t="shared" si="0"/>
        <v>1833.31</v>
      </c>
      <c r="F67" s="41">
        <f t="shared" si="1"/>
        <v>36.666199999999996</v>
      </c>
      <c r="G67" s="41">
        <f t="shared" si="2"/>
        <v>137.49824999999998</v>
      </c>
      <c r="H67" s="41">
        <f>+INGENIERIA!P67</f>
        <v>0</v>
      </c>
      <c r="I67" s="41">
        <f t="shared" si="3"/>
        <v>2007.4744499999997</v>
      </c>
      <c r="J67" s="41">
        <f t="shared" si="4"/>
        <v>321.19591199999996</v>
      </c>
      <c r="K67" s="41">
        <f t="shared" si="5"/>
        <v>2328.6703619999998</v>
      </c>
      <c r="M67" s="60" t="s">
        <v>315</v>
      </c>
      <c r="N67" s="61" t="s">
        <v>342</v>
      </c>
    </row>
    <row r="68" spans="1:14" ht="15" hidden="1" x14ac:dyDescent="0.25">
      <c r="A68" s="2" t="s">
        <v>143</v>
      </c>
      <c r="B68" s="1" t="s">
        <v>144</v>
      </c>
      <c r="C68" s="14">
        <v>3682.37</v>
      </c>
      <c r="E68" s="41">
        <f t="shared" si="0"/>
        <v>3682.37</v>
      </c>
      <c r="F68" s="41">
        <f t="shared" si="1"/>
        <v>73.647400000000005</v>
      </c>
      <c r="G68" s="41">
        <f t="shared" si="2"/>
        <v>276.17775</v>
      </c>
      <c r="H68" s="41">
        <f>+INGENIERIA!P68</f>
        <v>0</v>
      </c>
      <c r="I68" s="41">
        <f t="shared" si="3"/>
        <v>4032.1951499999996</v>
      </c>
      <c r="J68" s="41">
        <f t="shared" si="4"/>
        <v>645.15122399999996</v>
      </c>
      <c r="K68" s="41">
        <f t="shared" si="5"/>
        <v>4677.3463739999997</v>
      </c>
      <c r="M68" s="60" t="s">
        <v>281</v>
      </c>
      <c r="N68" s="61" t="s">
        <v>343</v>
      </c>
    </row>
    <row r="69" spans="1:14" ht="15" hidden="1" x14ac:dyDescent="0.25">
      <c r="A69" s="2" t="s">
        <v>145</v>
      </c>
      <c r="B69" s="1" t="s">
        <v>146</v>
      </c>
      <c r="C69" s="14">
        <v>6899.75</v>
      </c>
      <c r="E69" s="41">
        <f t="shared" si="0"/>
        <v>6899.75</v>
      </c>
      <c r="F69" s="41">
        <f t="shared" si="1"/>
        <v>137.995</v>
      </c>
      <c r="G69" s="41">
        <f t="shared" si="2"/>
        <v>517.48124999999993</v>
      </c>
      <c r="H69" s="41">
        <f>+INGENIERIA!P69</f>
        <v>0</v>
      </c>
      <c r="I69" s="41">
        <f t="shared" si="3"/>
        <v>7555.2262499999997</v>
      </c>
      <c r="J69" s="41">
        <f t="shared" si="4"/>
        <v>1208.8362</v>
      </c>
      <c r="K69" s="41">
        <f t="shared" si="5"/>
        <v>8764.0624499999994</v>
      </c>
      <c r="M69" s="60" t="s">
        <v>287</v>
      </c>
      <c r="N69" s="61" t="s">
        <v>344</v>
      </c>
    </row>
    <row r="70" spans="1:14" ht="15" x14ac:dyDescent="0.25">
      <c r="A70" s="2" t="s">
        <v>147</v>
      </c>
      <c r="B70" s="1" t="s">
        <v>148</v>
      </c>
      <c r="C70" s="14">
        <v>2373.31</v>
      </c>
      <c r="E70" s="41">
        <f t="shared" si="0"/>
        <v>2373.31</v>
      </c>
      <c r="F70" s="41">
        <f t="shared" si="1"/>
        <v>47.466200000000001</v>
      </c>
      <c r="G70" s="41">
        <f t="shared" si="2"/>
        <v>177.99824999999998</v>
      </c>
      <c r="H70" s="41">
        <f>+INGENIERIA!P70</f>
        <v>0</v>
      </c>
      <c r="I70" s="41">
        <f t="shared" si="3"/>
        <v>2598.7744499999999</v>
      </c>
      <c r="J70" s="41">
        <f t="shared" si="4"/>
        <v>415.80391199999997</v>
      </c>
      <c r="K70" s="41">
        <f t="shared" si="5"/>
        <v>3014.5783619999997</v>
      </c>
      <c r="M70" s="60" t="s">
        <v>315</v>
      </c>
      <c r="N70" s="61" t="s">
        <v>345</v>
      </c>
    </row>
    <row r="71" spans="1:14" ht="15" x14ac:dyDescent="0.25">
      <c r="A71" s="2" t="s">
        <v>149</v>
      </c>
      <c r="B71" s="1" t="s">
        <v>150</v>
      </c>
      <c r="C71" s="14">
        <v>5901.07</v>
      </c>
      <c r="E71" s="41">
        <f t="shared" si="0"/>
        <v>5901.07</v>
      </c>
      <c r="F71" s="41">
        <f t="shared" si="1"/>
        <v>118.0214</v>
      </c>
      <c r="G71" s="41">
        <f t="shared" si="2"/>
        <v>442.58024999999998</v>
      </c>
      <c r="H71" s="41">
        <f>+INGENIERIA!P71</f>
        <v>0</v>
      </c>
      <c r="I71" s="41">
        <f t="shared" si="3"/>
        <v>6461.6716499999993</v>
      </c>
      <c r="J71" s="41">
        <f t="shared" si="4"/>
        <v>1033.8674639999999</v>
      </c>
      <c r="K71" s="41">
        <f t="shared" si="5"/>
        <v>7495.5391139999992</v>
      </c>
      <c r="M71" s="60" t="s">
        <v>283</v>
      </c>
      <c r="N71" s="61" t="s">
        <v>346</v>
      </c>
    </row>
    <row r="72" spans="1:14" ht="15" hidden="1" x14ac:dyDescent="0.25">
      <c r="A72" s="2" t="s">
        <v>151</v>
      </c>
      <c r="B72" s="1" t="s">
        <v>152</v>
      </c>
      <c r="C72" s="14">
        <v>933.33</v>
      </c>
      <c r="E72" s="41">
        <f t="shared" si="0"/>
        <v>933.33</v>
      </c>
      <c r="F72" s="41">
        <f t="shared" si="1"/>
        <v>18.666600000000003</v>
      </c>
      <c r="G72" s="41">
        <f t="shared" si="2"/>
        <v>69.999750000000006</v>
      </c>
      <c r="H72" s="41">
        <f>+INGENIERIA!P72</f>
        <v>0</v>
      </c>
      <c r="I72" s="41">
        <f t="shared" si="3"/>
        <v>1021.9963500000001</v>
      </c>
      <c r="J72" s="41">
        <f t="shared" si="4"/>
        <v>163.51941600000004</v>
      </c>
      <c r="K72" s="41">
        <f t="shared" si="5"/>
        <v>1185.5157660000002</v>
      </c>
      <c r="M72" s="60" t="s">
        <v>281</v>
      </c>
      <c r="N72" s="61" t="s">
        <v>347</v>
      </c>
    </row>
    <row r="73" spans="1:14" s="7" customFormat="1" hidden="1" x14ac:dyDescent="0.2">
      <c r="A73" s="17" t="s">
        <v>153</v>
      </c>
      <c r="C73" s="7" t="s">
        <v>154</v>
      </c>
      <c r="E73" s="39" t="s">
        <v>154</v>
      </c>
      <c r="F73" s="39" t="s">
        <v>154</v>
      </c>
      <c r="G73" s="39" t="s">
        <v>154</v>
      </c>
      <c r="H73" s="39" t="s">
        <v>154</v>
      </c>
      <c r="I73" s="39" t="s">
        <v>154</v>
      </c>
      <c r="J73" s="39" t="s">
        <v>154</v>
      </c>
      <c r="K73" s="39" t="s">
        <v>154</v>
      </c>
    </row>
    <row r="74" spans="1:14" hidden="1" x14ac:dyDescent="0.2">
      <c r="C74" s="19">
        <v>355848.33</v>
      </c>
      <c r="E74" s="42">
        <f>SUM(E12:E72)</f>
        <v>355848.33</v>
      </c>
      <c r="F74" s="42">
        <f t="shared" ref="F74:K74" si="6">SUM(F12:F72)</f>
        <v>7116.9666000000007</v>
      </c>
      <c r="G74" s="42">
        <f t="shared" si="6"/>
        <v>26688.624749999988</v>
      </c>
      <c r="H74" s="42">
        <f t="shared" si="6"/>
        <v>0</v>
      </c>
      <c r="I74" s="42">
        <f t="shared" si="6"/>
        <v>389653.92135000002</v>
      </c>
      <c r="J74" s="42">
        <f t="shared" si="6"/>
        <v>62344.627416000003</v>
      </c>
      <c r="K74" s="42">
        <f t="shared" si="6"/>
        <v>451998.54876600002</v>
      </c>
    </row>
    <row r="76" spans="1:14" x14ac:dyDescent="0.2">
      <c r="A76" s="12" t="s">
        <v>155</v>
      </c>
    </row>
    <row r="77" spans="1:14" x14ac:dyDescent="0.2">
      <c r="A77" s="2" t="s">
        <v>156</v>
      </c>
      <c r="B77" s="1" t="s">
        <v>157</v>
      </c>
      <c r="C77" s="14">
        <v>2778.02</v>
      </c>
      <c r="E77" s="41">
        <f>+C77</f>
        <v>2778.02</v>
      </c>
      <c r="F77" s="41">
        <f>+E77*2%</f>
        <v>55.560400000000001</v>
      </c>
      <c r="G77" s="41">
        <f>+E77*7.5%</f>
        <v>208.35149999999999</v>
      </c>
      <c r="H77" s="41">
        <f>+INGENIERIA!P77</f>
        <v>0</v>
      </c>
      <c r="I77" s="41">
        <f>SUM(E77:H77)</f>
        <v>3041.9318999999996</v>
      </c>
      <c r="J77" s="41">
        <f>+I77*16%</f>
        <v>486.70910399999997</v>
      </c>
      <c r="K77" s="41">
        <f>+I77+J77</f>
        <v>3528.6410039999996</v>
      </c>
    </row>
    <row r="78" spans="1:14" x14ac:dyDescent="0.2">
      <c r="A78" s="2" t="s">
        <v>158</v>
      </c>
      <c r="B78" s="1" t="s">
        <v>159</v>
      </c>
      <c r="C78" s="14">
        <v>2238.5100000000002</v>
      </c>
      <c r="E78" s="41">
        <f t="shared" ref="E78:E88" si="7">+C78</f>
        <v>2238.5100000000002</v>
      </c>
      <c r="F78" s="41">
        <f t="shared" ref="F78:F119" si="8">+E78*2%</f>
        <v>44.770200000000003</v>
      </c>
      <c r="G78" s="41">
        <f t="shared" ref="G78:G88" si="9">+E78*7.5%</f>
        <v>167.88825</v>
      </c>
      <c r="H78" s="41">
        <f>+INGENIERIA!P78</f>
        <v>109.69</v>
      </c>
      <c r="I78" s="41">
        <f t="shared" ref="I78:I88" si="10">SUM(E78:H78)</f>
        <v>2560.8584500000002</v>
      </c>
      <c r="J78" s="41">
        <f t="shared" ref="J78:J119" si="11">+I78*16%</f>
        <v>409.73735200000004</v>
      </c>
      <c r="K78" s="41">
        <f t="shared" ref="K78:K88" si="12">+I78+J78</f>
        <v>2970.5958020000003</v>
      </c>
    </row>
    <row r="79" spans="1:14" x14ac:dyDescent="0.2">
      <c r="A79" s="2" t="s">
        <v>160</v>
      </c>
      <c r="B79" s="1" t="s">
        <v>161</v>
      </c>
      <c r="C79" s="14">
        <v>8190.98</v>
      </c>
      <c r="E79" s="41">
        <f t="shared" si="7"/>
        <v>8190.98</v>
      </c>
      <c r="F79" s="41">
        <f t="shared" si="8"/>
        <v>163.81960000000001</v>
      </c>
      <c r="G79" s="41">
        <f t="shared" si="9"/>
        <v>614.32349999999997</v>
      </c>
      <c r="H79" s="41">
        <f>+INGENIERIA!P79</f>
        <v>401.36</v>
      </c>
      <c r="I79" s="41">
        <f t="shared" si="10"/>
        <v>9370.4831000000013</v>
      </c>
      <c r="J79" s="41">
        <f t="shared" si="11"/>
        <v>1499.2772960000002</v>
      </c>
      <c r="K79" s="41">
        <f t="shared" si="12"/>
        <v>10869.760396000001</v>
      </c>
    </row>
    <row r="80" spans="1:14" x14ac:dyDescent="0.2">
      <c r="A80" s="2" t="s">
        <v>162</v>
      </c>
      <c r="B80" s="1" t="s">
        <v>163</v>
      </c>
      <c r="C80" s="14">
        <v>2743.58</v>
      </c>
      <c r="E80" s="41">
        <f t="shared" si="7"/>
        <v>2743.58</v>
      </c>
      <c r="F80" s="41">
        <f t="shared" si="8"/>
        <v>54.871600000000001</v>
      </c>
      <c r="G80" s="41">
        <f t="shared" si="9"/>
        <v>205.76849999999999</v>
      </c>
      <c r="H80" s="41">
        <f>+INGENIERIA!P80</f>
        <v>134.44</v>
      </c>
      <c r="I80" s="41">
        <f t="shared" si="10"/>
        <v>3138.6601000000001</v>
      </c>
      <c r="J80" s="41">
        <f t="shared" si="11"/>
        <v>502.18561600000004</v>
      </c>
      <c r="K80" s="41">
        <f t="shared" si="12"/>
        <v>3640.8457160000003</v>
      </c>
    </row>
    <row r="81" spans="1:11" x14ac:dyDescent="0.2">
      <c r="A81" s="2" t="s">
        <v>164</v>
      </c>
      <c r="B81" s="1" t="s">
        <v>165</v>
      </c>
      <c r="C81" s="14">
        <v>901.88</v>
      </c>
      <c r="E81" s="41">
        <f t="shared" si="7"/>
        <v>901.88</v>
      </c>
      <c r="F81" s="41">
        <f t="shared" si="8"/>
        <v>18.037600000000001</v>
      </c>
      <c r="G81" s="41">
        <f t="shared" si="9"/>
        <v>67.640999999999991</v>
      </c>
      <c r="H81" s="41">
        <f>+INGENIERIA!P81</f>
        <v>44.19</v>
      </c>
      <c r="I81" s="41">
        <f t="shared" si="10"/>
        <v>1031.7485999999999</v>
      </c>
      <c r="J81" s="41">
        <f t="shared" si="11"/>
        <v>165.07977599999998</v>
      </c>
      <c r="K81" s="41">
        <f t="shared" si="12"/>
        <v>1196.8283759999999</v>
      </c>
    </row>
    <row r="82" spans="1:11" x14ac:dyDescent="0.2">
      <c r="A82" s="2" t="s">
        <v>166</v>
      </c>
      <c r="B82" s="1" t="s">
        <v>167</v>
      </c>
      <c r="C82" s="14">
        <v>3978.34</v>
      </c>
      <c r="E82" s="41">
        <f t="shared" si="7"/>
        <v>3978.34</v>
      </c>
      <c r="F82" s="41">
        <f t="shared" si="8"/>
        <v>79.566800000000001</v>
      </c>
      <c r="G82" s="41">
        <f t="shared" si="9"/>
        <v>298.37549999999999</v>
      </c>
      <c r="H82" s="41">
        <f>+INGENIERIA!P82</f>
        <v>194.94</v>
      </c>
      <c r="I82" s="41">
        <f t="shared" si="10"/>
        <v>4551.2222999999994</v>
      </c>
      <c r="J82" s="41">
        <f t="shared" si="11"/>
        <v>728.19556799999998</v>
      </c>
      <c r="K82" s="41">
        <f t="shared" si="12"/>
        <v>5279.4178679999995</v>
      </c>
    </row>
    <row r="83" spans="1:11" x14ac:dyDescent="0.2">
      <c r="A83" s="2" t="s">
        <v>168</v>
      </c>
      <c r="B83" s="1" t="s">
        <v>169</v>
      </c>
      <c r="C83" s="14">
        <v>3225.03</v>
      </c>
      <c r="E83" s="41">
        <f t="shared" si="7"/>
        <v>3225.03</v>
      </c>
      <c r="F83" s="41">
        <f t="shared" si="8"/>
        <v>64.500600000000006</v>
      </c>
      <c r="G83" s="41">
        <f t="shared" si="9"/>
        <v>241.87725</v>
      </c>
      <c r="H83" s="41">
        <f>+INGENIERIA!P83</f>
        <v>0</v>
      </c>
      <c r="I83" s="41">
        <f t="shared" si="10"/>
        <v>3531.4078500000001</v>
      </c>
      <c r="J83" s="41">
        <f t="shared" si="11"/>
        <v>565.02525600000001</v>
      </c>
      <c r="K83" s="41">
        <f t="shared" si="12"/>
        <v>4096.4331060000004</v>
      </c>
    </row>
    <row r="84" spans="1:11" x14ac:dyDescent="0.2">
      <c r="A84" s="2" t="s">
        <v>170</v>
      </c>
      <c r="B84" s="1" t="s">
        <v>171</v>
      </c>
      <c r="C84" s="14">
        <v>882.35</v>
      </c>
      <c r="E84" s="41">
        <f t="shared" si="7"/>
        <v>882.35</v>
      </c>
      <c r="F84" s="41">
        <f t="shared" si="8"/>
        <v>17.647000000000002</v>
      </c>
      <c r="G84" s="41">
        <f t="shared" si="9"/>
        <v>66.176249999999996</v>
      </c>
      <c r="H84" s="41">
        <f>+INGENIERIA!P84</f>
        <v>43.24</v>
      </c>
      <c r="I84" s="41">
        <f t="shared" si="10"/>
        <v>1009.4132500000001</v>
      </c>
      <c r="J84" s="41">
        <f t="shared" si="11"/>
        <v>161.50612000000001</v>
      </c>
      <c r="K84" s="41">
        <f t="shared" si="12"/>
        <v>1170.9193700000001</v>
      </c>
    </row>
    <row r="85" spans="1:11" x14ac:dyDescent="0.2">
      <c r="A85" s="2" t="s">
        <v>172</v>
      </c>
      <c r="B85" s="1" t="s">
        <v>173</v>
      </c>
      <c r="C85" s="14">
        <v>3922.83</v>
      </c>
      <c r="E85" s="41">
        <f t="shared" si="7"/>
        <v>3922.83</v>
      </c>
      <c r="F85" s="41">
        <f t="shared" si="8"/>
        <v>78.456599999999995</v>
      </c>
      <c r="G85" s="41">
        <f t="shared" si="9"/>
        <v>294.21224999999998</v>
      </c>
      <c r="H85" s="41">
        <f>+INGENIERIA!P85</f>
        <v>0</v>
      </c>
      <c r="I85" s="41">
        <f t="shared" si="10"/>
        <v>4295.4988499999999</v>
      </c>
      <c r="J85" s="41">
        <f t="shared" si="11"/>
        <v>687.27981599999998</v>
      </c>
      <c r="K85" s="41">
        <f t="shared" si="12"/>
        <v>4982.7786660000002</v>
      </c>
    </row>
    <row r="86" spans="1:11" x14ac:dyDescent="0.2">
      <c r="A86" s="2" t="s">
        <v>174</v>
      </c>
      <c r="B86" s="1" t="s">
        <v>175</v>
      </c>
      <c r="C86" s="14">
        <v>3261.07</v>
      </c>
      <c r="E86" s="41">
        <f t="shared" si="7"/>
        <v>3261.07</v>
      </c>
      <c r="F86" s="41">
        <f t="shared" si="8"/>
        <v>65.221400000000003</v>
      </c>
      <c r="G86" s="41">
        <f t="shared" si="9"/>
        <v>244.58025000000001</v>
      </c>
      <c r="H86" s="41">
        <f>+INGENIERIA!P86</f>
        <v>159.79</v>
      </c>
      <c r="I86" s="41">
        <f t="shared" si="10"/>
        <v>3730.66165</v>
      </c>
      <c r="J86" s="41">
        <f t="shared" si="11"/>
        <v>596.90586400000007</v>
      </c>
      <c r="K86" s="41">
        <f t="shared" si="12"/>
        <v>4327.5675140000003</v>
      </c>
    </row>
    <row r="87" spans="1:11" x14ac:dyDescent="0.2">
      <c r="A87" s="2" t="s">
        <v>176</v>
      </c>
      <c r="B87" s="1" t="s">
        <v>177</v>
      </c>
      <c r="C87" s="14">
        <v>5870.89</v>
      </c>
      <c r="E87" s="41">
        <f t="shared" si="7"/>
        <v>5870.89</v>
      </c>
      <c r="F87" s="41">
        <f t="shared" si="8"/>
        <v>117.41780000000001</v>
      </c>
      <c r="G87" s="41">
        <f t="shared" si="9"/>
        <v>440.31675000000001</v>
      </c>
      <c r="H87" s="41">
        <f>+INGENIERIA!P87</f>
        <v>287.67</v>
      </c>
      <c r="I87" s="41">
        <f t="shared" si="10"/>
        <v>6716.2945500000005</v>
      </c>
      <c r="J87" s="41">
        <f t="shared" si="11"/>
        <v>1074.6071280000001</v>
      </c>
      <c r="K87" s="41">
        <f t="shared" si="12"/>
        <v>7790.9016780000002</v>
      </c>
    </row>
    <row r="88" spans="1:11" x14ac:dyDescent="0.2">
      <c r="A88" s="2" t="s">
        <v>178</v>
      </c>
      <c r="B88" s="1" t="s">
        <v>179</v>
      </c>
      <c r="C88" s="14">
        <v>4319.3</v>
      </c>
      <c r="E88" s="41">
        <f t="shared" si="7"/>
        <v>4319.3</v>
      </c>
      <c r="F88" s="41">
        <f t="shared" si="8"/>
        <v>86.38600000000001</v>
      </c>
      <c r="G88" s="41">
        <f t="shared" si="9"/>
        <v>323.94749999999999</v>
      </c>
      <c r="H88" s="41">
        <f>+INGENIERIA!P88</f>
        <v>211.65</v>
      </c>
      <c r="I88" s="41">
        <f t="shared" si="10"/>
        <v>4941.2835000000005</v>
      </c>
      <c r="J88" s="41">
        <f t="shared" si="11"/>
        <v>790.60536000000013</v>
      </c>
      <c r="K88" s="41">
        <f t="shared" si="12"/>
        <v>5731.8888600000009</v>
      </c>
    </row>
    <row r="89" spans="1:11" x14ac:dyDescent="0.2">
      <c r="A89" s="2" t="s">
        <v>180</v>
      </c>
      <c r="B89" s="1" t="s">
        <v>181</v>
      </c>
      <c r="C89" s="14">
        <v>3794.3</v>
      </c>
      <c r="E89" s="41">
        <f t="shared" ref="E89:E119" si="13">+C89</f>
        <v>3794.3</v>
      </c>
      <c r="F89" s="41">
        <f t="shared" si="8"/>
        <v>75.88600000000001</v>
      </c>
      <c r="G89" s="41">
        <f t="shared" ref="G89:G119" si="14">+E89*7.5%</f>
        <v>284.57249999999999</v>
      </c>
      <c r="H89" s="41">
        <f>+INGENIERIA!P89</f>
        <v>0</v>
      </c>
      <c r="I89" s="41">
        <f t="shared" ref="I89:I119" si="15">SUM(E89:H89)</f>
        <v>4154.7584999999999</v>
      </c>
      <c r="J89" s="41">
        <f t="shared" si="11"/>
        <v>664.76135999999997</v>
      </c>
      <c r="K89" s="41">
        <f t="shared" ref="K89:K119" si="16">+I89+J89</f>
        <v>4819.5198600000003</v>
      </c>
    </row>
    <row r="90" spans="1:11" x14ac:dyDescent="0.2">
      <c r="A90" s="2" t="s">
        <v>182</v>
      </c>
      <c r="B90" s="1" t="s">
        <v>183</v>
      </c>
      <c r="C90" s="14">
        <v>4008.9</v>
      </c>
      <c r="E90" s="41">
        <f t="shared" si="13"/>
        <v>4008.9</v>
      </c>
      <c r="F90" s="41">
        <f t="shared" si="8"/>
        <v>80.177999999999997</v>
      </c>
      <c r="G90" s="41">
        <f t="shared" si="14"/>
        <v>300.66750000000002</v>
      </c>
      <c r="H90" s="41">
        <f>+INGENIERIA!P90</f>
        <v>0</v>
      </c>
      <c r="I90" s="41">
        <f t="shared" si="15"/>
        <v>4389.7455</v>
      </c>
      <c r="J90" s="41">
        <f t="shared" si="11"/>
        <v>702.35928000000001</v>
      </c>
      <c r="K90" s="41">
        <f t="shared" si="16"/>
        <v>5092.1047799999997</v>
      </c>
    </row>
    <row r="91" spans="1:11" x14ac:dyDescent="0.2">
      <c r="A91" s="2" t="s">
        <v>184</v>
      </c>
      <c r="B91" s="1" t="s">
        <v>185</v>
      </c>
      <c r="C91" s="14">
        <v>1818.85</v>
      </c>
      <c r="E91" s="41">
        <f t="shared" si="13"/>
        <v>1818.85</v>
      </c>
      <c r="F91" s="41">
        <f t="shared" si="8"/>
        <v>36.377000000000002</v>
      </c>
      <c r="G91" s="41">
        <f t="shared" si="14"/>
        <v>136.41374999999999</v>
      </c>
      <c r="H91" s="41">
        <f>+INGENIERIA!P91</f>
        <v>89.12</v>
      </c>
      <c r="I91" s="41">
        <f t="shared" si="15"/>
        <v>2080.7607499999999</v>
      </c>
      <c r="J91" s="41">
        <f t="shared" si="11"/>
        <v>332.92171999999999</v>
      </c>
      <c r="K91" s="41">
        <f t="shared" si="16"/>
        <v>2413.6824699999997</v>
      </c>
    </row>
    <row r="92" spans="1:11" x14ac:dyDescent="0.2">
      <c r="A92" s="2" t="s">
        <v>186</v>
      </c>
      <c r="B92" s="1" t="s">
        <v>187</v>
      </c>
      <c r="C92" s="14">
        <v>2379.5700000000002</v>
      </c>
      <c r="E92" s="41">
        <f t="shared" si="13"/>
        <v>2379.5700000000002</v>
      </c>
      <c r="F92" s="41">
        <f t="shared" si="8"/>
        <v>47.591400000000007</v>
      </c>
      <c r="G92" s="41">
        <f t="shared" si="14"/>
        <v>178.46775</v>
      </c>
      <c r="H92" s="41">
        <f>+INGENIERIA!P92</f>
        <v>116.6</v>
      </c>
      <c r="I92" s="41">
        <f t="shared" si="15"/>
        <v>2722.2291499999997</v>
      </c>
      <c r="J92" s="41">
        <f t="shared" si="11"/>
        <v>435.55666399999996</v>
      </c>
      <c r="K92" s="41">
        <f t="shared" si="16"/>
        <v>3157.7858139999998</v>
      </c>
    </row>
    <row r="93" spans="1:11" x14ac:dyDescent="0.2">
      <c r="A93" s="2" t="s">
        <v>188</v>
      </c>
      <c r="B93" s="1" t="s">
        <v>189</v>
      </c>
      <c r="C93" s="14">
        <v>2897.3</v>
      </c>
      <c r="E93" s="41">
        <f t="shared" si="13"/>
        <v>2897.3</v>
      </c>
      <c r="F93" s="41">
        <f t="shared" si="8"/>
        <v>57.946000000000005</v>
      </c>
      <c r="G93" s="41">
        <f t="shared" si="14"/>
        <v>217.29750000000001</v>
      </c>
      <c r="H93" s="41">
        <f>+INGENIERIA!P93</f>
        <v>141.97</v>
      </c>
      <c r="I93" s="41">
        <f t="shared" si="15"/>
        <v>3314.5135</v>
      </c>
      <c r="J93" s="41">
        <f t="shared" si="11"/>
        <v>530.32216000000005</v>
      </c>
      <c r="K93" s="41">
        <f t="shared" si="16"/>
        <v>3844.8356600000002</v>
      </c>
    </row>
    <row r="94" spans="1:11" x14ac:dyDescent="0.2">
      <c r="A94" s="2" t="s">
        <v>190</v>
      </c>
      <c r="B94" s="1" t="s">
        <v>191</v>
      </c>
      <c r="C94" s="14">
        <v>6625.12</v>
      </c>
      <c r="E94" s="41">
        <f t="shared" si="13"/>
        <v>6625.12</v>
      </c>
      <c r="F94" s="41">
        <f t="shared" si="8"/>
        <v>132.50239999999999</v>
      </c>
      <c r="G94" s="41">
        <f t="shared" si="14"/>
        <v>496.88399999999996</v>
      </c>
      <c r="H94" s="41">
        <f>+INGENIERIA!P94</f>
        <v>0</v>
      </c>
      <c r="I94" s="41">
        <f t="shared" si="15"/>
        <v>7254.5064000000002</v>
      </c>
      <c r="J94" s="41">
        <f t="shared" si="11"/>
        <v>1160.7210240000002</v>
      </c>
      <c r="K94" s="41">
        <f t="shared" si="16"/>
        <v>8415.2274240000006</v>
      </c>
    </row>
    <row r="95" spans="1:11" x14ac:dyDescent="0.2">
      <c r="A95" s="2" t="s">
        <v>192</v>
      </c>
      <c r="B95" s="1" t="s">
        <v>193</v>
      </c>
      <c r="C95" s="14">
        <v>1304.06</v>
      </c>
      <c r="E95" s="41">
        <f t="shared" si="13"/>
        <v>1304.06</v>
      </c>
      <c r="F95" s="41">
        <f t="shared" si="8"/>
        <v>26.081199999999999</v>
      </c>
      <c r="G95" s="41">
        <f t="shared" si="14"/>
        <v>97.80449999999999</v>
      </c>
      <c r="H95" s="41">
        <f>+INGENIERIA!P95</f>
        <v>63.9</v>
      </c>
      <c r="I95" s="41">
        <f t="shared" si="15"/>
        <v>1491.8457000000001</v>
      </c>
      <c r="J95" s="41">
        <f t="shared" si="11"/>
        <v>238.69531200000003</v>
      </c>
      <c r="K95" s="41">
        <f t="shared" si="16"/>
        <v>1730.5410120000001</v>
      </c>
    </row>
    <row r="96" spans="1:11" x14ac:dyDescent="0.2">
      <c r="A96" s="2" t="s">
        <v>194</v>
      </c>
      <c r="B96" s="1" t="s">
        <v>195</v>
      </c>
      <c r="C96" s="14">
        <v>5850.7</v>
      </c>
      <c r="E96" s="41">
        <f t="shared" si="13"/>
        <v>5850.7</v>
      </c>
      <c r="F96" s="41">
        <f t="shared" si="8"/>
        <v>117.014</v>
      </c>
      <c r="G96" s="41">
        <f t="shared" si="14"/>
        <v>438.80249999999995</v>
      </c>
      <c r="H96" s="41">
        <f>+INGENIERIA!P96</f>
        <v>0</v>
      </c>
      <c r="I96" s="41">
        <f t="shared" si="15"/>
        <v>6406.5164999999997</v>
      </c>
      <c r="J96" s="41">
        <f t="shared" si="11"/>
        <v>1025.0426399999999</v>
      </c>
      <c r="K96" s="41">
        <f t="shared" si="16"/>
        <v>7431.5591399999994</v>
      </c>
    </row>
    <row r="97" spans="1:11" x14ac:dyDescent="0.2">
      <c r="A97" s="2" t="s">
        <v>196</v>
      </c>
      <c r="B97" s="1" t="s">
        <v>197</v>
      </c>
      <c r="C97" s="14">
        <v>1573.13</v>
      </c>
      <c r="E97" s="41">
        <f t="shared" si="13"/>
        <v>1573.13</v>
      </c>
      <c r="F97" s="41">
        <f t="shared" si="8"/>
        <v>31.462600000000002</v>
      </c>
      <c r="G97" s="41">
        <f t="shared" si="14"/>
        <v>117.98475000000001</v>
      </c>
      <c r="H97" s="41">
        <f>+INGENIERIA!P97</f>
        <v>77.08</v>
      </c>
      <c r="I97" s="41">
        <f t="shared" si="15"/>
        <v>1799.6573500000002</v>
      </c>
      <c r="J97" s="41">
        <f t="shared" si="11"/>
        <v>287.94517600000006</v>
      </c>
      <c r="K97" s="41">
        <f t="shared" si="16"/>
        <v>2087.6025260000001</v>
      </c>
    </row>
    <row r="98" spans="1:11" x14ac:dyDescent="0.2">
      <c r="A98" s="2" t="s">
        <v>198</v>
      </c>
      <c r="B98" s="1" t="s">
        <v>199</v>
      </c>
      <c r="C98" s="14">
        <v>5734.42</v>
      </c>
      <c r="E98" s="41">
        <f t="shared" si="13"/>
        <v>5734.42</v>
      </c>
      <c r="F98" s="41">
        <f t="shared" si="8"/>
        <v>114.6884</v>
      </c>
      <c r="G98" s="41">
        <f t="shared" si="14"/>
        <v>430.08150000000001</v>
      </c>
      <c r="H98" s="41">
        <f>+INGENIERIA!P98</f>
        <v>0</v>
      </c>
      <c r="I98" s="41">
        <f t="shared" si="15"/>
        <v>6279.1899000000003</v>
      </c>
      <c r="J98" s="41">
        <f t="shared" si="11"/>
        <v>1004.6703840000001</v>
      </c>
      <c r="K98" s="41">
        <f t="shared" si="16"/>
        <v>7283.8602840000003</v>
      </c>
    </row>
    <row r="99" spans="1:11" x14ac:dyDescent="0.2">
      <c r="A99" s="2" t="s">
        <v>200</v>
      </c>
      <c r="B99" s="1" t="s">
        <v>201</v>
      </c>
      <c r="C99" s="14">
        <v>5734.14</v>
      </c>
      <c r="E99" s="41">
        <f t="shared" si="13"/>
        <v>5734.14</v>
      </c>
      <c r="F99" s="41">
        <f t="shared" si="8"/>
        <v>114.68280000000001</v>
      </c>
      <c r="G99" s="41">
        <f t="shared" si="14"/>
        <v>430.06049999999999</v>
      </c>
      <c r="H99" s="41">
        <f>+INGENIERIA!P99</f>
        <v>0</v>
      </c>
      <c r="I99" s="41">
        <f t="shared" si="15"/>
        <v>6278.8832999999995</v>
      </c>
      <c r="J99" s="41">
        <f t="shared" si="11"/>
        <v>1004.6213279999999</v>
      </c>
      <c r="K99" s="41">
        <f t="shared" si="16"/>
        <v>7283.5046279999997</v>
      </c>
    </row>
    <row r="100" spans="1:11" x14ac:dyDescent="0.2">
      <c r="A100" s="2" t="s">
        <v>202</v>
      </c>
      <c r="B100" s="1" t="s">
        <v>203</v>
      </c>
      <c r="C100" s="14">
        <v>4803.07</v>
      </c>
      <c r="E100" s="41">
        <f t="shared" si="13"/>
        <v>4803.07</v>
      </c>
      <c r="F100" s="41">
        <f t="shared" si="8"/>
        <v>96.061399999999992</v>
      </c>
      <c r="G100" s="41">
        <f t="shared" si="14"/>
        <v>360.23024999999996</v>
      </c>
      <c r="H100" s="41">
        <f>+INGENIERIA!P100</f>
        <v>235.35</v>
      </c>
      <c r="I100" s="41">
        <f t="shared" si="15"/>
        <v>5494.7116499999993</v>
      </c>
      <c r="J100" s="41">
        <f t="shared" si="11"/>
        <v>879.15386399999988</v>
      </c>
      <c r="K100" s="41">
        <f t="shared" si="16"/>
        <v>6373.8655139999992</v>
      </c>
    </row>
    <row r="101" spans="1:11" x14ac:dyDescent="0.2">
      <c r="A101" s="2" t="s">
        <v>204</v>
      </c>
      <c r="B101" s="1" t="s">
        <v>205</v>
      </c>
      <c r="C101" s="14">
        <v>2236.5300000000002</v>
      </c>
      <c r="E101" s="41">
        <f t="shared" si="13"/>
        <v>2236.5300000000002</v>
      </c>
      <c r="F101" s="41">
        <f t="shared" si="8"/>
        <v>44.730600000000003</v>
      </c>
      <c r="G101" s="41">
        <f t="shared" si="14"/>
        <v>167.73975000000002</v>
      </c>
      <c r="H101" s="41">
        <f>+INGENIERIA!P101</f>
        <v>109.59</v>
      </c>
      <c r="I101" s="41">
        <f t="shared" si="15"/>
        <v>2558.5903500000004</v>
      </c>
      <c r="J101" s="41">
        <f t="shared" si="11"/>
        <v>409.37445600000007</v>
      </c>
      <c r="K101" s="41">
        <f t="shared" si="16"/>
        <v>2967.9648060000004</v>
      </c>
    </row>
    <row r="102" spans="1:11" x14ac:dyDescent="0.2">
      <c r="A102" s="2" t="s">
        <v>206</v>
      </c>
      <c r="B102" s="1" t="s">
        <v>207</v>
      </c>
      <c r="C102" s="14">
        <v>6542.15</v>
      </c>
      <c r="E102" s="41">
        <f t="shared" si="13"/>
        <v>6542.15</v>
      </c>
      <c r="F102" s="41">
        <f t="shared" si="8"/>
        <v>130.84299999999999</v>
      </c>
      <c r="G102" s="41">
        <f t="shared" si="14"/>
        <v>490.66124999999994</v>
      </c>
      <c r="H102" s="41">
        <f>+INGENIERIA!P102</f>
        <v>0</v>
      </c>
      <c r="I102" s="41">
        <f t="shared" si="15"/>
        <v>7163.6542499999996</v>
      </c>
      <c r="J102" s="41">
        <f t="shared" si="11"/>
        <v>1146.1846800000001</v>
      </c>
      <c r="K102" s="41">
        <f t="shared" si="16"/>
        <v>8309.8389299999999</v>
      </c>
    </row>
    <row r="103" spans="1:11" x14ac:dyDescent="0.2">
      <c r="A103" s="2" t="s">
        <v>208</v>
      </c>
      <c r="B103" s="1" t="s">
        <v>209</v>
      </c>
      <c r="C103" s="14">
        <v>738.4</v>
      </c>
      <c r="E103" s="41">
        <f t="shared" si="13"/>
        <v>738.4</v>
      </c>
      <c r="F103" s="41">
        <f t="shared" si="8"/>
        <v>14.768000000000001</v>
      </c>
      <c r="G103" s="41">
        <f t="shared" si="14"/>
        <v>55.379999999999995</v>
      </c>
      <c r="H103" s="41">
        <f>+INGENIERIA!P103</f>
        <v>36.18</v>
      </c>
      <c r="I103" s="41">
        <f t="shared" si="15"/>
        <v>844.72799999999995</v>
      </c>
      <c r="J103" s="41">
        <f t="shared" si="11"/>
        <v>135.15647999999999</v>
      </c>
      <c r="K103" s="41">
        <f t="shared" si="16"/>
        <v>979.88447999999994</v>
      </c>
    </row>
    <row r="104" spans="1:11" x14ac:dyDescent="0.2">
      <c r="A104" s="2" t="s">
        <v>210</v>
      </c>
      <c r="B104" s="1" t="s">
        <v>211</v>
      </c>
      <c r="C104" s="14">
        <v>1783.11</v>
      </c>
      <c r="E104" s="41">
        <f t="shared" si="13"/>
        <v>1783.11</v>
      </c>
      <c r="F104" s="41">
        <f t="shared" si="8"/>
        <v>35.662199999999999</v>
      </c>
      <c r="G104" s="41">
        <f t="shared" si="14"/>
        <v>133.73325</v>
      </c>
      <c r="H104" s="41">
        <f>+INGENIERIA!P104</f>
        <v>0</v>
      </c>
      <c r="I104" s="41">
        <f t="shared" si="15"/>
        <v>1952.5054499999999</v>
      </c>
      <c r="J104" s="41">
        <f t="shared" si="11"/>
        <v>312.40087199999999</v>
      </c>
      <c r="K104" s="41">
        <f t="shared" si="16"/>
        <v>2264.9063219999998</v>
      </c>
    </row>
    <row r="105" spans="1:11" x14ac:dyDescent="0.2">
      <c r="A105" s="2" t="s">
        <v>212</v>
      </c>
      <c r="B105" s="1" t="s">
        <v>213</v>
      </c>
      <c r="C105" s="14">
        <v>7110.95</v>
      </c>
      <c r="E105" s="41">
        <f t="shared" si="13"/>
        <v>7110.95</v>
      </c>
      <c r="F105" s="41">
        <f t="shared" si="8"/>
        <v>142.21899999999999</v>
      </c>
      <c r="G105" s="41">
        <f t="shared" si="14"/>
        <v>533.32124999999996</v>
      </c>
      <c r="H105" s="41">
        <f>+INGENIERIA!P105</f>
        <v>0</v>
      </c>
      <c r="I105" s="41">
        <f t="shared" si="15"/>
        <v>7786.4902499999998</v>
      </c>
      <c r="J105" s="41">
        <f t="shared" si="11"/>
        <v>1245.83844</v>
      </c>
      <c r="K105" s="41">
        <f t="shared" si="16"/>
        <v>9032.3286900000003</v>
      </c>
    </row>
    <row r="106" spans="1:11" x14ac:dyDescent="0.2">
      <c r="A106" s="2" t="s">
        <v>214</v>
      </c>
      <c r="B106" s="1" t="s">
        <v>215</v>
      </c>
      <c r="C106" s="14">
        <v>4322.79</v>
      </c>
      <c r="E106" s="41">
        <f t="shared" si="13"/>
        <v>4322.79</v>
      </c>
      <c r="F106" s="41">
        <f t="shared" si="8"/>
        <v>86.455799999999996</v>
      </c>
      <c r="G106" s="41">
        <f t="shared" si="14"/>
        <v>324.20925</v>
      </c>
      <c r="H106" s="41">
        <f>+INGENIERIA!P106</f>
        <v>211.82</v>
      </c>
      <c r="I106" s="41">
        <f t="shared" si="15"/>
        <v>4945.2750499999993</v>
      </c>
      <c r="J106" s="41">
        <f t="shared" si="11"/>
        <v>791.24400799999989</v>
      </c>
      <c r="K106" s="41">
        <f t="shared" si="16"/>
        <v>5736.5190579999989</v>
      </c>
    </row>
    <row r="107" spans="1:11" x14ac:dyDescent="0.2">
      <c r="A107" s="2" t="s">
        <v>216</v>
      </c>
      <c r="B107" s="1" t="s">
        <v>217</v>
      </c>
      <c r="C107" s="14">
        <v>2912.25</v>
      </c>
      <c r="E107" s="41">
        <f t="shared" si="13"/>
        <v>2912.25</v>
      </c>
      <c r="F107" s="41">
        <f t="shared" si="8"/>
        <v>58.245000000000005</v>
      </c>
      <c r="G107" s="41">
        <f t="shared" si="14"/>
        <v>218.41874999999999</v>
      </c>
      <c r="H107" s="41">
        <f>+INGENIERIA!P107</f>
        <v>0</v>
      </c>
      <c r="I107" s="41">
        <f t="shared" si="15"/>
        <v>3188.9137499999997</v>
      </c>
      <c r="J107" s="41">
        <f t="shared" si="11"/>
        <v>510.22619999999995</v>
      </c>
      <c r="K107" s="41">
        <f t="shared" si="16"/>
        <v>3699.1399499999998</v>
      </c>
    </row>
    <row r="108" spans="1:11" x14ac:dyDescent="0.2">
      <c r="A108" s="2" t="s">
        <v>218</v>
      </c>
      <c r="B108" s="1" t="s">
        <v>219</v>
      </c>
      <c r="C108" s="14">
        <v>2317.16</v>
      </c>
      <c r="E108" s="41">
        <f t="shared" si="13"/>
        <v>2317.16</v>
      </c>
      <c r="F108" s="41">
        <f t="shared" si="8"/>
        <v>46.343199999999996</v>
      </c>
      <c r="G108" s="41">
        <f t="shared" si="14"/>
        <v>173.78699999999998</v>
      </c>
      <c r="H108" s="41">
        <f>+INGENIERIA!P108</f>
        <v>113.54</v>
      </c>
      <c r="I108" s="41">
        <f t="shared" si="15"/>
        <v>2650.8301999999994</v>
      </c>
      <c r="J108" s="41">
        <f t="shared" si="11"/>
        <v>424.13283199999989</v>
      </c>
      <c r="K108" s="41">
        <f t="shared" si="16"/>
        <v>3074.9630319999992</v>
      </c>
    </row>
    <row r="109" spans="1:11" x14ac:dyDescent="0.2">
      <c r="A109" s="2" t="s">
        <v>220</v>
      </c>
      <c r="B109" s="1" t="s">
        <v>221</v>
      </c>
      <c r="C109" s="14">
        <v>1859.65</v>
      </c>
      <c r="E109" s="41">
        <f t="shared" si="13"/>
        <v>1859.65</v>
      </c>
      <c r="F109" s="41">
        <f t="shared" si="8"/>
        <v>37.193000000000005</v>
      </c>
      <c r="G109" s="41">
        <f t="shared" si="14"/>
        <v>139.47375</v>
      </c>
      <c r="H109" s="41">
        <f>+INGENIERIA!P109</f>
        <v>91.12</v>
      </c>
      <c r="I109" s="41">
        <f t="shared" si="15"/>
        <v>2127.4367499999998</v>
      </c>
      <c r="J109" s="41">
        <f t="shared" si="11"/>
        <v>340.38988000000001</v>
      </c>
      <c r="K109" s="41">
        <f t="shared" si="16"/>
        <v>2467.82663</v>
      </c>
    </row>
    <row r="110" spans="1:11" x14ac:dyDescent="0.2">
      <c r="A110" s="2" t="s">
        <v>222</v>
      </c>
      <c r="B110" s="1" t="s">
        <v>223</v>
      </c>
      <c r="C110" s="14">
        <v>737.41</v>
      </c>
      <c r="E110" s="41">
        <f t="shared" si="13"/>
        <v>737.41</v>
      </c>
      <c r="F110" s="41">
        <f t="shared" si="8"/>
        <v>14.748199999999999</v>
      </c>
      <c r="G110" s="41">
        <f t="shared" si="14"/>
        <v>55.305749999999996</v>
      </c>
      <c r="H110" s="41">
        <f>+INGENIERIA!P110</f>
        <v>36.130000000000003</v>
      </c>
      <c r="I110" s="41">
        <f t="shared" si="15"/>
        <v>843.59394999999995</v>
      </c>
      <c r="J110" s="41">
        <f t="shared" si="11"/>
        <v>134.975032</v>
      </c>
      <c r="K110" s="41">
        <f t="shared" si="16"/>
        <v>978.56898200000001</v>
      </c>
    </row>
    <row r="111" spans="1:11" x14ac:dyDescent="0.2">
      <c r="A111" s="2" t="s">
        <v>224</v>
      </c>
      <c r="B111" s="1" t="s">
        <v>225</v>
      </c>
      <c r="C111" s="14">
        <v>5519.49</v>
      </c>
      <c r="E111" s="41">
        <f t="shared" si="13"/>
        <v>5519.49</v>
      </c>
      <c r="F111" s="41">
        <f t="shared" si="8"/>
        <v>110.38979999999999</v>
      </c>
      <c r="G111" s="41">
        <f t="shared" si="14"/>
        <v>413.96174999999999</v>
      </c>
      <c r="H111" s="41">
        <f>+INGENIERIA!P111</f>
        <v>270.45999999999998</v>
      </c>
      <c r="I111" s="41">
        <f t="shared" si="15"/>
        <v>6314.3015500000001</v>
      </c>
      <c r="J111" s="41">
        <f t="shared" si="11"/>
        <v>1010.2882480000001</v>
      </c>
      <c r="K111" s="41">
        <f t="shared" si="16"/>
        <v>7324.589798</v>
      </c>
    </row>
    <row r="112" spans="1:11" x14ac:dyDescent="0.2">
      <c r="A112" s="2" t="s">
        <v>226</v>
      </c>
      <c r="B112" s="1" t="s">
        <v>227</v>
      </c>
      <c r="C112" s="14">
        <v>4241.66</v>
      </c>
      <c r="E112" s="41">
        <f t="shared" si="13"/>
        <v>4241.66</v>
      </c>
      <c r="F112" s="41">
        <f t="shared" si="8"/>
        <v>84.833200000000005</v>
      </c>
      <c r="G112" s="41">
        <f t="shared" si="14"/>
        <v>318.12449999999995</v>
      </c>
      <c r="H112" s="41">
        <f>+INGENIERIA!P112</f>
        <v>0</v>
      </c>
      <c r="I112" s="41">
        <f t="shared" si="15"/>
        <v>4644.6176999999998</v>
      </c>
      <c r="J112" s="41">
        <f t="shared" si="11"/>
        <v>743.13883199999998</v>
      </c>
      <c r="K112" s="41">
        <f t="shared" si="16"/>
        <v>5387.7565319999994</v>
      </c>
    </row>
    <row r="113" spans="1:11" x14ac:dyDescent="0.2">
      <c r="A113" s="2" t="s">
        <v>228</v>
      </c>
      <c r="B113" s="1" t="s">
        <v>229</v>
      </c>
      <c r="C113" s="14">
        <v>5390.68</v>
      </c>
      <c r="E113" s="41">
        <f t="shared" si="13"/>
        <v>5390.68</v>
      </c>
      <c r="F113" s="41">
        <f t="shared" si="8"/>
        <v>107.81360000000001</v>
      </c>
      <c r="G113" s="41">
        <f t="shared" si="14"/>
        <v>404.30099999999999</v>
      </c>
      <c r="H113" s="41">
        <f>+INGENIERIA!P113</f>
        <v>0</v>
      </c>
      <c r="I113" s="41">
        <f t="shared" si="15"/>
        <v>5902.7946000000011</v>
      </c>
      <c r="J113" s="41">
        <f t="shared" si="11"/>
        <v>944.44713600000023</v>
      </c>
      <c r="K113" s="41">
        <f t="shared" si="16"/>
        <v>6847.2417360000018</v>
      </c>
    </row>
    <row r="114" spans="1:11" x14ac:dyDescent="0.2">
      <c r="A114" s="2" t="s">
        <v>230</v>
      </c>
      <c r="B114" s="1" t="s">
        <v>231</v>
      </c>
      <c r="C114" s="14">
        <v>5335.39</v>
      </c>
      <c r="E114" s="41">
        <f t="shared" si="13"/>
        <v>5335.39</v>
      </c>
      <c r="F114" s="41">
        <f t="shared" si="8"/>
        <v>106.70780000000001</v>
      </c>
      <c r="G114" s="41">
        <f t="shared" si="14"/>
        <v>400.15424999999999</v>
      </c>
      <c r="H114" s="41">
        <f>+INGENIERIA!P114</f>
        <v>0</v>
      </c>
      <c r="I114" s="41">
        <f t="shared" si="15"/>
        <v>5842.2520500000001</v>
      </c>
      <c r="J114" s="41">
        <f t="shared" si="11"/>
        <v>934.76032800000007</v>
      </c>
      <c r="K114" s="41">
        <f t="shared" si="16"/>
        <v>6777.0123780000004</v>
      </c>
    </row>
    <row r="115" spans="1:11" x14ac:dyDescent="0.2">
      <c r="A115" s="2" t="s">
        <v>232</v>
      </c>
      <c r="B115" s="1" t="s">
        <v>233</v>
      </c>
      <c r="C115" s="14">
        <v>1372.19</v>
      </c>
      <c r="E115" s="41">
        <f t="shared" si="13"/>
        <v>1372.19</v>
      </c>
      <c r="F115" s="41">
        <f t="shared" si="8"/>
        <v>27.443800000000003</v>
      </c>
      <c r="G115" s="41">
        <f t="shared" si="14"/>
        <v>102.91425</v>
      </c>
      <c r="H115" s="41">
        <f>+INGENIERIA!P115</f>
        <v>67.239999999999995</v>
      </c>
      <c r="I115" s="41">
        <f t="shared" si="15"/>
        <v>1569.7880500000001</v>
      </c>
      <c r="J115" s="41">
        <f t="shared" si="11"/>
        <v>251.16608800000003</v>
      </c>
      <c r="K115" s="41">
        <f t="shared" si="16"/>
        <v>1820.9541380000001</v>
      </c>
    </row>
    <row r="116" spans="1:11" x14ac:dyDescent="0.2">
      <c r="A116" s="2" t="s">
        <v>234</v>
      </c>
      <c r="B116" s="1" t="s">
        <v>235</v>
      </c>
      <c r="C116" s="14">
        <v>977.99</v>
      </c>
      <c r="E116" s="41">
        <f t="shared" si="13"/>
        <v>977.99</v>
      </c>
      <c r="F116" s="41">
        <f t="shared" si="8"/>
        <v>19.559799999999999</v>
      </c>
      <c r="G116" s="41">
        <f t="shared" si="14"/>
        <v>73.349249999999998</v>
      </c>
      <c r="H116" s="41">
        <f>+INGENIERIA!P116</f>
        <v>47.92</v>
      </c>
      <c r="I116" s="41">
        <f t="shared" si="15"/>
        <v>1118.8190500000001</v>
      </c>
      <c r="J116" s="41">
        <f t="shared" si="11"/>
        <v>179.01104800000002</v>
      </c>
      <c r="K116" s="41">
        <f t="shared" si="16"/>
        <v>1297.8300980000001</v>
      </c>
    </row>
    <row r="117" spans="1:11" x14ac:dyDescent="0.2">
      <c r="A117" s="2" t="s">
        <v>236</v>
      </c>
      <c r="B117" s="1" t="s">
        <v>237</v>
      </c>
      <c r="C117" s="14">
        <v>6432.44</v>
      </c>
      <c r="E117" s="41">
        <f t="shared" si="13"/>
        <v>6432.44</v>
      </c>
      <c r="F117" s="41">
        <f t="shared" si="8"/>
        <v>128.64879999999999</v>
      </c>
      <c r="G117" s="41">
        <f t="shared" si="14"/>
        <v>482.43299999999994</v>
      </c>
      <c r="H117" s="41">
        <f>+INGENIERIA!P117</f>
        <v>315.19</v>
      </c>
      <c r="I117" s="41">
        <f t="shared" si="15"/>
        <v>7358.7117999999991</v>
      </c>
      <c r="J117" s="41">
        <f t="shared" si="11"/>
        <v>1177.3938879999998</v>
      </c>
      <c r="K117" s="41">
        <f t="shared" si="16"/>
        <v>8536.1056879999996</v>
      </c>
    </row>
    <row r="118" spans="1:11" x14ac:dyDescent="0.2">
      <c r="A118" s="2" t="s">
        <v>238</v>
      </c>
      <c r="B118" s="1" t="s">
        <v>239</v>
      </c>
      <c r="C118" s="14">
        <v>5269.65</v>
      </c>
      <c r="E118" s="41">
        <f t="shared" si="13"/>
        <v>5269.65</v>
      </c>
      <c r="F118" s="41">
        <f t="shared" si="8"/>
        <v>105.393</v>
      </c>
      <c r="G118" s="41">
        <f t="shared" si="14"/>
        <v>395.22374999999994</v>
      </c>
      <c r="H118" s="41">
        <f>+INGENIERIA!P118</f>
        <v>0</v>
      </c>
      <c r="I118" s="41">
        <f t="shared" si="15"/>
        <v>5770.2667499999998</v>
      </c>
      <c r="J118" s="41">
        <f t="shared" si="11"/>
        <v>923.24267999999995</v>
      </c>
      <c r="K118" s="41">
        <f t="shared" si="16"/>
        <v>6693.5094300000001</v>
      </c>
    </row>
    <row r="119" spans="1:11" x14ac:dyDescent="0.2">
      <c r="A119" s="2" t="s">
        <v>240</v>
      </c>
      <c r="B119" s="1" t="s">
        <v>241</v>
      </c>
      <c r="C119" s="14">
        <v>7010.77</v>
      </c>
      <c r="E119" s="41">
        <f t="shared" si="13"/>
        <v>7010.77</v>
      </c>
      <c r="F119" s="41">
        <f t="shared" si="8"/>
        <v>140.21540000000002</v>
      </c>
      <c r="G119" s="41">
        <f t="shared" si="14"/>
        <v>525.80775000000006</v>
      </c>
      <c r="H119" s="41">
        <f>+INGENIERIA!P119</f>
        <v>0</v>
      </c>
      <c r="I119" s="41">
        <f t="shared" si="15"/>
        <v>7676.7931500000004</v>
      </c>
      <c r="J119" s="41">
        <f t="shared" si="11"/>
        <v>1228.286904</v>
      </c>
      <c r="K119" s="41">
        <f t="shared" si="16"/>
        <v>8905.080054</v>
      </c>
    </row>
    <row r="120" spans="1:11" s="7" customFormat="1" x14ac:dyDescent="0.2">
      <c r="A120" s="17" t="s">
        <v>153</v>
      </c>
      <c r="C120" s="7" t="s">
        <v>154</v>
      </c>
      <c r="E120" s="39" t="s">
        <v>154</v>
      </c>
      <c r="F120" s="39" t="s">
        <v>154</v>
      </c>
      <c r="G120" s="39" t="s">
        <v>154</v>
      </c>
      <c r="H120" s="39" t="s">
        <v>154</v>
      </c>
      <c r="I120" s="39" t="s">
        <v>154</v>
      </c>
      <c r="J120" s="39" t="s">
        <v>154</v>
      </c>
      <c r="K120" s="39" t="s">
        <v>154</v>
      </c>
    </row>
    <row r="121" spans="1:11" x14ac:dyDescent="0.2">
      <c r="C121" s="19">
        <v>160947</v>
      </c>
      <c r="E121" s="42">
        <f>SUM(E77:E119)</f>
        <v>160946.99999999997</v>
      </c>
      <c r="F121" s="42">
        <f t="shared" ref="F121:K121" si="17">SUM(F77:F119)</f>
        <v>3218.9400000000005</v>
      </c>
      <c r="G121" s="42">
        <f t="shared" si="17"/>
        <v>12071.024999999996</v>
      </c>
      <c r="H121" s="42">
        <f t="shared" si="17"/>
        <v>3610.1800000000003</v>
      </c>
      <c r="I121" s="42">
        <f t="shared" si="17"/>
        <v>179847.14500000002</v>
      </c>
      <c r="J121" s="42">
        <f t="shared" si="17"/>
        <v>28775.5432</v>
      </c>
      <c r="K121" s="42">
        <f t="shared" si="17"/>
        <v>208622.68820000003</v>
      </c>
    </row>
    <row r="123" spans="1:11" s="7" customFormat="1" x14ac:dyDescent="0.2">
      <c r="A123" s="16"/>
      <c r="C123" s="7" t="s">
        <v>242</v>
      </c>
      <c r="E123" s="39" t="s">
        <v>242</v>
      </c>
      <c r="F123" s="39" t="s">
        <v>242</v>
      </c>
      <c r="G123" s="39" t="s">
        <v>242</v>
      </c>
      <c r="H123" s="39" t="s">
        <v>242</v>
      </c>
      <c r="I123" s="39" t="s">
        <v>242</v>
      </c>
      <c r="J123" s="39" t="s">
        <v>242</v>
      </c>
      <c r="K123" s="39" t="s">
        <v>242</v>
      </c>
    </row>
    <row r="124" spans="1:11" ht="13.5" thickBot="1" x14ac:dyDescent="0.25">
      <c r="A124" s="17" t="s">
        <v>243</v>
      </c>
      <c r="B124" s="1" t="s">
        <v>244</v>
      </c>
      <c r="C124" s="19">
        <v>516795.33</v>
      </c>
      <c r="E124" s="43">
        <f>+E74+E121</f>
        <v>516795.32999999996</v>
      </c>
      <c r="F124" s="43">
        <f t="shared" ref="F124:K124" si="18">+F74+F121</f>
        <v>10335.906600000002</v>
      </c>
      <c r="G124" s="43">
        <f t="shared" si="18"/>
        <v>38759.649749999982</v>
      </c>
      <c r="H124" s="43">
        <f t="shared" si="18"/>
        <v>3610.1800000000003</v>
      </c>
      <c r="I124" s="43">
        <f t="shared" si="18"/>
        <v>569501.06634999998</v>
      </c>
      <c r="J124" s="43">
        <f t="shared" si="18"/>
        <v>91120.170616000003</v>
      </c>
      <c r="K124" s="43">
        <f t="shared" si="18"/>
        <v>660621.23696600005</v>
      </c>
    </row>
    <row r="125" spans="1:11" ht="12" thickTop="1" x14ac:dyDescent="0.2"/>
    <row r="126" spans="1:11" x14ac:dyDescent="0.2">
      <c r="C126" s="1" t="s">
        <v>244</v>
      </c>
    </row>
    <row r="127" spans="1:11" x14ac:dyDescent="0.2">
      <c r="A127" s="2" t="s">
        <v>244</v>
      </c>
      <c r="B127" s="1" t="s">
        <v>244</v>
      </c>
      <c r="C127" s="18"/>
    </row>
  </sheetData>
  <autoFilter ref="A11:N74">
    <filterColumn colId="12">
      <filters>
        <filter val="ADMON SERVICIO"/>
        <filter val="SERVICIO"/>
      </filters>
    </filterColumn>
  </autoFilter>
  <mergeCells count="1">
    <mergeCell ref="E7:K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7"/>
  <sheetViews>
    <sheetView workbookViewId="0">
      <pane xSplit="2" ySplit="11" topLeftCell="L13" activePane="bottomRight" state="frozen"/>
      <selection pane="topRight" activeCell="C1" sqref="C1"/>
      <selection pane="bottomLeft" activeCell="A14" sqref="A14"/>
      <selection pane="bottomRight" activeCell="V34" sqref="V34"/>
    </sheetView>
  </sheetViews>
  <sheetFormatPr baseColWidth="10" defaultRowHeight="11.25" x14ac:dyDescent="0.2"/>
  <cols>
    <col min="1" max="1" width="7.85546875" style="2" customWidth="1"/>
    <col min="2" max="2" width="27.7109375" style="1" customWidth="1"/>
    <col min="3" max="3" width="11" style="1" customWidth="1"/>
    <col min="4" max="5" width="9.42578125" style="1" customWidth="1"/>
    <col min="6" max="6" width="12.5703125" style="1" customWidth="1"/>
    <col min="7" max="7" width="13.85546875" style="1" customWidth="1"/>
    <col min="8" max="8" width="15" style="1" customWidth="1"/>
    <col min="9" max="9" width="14.28515625" style="1" customWidth="1"/>
    <col min="10" max="10" width="13.28515625" style="1" customWidth="1"/>
    <col min="11" max="11" width="12.85546875" style="1" customWidth="1"/>
    <col min="12" max="12" width="10.85546875" style="1" customWidth="1"/>
    <col min="13" max="13" width="11.28515625" style="1" customWidth="1"/>
    <col min="14" max="14" width="10.85546875" style="1" customWidth="1"/>
    <col min="15" max="15" width="11.85546875" style="1" customWidth="1"/>
    <col min="16" max="16" width="11.5703125" style="1" customWidth="1"/>
    <col min="17" max="17" width="10" style="1" customWidth="1"/>
    <col min="18" max="18" width="11.85546875" style="1" customWidth="1"/>
    <col min="19" max="19" width="10" style="1" customWidth="1"/>
    <col min="20" max="20" width="10.42578125" style="1" customWidth="1"/>
    <col min="21" max="21" width="15" style="1" bestFit="1" customWidth="1"/>
    <col min="22" max="22" width="12.5703125" style="1" customWidth="1"/>
    <col min="23" max="16384" width="11.42578125" style="1"/>
  </cols>
  <sheetData>
    <row r="1" spans="1:22" ht="18" customHeight="1" x14ac:dyDescent="0.25">
      <c r="A1" s="3" t="s">
        <v>0</v>
      </c>
      <c r="B1" s="47" t="s">
        <v>244</v>
      </c>
      <c r="C1" s="48"/>
      <c r="D1" s="48"/>
      <c r="E1" s="48"/>
    </row>
    <row r="2" spans="1:22" ht="24.95" customHeight="1" x14ac:dyDescent="0.2">
      <c r="A2" s="4" t="s">
        <v>1</v>
      </c>
      <c r="B2" s="21" t="s">
        <v>2</v>
      </c>
      <c r="C2" s="22"/>
      <c r="D2" s="22"/>
      <c r="E2" s="22"/>
    </row>
    <row r="3" spans="1:22" ht="15.75" x14ac:dyDescent="0.25">
      <c r="B3" s="23" t="s">
        <v>3</v>
      </c>
      <c r="C3" s="24"/>
      <c r="D3" s="24"/>
      <c r="E3" s="24"/>
      <c r="F3" s="7"/>
    </row>
    <row r="4" spans="1:22" ht="15" x14ac:dyDescent="0.25">
      <c r="B4" s="25" t="s">
        <v>4</v>
      </c>
      <c r="C4" s="24"/>
      <c r="D4" s="24"/>
      <c r="E4" s="24"/>
      <c r="F4" s="7"/>
    </row>
    <row r="5" spans="1:22" x14ac:dyDescent="0.2">
      <c r="B5" s="6" t="s">
        <v>5</v>
      </c>
    </row>
    <row r="6" spans="1:22" x14ac:dyDescent="0.2">
      <c r="B6" s="6" t="s">
        <v>6</v>
      </c>
    </row>
    <row r="8" spans="1:22" s="5" customFormat="1" ht="23.25" thickBot="1" x14ac:dyDescent="0.25">
      <c r="A8" s="8" t="s">
        <v>7</v>
      </c>
      <c r="B8" s="9" t="s">
        <v>8</v>
      </c>
      <c r="C8" s="9" t="s">
        <v>9</v>
      </c>
      <c r="D8" s="9" t="s">
        <v>10</v>
      </c>
      <c r="E8" s="9" t="s">
        <v>11</v>
      </c>
      <c r="F8" s="9" t="s">
        <v>12</v>
      </c>
      <c r="G8" s="9" t="s">
        <v>13</v>
      </c>
      <c r="H8" s="10" t="s">
        <v>14</v>
      </c>
      <c r="I8" s="9" t="s">
        <v>15</v>
      </c>
      <c r="J8" s="9" t="s">
        <v>16</v>
      </c>
      <c r="K8" s="9" t="s">
        <v>17</v>
      </c>
      <c r="L8" s="9" t="s">
        <v>18</v>
      </c>
      <c r="M8" s="9" t="s">
        <v>19</v>
      </c>
      <c r="N8" s="9" t="s">
        <v>20</v>
      </c>
      <c r="O8" s="9" t="s">
        <v>21</v>
      </c>
      <c r="P8" s="9" t="s">
        <v>22</v>
      </c>
      <c r="Q8" s="9" t="s">
        <v>23</v>
      </c>
      <c r="R8" s="9" t="s">
        <v>24</v>
      </c>
      <c r="S8" s="9" t="s">
        <v>25</v>
      </c>
      <c r="T8" s="9" t="s">
        <v>26</v>
      </c>
      <c r="U8" s="10" t="s">
        <v>27</v>
      </c>
      <c r="V8" s="11" t="s">
        <v>28</v>
      </c>
    </row>
    <row r="9" spans="1:22" ht="12" thickTop="1" x14ac:dyDescent="0.2">
      <c r="A9" s="13" t="s">
        <v>29</v>
      </c>
    </row>
    <row r="11" spans="1:22" x14ac:dyDescent="0.2">
      <c r="A11" s="12" t="s">
        <v>30</v>
      </c>
    </row>
    <row r="12" spans="1:22" x14ac:dyDescent="0.2">
      <c r="A12" s="2" t="s">
        <v>31</v>
      </c>
      <c r="B12" s="1" t="s">
        <v>32</v>
      </c>
      <c r="C12" s="14">
        <v>880.02</v>
      </c>
      <c r="D12" s="14">
        <v>146.66999999999999</v>
      </c>
      <c r="E12" s="14">
        <v>0</v>
      </c>
      <c r="F12" s="14">
        <v>4900.33</v>
      </c>
      <c r="G12" s="14">
        <v>0</v>
      </c>
      <c r="H12" s="14">
        <v>5927.02</v>
      </c>
      <c r="I12" s="14">
        <v>0</v>
      </c>
      <c r="J12" s="14">
        <v>0</v>
      </c>
      <c r="K12" s="14">
        <v>0</v>
      </c>
      <c r="L12" s="14">
        <v>1035.3399999999999</v>
      </c>
      <c r="M12" s="14">
        <v>245.55</v>
      </c>
      <c r="N12" s="14">
        <v>0</v>
      </c>
      <c r="O12" s="14">
        <v>0</v>
      </c>
      <c r="P12" s="14">
        <v>0</v>
      </c>
      <c r="Q12" s="15">
        <v>-7.0000000000000007E-2</v>
      </c>
      <c r="R12" s="14">
        <v>0</v>
      </c>
      <c r="S12" s="14">
        <v>0</v>
      </c>
      <c r="T12" s="14">
        <v>0</v>
      </c>
      <c r="U12" s="14">
        <v>1280.82</v>
      </c>
      <c r="V12" s="14">
        <v>4646.2</v>
      </c>
    </row>
    <row r="13" spans="1:22" x14ac:dyDescent="0.2">
      <c r="A13" s="2" t="s">
        <v>33</v>
      </c>
      <c r="B13" s="1" t="s">
        <v>34</v>
      </c>
      <c r="C13" s="14">
        <v>999.66</v>
      </c>
      <c r="D13" s="14">
        <v>166.61</v>
      </c>
      <c r="E13" s="14">
        <v>0</v>
      </c>
      <c r="F13" s="14">
        <v>3263.03</v>
      </c>
      <c r="G13" s="14">
        <v>0</v>
      </c>
      <c r="H13" s="14">
        <v>4429.3</v>
      </c>
      <c r="I13" s="14">
        <v>0</v>
      </c>
      <c r="J13" s="14">
        <v>0</v>
      </c>
      <c r="K13" s="14">
        <v>0</v>
      </c>
      <c r="L13" s="14">
        <v>690.71</v>
      </c>
      <c r="M13" s="14">
        <v>102.44</v>
      </c>
      <c r="N13" s="14">
        <v>0</v>
      </c>
      <c r="O13" s="14">
        <v>0</v>
      </c>
      <c r="P13" s="14">
        <v>0</v>
      </c>
      <c r="Q13" s="15">
        <v>-0.05</v>
      </c>
      <c r="R13" s="14">
        <v>0</v>
      </c>
      <c r="S13" s="14">
        <v>0</v>
      </c>
      <c r="T13" s="14">
        <v>0</v>
      </c>
      <c r="U13" s="14">
        <v>793.1</v>
      </c>
      <c r="V13" s="14">
        <v>3636.2</v>
      </c>
    </row>
    <row r="14" spans="1:22" x14ac:dyDescent="0.2">
      <c r="A14" s="2" t="s">
        <v>35</v>
      </c>
      <c r="B14" s="1" t="s">
        <v>36</v>
      </c>
      <c r="C14" s="14">
        <v>880.02</v>
      </c>
      <c r="D14" s="14">
        <v>146.66999999999999</v>
      </c>
      <c r="E14" s="14">
        <v>0</v>
      </c>
      <c r="F14" s="14">
        <v>0</v>
      </c>
      <c r="G14" s="14">
        <v>0</v>
      </c>
      <c r="H14" s="14">
        <v>1026.69</v>
      </c>
      <c r="I14" s="14">
        <v>0</v>
      </c>
      <c r="J14" s="14">
        <v>0</v>
      </c>
      <c r="K14" s="15">
        <v>-18.41</v>
      </c>
      <c r="L14" s="14">
        <v>0</v>
      </c>
      <c r="M14" s="14">
        <v>25.48</v>
      </c>
      <c r="N14" s="14">
        <v>0</v>
      </c>
      <c r="O14" s="14">
        <v>0</v>
      </c>
      <c r="P14" s="14">
        <v>0</v>
      </c>
      <c r="Q14" s="14">
        <v>0.02</v>
      </c>
      <c r="R14" s="14">
        <v>0</v>
      </c>
      <c r="S14" s="14">
        <v>0</v>
      </c>
      <c r="T14" s="14">
        <v>0</v>
      </c>
      <c r="U14" s="14">
        <v>7.09</v>
      </c>
      <c r="V14" s="14">
        <v>1019.6</v>
      </c>
    </row>
    <row r="15" spans="1:22" x14ac:dyDescent="0.2">
      <c r="A15" s="2" t="s">
        <v>37</v>
      </c>
      <c r="B15" s="1" t="s">
        <v>38</v>
      </c>
      <c r="C15" s="14">
        <v>4000.02</v>
      </c>
      <c r="D15" s="14">
        <v>666.67</v>
      </c>
      <c r="E15" s="14">
        <v>0</v>
      </c>
      <c r="F15" s="14">
        <v>23579.18</v>
      </c>
      <c r="G15" s="14">
        <v>0</v>
      </c>
      <c r="H15" s="14">
        <v>28245.87</v>
      </c>
      <c r="I15" s="14">
        <v>0</v>
      </c>
      <c r="J15" s="14">
        <v>524.96</v>
      </c>
      <c r="K15" s="14">
        <v>0</v>
      </c>
      <c r="L15" s="14">
        <v>8084.83</v>
      </c>
      <c r="M15" s="14">
        <v>360.26</v>
      </c>
      <c r="N15" s="14">
        <v>0</v>
      </c>
      <c r="O15" s="14">
        <v>0</v>
      </c>
      <c r="P15" s="14">
        <v>0</v>
      </c>
      <c r="Q15" s="15">
        <v>-0.18</v>
      </c>
      <c r="R15" s="14">
        <v>0</v>
      </c>
      <c r="S15" s="14">
        <v>0</v>
      </c>
      <c r="T15" s="14">
        <v>0</v>
      </c>
      <c r="U15" s="14">
        <v>8969.8700000000008</v>
      </c>
      <c r="V15" s="14">
        <v>19276</v>
      </c>
    </row>
    <row r="16" spans="1:22" x14ac:dyDescent="0.2">
      <c r="A16" s="2" t="s">
        <v>39</v>
      </c>
      <c r="B16" s="1" t="s">
        <v>40</v>
      </c>
      <c r="C16" s="14">
        <v>880.02</v>
      </c>
      <c r="D16" s="14">
        <v>146.66999999999999</v>
      </c>
      <c r="E16" s="14">
        <v>0</v>
      </c>
      <c r="F16" s="14">
        <v>2156.7600000000002</v>
      </c>
      <c r="G16" s="14">
        <v>0</v>
      </c>
      <c r="H16" s="14">
        <v>3183.45</v>
      </c>
      <c r="I16" s="14">
        <v>0</v>
      </c>
      <c r="J16" s="14">
        <v>0</v>
      </c>
      <c r="K16" s="14">
        <v>0</v>
      </c>
      <c r="L16" s="14">
        <v>424.6</v>
      </c>
      <c r="M16" s="14">
        <v>25.48</v>
      </c>
      <c r="N16" s="14">
        <v>0</v>
      </c>
      <c r="O16" s="14">
        <v>0</v>
      </c>
      <c r="P16" s="14">
        <v>0</v>
      </c>
      <c r="Q16" s="15">
        <v>-0.03</v>
      </c>
      <c r="R16" s="14">
        <v>0</v>
      </c>
      <c r="S16" s="14">
        <v>0</v>
      </c>
      <c r="T16" s="14">
        <v>0</v>
      </c>
      <c r="U16" s="14">
        <v>450.05</v>
      </c>
      <c r="V16" s="14">
        <v>2733.4</v>
      </c>
    </row>
    <row r="17" spans="1:22" x14ac:dyDescent="0.2">
      <c r="A17" s="2" t="s">
        <v>41</v>
      </c>
      <c r="B17" s="1" t="s">
        <v>42</v>
      </c>
      <c r="C17" s="14">
        <v>880.02</v>
      </c>
      <c r="D17" s="14">
        <v>146.66999999999999</v>
      </c>
      <c r="E17" s="14">
        <v>0</v>
      </c>
      <c r="F17" s="14">
        <v>0</v>
      </c>
      <c r="G17" s="14">
        <v>0</v>
      </c>
      <c r="H17" s="14">
        <v>1026.69</v>
      </c>
      <c r="I17" s="14">
        <v>0</v>
      </c>
      <c r="J17" s="14">
        <v>358.34</v>
      </c>
      <c r="K17" s="15">
        <v>-18.41</v>
      </c>
      <c r="L17" s="14">
        <v>0</v>
      </c>
      <c r="M17" s="14">
        <v>118.33</v>
      </c>
      <c r="N17" s="14">
        <v>0</v>
      </c>
      <c r="O17" s="14">
        <v>0</v>
      </c>
      <c r="P17" s="14">
        <v>0</v>
      </c>
      <c r="Q17" s="14">
        <v>0.03</v>
      </c>
      <c r="R17" s="14">
        <v>0</v>
      </c>
      <c r="S17" s="14">
        <v>0</v>
      </c>
      <c r="T17" s="14">
        <v>0</v>
      </c>
      <c r="U17" s="14">
        <v>458.29</v>
      </c>
      <c r="V17" s="14">
        <v>568.4</v>
      </c>
    </row>
    <row r="18" spans="1:22" x14ac:dyDescent="0.2">
      <c r="A18" s="2" t="s">
        <v>43</v>
      </c>
      <c r="B18" s="1" t="s">
        <v>44</v>
      </c>
      <c r="C18" s="14">
        <v>880.02</v>
      </c>
      <c r="D18" s="14">
        <v>146.66999999999999</v>
      </c>
      <c r="E18" s="14">
        <v>0</v>
      </c>
      <c r="F18" s="14">
        <v>0</v>
      </c>
      <c r="G18" s="14">
        <v>0</v>
      </c>
      <c r="H18" s="14">
        <v>1026.69</v>
      </c>
      <c r="I18" s="14">
        <v>0</v>
      </c>
      <c r="J18" s="14">
        <v>467.79</v>
      </c>
      <c r="K18" s="15">
        <v>-18.41</v>
      </c>
      <c r="L18" s="14">
        <v>0</v>
      </c>
      <c r="M18" s="14">
        <v>25.48</v>
      </c>
      <c r="N18" s="14">
        <v>0</v>
      </c>
      <c r="O18" s="14">
        <v>0</v>
      </c>
      <c r="P18" s="14">
        <v>0</v>
      </c>
      <c r="Q18" s="14">
        <v>0.03</v>
      </c>
      <c r="R18" s="14">
        <v>0</v>
      </c>
      <c r="S18" s="14">
        <v>0</v>
      </c>
      <c r="T18" s="14">
        <v>0</v>
      </c>
      <c r="U18" s="14">
        <v>474.89</v>
      </c>
      <c r="V18" s="14">
        <v>551.79999999999995</v>
      </c>
    </row>
    <row r="19" spans="1:22" x14ac:dyDescent="0.2">
      <c r="A19" s="2" t="s">
        <v>45</v>
      </c>
      <c r="B19" s="1" t="s">
        <v>46</v>
      </c>
      <c r="C19" s="14">
        <v>1200</v>
      </c>
      <c r="D19" s="14">
        <v>200</v>
      </c>
      <c r="E19" s="14">
        <v>0</v>
      </c>
      <c r="F19" s="14">
        <v>0</v>
      </c>
      <c r="G19" s="14">
        <v>0</v>
      </c>
      <c r="H19" s="14">
        <v>1400</v>
      </c>
      <c r="I19" s="14">
        <v>0</v>
      </c>
      <c r="J19" s="14">
        <v>0</v>
      </c>
      <c r="K19" s="14">
        <v>0</v>
      </c>
      <c r="L19" s="14">
        <v>35.93</v>
      </c>
      <c r="M19" s="14">
        <v>34.76</v>
      </c>
      <c r="N19" s="14">
        <v>0</v>
      </c>
      <c r="O19" s="14">
        <v>0</v>
      </c>
      <c r="P19" s="14">
        <v>0</v>
      </c>
      <c r="Q19" s="14">
        <v>0.11</v>
      </c>
      <c r="R19" s="14">
        <v>0</v>
      </c>
      <c r="S19" s="14">
        <v>0</v>
      </c>
      <c r="T19" s="14">
        <v>0</v>
      </c>
      <c r="U19" s="14">
        <v>70.8</v>
      </c>
      <c r="V19" s="14">
        <v>1329.2</v>
      </c>
    </row>
    <row r="20" spans="1:22" x14ac:dyDescent="0.2">
      <c r="A20" s="2" t="s">
        <v>47</v>
      </c>
      <c r="B20" s="1" t="s">
        <v>48</v>
      </c>
      <c r="C20" s="14">
        <v>733.35</v>
      </c>
      <c r="D20" s="14">
        <v>146.66999999999999</v>
      </c>
      <c r="E20" s="14">
        <v>0</v>
      </c>
      <c r="F20" s="14">
        <v>0</v>
      </c>
      <c r="G20" s="14">
        <v>0</v>
      </c>
      <c r="H20" s="14">
        <v>880.02</v>
      </c>
      <c r="I20" s="14">
        <v>0</v>
      </c>
      <c r="J20" s="14">
        <v>0</v>
      </c>
      <c r="K20" s="15">
        <v>-36.86</v>
      </c>
      <c r="L20" s="14">
        <v>0</v>
      </c>
      <c r="M20" s="14">
        <v>21.85</v>
      </c>
      <c r="N20" s="14">
        <v>0</v>
      </c>
      <c r="O20" s="14">
        <v>0</v>
      </c>
      <c r="P20" s="14">
        <v>0</v>
      </c>
      <c r="Q20" s="14">
        <v>0.03</v>
      </c>
      <c r="R20" s="14">
        <v>0</v>
      </c>
      <c r="S20" s="14">
        <v>0</v>
      </c>
      <c r="T20" s="14">
        <v>0</v>
      </c>
      <c r="U20" s="14">
        <v>-14.98</v>
      </c>
      <c r="V20" s="14">
        <v>895</v>
      </c>
    </row>
    <row r="21" spans="1:22" x14ac:dyDescent="0.2">
      <c r="A21" s="2" t="s">
        <v>49</v>
      </c>
      <c r="B21" s="1" t="s">
        <v>50</v>
      </c>
      <c r="C21" s="14">
        <v>880.02</v>
      </c>
      <c r="D21" s="14">
        <v>146.66999999999999</v>
      </c>
      <c r="E21" s="14">
        <v>0</v>
      </c>
      <c r="F21" s="14">
        <v>0</v>
      </c>
      <c r="G21" s="14">
        <v>0</v>
      </c>
      <c r="H21" s="14">
        <v>1026.69</v>
      </c>
      <c r="I21" s="14">
        <v>500</v>
      </c>
      <c r="J21" s="14">
        <v>0</v>
      </c>
      <c r="K21" s="15">
        <v>-18.41</v>
      </c>
      <c r="L21" s="14">
        <v>0</v>
      </c>
      <c r="M21" s="14">
        <v>88.99</v>
      </c>
      <c r="N21" s="14">
        <v>0</v>
      </c>
      <c r="O21" s="14">
        <v>0</v>
      </c>
      <c r="P21" s="14">
        <v>0</v>
      </c>
      <c r="Q21" s="15">
        <v>-0.12</v>
      </c>
      <c r="R21" s="14">
        <v>286.83</v>
      </c>
      <c r="S21" s="14">
        <v>0</v>
      </c>
      <c r="T21" s="14">
        <v>0</v>
      </c>
      <c r="U21" s="14">
        <v>857.29</v>
      </c>
      <c r="V21" s="14">
        <v>169.4</v>
      </c>
    </row>
    <row r="22" spans="1:22" x14ac:dyDescent="0.2">
      <c r="A22" s="2" t="s">
        <v>51</v>
      </c>
      <c r="B22" s="1" t="s">
        <v>52</v>
      </c>
      <c r="C22" s="14">
        <v>1285.68</v>
      </c>
      <c r="D22" s="14">
        <v>214.28</v>
      </c>
      <c r="E22" s="14">
        <v>0</v>
      </c>
      <c r="F22" s="14">
        <v>2770.61</v>
      </c>
      <c r="G22" s="14">
        <v>0</v>
      </c>
      <c r="H22" s="14">
        <v>4270.57</v>
      </c>
      <c r="I22" s="14">
        <v>0</v>
      </c>
      <c r="J22" s="14">
        <v>0</v>
      </c>
      <c r="K22" s="14">
        <v>0</v>
      </c>
      <c r="L22" s="14">
        <v>656.8</v>
      </c>
      <c r="M22" s="14">
        <v>60.43</v>
      </c>
      <c r="N22" s="14">
        <v>0</v>
      </c>
      <c r="O22" s="14">
        <v>0</v>
      </c>
      <c r="P22" s="14">
        <v>0</v>
      </c>
      <c r="Q22" s="15">
        <v>-0.06</v>
      </c>
      <c r="R22" s="14">
        <v>0</v>
      </c>
      <c r="S22" s="14">
        <v>0</v>
      </c>
      <c r="T22" s="14">
        <v>0</v>
      </c>
      <c r="U22" s="14">
        <v>717.17</v>
      </c>
      <c r="V22" s="14">
        <v>3553.4</v>
      </c>
    </row>
    <row r="23" spans="1:22" x14ac:dyDescent="0.2">
      <c r="A23" s="2" t="s">
        <v>53</v>
      </c>
      <c r="B23" s="1" t="s">
        <v>54</v>
      </c>
      <c r="C23" s="14">
        <v>799.98</v>
      </c>
      <c r="D23" s="14">
        <v>133.33000000000001</v>
      </c>
      <c r="E23" s="14">
        <v>0</v>
      </c>
      <c r="F23" s="14">
        <v>1320</v>
      </c>
      <c r="G23" s="14">
        <v>0</v>
      </c>
      <c r="H23" s="14">
        <v>2253.31</v>
      </c>
      <c r="I23" s="14">
        <v>0</v>
      </c>
      <c r="J23" s="14">
        <v>0</v>
      </c>
      <c r="K23" s="14">
        <v>0</v>
      </c>
      <c r="L23" s="14">
        <v>229.98</v>
      </c>
      <c r="M23" s="14">
        <v>43.46</v>
      </c>
      <c r="N23" s="14">
        <v>0</v>
      </c>
      <c r="O23" s="14">
        <v>0</v>
      </c>
      <c r="P23" s="14">
        <v>0</v>
      </c>
      <c r="Q23" s="14">
        <v>7.0000000000000007E-2</v>
      </c>
      <c r="R23" s="14">
        <v>0</v>
      </c>
      <c r="S23" s="14">
        <v>0</v>
      </c>
      <c r="T23" s="14">
        <v>0</v>
      </c>
      <c r="U23" s="14">
        <v>273.51</v>
      </c>
      <c r="V23" s="14">
        <v>1979.8</v>
      </c>
    </row>
    <row r="24" spans="1:22" x14ac:dyDescent="0.2">
      <c r="A24" s="2" t="s">
        <v>55</v>
      </c>
      <c r="B24" s="1" t="s">
        <v>56</v>
      </c>
      <c r="C24" s="14">
        <v>4000.02</v>
      </c>
      <c r="D24" s="14">
        <v>666.67</v>
      </c>
      <c r="E24" s="14">
        <v>0</v>
      </c>
      <c r="F24" s="14">
        <v>51046.46</v>
      </c>
      <c r="G24" s="14">
        <v>0</v>
      </c>
      <c r="H24" s="14">
        <v>55713.15</v>
      </c>
      <c r="I24" s="14">
        <v>0</v>
      </c>
      <c r="J24" s="14">
        <v>0</v>
      </c>
      <c r="K24" s="14">
        <v>0</v>
      </c>
      <c r="L24" s="14">
        <v>17423.71</v>
      </c>
      <c r="M24" s="14">
        <v>360.26</v>
      </c>
      <c r="N24" s="14">
        <v>0</v>
      </c>
      <c r="O24" s="14">
        <v>5323.5</v>
      </c>
      <c r="P24" s="14">
        <v>0</v>
      </c>
      <c r="Q24" s="15">
        <v>-0.12</v>
      </c>
      <c r="R24" s="14">
        <v>0</v>
      </c>
      <c r="S24" s="14">
        <v>1000</v>
      </c>
      <c r="T24" s="14">
        <v>1250</v>
      </c>
      <c r="U24" s="14">
        <v>25357.35</v>
      </c>
      <c r="V24" s="14">
        <v>30355.8</v>
      </c>
    </row>
    <row r="25" spans="1:22" x14ac:dyDescent="0.2">
      <c r="A25" s="2" t="s">
        <v>57</v>
      </c>
      <c r="B25" s="1" t="s">
        <v>58</v>
      </c>
      <c r="C25" s="14">
        <v>880.02</v>
      </c>
      <c r="D25" s="14">
        <v>146.66999999999999</v>
      </c>
      <c r="E25" s="14">
        <v>0</v>
      </c>
      <c r="F25" s="14">
        <v>0</v>
      </c>
      <c r="G25" s="14">
        <v>0</v>
      </c>
      <c r="H25" s="14">
        <v>1026.69</v>
      </c>
      <c r="I25" s="14">
        <v>0</v>
      </c>
      <c r="J25" s="14">
        <v>0</v>
      </c>
      <c r="K25" s="15">
        <v>-18.41</v>
      </c>
      <c r="L25" s="14">
        <v>0</v>
      </c>
      <c r="M25" s="14">
        <v>25.48</v>
      </c>
      <c r="N25" s="14">
        <v>0</v>
      </c>
      <c r="O25" s="14">
        <v>0</v>
      </c>
      <c r="P25" s="14">
        <v>0</v>
      </c>
      <c r="Q25" s="14">
        <v>0.02</v>
      </c>
      <c r="R25" s="14">
        <v>0</v>
      </c>
      <c r="S25" s="14">
        <v>0</v>
      </c>
      <c r="T25" s="14">
        <v>0</v>
      </c>
      <c r="U25" s="14">
        <v>7.09</v>
      </c>
      <c r="V25" s="14">
        <v>1019.6</v>
      </c>
    </row>
    <row r="26" spans="1:22" x14ac:dyDescent="0.2">
      <c r="A26" s="2" t="s">
        <v>59</v>
      </c>
      <c r="B26" s="1" t="s">
        <v>60</v>
      </c>
      <c r="C26" s="14">
        <v>880.02</v>
      </c>
      <c r="D26" s="14">
        <v>146.66999999999999</v>
      </c>
      <c r="E26" s="14">
        <v>0</v>
      </c>
      <c r="F26" s="14">
        <v>10329.34</v>
      </c>
      <c r="G26" s="14">
        <v>0</v>
      </c>
      <c r="H26" s="14">
        <v>11356.03</v>
      </c>
      <c r="I26" s="14">
        <v>0</v>
      </c>
      <c r="J26" s="14">
        <v>302.99</v>
      </c>
      <c r="K26" s="14">
        <v>0</v>
      </c>
      <c r="L26" s="14">
        <v>2559.65</v>
      </c>
      <c r="M26" s="14">
        <v>87.95</v>
      </c>
      <c r="N26" s="14">
        <v>0</v>
      </c>
      <c r="O26" s="14">
        <v>0</v>
      </c>
      <c r="P26" s="14">
        <v>0</v>
      </c>
      <c r="Q26" s="14">
        <v>0.04</v>
      </c>
      <c r="R26" s="14">
        <v>0</v>
      </c>
      <c r="S26" s="14">
        <v>0</v>
      </c>
      <c r="T26" s="14">
        <v>0</v>
      </c>
      <c r="U26" s="14">
        <v>2950.63</v>
      </c>
      <c r="V26" s="14">
        <v>8405.4</v>
      </c>
    </row>
    <row r="27" spans="1:22" x14ac:dyDescent="0.2">
      <c r="A27" s="2" t="s">
        <v>61</v>
      </c>
      <c r="B27" s="1" t="s">
        <v>62</v>
      </c>
      <c r="C27" s="14">
        <v>1602</v>
      </c>
      <c r="D27" s="14">
        <v>267</v>
      </c>
      <c r="E27" s="14">
        <v>667.5</v>
      </c>
      <c r="F27" s="14">
        <v>0</v>
      </c>
      <c r="G27" s="14">
        <v>0</v>
      </c>
      <c r="H27" s="14">
        <v>2536.5</v>
      </c>
      <c r="I27" s="14">
        <v>0</v>
      </c>
      <c r="J27" s="14">
        <v>0</v>
      </c>
      <c r="K27" s="14">
        <v>0</v>
      </c>
      <c r="L27" s="14">
        <v>265.02</v>
      </c>
      <c r="M27" s="14">
        <v>48</v>
      </c>
      <c r="N27" s="14">
        <v>0</v>
      </c>
      <c r="O27" s="14">
        <v>0</v>
      </c>
      <c r="P27" s="14">
        <v>0</v>
      </c>
      <c r="Q27" s="14">
        <v>0.04</v>
      </c>
      <c r="R27" s="14">
        <v>667.04</v>
      </c>
      <c r="S27" s="14">
        <v>300</v>
      </c>
      <c r="T27" s="14">
        <v>0</v>
      </c>
      <c r="U27" s="14">
        <v>1280.0999999999999</v>
      </c>
      <c r="V27" s="14">
        <v>1256.4000000000001</v>
      </c>
    </row>
    <row r="28" spans="1:22" x14ac:dyDescent="0.2">
      <c r="A28" s="2" t="s">
        <v>63</v>
      </c>
      <c r="B28" s="1" t="s">
        <v>64</v>
      </c>
      <c r="C28" s="14">
        <v>1602</v>
      </c>
      <c r="D28" s="14">
        <v>267</v>
      </c>
      <c r="E28" s="14">
        <v>0</v>
      </c>
      <c r="F28" s="14">
        <v>0</v>
      </c>
      <c r="G28" s="14">
        <v>0</v>
      </c>
      <c r="H28" s="14">
        <v>1869</v>
      </c>
      <c r="I28" s="14">
        <v>0</v>
      </c>
      <c r="J28" s="14">
        <v>0</v>
      </c>
      <c r="K28" s="14">
        <v>0</v>
      </c>
      <c r="L28" s="14">
        <v>163.25</v>
      </c>
      <c r="M28" s="14">
        <v>49.38</v>
      </c>
      <c r="N28" s="14">
        <v>0</v>
      </c>
      <c r="O28" s="14">
        <v>0</v>
      </c>
      <c r="P28" s="14">
        <v>0</v>
      </c>
      <c r="Q28" s="15">
        <v>-0.03</v>
      </c>
      <c r="R28" s="14">
        <v>0</v>
      </c>
      <c r="S28" s="14">
        <v>0</v>
      </c>
      <c r="T28" s="14">
        <v>0</v>
      </c>
      <c r="U28" s="14">
        <v>212.6</v>
      </c>
      <c r="V28" s="14">
        <v>1656.4</v>
      </c>
    </row>
    <row r="29" spans="1:22" x14ac:dyDescent="0.2">
      <c r="A29" s="2" t="s">
        <v>65</v>
      </c>
      <c r="B29" s="1" t="s">
        <v>66</v>
      </c>
      <c r="C29" s="14">
        <v>880.02</v>
      </c>
      <c r="D29" s="14">
        <v>146.66999999999999</v>
      </c>
      <c r="E29" s="14">
        <v>0</v>
      </c>
      <c r="F29" s="14">
        <v>19726.52</v>
      </c>
      <c r="G29" s="14">
        <v>0</v>
      </c>
      <c r="H29" s="14">
        <v>20753.21</v>
      </c>
      <c r="I29" s="14">
        <v>0</v>
      </c>
      <c r="J29" s="14">
        <v>470.86</v>
      </c>
      <c r="K29" s="14">
        <v>0</v>
      </c>
      <c r="L29" s="14">
        <v>5537.33</v>
      </c>
      <c r="M29" s="14">
        <v>148.97999999999999</v>
      </c>
      <c r="N29" s="14">
        <v>0</v>
      </c>
      <c r="O29" s="14">
        <v>0</v>
      </c>
      <c r="P29" s="14">
        <v>0</v>
      </c>
      <c r="Q29" s="14">
        <v>0.04</v>
      </c>
      <c r="R29" s="14">
        <v>0</v>
      </c>
      <c r="S29" s="14">
        <v>0</v>
      </c>
      <c r="T29" s="14">
        <v>0</v>
      </c>
      <c r="U29" s="14">
        <v>6157.21</v>
      </c>
      <c r="V29" s="14">
        <v>14596</v>
      </c>
    </row>
    <row r="30" spans="1:22" x14ac:dyDescent="0.2">
      <c r="A30" s="2" t="s">
        <v>67</v>
      </c>
      <c r="B30" s="1" t="s">
        <v>68</v>
      </c>
      <c r="C30" s="14">
        <v>880.02</v>
      </c>
      <c r="D30" s="14">
        <v>146.66999999999999</v>
      </c>
      <c r="E30" s="14">
        <v>0</v>
      </c>
      <c r="F30" s="14">
        <v>2902.66</v>
      </c>
      <c r="G30" s="14">
        <v>0</v>
      </c>
      <c r="H30" s="14">
        <v>3929.35</v>
      </c>
      <c r="I30" s="14">
        <v>0</v>
      </c>
      <c r="J30" s="14">
        <v>0</v>
      </c>
      <c r="K30" s="14">
        <v>0</v>
      </c>
      <c r="L30" s="14">
        <v>583.91999999999996</v>
      </c>
      <c r="M30" s="14">
        <v>53.44</v>
      </c>
      <c r="N30" s="14">
        <v>0</v>
      </c>
      <c r="O30" s="14">
        <v>0</v>
      </c>
      <c r="P30" s="14">
        <v>0</v>
      </c>
      <c r="Q30" s="15">
        <v>-0.01</v>
      </c>
      <c r="R30" s="14">
        <v>0</v>
      </c>
      <c r="S30" s="14">
        <v>0</v>
      </c>
      <c r="T30" s="14">
        <v>0</v>
      </c>
      <c r="U30" s="14">
        <v>637.35</v>
      </c>
      <c r="V30" s="14">
        <v>3292</v>
      </c>
    </row>
    <row r="31" spans="1:22" x14ac:dyDescent="0.2">
      <c r="A31" s="2" t="s">
        <v>69</v>
      </c>
      <c r="B31" s="1" t="s">
        <v>70</v>
      </c>
      <c r="C31" s="14">
        <v>4000.02</v>
      </c>
      <c r="D31" s="14">
        <v>666.67</v>
      </c>
      <c r="E31" s="14">
        <v>0</v>
      </c>
      <c r="F31" s="14">
        <v>14967.97</v>
      </c>
      <c r="G31" s="14">
        <v>0</v>
      </c>
      <c r="H31" s="14">
        <v>19634.66</v>
      </c>
      <c r="I31" s="14">
        <v>0</v>
      </c>
      <c r="J31" s="14">
        <v>0</v>
      </c>
      <c r="K31" s="14">
        <v>0</v>
      </c>
      <c r="L31" s="14">
        <v>5157.0200000000004</v>
      </c>
      <c r="M31" s="14">
        <v>331.85</v>
      </c>
      <c r="N31" s="14">
        <v>0</v>
      </c>
      <c r="O31" s="14">
        <v>0</v>
      </c>
      <c r="P31" s="14">
        <v>0</v>
      </c>
      <c r="Q31" s="15">
        <v>-0.01</v>
      </c>
      <c r="R31" s="14">
        <v>0</v>
      </c>
      <c r="S31" s="14">
        <v>0</v>
      </c>
      <c r="T31" s="14">
        <v>0</v>
      </c>
      <c r="U31" s="14">
        <v>5488.86</v>
      </c>
      <c r="V31" s="14">
        <v>14145.8</v>
      </c>
    </row>
    <row r="32" spans="1:22" x14ac:dyDescent="0.2">
      <c r="A32" s="2" t="s">
        <v>71</v>
      </c>
      <c r="B32" s="1" t="s">
        <v>72</v>
      </c>
      <c r="C32" s="14">
        <v>880.02</v>
      </c>
      <c r="D32" s="14">
        <v>146.66999999999999</v>
      </c>
      <c r="E32" s="14">
        <v>0</v>
      </c>
      <c r="F32" s="14">
        <v>6364.75</v>
      </c>
      <c r="G32" s="14">
        <v>0</v>
      </c>
      <c r="H32" s="14">
        <v>7391.44</v>
      </c>
      <c r="I32" s="14">
        <v>0</v>
      </c>
      <c r="J32" s="14">
        <v>0</v>
      </c>
      <c r="K32" s="14">
        <v>0</v>
      </c>
      <c r="L32" s="14">
        <v>1379.77</v>
      </c>
      <c r="M32" s="14">
        <v>25.48</v>
      </c>
      <c r="N32" s="14">
        <v>0</v>
      </c>
      <c r="O32" s="14">
        <v>0</v>
      </c>
      <c r="P32" s="14">
        <v>0</v>
      </c>
      <c r="Q32" s="15">
        <v>-0.01</v>
      </c>
      <c r="R32" s="14">
        <v>0</v>
      </c>
      <c r="S32" s="14">
        <v>0</v>
      </c>
      <c r="T32" s="14">
        <v>0</v>
      </c>
      <c r="U32" s="14">
        <v>1405.24</v>
      </c>
      <c r="V32" s="14">
        <v>5986.2</v>
      </c>
    </row>
    <row r="33" spans="1:22" x14ac:dyDescent="0.2">
      <c r="A33" s="2" t="s">
        <v>73</v>
      </c>
      <c r="B33" s="1" t="s">
        <v>74</v>
      </c>
      <c r="C33" s="14">
        <v>880.02</v>
      </c>
      <c r="D33" s="14">
        <v>146.66999999999999</v>
      </c>
      <c r="E33" s="14">
        <v>0</v>
      </c>
      <c r="F33" s="14">
        <v>0</v>
      </c>
      <c r="G33" s="14">
        <v>0</v>
      </c>
      <c r="H33" s="14">
        <v>1026.69</v>
      </c>
      <c r="I33" s="14">
        <v>0</v>
      </c>
      <c r="J33" s="14">
        <v>0</v>
      </c>
      <c r="K33" s="15">
        <v>-18.41</v>
      </c>
      <c r="L33" s="14">
        <v>0</v>
      </c>
      <c r="M33" s="14">
        <v>25.48</v>
      </c>
      <c r="N33" s="14">
        <v>0</v>
      </c>
      <c r="O33" s="14">
        <v>0</v>
      </c>
      <c r="P33" s="14">
        <v>0</v>
      </c>
      <c r="Q33" s="14">
        <v>0.02</v>
      </c>
      <c r="R33" s="14">
        <v>0</v>
      </c>
      <c r="S33" s="14">
        <v>0</v>
      </c>
      <c r="T33" s="14">
        <v>0</v>
      </c>
      <c r="U33" s="14">
        <v>7.09</v>
      </c>
      <c r="V33" s="14">
        <v>1019.6</v>
      </c>
    </row>
    <row r="34" spans="1:22" x14ac:dyDescent="0.2">
      <c r="A34" s="2" t="s">
        <v>75</v>
      </c>
      <c r="B34" s="1" t="s">
        <v>76</v>
      </c>
      <c r="C34" s="14">
        <v>880.02</v>
      </c>
      <c r="D34" s="14">
        <v>146.66999999999999</v>
      </c>
      <c r="E34" s="14">
        <v>0</v>
      </c>
      <c r="F34" s="14">
        <v>7227.33</v>
      </c>
      <c r="G34" s="14">
        <v>0</v>
      </c>
      <c r="H34" s="14">
        <v>8254.02</v>
      </c>
      <c r="I34" s="14">
        <v>0</v>
      </c>
      <c r="J34" s="14">
        <v>0</v>
      </c>
      <c r="K34" s="14">
        <v>0</v>
      </c>
      <c r="L34" s="14">
        <v>1629.04</v>
      </c>
      <c r="M34" s="14">
        <v>53.33</v>
      </c>
      <c r="N34" s="14">
        <v>0</v>
      </c>
      <c r="O34" s="14">
        <v>0</v>
      </c>
      <c r="P34" s="14">
        <v>0</v>
      </c>
      <c r="Q34" s="15">
        <v>-0.15</v>
      </c>
      <c r="R34" s="14">
        <v>0</v>
      </c>
      <c r="S34" s="14">
        <v>0</v>
      </c>
      <c r="T34" s="14">
        <v>0</v>
      </c>
      <c r="U34" s="14">
        <v>1682.22</v>
      </c>
      <c r="V34" s="14">
        <v>6571.8</v>
      </c>
    </row>
    <row r="35" spans="1:22" x14ac:dyDescent="0.2">
      <c r="A35" s="2" t="s">
        <v>77</v>
      </c>
      <c r="B35" s="1" t="s">
        <v>78</v>
      </c>
      <c r="C35" s="14">
        <v>2400</v>
      </c>
      <c r="D35" s="14">
        <v>400</v>
      </c>
      <c r="E35" s="14">
        <v>0</v>
      </c>
      <c r="F35" s="14">
        <v>0</v>
      </c>
      <c r="G35" s="14">
        <v>0</v>
      </c>
      <c r="H35" s="14">
        <v>2800</v>
      </c>
      <c r="I35" s="14">
        <v>0</v>
      </c>
      <c r="J35" s="14">
        <v>0</v>
      </c>
      <c r="K35" s="14">
        <v>0</v>
      </c>
      <c r="L35" s="14">
        <v>342.69</v>
      </c>
      <c r="M35" s="14">
        <v>74.989999999999995</v>
      </c>
      <c r="N35" s="14">
        <v>0</v>
      </c>
      <c r="O35" s="14">
        <v>0</v>
      </c>
      <c r="P35" s="14">
        <v>0</v>
      </c>
      <c r="Q35" s="15">
        <v>-0.08</v>
      </c>
      <c r="R35" s="14">
        <v>0</v>
      </c>
      <c r="S35" s="14">
        <v>0</v>
      </c>
      <c r="T35" s="14">
        <v>0</v>
      </c>
      <c r="U35" s="14">
        <v>417.6</v>
      </c>
      <c r="V35" s="14">
        <v>2382.4</v>
      </c>
    </row>
    <row r="36" spans="1:22" x14ac:dyDescent="0.2">
      <c r="A36" s="2" t="s">
        <v>79</v>
      </c>
      <c r="B36" s="1" t="s">
        <v>80</v>
      </c>
      <c r="C36" s="14">
        <v>1399.98</v>
      </c>
      <c r="D36" s="14">
        <v>233.33</v>
      </c>
      <c r="E36" s="14">
        <v>0</v>
      </c>
      <c r="F36" s="14">
        <v>0</v>
      </c>
      <c r="G36" s="14">
        <v>0</v>
      </c>
      <c r="H36" s="14">
        <v>1633.31</v>
      </c>
      <c r="I36" s="14">
        <v>0</v>
      </c>
      <c r="J36" s="14">
        <v>0</v>
      </c>
      <c r="K36" s="14">
        <v>0</v>
      </c>
      <c r="L36" s="14">
        <v>70.77</v>
      </c>
      <c r="M36" s="14">
        <v>42.11</v>
      </c>
      <c r="N36" s="14">
        <v>0</v>
      </c>
      <c r="O36" s="14">
        <v>0</v>
      </c>
      <c r="P36" s="14">
        <v>0</v>
      </c>
      <c r="Q36" s="15">
        <v>-0.17</v>
      </c>
      <c r="R36" s="14">
        <v>0</v>
      </c>
      <c r="S36" s="14">
        <v>0</v>
      </c>
      <c r="T36" s="14">
        <v>0</v>
      </c>
      <c r="U36" s="14">
        <v>112.71</v>
      </c>
      <c r="V36" s="14">
        <v>1520.6</v>
      </c>
    </row>
    <row r="37" spans="1:22" x14ac:dyDescent="0.2">
      <c r="A37" s="2" t="s">
        <v>81</v>
      </c>
      <c r="B37" s="1" t="s">
        <v>82</v>
      </c>
      <c r="C37" s="14">
        <v>880.02</v>
      </c>
      <c r="D37" s="14">
        <v>146.66999999999999</v>
      </c>
      <c r="E37" s="14">
        <v>0</v>
      </c>
      <c r="F37" s="14">
        <v>2500</v>
      </c>
      <c r="G37" s="14">
        <v>0</v>
      </c>
      <c r="H37" s="14">
        <v>3526.69</v>
      </c>
      <c r="I37" s="14">
        <v>649.46</v>
      </c>
      <c r="J37" s="14">
        <v>0</v>
      </c>
      <c r="K37" s="14">
        <v>0</v>
      </c>
      <c r="L37" s="14">
        <v>497.91</v>
      </c>
      <c r="M37" s="14">
        <v>169.95</v>
      </c>
      <c r="N37" s="14">
        <v>0</v>
      </c>
      <c r="O37" s="14">
        <v>0</v>
      </c>
      <c r="P37" s="14">
        <v>0</v>
      </c>
      <c r="Q37" s="15">
        <v>-0.03</v>
      </c>
      <c r="R37" s="14">
        <v>0</v>
      </c>
      <c r="S37" s="14">
        <v>0</v>
      </c>
      <c r="T37" s="14">
        <v>0</v>
      </c>
      <c r="U37" s="14">
        <v>1317.29</v>
      </c>
      <c r="V37" s="14">
        <v>2209.4</v>
      </c>
    </row>
    <row r="38" spans="1:22" x14ac:dyDescent="0.2">
      <c r="A38" s="2" t="s">
        <v>83</v>
      </c>
      <c r="B38" s="1" t="s">
        <v>84</v>
      </c>
      <c r="C38" s="14">
        <v>880.02</v>
      </c>
      <c r="D38" s="14">
        <v>146.66999999999999</v>
      </c>
      <c r="E38" s="14">
        <v>0</v>
      </c>
      <c r="F38" s="14">
        <v>0</v>
      </c>
      <c r="G38" s="14">
        <v>0</v>
      </c>
      <c r="H38" s="14">
        <v>1026.69</v>
      </c>
      <c r="I38" s="14">
        <v>0</v>
      </c>
      <c r="J38" s="14">
        <v>0</v>
      </c>
      <c r="K38" s="15">
        <v>-18.41</v>
      </c>
      <c r="L38" s="14">
        <v>0</v>
      </c>
      <c r="M38" s="14">
        <v>25.53</v>
      </c>
      <c r="N38" s="14">
        <v>0</v>
      </c>
      <c r="O38" s="14">
        <v>0</v>
      </c>
      <c r="P38" s="14">
        <v>0</v>
      </c>
      <c r="Q38" s="15">
        <v>-0.03</v>
      </c>
      <c r="R38" s="14">
        <v>0</v>
      </c>
      <c r="S38" s="14">
        <v>0</v>
      </c>
      <c r="T38" s="14">
        <v>0</v>
      </c>
      <c r="U38" s="14">
        <v>7.09</v>
      </c>
      <c r="V38" s="14">
        <v>1019.6</v>
      </c>
    </row>
    <row r="39" spans="1:22" x14ac:dyDescent="0.2">
      <c r="A39" s="2" t="s">
        <v>85</v>
      </c>
      <c r="B39" s="1" t="s">
        <v>86</v>
      </c>
      <c r="C39" s="14">
        <v>880.02</v>
      </c>
      <c r="D39" s="14">
        <v>146.66999999999999</v>
      </c>
      <c r="E39" s="14">
        <v>0</v>
      </c>
      <c r="F39" s="14">
        <v>2709.99</v>
      </c>
      <c r="G39" s="14">
        <v>0</v>
      </c>
      <c r="H39" s="14">
        <v>3736.68</v>
      </c>
      <c r="I39" s="14">
        <v>0</v>
      </c>
      <c r="J39" s="14">
        <v>0</v>
      </c>
      <c r="K39" s="14">
        <v>0</v>
      </c>
      <c r="L39" s="14">
        <v>542.77</v>
      </c>
      <c r="M39" s="14">
        <v>105.63</v>
      </c>
      <c r="N39" s="14">
        <v>0</v>
      </c>
      <c r="O39" s="14">
        <v>0</v>
      </c>
      <c r="P39" s="14">
        <v>0</v>
      </c>
      <c r="Q39" s="15">
        <v>-0.12</v>
      </c>
      <c r="R39" s="14">
        <v>0</v>
      </c>
      <c r="S39" s="14">
        <v>0</v>
      </c>
      <c r="T39" s="14">
        <v>0</v>
      </c>
      <c r="U39" s="14">
        <v>648.28</v>
      </c>
      <c r="V39" s="14">
        <v>3088.4</v>
      </c>
    </row>
    <row r="40" spans="1:22" x14ac:dyDescent="0.2">
      <c r="A40" s="2" t="s">
        <v>87</v>
      </c>
      <c r="B40" s="1" t="s">
        <v>88</v>
      </c>
      <c r="C40" s="14">
        <v>880.02</v>
      </c>
      <c r="D40" s="14">
        <v>146.66999999999999</v>
      </c>
      <c r="E40" s="14">
        <v>0</v>
      </c>
      <c r="F40" s="14">
        <v>0</v>
      </c>
      <c r="G40" s="14">
        <v>0</v>
      </c>
      <c r="H40" s="14">
        <v>1026.69</v>
      </c>
      <c r="I40" s="14">
        <v>0</v>
      </c>
      <c r="J40" s="14">
        <v>0</v>
      </c>
      <c r="K40" s="15">
        <v>-18.41</v>
      </c>
      <c r="L40" s="14">
        <v>0</v>
      </c>
      <c r="M40" s="14">
        <v>25.48</v>
      </c>
      <c r="N40" s="14">
        <v>0</v>
      </c>
      <c r="O40" s="14">
        <v>0</v>
      </c>
      <c r="P40" s="14">
        <v>0</v>
      </c>
      <c r="Q40" s="14">
        <v>0.02</v>
      </c>
      <c r="R40" s="14">
        <v>0</v>
      </c>
      <c r="S40" s="14">
        <v>0</v>
      </c>
      <c r="T40" s="14">
        <v>0</v>
      </c>
      <c r="U40" s="14">
        <v>7.09</v>
      </c>
      <c r="V40" s="14">
        <v>1019.6</v>
      </c>
    </row>
    <row r="41" spans="1:22" x14ac:dyDescent="0.2">
      <c r="A41" s="2" t="s">
        <v>89</v>
      </c>
      <c r="B41" s="1" t="s">
        <v>90</v>
      </c>
      <c r="C41" s="14">
        <v>1399.98</v>
      </c>
      <c r="D41" s="14">
        <v>233.33</v>
      </c>
      <c r="E41" s="14">
        <v>0</v>
      </c>
      <c r="F41" s="14">
        <v>6373.84</v>
      </c>
      <c r="G41" s="14">
        <v>0</v>
      </c>
      <c r="H41" s="14">
        <v>8007.15</v>
      </c>
      <c r="I41" s="14">
        <v>0</v>
      </c>
      <c r="J41" s="14">
        <v>0</v>
      </c>
      <c r="K41" s="14">
        <v>0</v>
      </c>
      <c r="L41" s="14">
        <v>1554.98</v>
      </c>
      <c r="M41" s="14">
        <v>182.33</v>
      </c>
      <c r="N41" s="14">
        <v>0</v>
      </c>
      <c r="O41" s="14">
        <v>0</v>
      </c>
      <c r="P41" s="14">
        <v>0</v>
      </c>
      <c r="Q41" s="15">
        <v>-0.16</v>
      </c>
      <c r="R41" s="14">
        <v>0</v>
      </c>
      <c r="S41" s="14">
        <v>0</v>
      </c>
      <c r="T41" s="14">
        <v>0</v>
      </c>
      <c r="U41" s="14">
        <v>1737.15</v>
      </c>
      <c r="V41" s="14">
        <v>6270</v>
      </c>
    </row>
    <row r="42" spans="1:22" x14ac:dyDescent="0.2">
      <c r="A42" s="2" t="s">
        <v>91</v>
      </c>
      <c r="B42" s="1" t="s">
        <v>92</v>
      </c>
      <c r="C42" s="14">
        <v>880.02</v>
      </c>
      <c r="D42" s="14">
        <v>146.66999999999999</v>
      </c>
      <c r="E42" s="14">
        <v>0</v>
      </c>
      <c r="F42" s="14">
        <v>7000.67</v>
      </c>
      <c r="G42" s="14">
        <v>0</v>
      </c>
      <c r="H42" s="14">
        <v>8027.36</v>
      </c>
      <c r="I42" s="14">
        <v>802.69</v>
      </c>
      <c r="J42" s="14">
        <v>0</v>
      </c>
      <c r="K42" s="14">
        <v>0</v>
      </c>
      <c r="L42" s="14">
        <v>1561.05</v>
      </c>
      <c r="M42" s="14">
        <v>142.91999999999999</v>
      </c>
      <c r="N42" s="14">
        <v>0</v>
      </c>
      <c r="O42" s="14">
        <v>5000</v>
      </c>
      <c r="P42" s="14">
        <v>0</v>
      </c>
      <c r="Q42" s="14">
        <v>0.1</v>
      </c>
      <c r="R42" s="14">
        <v>0</v>
      </c>
      <c r="S42" s="14">
        <v>0</v>
      </c>
      <c r="T42" s="14">
        <v>0</v>
      </c>
      <c r="U42" s="14">
        <v>7506.76</v>
      </c>
      <c r="V42" s="14">
        <v>520.6</v>
      </c>
    </row>
    <row r="43" spans="1:22" x14ac:dyDescent="0.2">
      <c r="A43" s="2" t="s">
        <v>93</v>
      </c>
      <c r="B43" s="1" t="s">
        <v>94</v>
      </c>
      <c r="C43" s="14">
        <v>880.02</v>
      </c>
      <c r="D43" s="14">
        <v>146.66999999999999</v>
      </c>
      <c r="E43" s="14">
        <v>0</v>
      </c>
      <c r="F43" s="14">
        <v>3170.94</v>
      </c>
      <c r="G43" s="14">
        <v>0</v>
      </c>
      <c r="H43" s="14">
        <v>4197.63</v>
      </c>
      <c r="I43" s="14">
        <v>0</v>
      </c>
      <c r="J43" s="14">
        <v>0</v>
      </c>
      <c r="K43" s="14">
        <v>0</v>
      </c>
      <c r="L43" s="14">
        <v>641.22</v>
      </c>
      <c r="M43" s="14">
        <v>86.54</v>
      </c>
      <c r="N43" s="14">
        <v>0</v>
      </c>
      <c r="O43" s="14">
        <v>0</v>
      </c>
      <c r="P43" s="14">
        <v>0</v>
      </c>
      <c r="Q43" s="15">
        <v>-0.13</v>
      </c>
      <c r="R43" s="14">
        <v>0</v>
      </c>
      <c r="S43" s="14">
        <v>0</v>
      </c>
      <c r="T43" s="14">
        <v>0</v>
      </c>
      <c r="U43" s="14">
        <v>727.63</v>
      </c>
      <c r="V43" s="14">
        <v>3470</v>
      </c>
    </row>
    <row r="44" spans="1:22" x14ac:dyDescent="0.2">
      <c r="A44" s="2" t="s">
        <v>95</v>
      </c>
      <c r="B44" s="1" t="s">
        <v>96</v>
      </c>
      <c r="C44" s="14">
        <v>1200</v>
      </c>
      <c r="D44" s="14">
        <v>200</v>
      </c>
      <c r="E44" s="14">
        <v>0</v>
      </c>
      <c r="F44" s="14">
        <v>0</v>
      </c>
      <c r="G44" s="14">
        <v>0</v>
      </c>
      <c r="H44" s="14">
        <v>1400</v>
      </c>
      <c r="I44" s="14">
        <v>0</v>
      </c>
      <c r="J44" s="14">
        <v>0</v>
      </c>
      <c r="K44" s="14">
        <v>0</v>
      </c>
      <c r="L44" s="14">
        <v>35.93</v>
      </c>
      <c r="M44" s="14">
        <v>34.76</v>
      </c>
      <c r="N44" s="14">
        <v>0</v>
      </c>
      <c r="O44" s="14">
        <v>0</v>
      </c>
      <c r="P44" s="14">
        <v>0</v>
      </c>
      <c r="Q44" s="15">
        <v>-0.09</v>
      </c>
      <c r="R44" s="14">
        <v>0</v>
      </c>
      <c r="S44" s="14">
        <v>0</v>
      </c>
      <c r="T44" s="14">
        <v>0</v>
      </c>
      <c r="U44" s="14">
        <v>70.599999999999994</v>
      </c>
      <c r="V44" s="14">
        <v>1329.4</v>
      </c>
    </row>
    <row r="45" spans="1:22" x14ac:dyDescent="0.2">
      <c r="A45" s="2" t="s">
        <v>97</v>
      </c>
      <c r="B45" s="1" t="s">
        <v>98</v>
      </c>
      <c r="C45" s="14">
        <v>999.96</v>
      </c>
      <c r="D45" s="14">
        <v>166.66</v>
      </c>
      <c r="E45" s="14">
        <v>0</v>
      </c>
      <c r="F45" s="14">
        <v>2193.77</v>
      </c>
      <c r="G45" s="14">
        <v>0</v>
      </c>
      <c r="H45" s="14">
        <v>3360.39</v>
      </c>
      <c r="I45" s="14">
        <v>0</v>
      </c>
      <c r="J45" s="14">
        <v>0</v>
      </c>
      <c r="K45" s="14">
        <v>0</v>
      </c>
      <c r="L45" s="14">
        <v>462.39</v>
      </c>
      <c r="M45" s="14">
        <v>64.010000000000005</v>
      </c>
      <c r="N45" s="14">
        <v>0</v>
      </c>
      <c r="O45" s="14">
        <v>0</v>
      </c>
      <c r="P45" s="14">
        <v>0</v>
      </c>
      <c r="Q45" s="15">
        <v>-0.01</v>
      </c>
      <c r="R45" s="14">
        <v>0</v>
      </c>
      <c r="S45" s="14">
        <v>0</v>
      </c>
      <c r="T45" s="14">
        <v>0</v>
      </c>
      <c r="U45" s="14">
        <v>526.39</v>
      </c>
      <c r="V45" s="14">
        <v>2834</v>
      </c>
    </row>
    <row r="46" spans="1:22" x14ac:dyDescent="0.2">
      <c r="A46" s="2" t="s">
        <v>99</v>
      </c>
      <c r="B46" s="1" t="s">
        <v>100</v>
      </c>
      <c r="C46" s="14">
        <v>1333.32</v>
      </c>
      <c r="D46" s="14">
        <v>333.33</v>
      </c>
      <c r="E46" s="14">
        <v>0</v>
      </c>
      <c r="F46" s="14">
        <v>0</v>
      </c>
      <c r="G46" s="14">
        <v>0</v>
      </c>
      <c r="H46" s="14">
        <v>1666.65</v>
      </c>
      <c r="I46" s="14">
        <v>0</v>
      </c>
      <c r="J46" s="14">
        <v>0</v>
      </c>
      <c r="K46" s="14">
        <v>0</v>
      </c>
      <c r="L46" s="14">
        <v>82.67</v>
      </c>
      <c r="M46" s="14">
        <v>43.82</v>
      </c>
      <c r="N46" s="14">
        <v>0</v>
      </c>
      <c r="O46" s="14">
        <v>0</v>
      </c>
      <c r="P46" s="14">
        <v>0</v>
      </c>
      <c r="Q46" s="15">
        <v>-0.04</v>
      </c>
      <c r="R46" s="14">
        <v>0</v>
      </c>
      <c r="S46" s="14">
        <v>0</v>
      </c>
      <c r="T46" s="14">
        <v>0</v>
      </c>
      <c r="U46" s="14">
        <v>126.45</v>
      </c>
      <c r="V46" s="14">
        <v>1540.2</v>
      </c>
    </row>
    <row r="47" spans="1:22" x14ac:dyDescent="0.2">
      <c r="A47" s="2" t="s">
        <v>101</v>
      </c>
      <c r="B47" s="1" t="s">
        <v>102</v>
      </c>
      <c r="C47" s="14">
        <v>880.02</v>
      </c>
      <c r="D47" s="14">
        <v>146.66999999999999</v>
      </c>
      <c r="E47" s="14">
        <v>0</v>
      </c>
      <c r="F47" s="14">
        <v>0</v>
      </c>
      <c r="G47" s="14">
        <v>0</v>
      </c>
      <c r="H47" s="14">
        <v>1026.69</v>
      </c>
      <c r="I47" s="14">
        <v>0</v>
      </c>
      <c r="J47" s="14">
        <v>0</v>
      </c>
      <c r="K47" s="15">
        <v>-18.41</v>
      </c>
      <c r="L47" s="14">
        <v>0</v>
      </c>
      <c r="M47" s="14">
        <v>174.88</v>
      </c>
      <c r="N47" s="14">
        <v>0</v>
      </c>
      <c r="O47" s="14">
        <v>0</v>
      </c>
      <c r="P47" s="14">
        <v>0</v>
      </c>
      <c r="Q47" s="14">
        <v>0.02</v>
      </c>
      <c r="R47" s="14">
        <v>0</v>
      </c>
      <c r="S47" s="14">
        <v>0</v>
      </c>
      <c r="T47" s="14">
        <v>0</v>
      </c>
      <c r="U47" s="14">
        <v>156.49</v>
      </c>
      <c r="V47" s="14">
        <v>870.2</v>
      </c>
    </row>
    <row r="48" spans="1:22" x14ac:dyDescent="0.2">
      <c r="A48" s="2" t="s">
        <v>103</v>
      </c>
      <c r="B48" s="1" t="s">
        <v>104</v>
      </c>
      <c r="C48" s="14">
        <v>880.02</v>
      </c>
      <c r="D48" s="14">
        <v>146.66999999999999</v>
      </c>
      <c r="E48" s="14">
        <v>0</v>
      </c>
      <c r="F48" s="14">
        <v>6325.52</v>
      </c>
      <c r="G48" s="14">
        <v>0</v>
      </c>
      <c r="H48" s="14">
        <v>7352.21</v>
      </c>
      <c r="I48" s="14">
        <v>0</v>
      </c>
      <c r="J48" s="14">
        <v>0</v>
      </c>
      <c r="K48" s="14">
        <v>0</v>
      </c>
      <c r="L48" s="14">
        <v>1370.55</v>
      </c>
      <c r="M48" s="14">
        <v>162.69999999999999</v>
      </c>
      <c r="N48" s="14">
        <v>0</v>
      </c>
      <c r="O48" s="14">
        <v>0</v>
      </c>
      <c r="P48" s="14">
        <v>0</v>
      </c>
      <c r="Q48" s="15">
        <v>-0.04</v>
      </c>
      <c r="R48" s="14">
        <v>0</v>
      </c>
      <c r="S48" s="14">
        <v>0</v>
      </c>
      <c r="T48" s="14">
        <v>0</v>
      </c>
      <c r="U48" s="14">
        <v>1533.21</v>
      </c>
      <c r="V48" s="14">
        <v>5819</v>
      </c>
    </row>
    <row r="49" spans="1:22" x14ac:dyDescent="0.2">
      <c r="A49" s="2" t="s">
        <v>105</v>
      </c>
      <c r="B49" s="1" t="s">
        <v>106</v>
      </c>
      <c r="C49" s="14">
        <v>1602</v>
      </c>
      <c r="D49" s="14">
        <v>267</v>
      </c>
      <c r="E49" s="14">
        <v>0</v>
      </c>
      <c r="F49" s="14">
        <v>0</v>
      </c>
      <c r="G49" s="14">
        <v>0</v>
      </c>
      <c r="H49" s="14">
        <v>1869</v>
      </c>
      <c r="I49" s="14">
        <v>0</v>
      </c>
      <c r="J49" s="14">
        <v>0</v>
      </c>
      <c r="K49" s="14">
        <v>0</v>
      </c>
      <c r="L49" s="14">
        <v>163.25</v>
      </c>
      <c r="M49" s="14">
        <v>48.96</v>
      </c>
      <c r="N49" s="14">
        <v>0</v>
      </c>
      <c r="O49" s="14">
        <v>0</v>
      </c>
      <c r="P49" s="14">
        <v>0</v>
      </c>
      <c r="Q49" s="15">
        <v>-0.01</v>
      </c>
      <c r="R49" s="14">
        <v>0</v>
      </c>
      <c r="S49" s="14">
        <v>0</v>
      </c>
      <c r="T49" s="14">
        <v>0</v>
      </c>
      <c r="U49" s="14">
        <v>212.2</v>
      </c>
      <c r="V49" s="14">
        <v>1656.8</v>
      </c>
    </row>
    <row r="50" spans="1:22" x14ac:dyDescent="0.2">
      <c r="A50" s="2" t="s">
        <v>107</v>
      </c>
      <c r="B50" s="1" t="s">
        <v>108</v>
      </c>
      <c r="C50" s="14">
        <v>880.02</v>
      </c>
      <c r="D50" s="14">
        <v>146.66999999999999</v>
      </c>
      <c r="E50" s="14">
        <v>0</v>
      </c>
      <c r="F50" s="14">
        <v>4387.79</v>
      </c>
      <c r="G50" s="14">
        <v>0</v>
      </c>
      <c r="H50" s="14">
        <v>5414.48</v>
      </c>
      <c r="I50" s="14">
        <v>0</v>
      </c>
      <c r="J50" s="14">
        <v>0</v>
      </c>
      <c r="K50" s="14">
        <v>0</v>
      </c>
      <c r="L50" s="14">
        <v>914.79</v>
      </c>
      <c r="M50" s="14">
        <v>173.03</v>
      </c>
      <c r="N50" s="14">
        <v>0</v>
      </c>
      <c r="O50" s="14">
        <v>0</v>
      </c>
      <c r="P50" s="14">
        <v>0</v>
      </c>
      <c r="Q50" s="14">
        <v>0.06</v>
      </c>
      <c r="R50" s="14">
        <v>0</v>
      </c>
      <c r="S50" s="14">
        <v>0</v>
      </c>
      <c r="T50" s="14">
        <v>0</v>
      </c>
      <c r="U50" s="14">
        <v>1087.8800000000001</v>
      </c>
      <c r="V50" s="14">
        <v>4326.6000000000004</v>
      </c>
    </row>
    <row r="51" spans="1:22" x14ac:dyDescent="0.2">
      <c r="A51" s="2" t="s">
        <v>109</v>
      </c>
      <c r="B51" s="1" t="s">
        <v>110</v>
      </c>
      <c r="C51" s="14">
        <v>1400.04</v>
      </c>
      <c r="D51" s="14">
        <v>233.34</v>
      </c>
      <c r="E51" s="14">
        <v>0</v>
      </c>
      <c r="F51" s="14">
        <v>5339.88</v>
      </c>
      <c r="G51" s="14">
        <v>0</v>
      </c>
      <c r="H51" s="14">
        <v>6973.26</v>
      </c>
      <c r="I51" s="14">
        <v>0</v>
      </c>
      <c r="J51" s="14">
        <v>0</v>
      </c>
      <c r="K51" s="14">
        <v>0</v>
      </c>
      <c r="L51" s="14">
        <v>1281.42</v>
      </c>
      <c r="M51" s="14">
        <v>125.5</v>
      </c>
      <c r="N51" s="14">
        <v>0</v>
      </c>
      <c r="O51" s="14">
        <v>845.43</v>
      </c>
      <c r="P51" s="14">
        <v>0</v>
      </c>
      <c r="Q51" s="15">
        <v>-0.09</v>
      </c>
      <c r="R51" s="14">
        <v>0</v>
      </c>
      <c r="S51" s="14">
        <v>0</v>
      </c>
      <c r="T51" s="14">
        <v>500</v>
      </c>
      <c r="U51" s="14">
        <v>2752.26</v>
      </c>
      <c r="V51" s="14">
        <v>4221</v>
      </c>
    </row>
    <row r="52" spans="1:22" x14ac:dyDescent="0.2">
      <c r="A52" s="2" t="s">
        <v>111</v>
      </c>
      <c r="B52" s="1" t="s">
        <v>112</v>
      </c>
      <c r="C52" s="14">
        <v>999.96</v>
      </c>
      <c r="D52" s="14">
        <v>166.66</v>
      </c>
      <c r="E52" s="14">
        <v>0</v>
      </c>
      <c r="F52" s="14">
        <v>3102.04</v>
      </c>
      <c r="G52" s="14">
        <v>0</v>
      </c>
      <c r="H52" s="14">
        <v>4268.66</v>
      </c>
      <c r="I52" s="14">
        <v>0</v>
      </c>
      <c r="J52" s="14">
        <v>0</v>
      </c>
      <c r="K52" s="14">
        <v>0</v>
      </c>
      <c r="L52" s="14">
        <v>656.4</v>
      </c>
      <c r="M52" s="14">
        <v>59.32</v>
      </c>
      <c r="N52" s="14">
        <v>0</v>
      </c>
      <c r="O52" s="14">
        <v>0</v>
      </c>
      <c r="P52" s="14">
        <v>0</v>
      </c>
      <c r="Q52" s="15">
        <v>-0.06</v>
      </c>
      <c r="R52" s="14">
        <v>0</v>
      </c>
      <c r="S52" s="14">
        <v>0</v>
      </c>
      <c r="T52" s="14">
        <v>0</v>
      </c>
      <c r="U52" s="14">
        <v>715.66</v>
      </c>
      <c r="V52" s="14">
        <v>3553</v>
      </c>
    </row>
    <row r="53" spans="1:22" x14ac:dyDescent="0.2">
      <c r="A53" s="2" t="s">
        <v>113</v>
      </c>
      <c r="B53" s="1" t="s">
        <v>114</v>
      </c>
      <c r="C53" s="14">
        <v>876.48</v>
      </c>
      <c r="D53" s="14">
        <v>146.08000000000001</v>
      </c>
      <c r="E53" s="14">
        <v>0</v>
      </c>
      <c r="F53" s="14">
        <v>1242.8499999999999</v>
      </c>
      <c r="G53" s="14">
        <v>0</v>
      </c>
      <c r="H53" s="14">
        <v>2265.41</v>
      </c>
      <c r="I53" s="14">
        <v>0</v>
      </c>
      <c r="J53" s="14">
        <v>0</v>
      </c>
      <c r="K53" s="14">
        <v>0</v>
      </c>
      <c r="L53" s="14">
        <v>232.15</v>
      </c>
      <c r="M53" s="14">
        <v>83.52</v>
      </c>
      <c r="N53" s="14">
        <v>0</v>
      </c>
      <c r="O53" s="14">
        <v>0</v>
      </c>
      <c r="P53" s="14">
        <v>0</v>
      </c>
      <c r="Q53" s="15">
        <v>-0.06</v>
      </c>
      <c r="R53" s="14">
        <v>0</v>
      </c>
      <c r="S53" s="14">
        <v>0</v>
      </c>
      <c r="T53" s="14">
        <v>0</v>
      </c>
      <c r="U53" s="14">
        <v>315.61</v>
      </c>
      <c r="V53" s="14">
        <v>1949.8</v>
      </c>
    </row>
    <row r="54" spans="1:22" x14ac:dyDescent="0.2">
      <c r="A54" s="2" t="s">
        <v>115</v>
      </c>
      <c r="B54" s="1" t="s">
        <v>116</v>
      </c>
      <c r="C54" s="14">
        <v>876.48</v>
      </c>
      <c r="D54" s="14">
        <v>146.08000000000001</v>
      </c>
      <c r="E54" s="14">
        <v>0</v>
      </c>
      <c r="F54" s="14">
        <v>22340.85</v>
      </c>
      <c r="G54" s="14">
        <v>0</v>
      </c>
      <c r="H54" s="14">
        <v>23363.41</v>
      </c>
      <c r="I54" s="14">
        <v>0</v>
      </c>
      <c r="J54" s="14">
        <v>0</v>
      </c>
      <c r="K54" s="14">
        <v>0</v>
      </c>
      <c r="L54" s="14">
        <v>6424.8</v>
      </c>
      <c r="M54" s="14">
        <v>131</v>
      </c>
      <c r="N54" s="14">
        <v>0</v>
      </c>
      <c r="O54" s="14">
        <v>260</v>
      </c>
      <c r="P54" s="14">
        <v>0</v>
      </c>
      <c r="Q54" s="14">
        <v>0.01</v>
      </c>
      <c r="R54" s="14">
        <v>0</v>
      </c>
      <c r="S54" s="14">
        <v>0</v>
      </c>
      <c r="T54" s="14">
        <v>0</v>
      </c>
      <c r="U54" s="14">
        <v>6815.81</v>
      </c>
      <c r="V54" s="14">
        <v>16547.599999999999</v>
      </c>
    </row>
    <row r="55" spans="1:22" x14ac:dyDescent="0.2">
      <c r="A55" s="2" t="s">
        <v>117</v>
      </c>
      <c r="B55" s="1" t="s">
        <v>118</v>
      </c>
      <c r="C55" s="14">
        <v>1399.98</v>
      </c>
      <c r="D55" s="14">
        <v>233.33</v>
      </c>
      <c r="E55" s="14">
        <v>0</v>
      </c>
      <c r="F55" s="14">
        <v>0</v>
      </c>
      <c r="G55" s="14">
        <v>0</v>
      </c>
      <c r="H55" s="14">
        <v>1633.31</v>
      </c>
      <c r="I55" s="14">
        <v>0</v>
      </c>
      <c r="J55" s="14">
        <v>0</v>
      </c>
      <c r="K55" s="14">
        <v>0</v>
      </c>
      <c r="L55" s="14">
        <v>70.77</v>
      </c>
      <c r="M55" s="14">
        <v>41.39</v>
      </c>
      <c r="N55" s="14">
        <v>0</v>
      </c>
      <c r="O55" s="14">
        <v>0</v>
      </c>
      <c r="P55" s="14">
        <v>0</v>
      </c>
      <c r="Q55" s="15">
        <v>-0.05</v>
      </c>
      <c r="R55" s="14">
        <v>0</v>
      </c>
      <c r="S55" s="14">
        <v>0</v>
      </c>
      <c r="T55" s="14">
        <v>0</v>
      </c>
      <c r="U55" s="14">
        <v>112.11</v>
      </c>
      <c r="V55" s="14">
        <v>1521.2</v>
      </c>
    </row>
    <row r="56" spans="1:22" x14ac:dyDescent="0.2">
      <c r="A56" s="2" t="s">
        <v>119</v>
      </c>
      <c r="B56" s="1" t="s">
        <v>120</v>
      </c>
      <c r="C56" s="14">
        <v>999.66</v>
      </c>
      <c r="D56" s="14">
        <v>166.61</v>
      </c>
      <c r="E56" s="14">
        <v>0</v>
      </c>
      <c r="F56" s="14">
        <v>1993.32</v>
      </c>
      <c r="G56" s="14">
        <v>0</v>
      </c>
      <c r="H56" s="14">
        <v>3159.59</v>
      </c>
      <c r="I56" s="14">
        <v>0</v>
      </c>
      <c r="J56" s="14">
        <v>0</v>
      </c>
      <c r="K56" s="14">
        <v>0</v>
      </c>
      <c r="L56" s="14">
        <v>419.5</v>
      </c>
      <c r="M56" s="14">
        <v>119.67</v>
      </c>
      <c r="N56" s="14">
        <v>0</v>
      </c>
      <c r="O56" s="14">
        <v>0</v>
      </c>
      <c r="P56" s="14">
        <v>0</v>
      </c>
      <c r="Q56" s="14">
        <v>0.02</v>
      </c>
      <c r="R56" s="14">
        <v>0</v>
      </c>
      <c r="S56" s="14">
        <v>0</v>
      </c>
      <c r="T56" s="14">
        <v>0</v>
      </c>
      <c r="U56" s="14">
        <v>539.19000000000005</v>
      </c>
      <c r="V56" s="14">
        <v>2620.4</v>
      </c>
    </row>
    <row r="57" spans="1:22" x14ac:dyDescent="0.2">
      <c r="A57" s="2" t="s">
        <v>121</v>
      </c>
      <c r="B57" s="1" t="s">
        <v>122</v>
      </c>
      <c r="C57" s="14">
        <v>999.96</v>
      </c>
      <c r="D57" s="14">
        <v>166.66</v>
      </c>
      <c r="E57" s="14">
        <v>0</v>
      </c>
      <c r="F57" s="14">
        <v>4302.04</v>
      </c>
      <c r="G57" s="14">
        <v>0</v>
      </c>
      <c r="H57" s="14">
        <v>5468.66</v>
      </c>
      <c r="I57" s="14">
        <v>0</v>
      </c>
      <c r="J57" s="14">
        <v>0</v>
      </c>
      <c r="K57" s="14">
        <v>0</v>
      </c>
      <c r="L57" s="14">
        <v>927.54</v>
      </c>
      <c r="M57" s="14">
        <v>72.72</v>
      </c>
      <c r="N57" s="14">
        <v>0</v>
      </c>
      <c r="O57" s="14">
        <v>0</v>
      </c>
      <c r="P57" s="14">
        <v>0</v>
      </c>
      <c r="Q57" s="14">
        <v>0</v>
      </c>
      <c r="R57" s="14">
        <v>0</v>
      </c>
      <c r="S57" s="14">
        <v>0</v>
      </c>
      <c r="T57" s="14">
        <v>0</v>
      </c>
      <c r="U57" s="14">
        <v>1000.26</v>
      </c>
      <c r="V57" s="14">
        <v>4468.3999999999996</v>
      </c>
    </row>
    <row r="58" spans="1:22" x14ac:dyDescent="0.2">
      <c r="A58" s="2" t="s">
        <v>123</v>
      </c>
      <c r="B58" s="1" t="s">
        <v>124</v>
      </c>
      <c r="C58" s="14">
        <v>1602</v>
      </c>
      <c r="D58" s="14">
        <v>267</v>
      </c>
      <c r="E58" s="14">
        <v>0</v>
      </c>
      <c r="F58" s="14">
        <v>0</v>
      </c>
      <c r="G58" s="14">
        <v>0</v>
      </c>
      <c r="H58" s="14">
        <v>1869</v>
      </c>
      <c r="I58" s="14">
        <v>0</v>
      </c>
      <c r="J58" s="14">
        <v>0</v>
      </c>
      <c r="K58" s="14">
        <v>0</v>
      </c>
      <c r="L58" s="14">
        <v>163.25</v>
      </c>
      <c r="M58" s="14">
        <v>47.95</v>
      </c>
      <c r="N58" s="14">
        <v>0</v>
      </c>
      <c r="O58" s="14">
        <v>0</v>
      </c>
      <c r="P58" s="14">
        <v>0</v>
      </c>
      <c r="Q58" s="14">
        <v>0</v>
      </c>
      <c r="R58" s="14">
        <v>0</v>
      </c>
      <c r="S58" s="14">
        <v>0</v>
      </c>
      <c r="T58" s="14">
        <v>0</v>
      </c>
      <c r="U58" s="14">
        <v>211.2</v>
      </c>
      <c r="V58" s="14">
        <v>1657.8</v>
      </c>
    </row>
    <row r="59" spans="1:22" x14ac:dyDescent="0.2">
      <c r="A59" s="2" t="s">
        <v>125</v>
      </c>
      <c r="B59" s="1" t="s">
        <v>126</v>
      </c>
      <c r="C59" s="14">
        <v>999.66</v>
      </c>
      <c r="D59" s="14">
        <v>166.61</v>
      </c>
      <c r="E59" s="14">
        <v>0</v>
      </c>
      <c r="F59" s="14">
        <v>4460.96</v>
      </c>
      <c r="G59" s="14">
        <v>0</v>
      </c>
      <c r="H59" s="14">
        <v>5627.23</v>
      </c>
      <c r="I59" s="14">
        <v>0</v>
      </c>
      <c r="J59" s="14">
        <v>0</v>
      </c>
      <c r="K59" s="14">
        <v>0</v>
      </c>
      <c r="L59" s="14">
        <v>964.83</v>
      </c>
      <c r="M59" s="14">
        <v>120.78</v>
      </c>
      <c r="N59" s="14">
        <v>0</v>
      </c>
      <c r="O59" s="14">
        <v>0</v>
      </c>
      <c r="P59" s="14">
        <v>0</v>
      </c>
      <c r="Q59" s="14">
        <v>0.02</v>
      </c>
      <c r="R59" s="14">
        <v>0</v>
      </c>
      <c r="S59" s="14">
        <v>0</v>
      </c>
      <c r="T59" s="14">
        <v>0</v>
      </c>
      <c r="U59" s="14">
        <v>1085.6300000000001</v>
      </c>
      <c r="V59" s="14">
        <v>4541.6000000000004</v>
      </c>
    </row>
    <row r="60" spans="1:22" x14ac:dyDescent="0.2">
      <c r="A60" s="2" t="s">
        <v>127</v>
      </c>
      <c r="B60" s="1" t="s">
        <v>128</v>
      </c>
      <c r="C60" s="14">
        <v>999.66</v>
      </c>
      <c r="D60" s="14">
        <v>166.61</v>
      </c>
      <c r="E60" s="14">
        <v>0</v>
      </c>
      <c r="F60" s="14">
        <v>2030.94</v>
      </c>
      <c r="G60" s="14">
        <v>0</v>
      </c>
      <c r="H60" s="14">
        <v>3197.21</v>
      </c>
      <c r="I60" s="14">
        <v>0</v>
      </c>
      <c r="J60" s="14">
        <v>0</v>
      </c>
      <c r="K60" s="14">
        <v>0</v>
      </c>
      <c r="L60" s="14">
        <v>427.53</v>
      </c>
      <c r="M60" s="14">
        <v>90.09</v>
      </c>
      <c r="N60" s="14">
        <v>0</v>
      </c>
      <c r="O60" s="14">
        <v>0</v>
      </c>
      <c r="P60" s="14">
        <v>0</v>
      </c>
      <c r="Q60" s="15">
        <v>-0.01</v>
      </c>
      <c r="R60" s="14">
        <v>0</v>
      </c>
      <c r="S60" s="14">
        <v>0</v>
      </c>
      <c r="T60" s="14">
        <v>0</v>
      </c>
      <c r="U60" s="14">
        <v>517.61</v>
      </c>
      <c r="V60" s="14">
        <v>2679.6</v>
      </c>
    </row>
    <row r="61" spans="1:22" x14ac:dyDescent="0.2">
      <c r="A61" s="2" t="s">
        <v>129</v>
      </c>
      <c r="B61" s="1" t="s">
        <v>130</v>
      </c>
      <c r="C61" s="14">
        <v>880.02</v>
      </c>
      <c r="D61" s="14">
        <v>146.66999999999999</v>
      </c>
      <c r="E61" s="14">
        <v>0</v>
      </c>
      <c r="F61" s="14">
        <v>22239.21</v>
      </c>
      <c r="G61" s="14">
        <v>0</v>
      </c>
      <c r="H61" s="14">
        <v>23265.9</v>
      </c>
      <c r="I61" s="14">
        <v>0</v>
      </c>
      <c r="J61" s="14">
        <v>1547.32</v>
      </c>
      <c r="K61" s="14">
        <v>0</v>
      </c>
      <c r="L61" s="14">
        <v>6391.64</v>
      </c>
      <c r="M61" s="14">
        <v>101.13</v>
      </c>
      <c r="N61" s="14">
        <v>0</v>
      </c>
      <c r="O61" s="14">
        <v>10698.88</v>
      </c>
      <c r="P61" s="14">
        <v>0</v>
      </c>
      <c r="Q61" s="15">
        <v>-7.0000000000000007E-2</v>
      </c>
      <c r="R61" s="14">
        <v>0</v>
      </c>
      <c r="S61" s="14">
        <v>0</v>
      </c>
      <c r="T61" s="14">
        <v>0</v>
      </c>
      <c r="U61" s="14">
        <v>18738.900000000001</v>
      </c>
      <c r="V61" s="14">
        <v>4527</v>
      </c>
    </row>
    <row r="62" spans="1:22" x14ac:dyDescent="0.2">
      <c r="A62" s="2" t="s">
        <v>131</v>
      </c>
      <c r="B62" s="1" t="s">
        <v>132</v>
      </c>
      <c r="C62" s="14">
        <v>1000</v>
      </c>
      <c r="D62" s="14">
        <v>166.67</v>
      </c>
      <c r="E62" s="14">
        <v>0</v>
      </c>
      <c r="F62" s="14">
        <v>0</v>
      </c>
      <c r="G62" s="14">
        <v>0</v>
      </c>
      <c r="H62" s="14">
        <v>1166.67</v>
      </c>
      <c r="I62" s="14">
        <v>0</v>
      </c>
      <c r="J62" s="14">
        <v>0</v>
      </c>
      <c r="K62" s="14">
        <v>0</v>
      </c>
      <c r="L62" s="14">
        <v>3.58</v>
      </c>
      <c r="M62" s="14">
        <v>31.1</v>
      </c>
      <c r="N62" s="14">
        <v>0</v>
      </c>
      <c r="O62" s="14">
        <v>0</v>
      </c>
      <c r="P62" s="14">
        <v>0</v>
      </c>
      <c r="Q62" s="15">
        <v>-0.01</v>
      </c>
      <c r="R62" s="14">
        <v>0</v>
      </c>
      <c r="S62" s="14">
        <v>0</v>
      </c>
      <c r="T62" s="14">
        <v>0</v>
      </c>
      <c r="U62" s="14">
        <v>34.67</v>
      </c>
      <c r="V62" s="14">
        <v>1132</v>
      </c>
    </row>
    <row r="63" spans="1:22" x14ac:dyDescent="0.2">
      <c r="A63" s="2" t="s">
        <v>133</v>
      </c>
      <c r="B63" s="1" t="s">
        <v>134</v>
      </c>
      <c r="C63" s="14">
        <v>1285.74</v>
      </c>
      <c r="D63" s="14">
        <v>214.29</v>
      </c>
      <c r="E63" s="14">
        <v>0</v>
      </c>
      <c r="F63" s="14">
        <v>0</v>
      </c>
      <c r="G63" s="14">
        <v>0</v>
      </c>
      <c r="H63" s="14">
        <v>1500.03</v>
      </c>
      <c r="I63" s="14">
        <v>0</v>
      </c>
      <c r="J63" s="14">
        <v>0</v>
      </c>
      <c r="K63" s="14">
        <v>0</v>
      </c>
      <c r="L63" s="14">
        <v>56.27</v>
      </c>
      <c r="M63" s="14">
        <v>37.32</v>
      </c>
      <c r="N63" s="14">
        <v>0</v>
      </c>
      <c r="O63" s="14">
        <v>0</v>
      </c>
      <c r="P63" s="14">
        <v>0</v>
      </c>
      <c r="Q63" s="15">
        <v>-0.06</v>
      </c>
      <c r="R63" s="14">
        <v>0</v>
      </c>
      <c r="S63" s="14">
        <v>0</v>
      </c>
      <c r="T63" s="14">
        <v>187.5</v>
      </c>
      <c r="U63" s="14">
        <v>281.02999999999997</v>
      </c>
      <c r="V63" s="14">
        <v>1219</v>
      </c>
    </row>
    <row r="64" spans="1:22" x14ac:dyDescent="0.2">
      <c r="A64" s="2" t="s">
        <v>135</v>
      </c>
      <c r="B64" s="1" t="s">
        <v>136</v>
      </c>
      <c r="C64" s="14">
        <v>1602</v>
      </c>
      <c r="D64" s="14">
        <v>267</v>
      </c>
      <c r="E64" s="14">
        <v>0</v>
      </c>
      <c r="F64" s="14">
        <v>0</v>
      </c>
      <c r="G64" s="14">
        <v>0</v>
      </c>
      <c r="H64" s="14">
        <v>1869</v>
      </c>
      <c r="I64" s="14">
        <v>356.04</v>
      </c>
      <c r="J64" s="14">
        <v>0</v>
      </c>
      <c r="K64" s="14">
        <v>0</v>
      </c>
      <c r="L64" s="14">
        <v>163.25</v>
      </c>
      <c r="M64" s="14">
        <v>50.62</v>
      </c>
      <c r="N64" s="14">
        <v>0</v>
      </c>
      <c r="O64" s="14">
        <v>0</v>
      </c>
      <c r="P64" s="14">
        <v>0</v>
      </c>
      <c r="Q64" s="15">
        <v>-0.11</v>
      </c>
      <c r="R64" s="14">
        <v>0</v>
      </c>
      <c r="S64" s="14">
        <v>0</v>
      </c>
      <c r="T64" s="14">
        <v>0</v>
      </c>
      <c r="U64" s="14">
        <v>569.79999999999995</v>
      </c>
      <c r="V64" s="14">
        <v>1299.2</v>
      </c>
    </row>
    <row r="65" spans="1:22" x14ac:dyDescent="0.2">
      <c r="A65" s="2" t="s">
        <v>137</v>
      </c>
      <c r="B65" s="1" t="s">
        <v>138</v>
      </c>
      <c r="C65" s="14">
        <v>880.02</v>
      </c>
      <c r="D65" s="14">
        <v>146.66999999999999</v>
      </c>
      <c r="E65" s="14">
        <v>0</v>
      </c>
      <c r="F65" s="14">
        <v>1605.28</v>
      </c>
      <c r="G65" s="14">
        <v>0</v>
      </c>
      <c r="H65" s="14">
        <v>2631.97</v>
      </c>
      <c r="I65" s="14">
        <v>0</v>
      </c>
      <c r="J65" s="14">
        <v>0</v>
      </c>
      <c r="K65" s="14">
        <v>0</v>
      </c>
      <c r="L65" s="14">
        <v>306.8</v>
      </c>
      <c r="M65" s="14">
        <v>135.87</v>
      </c>
      <c r="N65" s="14">
        <v>0</v>
      </c>
      <c r="O65" s="14">
        <v>1363.06</v>
      </c>
      <c r="P65" s="14">
        <v>0</v>
      </c>
      <c r="Q65" s="15">
        <v>-0.16</v>
      </c>
      <c r="R65" s="14">
        <v>0</v>
      </c>
      <c r="S65" s="14">
        <v>0</v>
      </c>
      <c r="T65" s="14">
        <v>0</v>
      </c>
      <c r="U65" s="14">
        <v>1805.57</v>
      </c>
      <c r="V65" s="14">
        <v>826.4</v>
      </c>
    </row>
    <row r="66" spans="1:22" x14ac:dyDescent="0.2">
      <c r="A66" s="2" t="s">
        <v>139</v>
      </c>
      <c r="B66" s="1" t="s">
        <v>140</v>
      </c>
      <c r="C66" s="14">
        <v>999.66</v>
      </c>
      <c r="D66" s="14">
        <v>166.61</v>
      </c>
      <c r="E66" s="14">
        <v>0</v>
      </c>
      <c r="F66" s="14">
        <v>540.95000000000005</v>
      </c>
      <c r="G66" s="14">
        <v>0</v>
      </c>
      <c r="H66" s="14">
        <v>1707.22</v>
      </c>
      <c r="I66" s="14">
        <v>0</v>
      </c>
      <c r="J66" s="14">
        <v>0</v>
      </c>
      <c r="K66" s="14">
        <v>0</v>
      </c>
      <c r="L66" s="14">
        <v>137.37</v>
      </c>
      <c r="M66" s="14">
        <v>64.83</v>
      </c>
      <c r="N66" s="14">
        <v>0</v>
      </c>
      <c r="O66" s="14">
        <v>0</v>
      </c>
      <c r="P66" s="14">
        <v>0</v>
      </c>
      <c r="Q66" s="14">
        <v>0.02</v>
      </c>
      <c r="R66" s="14">
        <v>0</v>
      </c>
      <c r="S66" s="14">
        <v>0</v>
      </c>
      <c r="T66" s="14">
        <v>0</v>
      </c>
      <c r="U66" s="14">
        <v>202.22</v>
      </c>
      <c r="V66" s="14">
        <v>1505</v>
      </c>
    </row>
    <row r="67" spans="1:22" x14ac:dyDescent="0.2">
      <c r="A67" s="2" t="s">
        <v>141</v>
      </c>
      <c r="B67" s="1" t="s">
        <v>142</v>
      </c>
      <c r="C67" s="14">
        <v>799.98</v>
      </c>
      <c r="D67" s="14">
        <v>133.33000000000001</v>
      </c>
      <c r="E67" s="14">
        <v>0</v>
      </c>
      <c r="F67" s="14">
        <v>900</v>
      </c>
      <c r="G67" s="14">
        <v>0</v>
      </c>
      <c r="H67" s="14">
        <v>1833.31</v>
      </c>
      <c r="I67" s="14">
        <v>0</v>
      </c>
      <c r="J67" s="14">
        <v>0</v>
      </c>
      <c r="K67" s="14">
        <v>0</v>
      </c>
      <c r="L67" s="14">
        <v>157.54</v>
      </c>
      <c r="M67" s="14">
        <v>67.38</v>
      </c>
      <c r="N67" s="14">
        <v>0</v>
      </c>
      <c r="O67" s="14">
        <v>0</v>
      </c>
      <c r="P67" s="14">
        <v>0</v>
      </c>
      <c r="Q67" s="15">
        <v>-0.01</v>
      </c>
      <c r="R67" s="14">
        <v>0</v>
      </c>
      <c r="S67" s="14">
        <v>0</v>
      </c>
      <c r="T67" s="14">
        <v>0</v>
      </c>
      <c r="U67" s="14">
        <v>224.91</v>
      </c>
      <c r="V67" s="14">
        <v>1608.4</v>
      </c>
    </row>
    <row r="68" spans="1:22" x14ac:dyDescent="0.2">
      <c r="A68" s="2" t="s">
        <v>143</v>
      </c>
      <c r="B68" s="1" t="s">
        <v>144</v>
      </c>
      <c r="C68" s="14">
        <v>880.02</v>
      </c>
      <c r="D68" s="14">
        <v>146.66999999999999</v>
      </c>
      <c r="E68" s="14">
        <v>0</v>
      </c>
      <c r="F68" s="14">
        <v>2655.68</v>
      </c>
      <c r="G68" s="14">
        <v>0</v>
      </c>
      <c r="H68" s="14">
        <v>3682.37</v>
      </c>
      <c r="I68" s="14">
        <v>0</v>
      </c>
      <c r="J68" s="14">
        <v>0</v>
      </c>
      <c r="K68" s="14">
        <v>0</v>
      </c>
      <c r="L68" s="14">
        <v>531.16</v>
      </c>
      <c r="M68" s="14">
        <v>150.82</v>
      </c>
      <c r="N68" s="14">
        <v>0</v>
      </c>
      <c r="O68" s="14">
        <v>0</v>
      </c>
      <c r="P68" s="14">
        <v>0</v>
      </c>
      <c r="Q68" s="15">
        <v>-0.01</v>
      </c>
      <c r="R68" s="14">
        <v>0</v>
      </c>
      <c r="S68" s="14">
        <v>0</v>
      </c>
      <c r="T68" s="14">
        <v>0</v>
      </c>
      <c r="U68" s="14">
        <v>681.97</v>
      </c>
      <c r="V68" s="14">
        <v>3000.4</v>
      </c>
    </row>
    <row r="69" spans="1:22" x14ac:dyDescent="0.2">
      <c r="A69" s="2" t="s">
        <v>145</v>
      </c>
      <c r="B69" s="1" t="s">
        <v>146</v>
      </c>
      <c r="C69" s="14">
        <v>1400.04</v>
      </c>
      <c r="D69" s="14">
        <v>233.34</v>
      </c>
      <c r="E69" s="14">
        <v>0</v>
      </c>
      <c r="F69" s="14">
        <v>5266.37</v>
      </c>
      <c r="G69" s="14">
        <v>0</v>
      </c>
      <c r="H69" s="14">
        <v>6899.75</v>
      </c>
      <c r="I69" s="14">
        <v>0</v>
      </c>
      <c r="J69" s="14">
        <v>209.3</v>
      </c>
      <c r="K69" s="14">
        <v>0</v>
      </c>
      <c r="L69" s="14">
        <v>1264.1300000000001</v>
      </c>
      <c r="M69" s="14">
        <v>130.62</v>
      </c>
      <c r="N69" s="14">
        <v>0</v>
      </c>
      <c r="O69" s="14">
        <v>0</v>
      </c>
      <c r="P69" s="14">
        <v>0</v>
      </c>
      <c r="Q69" s="14">
        <v>0.1</v>
      </c>
      <c r="R69" s="14">
        <v>0</v>
      </c>
      <c r="S69" s="14">
        <v>0</v>
      </c>
      <c r="T69" s="14">
        <v>0</v>
      </c>
      <c r="U69" s="14">
        <v>1604.15</v>
      </c>
      <c r="V69" s="14">
        <v>5295.6</v>
      </c>
    </row>
    <row r="70" spans="1:22" x14ac:dyDescent="0.2">
      <c r="A70" s="2" t="s">
        <v>147</v>
      </c>
      <c r="B70" s="1" t="s">
        <v>148</v>
      </c>
      <c r="C70" s="14">
        <v>799.98</v>
      </c>
      <c r="D70" s="14">
        <v>133.33000000000001</v>
      </c>
      <c r="E70" s="14">
        <v>0</v>
      </c>
      <c r="F70" s="14">
        <v>1440</v>
      </c>
      <c r="G70" s="14">
        <v>0</v>
      </c>
      <c r="H70" s="14">
        <v>2373.31</v>
      </c>
      <c r="I70" s="14">
        <v>0</v>
      </c>
      <c r="J70" s="14">
        <v>0</v>
      </c>
      <c r="K70" s="14">
        <v>0</v>
      </c>
      <c r="L70" s="14">
        <v>251.55</v>
      </c>
      <c r="M70" s="14">
        <v>62.32</v>
      </c>
      <c r="N70" s="14">
        <v>0</v>
      </c>
      <c r="O70" s="14">
        <v>0</v>
      </c>
      <c r="P70" s="14">
        <v>0</v>
      </c>
      <c r="Q70" s="14">
        <v>0.04</v>
      </c>
      <c r="R70" s="14">
        <v>0</v>
      </c>
      <c r="S70" s="14">
        <v>0</v>
      </c>
      <c r="T70" s="14">
        <v>300</v>
      </c>
      <c r="U70" s="14">
        <v>613.91</v>
      </c>
      <c r="V70" s="14">
        <v>1759.4</v>
      </c>
    </row>
    <row r="71" spans="1:22" x14ac:dyDescent="0.2">
      <c r="A71" s="2" t="s">
        <v>149</v>
      </c>
      <c r="B71" s="1" t="s">
        <v>150</v>
      </c>
      <c r="C71" s="14">
        <v>833.05</v>
      </c>
      <c r="D71" s="14">
        <v>138.84</v>
      </c>
      <c r="E71" s="14">
        <v>0</v>
      </c>
      <c r="F71" s="14">
        <v>4929.18</v>
      </c>
      <c r="G71" s="14">
        <v>0</v>
      </c>
      <c r="H71" s="14">
        <v>5901.07</v>
      </c>
      <c r="I71" s="14">
        <v>0</v>
      </c>
      <c r="J71" s="14">
        <v>0</v>
      </c>
      <c r="K71" s="14">
        <v>0</v>
      </c>
      <c r="L71" s="14">
        <v>1029.24</v>
      </c>
      <c r="M71" s="14">
        <v>115.22</v>
      </c>
      <c r="N71" s="14">
        <v>0</v>
      </c>
      <c r="O71" s="14">
        <v>0</v>
      </c>
      <c r="P71" s="14">
        <v>0</v>
      </c>
      <c r="Q71" s="14">
        <v>0.01</v>
      </c>
      <c r="R71" s="14">
        <v>0</v>
      </c>
      <c r="S71" s="14">
        <v>0</v>
      </c>
      <c r="T71" s="14">
        <v>0</v>
      </c>
      <c r="U71" s="14">
        <v>1144.47</v>
      </c>
      <c r="V71" s="14">
        <v>4756.6000000000004</v>
      </c>
    </row>
    <row r="72" spans="1:22" x14ac:dyDescent="0.2">
      <c r="A72" s="2" t="s">
        <v>151</v>
      </c>
      <c r="B72" s="1" t="s">
        <v>152</v>
      </c>
      <c r="C72" s="14">
        <v>800</v>
      </c>
      <c r="D72" s="14">
        <v>133.33000000000001</v>
      </c>
      <c r="E72" s="14">
        <v>0</v>
      </c>
      <c r="F72" s="14">
        <v>0</v>
      </c>
      <c r="G72" s="14">
        <v>0</v>
      </c>
      <c r="H72" s="14">
        <v>933.33</v>
      </c>
      <c r="I72" s="14">
        <v>0</v>
      </c>
      <c r="J72" s="14">
        <v>0</v>
      </c>
      <c r="K72" s="15">
        <v>-33.450000000000003</v>
      </c>
      <c r="L72" s="14">
        <v>0</v>
      </c>
      <c r="M72" s="14">
        <v>27.44</v>
      </c>
      <c r="N72" s="14">
        <v>0</v>
      </c>
      <c r="O72" s="14">
        <v>0</v>
      </c>
      <c r="P72" s="14">
        <v>0</v>
      </c>
      <c r="Q72" s="15">
        <v>-0.06</v>
      </c>
      <c r="R72" s="14">
        <v>0</v>
      </c>
      <c r="S72" s="14">
        <v>0</v>
      </c>
      <c r="T72" s="14">
        <v>0</v>
      </c>
      <c r="U72" s="14">
        <v>-6.07</v>
      </c>
      <c r="V72" s="14">
        <v>939.4</v>
      </c>
    </row>
    <row r="73" spans="1:22" s="7" customFormat="1" x14ac:dyDescent="0.2">
      <c r="A73" s="17" t="s">
        <v>153</v>
      </c>
      <c r="C73" s="7" t="s">
        <v>154</v>
      </c>
      <c r="D73" s="7" t="s">
        <v>154</v>
      </c>
      <c r="E73" s="7" t="s">
        <v>154</v>
      </c>
      <c r="F73" s="7" t="s">
        <v>154</v>
      </c>
      <c r="G73" s="7" t="s">
        <v>154</v>
      </c>
      <c r="H73" s="7" t="s">
        <v>154</v>
      </c>
      <c r="I73" s="7" t="s">
        <v>154</v>
      </c>
      <c r="J73" s="7" t="s">
        <v>154</v>
      </c>
      <c r="K73" s="7" t="s">
        <v>154</v>
      </c>
      <c r="L73" s="7" t="s">
        <v>154</v>
      </c>
      <c r="M73" s="7" t="s">
        <v>154</v>
      </c>
      <c r="N73" s="7" t="s">
        <v>154</v>
      </c>
      <c r="O73" s="7" t="s">
        <v>154</v>
      </c>
      <c r="P73" s="7" t="s">
        <v>154</v>
      </c>
      <c r="Q73" s="7" t="s">
        <v>154</v>
      </c>
      <c r="R73" s="7" t="s">
        <v>154</v>
      </c>
      <c r="S73" s="7" t="s">
        <v>154</v>
      </c>
      <c r="T73" s="7" t="s">
        <v>154</v>
      </c>
      <c r="U73" s="7" t="s">
        <v>154</v>
      </c>
      <c r="V73" s="7" t="s">
        <v>154</v>
      </c>
    </row>
    <row r="74" spans="1:22" x14ac:dyDescent="0.2">
      <c r="C74" s="19">
        <v>73232.800000000003</v>
      </c>
      <c r="D74" s="19">
        <v>12341.02</v>
      </c>
      <c r="E74" s="19">
        <v>667.5</v>
      </c>
      <c r="F74" s="19">
        <v>269607.01</v>
      </c>
      <c r="G74" s="19">
        <v>0</v>
      </c>
      <c r="H74" s="19">
        <v>355848.33</v>
      </c>
      <c r="I74" s="19">
        <v>2308.19</v>
      </c>
      <c r="J74" s="19">
        <v>3881.56</v>
      </c>
      <c r="K74" s="20">
        <v>-236</v>
      </c>
      <c r="L74" s="19">
        <v>75958.59</v>
      </c>
      <c r="M74" s="19">
        <v>5786.39</v>
      </c>
      <c r="N74" s="19">
        <v>0</v>
      </c>
      <c r="O74" s="19">
        <v>23490.87</v>
      </c>
      <c r="P74" s="19">
        <v>0</v>
      </c>
      <c r="Q74" s="20">
        <v>-1.64</v>
      </c>
      <c r="R74" s="19">
        <v>953.87</v>
      </c>
      <c r="S74" s="19">
        <v>1300</v>
      </c>
      <c r="T74" s="19">
        <v>2237.5</v>
      </c>
      <c r="U74" s="19">
        <v>115679.33</v>
      </c>
      <c r="V74" s="19">
        <v>240169</v>
      </c>
    </row>
    <row r="76" spans="1:22" x14ac:dyDescent="0.2">
      <c r="A76" s="12" t="s">
        <v>155</v>
      </c>
    </row>
    <row r="77" spans="1:22" x14ac:dyDescent="0.2">
      <c r="A77" s="2" t="s">
        <v>156</v>
      </c>
      <c r="B77" s="1" t="s">
        <v>157</v>
      </c>
      <c r="C77" s="14">
        <v>456.4</v>
      </c>
      <c r="D77" s="14">
        <v>76.069999999999993</v>
      </c>
      <c r="E77" s="14">
        <v>0</v>
      </c>
      <c r="F77" s="14">
        <v>2245.5500000000002</v>
      </c>
      <c r="G77" s="14">
        <v>0</v>
      </c>
      <c r="H77" s="14">
        <v>2778.02</v>
      </c>
      <c r="I77" s="14">
        <v>0</v>
      </c>
      <c r="J77" s="14">
        <v>474.2</v>
      </c>
      <c r="K77" s="14">
        <v>0</v>
      </c>
      <c r="L77" s="14">
        <v>338</v>
      </c>
      <c r="M77" s="14">
        <v>81.349999999999994</v>
      </c>
      <c r="N77" s="14">
        <v>0</v>
      </c>
      <c r="O77" s="14">
        <v>0</v>
      </c>
      <c r="P77" s="14">
        <v>0</v>
      </c>
      <c r="Q77" s="14">
        <v>7.0000000000000007E-2</v>
      </c>
      <c r="R77" s="14">
        <v>0</v>
      </c>
      <c r="S77" s="14">
        <v>0</v>
      </c>
      <c r="T77" s="14">
        <v>0</v>
      </c>
      <c r="U77" s="14">
        <v>893.62</v>
      </c>
      <c r="V77" s="14">
        <v>1884.4</v>
      </c>
    </row>
    <row r="78" spans="1:22" x14ac:dyDescent="0.2">
      <c r="A78" s="2" t="s">
        <v>158</v>
      </c>
      <c r="B78" s="1" t="s">
        <v>159</v>
      </c>
      <c r="C78" s="14">
        <v>477.05</v>
      </c>
      <c r="D78" s="14">
        <v>79.510000000000005</v>
      </c>
      <c r="E78" s="14">
        <v>0</v>
      </c>
      <c r="F78" s="14">
        <v>1681.95</v>
      </c>
      <c r="G78" s="14">
        <v>0</v>
      </c>
      <c r="H78" s="14">
        <v>2238.5100000000002</v>
      </c>
      <c r="I78" s="14">
        <v>0</v>
      </c>
      <c r="J78" s="14">
        <v>0</v>
      </c>
      <c r="K78" s="14">
        <v>0</v>
      </c>
      <c r="L78" s="14">
        <v>227.33</v>
      </c>
      <c r="M78" s="14">
        <v>65.150000000000006</v>
      </c>
      <c r="N78" s="14">
        <v>22.39</v>
      </c>
      <c r="O78" s="14">
        <v>0</v>
      </c>
      <c r="P78" s="14">
        <v>109.69</v>
      </c>
      <c r="Q78" s="15">
        <v>-0.05</v>
      </c>
      <c r="R78" s="14">
        <v>0</v>
      </c>
      <c r="S78" s="14">
        <v>0</v>
      </c>
      <c r="T78" s="14">
        <v>0</v>
      </c>
      <c r="U78" s="14">
        <v>424.51</v>
      </c>
      <c r="V78" s="14">
        <v>1814</v>
      </c>
    </row>
    <row r="79" spans="1:22" x14ac:dyDescent="0.2">
      <c r="A79" s="2" t="s">
        <v>160</v>
      </c>
      <c r="B79" s="1" t="s">
        <v>161</v>
      </c>
      <c r="C79" s="14">
        <v>537.54</v>
      </c>
      <c r="D79" s="14">
        <v>89.59</v>
      </c>
      <c r="E79" s="14">
        <v>0</v>
      </c>
      <c r="F79" s="14">
        <v>7563.85</v>
      </c>
      <c r="G79" s="14">
        <v>0</v>
      </c>
      <c r="H79" s="14">
        <v>8190.98</v>
      </c>
      <c r="I79" s="14">
        <v>0</v>
      </c>
      <c r="J79" s="14">
        <v>0</v>
      </c>
      <c r="K79" s="14">
        <v>0</v>
      </c>
      <c r="L79" s="14">
        <v>1610.13</v>
      </c>
      <c r="M79" s="14">
        <v>186.26</v>
      </c>
      <c r="N79" s="14">
        <v>81.91</v>
      </c>
      <c r="O79" s="14">
        <v>0</v>
      </c>
      <c r="P79" s="14">
        <v>401.36</v>
      </c>
      <c r="Q79" s="14">
        <v>0.12</v>
      </c>
      <c r="R79" s="14">
        <v>0</v>
      </c>
      <c r="S79" s="14">
        <v>0</v>
      </c>
      <c r="T79" s="14">
        <v>0</v>
      </c>
      <c r="U79" s="14">
        <v>2279.7800000000002</v>
      </c>
      <c r="V79" s="14">
        <v>5911.2</v>
      </c>
    </row>
    <row r="80" spans="1:22" x14ac:dyDescent="0.2">
      <c r="A80" s="2" t="s">
        <v>162</v>
      </c>
      <c r="B80" s="1" t="s">
        <v>163</v>
      </c>
      <c r="C80" s="14">
        <v>537.54</v>
      </c>
      <c r="D80" s="14">
        <v>89.59</v>
      </c>
      <c r="E80" s="14">
        <v>0</v>
      </c>
      <c r="F80" s="14">
        <v>2116.4499999999998</v>
      </c>
      <c r="G80" s="14">
        <v>0</v>
      </c>
      <c r="H80" s="14">
        <v>2743.58</v>
      </c>
      <c r="I80" s="14">
        <v>0</v>
      </c>
      <c r="J80" s="14">
        <v>0</v>
      </c>
      <c r="K80" s="14">
        <v>0</v>
      </c>
      <c r="L80" s="14">
        <v>330.64</v>
      </c>
      <c r="M80" s="14">
        <v>71.260000000000005</v>
      </c>
      <c r="N80" s="14">
        <v>27.44</v>
      </c>
      <c r="O80" s="14">
        <v>0</v>
      </c>
      <c r="P80" s="14">
        <v>134.44</v>
      </c>
      <c r="Q80" s="14">
        <v>0</v>
      </c>
      <c r="R80" s="14">
        <v>0</v>
      </c>
      <c r="S80" s="14">
        <v>300</v>
      </c>
      <c r="T80" s="14">
        <v>0</v>
      </c>
      <c r="U80" s="14">
        <v>863.78</v>
      </c>
      <c r="V80" s="14">
        <v>1879.8</v>
      </c>
    </row>
    <row r="81" spans="1:22" x14ac:dyDescent="0.2">
      <c r="A81" s="2" t="s">
        <v>164</v>
      </c>
      <c r="B81" s="1" t="s">
        <v>165</v>
      </c>
      <c r="C81" s="14">
        <v>480.24</v>
      </c>
      <c r="D81" s="14">
        <v>80.040000000000006</v>
      </c>
      <c r="E81" s="14">
        <v>0</v>
      </c>
      <c r="F81" s="14">
        <v>341.6</v>
      </c>
      <c r="G81" s="14">
        <v>0</v>
      </c>
      <c r="H81" s="14">
        <v>901.88</v>
      </c>
      <c r="I81" s="14">
        <v>0</v>
      </c>
      <c r="J81" s="14">
        <v>0</v>
      </c>
      <c r="K81" s="15">
        <v>-35.46</v>
      </c>
      <c r="L81" s="14">
        <v>0</v>
      </c>
      <c r="M81" s="14">
        <v>34.770000000000003</v>
      </c>
      <c r="N81" s="14">
        <v>9.02</v>
      </c>
      <c r="O81" s="14">
        <v>0</v>
      </c>
      <c r="P81" s="14">
        <v>44.19</v>
      </c>
      <c r="Q81" s="14">
        <v>0.16</v>
      </c>
      <c r="R81" s="14">
        <v>0</v>
      </c>
      <c r="S81" s="14">
        <v>0</v>
      </c>
      <c r="T81" s="14">
        <v>0</v>
      </c>
      <c r="U81" s="14">
        <v>52.68</v>
      </c>
      <c r="V81" s="14">
        <v>849.2</v>
      </c>
    </row>
    <row r="82" spans="1:22" x14ac:dyDescent="0.2">
      <c r="A82" s="2" t="s">
        <v>166</v>
      </c>
      <c r="B82" s="1" t="s">
        <v>167</v>
      </c>
      <c r="C82" s="14">
        <v>480.24</v>
      </c>
      <c r="D82" s="14">
        <v>80.040000000000006</v>
      </c>
      <c r="E82" s="14">
        <v>0</v>
      </c>
      <c r="F82" s="14">
        <v>3418.06</v>
      </c>
      <c r="G82" s="14">
        <v>0</v>
      </c>
      <c r="H82" s="14">
        <v>3978.34</v>
      </c>
      <c r="I82" s="14">
        <v>0</v>
      </c>
      <c r="J82" s="14">
        <v>0</v>
      </c>
      <c r="K82" s="14">
        <v>0</v>
      </c>
      <c r="L82" s="14">
        <v>594.38</v>
      </c>
      <c r="M82" s="14">
        <v>91.16</v>
      </c>
      <c r="N82" s="14">
        <v>39.78</v>
      </c>
      <c r="O82" s="14">
        <v>0</v>
      </c>
      <c r="P82" s="14">
        <v>194.94</v>
      </c>
      <c r="Q82" s="14">
        <v>0.08</v>
      </c>
      <c r="R82" s="14">
        <v>0</v>
      </c>
      <c r="S82" s="14">
        <v>700</v>
      </c>
      <c r="T82" s="14">
        <v>0</v>
      </c>
      <c r="U82" s="14">
        <v>1620.34</v>
      </c>
      <c r="V82" s="14">
        <v>2358</v>
      </c>
    </row>
    <row r="83" spans="1:22" x14ac:dyDescent="0.2">
      <c r="A83" s="2" t="s">
        <v>168</v>
      </c>
      <c r="B83" s="1" t="s">
        <v>169</v>
      </c>
      <c r="C83" s="14">
        <v>633.6</v>
      </c>
      <c r="D83" s="14">
        <v>105.6</v>
      </c>
      <c r="E83" s="14">
        <v>0</v>
      </c>
      <c r="F83" s="14">
        <v>2485.83</v>
      </c>
      <c r="G83" s="14">
        <v>0</v>
      </c>
      <c r="H83" s="14">
        <v>3225.03</v>
      </c>
      <c r="I83" s="14">
        <v>0</v>
      </c>
      <c r="J83" s="14">
        <v>0</v>
      </c>
      <c r="K83" s="14">
        <v>0</v>
      </c>
      <c r="L83" s="14">
        <v>433.48</v>
      </c>
      <c r="M83" s="14">
        <v>80.38</v>
      </c>
      <c r="N83" s="14">
        <v>0</v>
      </c>
      <c r="O83" s="14">
        <v>0</v>
      </c>
      <c r="P83" s="14">
        <v>0</v>
      </c>
      <c r="Q83" s="14">
        <v>7.0000000000000007E-2</v>
      </c>
      <c r="R83" s="14">
        <v>0</v>
      </c>
      <c r="S83" s="14">
        <v>0</v>
      </c>
      <c r="T83" s="14">
        <v>187.5</v>
      </c>
      <c r="U83" s="14">
        <v>701.43</v>
      </c>
      <c r="V83" s="14">
        <v>2523.6</v>
      </c>
    </row>
    <row r="84" spans="1:22" x14ac:dyDescent="0.2">
      <c r="A84" s="2" t="s">
        <v>170</v>
      </c>
      <c r="B84" s="1" t="s">
        <v>171</v>
      </c>
      <c r="C84" s="14">
        <v>240.12</v>
      </c>
      <c r="D84" s="14">
        <v>40.020000000000003</v>
      </c>
      <c r="E84" s="14">
        <v>0</v>
      </c>
      <c r="F84" s="14">
        <v>602.21</v>
      </c>
      <c r="G84" s="14">
        <v>0</v>
      </c>
      <c r="H84" s="14">
        <v>882.35</v>
      </c>
      <c r="I84" s="14">
        <v>0</v>
      </c>
      <c r="J84" s="14">
        <v>0</v>
      </c>
      <c r="K84" s="15">
        <v>-36.71</v>
      </c>
      <c r="L84" s="14">
        <v>0</v>
      </c>
      <c r="M84" s="14">
        <v>21.15</v>
      </c>
      <c r="N84" s="14">
        <v>8.82</v>
      </c>
      <c r="O84" s="14">
        <v>0</v>
      </c>
      <c r="P84" s="14">
        <v>43.24</v>
      </c>
      <c r="Q84" s="15">
        <v>-0.15</v>
      </c>
      <c r="R84" s="14">
        <v>0</v>
      </c>
      <c r="S84" s="14">
        <v>0</v>
      </c>
      <c r="T84" s="14">
        <v>0</v>
      </c>
      <c r="U84" s="14">
        <v>36.35</v>
      </c>
      <c r="V84" s="14">
        <v>846</v>
      </c>
    </row>
    <row r="85" spans="1:22" x14ac:dyDescent="0.2">
      <c r="A85" s="2" t="s">
        <v>172</v>
      </c>
      <c r="B85" s="1" t="s">
        <v>173</v>
      </c>
      <c r="C85" s="14">
        <v>633.41999999999996</v>
      </c>
      <c r="D85" s="14">
        <v>105.57</v>
      </c>
      <c r="E85" s="14">
        <v>0</v>
      </c>
      <c r="F85" s="14">
        <v>3183.84</v>
      </c>
      <c r="G85" s="14">
        <v>0</v>
      </c>
      <c r="H85" s="14">
        <v>3922.83</v>
      </c>
      <c r="I85" s="14">
        <v>0</v>
      </c>
      <c r="J85" s="14">
        <v>0</v>
      </c>
      <c r="K85" s="14">
        <v>0</v>
      </c>
      <c r="L85" s="14">
        <v>582.53</v>
      </c>
      <c r="M85" s="14">
        <v>97.06</v>
      </c>
      <c r="N85" s="14">
        <v>0</v>
      </c>
      <c r="O85" s="14">
        <v>0</v>
      </c>
      <c r="P85" s="14">
        <v>0</v>
      </c>
      <c r="Q85" s="14">
        <v>0.04</v>
      </c>
      <c r="R85" s="14">
        <v>0</v>
      </c>
      <c r="S85" s="14">
        <v>150</v>
      </c>
      <c r="T85" s="14">
        <v>0</v>
      </c>
      <c r="U85" s="14">
        <v>829.63</v>
      </c>
      <c r="V85" s="14">
        <v>3093.2</v>
      </c>
    </row>
    <row r="86" spans="1:22" x14ac:dyDescent="0.2">
      <c r="A86" s="2" t="s">
        <v>174</v>
      </c>
      <c r="B86" s="1" t="s">
        <v>175</v>
      </c>
      <c r="C86" s="14">
        <v>537.54</v>
      </c>
      <c r="D86" s="14">
        <v>89.59</v>
      </c>
      <c r="E86" s="14">
        <v>0</v>
      </c>
      <c r="F86" s="14">
        <v>2633.94</v>
      </c>
      <c r="G86" s="14">
        <v>0</v>
      </c>
      <c r="H86" s="14">
        <v>3261.07</v>
      </c>
      <c r="I86" s="14">
        <v>0</v>
      </c>
      <c r="J86" s="14">
        <v>0</v>
      </c>
      <c r="K86" s="14">
        <v>0</v>
      </c>
      <c r="L86" s="14">
        <v>441.18</v>
      </c>
      <c r="M86" s="14">
        <v>81.650000000000006</v>
      </c>
      <c r="N86" s="14">
        <v>32.61</v>
      </c>
      <c r="O86" s="14">
        <v>0</v>
      </c>
      <c r="P86" s="14">
        <v>159.79</v>
      </c>
      <c r="Q86" s="15">
        <v>-0.16</v>
      </c>
      <c r="R86" s="14">
        <v>0</v>
      </c>
      <c r="S86" s="14">
        <v>500</v>
      </c>
      <c r="T86" s="14">
        <v>0</v>
      </c>
      <c r="U86" s="14">
        <v>1215.07</v>
      </c>
      <c r="V86" s="14">
        <v>2046</v>
      </c>
    </row>
    <row r="87" spans="1:22" x14ac:dyDescent="0.2">
      <c r="A87" s="2" t="s">
        <v>176</v>
      </c>
      <c r="B87" s="1" t="s">
        <v>177</v>
      </c>
      <c r="C87" s="14">
        <v>537.54</v>
      </c>
      <c r="D87" s="14">
        <v>89.59</v>
      </c>
      <c r="E87" s="14">
        <v>0</v>
      </c>
      <c r="F87" s="14">
        <v>5243.76</v>
      </c>
      <c r="G87" s="14">
        <v>0</v>
      </c>
      <c r="H87" s="14">
        <v>5870.89</v>
      </c>
      <c r="I87" s="14">
        <v>0</v>
      </c>
      <c r="J87" s="14">
        <v>0</v>
      </c>
      <c r="K87" s="14">
        <v>0</v>
      </c>
      <c r="L87" s="14">
        <v>1022.14</v>
      </c>
      <c r="M87" s="14">
        <v>153.94</v>
      </c>
      <c r="N87" s="14">
        <v>58.71</v>
      </c>
      <c r="O87" s="14">
        <v>0</v>
      </c>
      <c r="P87" s="14">
        <v>287.67</v>
      </c>
      <c r="Q87" s="14">
        <v>0.03</v>
      </c>
      <c r="R87" s="14">
        <v>0</v>
      </c>
      <c r="S87" s="14">
        <v>1000</v>
      </c>
      <c r="T87" s="14">
        <v>0</v>
      </c>
      <c r="U87" s="14">
        <v>2522.4899999999998</v>
      </c>
      <c r="V87" s="14">
        <v>3348.4</v>
      </c>
    </row>
    <row r="88" spans="1:22" x14ac:dyDescent="0.2">
      <c r="A88" s="2" t="s">
        <v>178</v>
      </c>
      <c r="B88" s="1" t="s">
        <v>179</v>
      </c>
      <c r="C88" s="14">
        <v>480.24</v>
      </c>
      <c r="D88" s="14">
        <v>80.040000000000006</v>
      </c>
      <c r="E88" s="14">
        <v>0</v>
      </c>
      <c r="F88" s="14">
        <v>3759.02</v>
      </c>
      <c r="G88" s="14">
        <v>0</v>
      </c>
      <c r="H88" s="14">
        <v>4319.3</v>
      </c>
      <c r="I88" s="14">
        <v>0</v>
      </c>
      <c r="J88" s="14">
        <v>0</v>
      </c>
      <c r="K88" s="14">
        <v>0</v>
      </c>
      <c r="L88" s="14">
        <v>667.21</v>
      </c>
      <c r="M88" s="14">
        <v>109.67</v>
      </c>
      <c r="N88" s="14">
        <v>43.19</v>
      </c>
      <c r="O88" s="14">
        <v>0</v>
      </c>
      <c r="P88" s="14">
        <v>211.65</v>
      </c>
      <c r="Q88" s="15">
        <v>-0.02</v>
      </c>
      <c r="R88" s="14">
        <v>0</v>
      </c>
      <c r="S88" s="14">
        <v>0</v>
      </c>
      <c r="T88" s="14">
        <v>0</v>
      </c>
      <c r="U88" s="14">
        <v>1031.7</v>
      </c>
      <c r="V88" s="14">
        <v>3287.6</v>
      </c>
    </row>
    <row r="89" spans="1:22" x14ac:dyDescent="0.2">
      <c r="A89" s="2" t="s">
        <v>180</v>
      </c>
      <c r="B89" s="1" t="s">
        <v>181</v>
      </c>
      <c r="C89" s="14">
        <v>633.6</v>
      </c>
      <c r="D89" s="14">
        <v>105.6</v>
      </c>
      <c r="E89" s="14">
        <v>0</v>
      </c>
      <c r="F89" s="14">
        <v>3055.1</v>
      </c>
      <c r="G89" s="14">
        <v>0</v>
      </c>
      <c r="H89" s="14">
        <v>3794.3</v>
      </c>
      <c r="I89" s="14">
        <v>0</v>
      </c>
      <c r="J89" s="14">
        <v>0</v>
      </c>
      <c r="K89" s="14">
        <v>0</v>
      </c>
      <c r="L89" s="14">
        <v>555.07000000000005</v>
      </c>
      <c r="M89" s="14">
        <v>96</v>
      </c>
      <c r="N89" s="14">
        <v>0</v>
      </c>
      <c r="O89" s="14">
        <v>0</v>
      </c>
      <c r="P89" s="14">
        <v>0</v>
      </c>
      <c r="Q89" s="14">
        <v>0.03</v>
      </c>
      <c r="R89" s="14">
        <v>0</v>
      </c>
      <c r="S89" s="14">
        <v>0</v>
      </c>
      <c r="T89" s="14">
        <v>0</v>
      </c>
      <c r="U89" s="14">
        <v>651.1</v>
      </c>
      <c r="V89" s="14">
        <v>3143.2</v>
      </c>
    </row>
    <row r="90" spans="1:22" x14ac:dyDescent="0.2">
      <c r="A90" s="2" t="s">
        <v>182</v>
      </c>
      <c r="B90" s="1" t="s">
        <v>183</v>
      </c>
      <c r="C90" s="14">
        <v>633.66</v>
      </c>
      <c r="D90" s="14">
        <v>105.61</v>
      </c>
      <c r="E90" s="14">
        <v>0</v>
      </c>
      <c r="F90" s="14">
        <v>3269.63</v>
      </c>
      <c r="G90" s="14">
        <v>0</v>
      </c>
      <c r="H90" s="14">
        <v>4008.9</v>
      </c>
      <c r="I90" s="14">
        <v>0</v>
      </c>
      <c r="J90" s="14">
        <v>0</v>
      </c>
      <c r="K90" s="14">
        <v>0</v>
      </c>
      <c r="L90" s="14">
        <v>600.91</v>
      </c>
      <c r="M90" s="14">
        <v>116.78</v>
      </c>
      <c r="N90" s="14">
        <v>0</v>
      </c>
      <c r="O90" s="14">
        <v>0</v>
      </c>
      <c r="P90" s="14">
        <v>0</v>
      </c>
      <c r="Q90" s="14">
        <v>0.01</v>
      </c>
      <c r="R90" s="14">
        <v>0</v>
      </c>
      <c r="S90" s="14">
        <v>0</v>
      </c>
      <c r="T90" s="14">
        <v>0</v>
      </c>
      <c r="U90" s="14">
        <v>717.7</v>
      </c>
      <c r="V90" s="14">
        <v>3291.2</v>
      </c>
    </row>
    <row r="91" spans="1:22" x14ac:dyDescent="0.2">
      <c r="A91" s="2" t="s">
        <v>184</v>
      </c>
      <c r="B91" s="1" t="s">
        <v>185</v>
      </c>
      <c r="C91" s="14">
        <v>480.24</v>
      </c>
      <c r="D91" s="14">
        <v>80.040000000000006</v>
      </c>
      <c r="E91" s="14">
        <v>0</v>
      </c>
      <c r="F91" s="14">
        <v>1258.57</v>
      </c>
      <c r="G91" s="14">
        <v>0</v>
      </c>
      <c r="H91" s="14">
        <v>1818.85</v>
      </c>
      <c r="I91" s="14">
        <v>0</v>
      </c>
      <c r="J91" s="14">
        <v>0</v>
      </c>
      <c r="K91" s="14">
        <v>0</v>
      </c>
      <c r="L91" s="14">
        <v>155.22999999999999</v>
      </c>
      <c r="M91" s="14">
        <v>24.97</v>
      </c>
      <c r="N91" s="14">
        <v>18.190000000000001</v>
      </c>
      <c r="O91" s="14">
        <v>0</v>
      </c>
      <c r="P91" s="14">
        <v>89.12</v>
      </c>
      <c r="Q91" s="14">
        <v>0.14000000000000001</v>
      </c>
      <c r="R91" s="14">
        <v>0</v>
      </c>
      <c r="S91" s="14">
        <v>0</v>
      </c>
      <c r="T91" s="14">
        <v>0</v>
      </c>
      <c r="U91" s="14">
        <v>287.64999999999998</v>
      </c>
      <c r="V91" s="14">
        <v>1531.2</v>
      </c>
    </row>
    <row r="92" spans="1:22" x14ac:dyDescent="0.2">
      <c r="A92" s="2" t="s">
        <v>186</v>
      </c>
      <c r="B92" s="1" t="s">
        <v>187</v>
      </c>
      <c r="C92" s="14">
        <v>480.24</v>
      </c>
      <c r="D92" s="14">
        <v>80.040000000000006</v>
      </c>
      <c r="E92" s="14">
        <v>0</v>
      </c>
      <c r="F92" s="14">
        <v>1819.29</v>
      </c>
      <c r="G92" s="14">
        <v>0</v>
      </c>
      <c r="H92" s="14">
        <v>2379.5700000000002</v>
      </c>
      <c r="I92" s="14">
        <v>0</v>
      </c>
      <c r="J92" s="14">
        <v>0</v>
      </c>
      <c r="K92" s="14">
        <v>0</v>
      </c>
      <c r="L92" s="14">
        <v>252.89</v>
      </c>
      <c r="M92" s="14">
        <v>55.28</v>
      </c>
      <c r="N92" s="14">
        <v>23.8</v>
      </c>
      <c r="O92" s="14">
        <v>0</v>
      </c>
      <c r="P92" s="14">
        <v>116.6</v>
      </c>
      <c r="Q92" s="14">
        <v>0</v>
      </c>
      <c r="R92" s="14">
        <v>0</v>
      </c>
      <c r="S92" s="14">
        <v>300</v>
      </c>
      <c r="T92" s="14">
        <v>200</v>
      </c>
      <c r="U92" s="14">
        <v>948.57</v>
      </c>
      <c r="V92" s="14">
        <v>1431</v>
      </c>
    </row>
    <row r="93" spans="1:22" x14ac:dyDescent="0.2">
      <c r="A93" s="2" t="s">
        <v>188</v>
      </c>
      <c r="B93" s="1" t="s">
        <v>189</v>
      </c>
      <c r="C93" s="14">
        <v>537.54</v>
      </c>
      <c r="D93" s="14">
        <v>89.59</v>
      </c>
      <c r="E93" s="14">
        <v>0</v>
      </c>
      <c r="F93" s="14">
        <v>2270.17</v>
      </c>
      <c r="G93" s="14">
        <v>0</v>
      </c>
      <c r="H93" s="14">
        <v>2897.3</v>
      </c>
      <c r="I93" s="14">
        <v>0</v>
      </c>
      <c r="J93" s="14">
        <v>0</v>
      </c>
      <c r="K93" s="14">
        <v>0</v>
      </c>
      <c r="L93" s="14">
        <v>363.47</v>
      </c>
      <c r="M93" s="14">
        <v>89.99</v>
      </c>
      <c r="N93" s="14">
        <v>28.97</v>
      </c>
      <c r="O93" s="14">
        <v>0</v>
      </c>
      <c r="P93" s="14">
        <v>141.97</v>
      </c>
      <c r="Q93" s="14">
        <v>0.1</v>
      </c>
      <c r="R93" s="14">
        <v>0</v>
      </c>
      <c r="S93" s="14">
        <v>0</v>
      </c>
      <c r="T93" s="14">
        <v>0</v>
      </c>
      <c r="U93" s="14">
        <v>624.5</v>
      </c>
      <c r="V93" s="14">
        <v>2272.8000000000002</v>
      </c>
    </row>
    <row r="94" spans="1:22" x14ac:dyDescent="0.2">
      <c r="A94" s="2" t="s">
        <v>190</v>
      </c>
      <c r="B94" s="1" t="s">
        <v>191</v>
      </c>
      <c r="C94" s="14">
        <v>400.2</v>
      </c>
      <c r="D94" s="14">
        <v>66.7</v>
      </c>
      <c r="E94" s="14">
        <v>0</v>
      </c>
      <c r="F94" s="14">
        <v>6158.22</v>
      </c>
      <c r="G94" s="14">
        <v>0</v>
      </c>
      <c r="H94" s="14">
        <v>6625.12</v>
      </c>
      <c r="I94" s="14">
        <v>0</v>
      </c>
      <c r="J94" s="14">
        <v>0</v>
      </c>
      <c r="K94" s="14">
        <v>0</v>
      </c>
      <c r="L94" s="14">
        <v>1199.53</v>
      </c>
      <c r="M94" s="14">
        <v>134.99</v>
      </c>
      <c r="N94" s="14">
        <v>0</v>
      </c>
      <c r="O94" s="14">
        <v>0</v>
      </c>
      <c r="P94" s="14">
        <v>0</v>
      </c>
      <c r="Q94" s="14">
        <v>0</v>
      </c>
      <c r="R94" s="14">
        <v>0</v>
      </c>
      <c r="S94" s="14">
        <v>0</v>
      </c>
      <c r="T94" s="14">
        <v>0</v>
      </c>
      <c r="U94" s="14">
        <v>1334.52</v>
      </c>
      <c r="V94" s="14">
        <v>5290.6</v>
      </c>
    </row>
    <row r="95" spans="1:22" x14ac:dyDescent="0.2">
      <c r="A95" s="2" t="s">
        <v>192</v>
      </c>
      <c r="B95" s="1" t="s">
        <v>193</v>
      </c>
      <c r="C95" s="14">
        <v>537.54</v>
      </c>
      <c r="D95" s="14">
        <v>89.59</v>
      </c>
      <c r="E95" s="14">
        <v>0</v>
      </c>
      <c r="F95" s="14">
        <v>676.93</v>
      </c>
      <c r="G95" s="14">
        <v>0</v>
      </c>
      <c r="H95" s="14">
        <v>1304.06</v>
      </c>
      <c r="I95" s="14">
        <v>0</v>
      </c>
      <c r="J95" s="14">
        <v>0</v>
      </c>
      <c r="K95" s="14">
        <v>0</v>
      </c>
      <c r="L95" s="14">
        <v>25.49</v>
      </c>
      <c r="M95" s="14">
        <v>79.790000000000006</v>
      </c>
      <c r="N95" s="14">
        <v>13.04</v>
      </c>
      <c r="O95" s="14">
        <v>0</v>
      </c>
      <c r="P95" s="14">
        <v>63.9</v>
      </c>
      <c r="Q95" s="14">
        <v>0.04</v>
      </c>
      <c r="R95" s="14">
        <v>0</v>
      </c>
      <c r="S95" s="14">
        <v>0</v>
      </c>
      <c r="T95" s="14">
        <v>0</v>
      </c>
      <c r="U95" s="14">
        <v>182.26</v>
      </c>
      <c r="V95" s="14">
        <v>1121.8</v>
      </c>
    </row>
    <row r="96" spans="1:22" x14ac:dyDescent="0.2">
      <c r="A96" s="2" t="s">
        <v>194</v>
      </c>
      <c r="B96" s="1" t="s">
        <v>195</v>
      </c>
      <c r="C96" s="14">
        <v>633.6</v>
      </c>
      <c r="D96" s="14">
        <v>105.6</v>
      </c>
      <c r="E96" s="14">
        <v>0</v>
      </c>
      <c r="F96" s="14">
        <v>5111.5</v>
      </c>
      <c r="G96" s="14">
        <v>0</v>
      </c>
      <c r="H96" s="14">
        <v>5850.7</v>
      </c>
      <c r="I96" s="14">
        <v>0</v>
      </c>
      <c r="J96" s="14">
        <v>0</v>
      </c>
      <c r="K96" s="14">
        <v>0</v>
      </c>
      <c r="L96" s="14">
        <v>1017.39</v>
      </c>
      <c r="M96" s="14">
        <v>120.82</v>
      </c>
      <c r="N96" s="14">
        <v>0</v>
      </c>
      <c r="O96" s="14">
        <v>0</v>
      </c>
      <c r="P96" s="14">
        <v>0</v>
      </c>
      <c r="Q96" s="15">
        <v>-0.11</v>
      </c>
      <c r="R96" s="14">
        <v>0</v>
      </c>
      <c r="S96" s="14">
        <v>0</v>
      </c>
      <c r="T96" s="14">
        <v>0</v>
      </c>
      <c r="U96" s="14">
        <v>1138.0999999999999</v>
      </c>
      <c r="V96" s="14">
        <v>4712.6000000000004</v>
      </c>
    </row>
    <row r="97" spans="1:22" x14ac:dyDescent="0.2">
      <c r="A97" s="2" t="s">
        <v>196</v>
      </c>
      <c r="B97" s="1" t="s">
        <v>197</v>
      </c>
      <c r="C97" s="14">
        <v>480.24</v>
      </c>
      <c r="D97" s="14">
        <v>80.040000000000006</v>
      </c>
      <c r="E97" s="14">
        <v>0</v>
      </c>
      <c r="F97" s="14">
        <v>1012.85</v>
      </c>
      <c r="G97" s="14">
        <v>0</v>
      </c>
      <c r="H97" s="14">
        <v>1573.13</v>
      </c>
      <c r="I97" s="14">
        <v>0</v>
      </c>
      <c r="J97" s="14">
        <v>0</v>
      </c>
      <c r="K97" s="14">
        <v>0</v>
      </c>
      <c r="L97" s="14">
        <v>64.22</v>
      </c>
      <c r="M97" s="14">
        <v>29.52</v>
      </c>
      <c r="N97" s="14">
        <v>15.73</v>
      </c>
      <c r="O97" s="14">
        <v>0</v>
      </c>
      <c r="P97" s="14">
        <v>77.08</v>
      </c>
      <c r="Q97" s="15">
        <v>-0.02</v>
      </c>
      <c r="R97" s="14">
        <v>0</v>
      </c>
      <c r="S97" s="14">
        <v>0</v>
      </c>
      <c r="T97" s="14">
        <v>0</v>
      </c>
      <c r="U97" s="14">
        <v>186.53</v>
      </c>
      <c r="V97" s="14">
        <v>1386.6</v>
      </c>
    </row>
    <row r="98" spans="1:22" x14ac:dyDescent="0.2">
      <c r="A98" s="2" t="s">
        <v>198</v>
      </c>
      <c r="B98" s="1" t="s">
        <v>199</v>
      </c>
      <c r="C98" s="14">
        <v>1028.58</v>
      </c>
      <c r="D98" s="14">
        <v>171.43</v>
      </c>
      <c r="E98" s="14">
        <v>0</v>
      </c>
      <c r="F98" s="14">
        <v>4534.41</v>
      </c>
      <c r="G98" s="14">
        <v>0</v>
      </c>
      <c r="H98" s="14">
        <v>5734.42</v>
      </c>
      <c r="I98" s="14">
        <v>0</v>
      </c>
      <c r="J98" s="14">
        <v>301.08999999999997</v>
      </c>
      <c r="K98" s="14">
        <v>0</v>
      </c>
      <c r="L98" s="14">
        <v>990.04</v>
      </c>
      <c r="M98" s="14">
        <v>129.87</v>
      </c>
      <c r="N98" s="14">
        <v>0</v>
      </c>
      <c r="O98" s="14">
        <v>0</v>
      </c>
      <c r="P98" s="14">
        <v>0</v>
      </c>
      <c r="Q98" s="14">
        <v>0.02</v>
      </c>
      <c r="R98" s="14">
        <v>0</v>
      </c>
      <c r="S98" s="14">
        <v>0</v>
      </c>
      <c r="T98" s="14">
        <v>0</v>
      </c>
      <c r="U98" s="14">
        <v>1421.02</v>
      </c>
      <c r="V98" s="14">
        <v>4313.3999999999996</v>
      </c>
    </row>
    <row r="99" spans="1:22" x14ac:dyDescent="0.2">
      <c r="A99" s="2" t="s">
        <v>200</v>
      </c>
      <c r="B99" s="1" t="s">
        <v>201</v>
      </c>
      <c r="C99" s="14">
        <v>633.41999999999996</v>
      </c>
      <c r="D99" s="14">
        <v>105.57</v>
      </c>
      <c r="E99" s="14">
        <v>0</v>
      </c>
      <c r="F99" s="14">
        <v>4995.1499999999996</v>
      </c>
      <c r="G99" s="14">
        <v>0</v>
      </c>
      <c r="H99" s="14">
        <v>5734.14</v>
      </c>
      <c r="I99" s="14">
        <v>0</v>
      </c>
      <c r="J99" s="14">
        <v>0</v>
      </c>
      <c r="K99" s="14">
        <v>0</v>
      </c>
      <c r="L99" s="14">
        <v>989.98</v>
      </c>
      <c r="M99" s="14">
        <v>101.63</v>
      </c>
      <c r="N99" s="14">
        <v>0</v>
      </c>
      <c r="O99" s="14">
        <v>0</v>
      </c>
      <c r="P99" s="14">
        <v>0</v>
      </c>
      <c r="Q99" s="14">
        <v>0.13</v>
      </c>
      <c r="R99" s="14">
        <v>0</v>
      </c>
      <c r="S99" s="14">
        <v>0</v>
      </c>
      <c r="T99" s="14">
        <v>0</v>
      </c>
      <c r="U99" s="14">
        <v>1091.74</v>
      </c>
      <c r="V99" s="14">
        <v>4642.3999999999996</v>
      </c>
    </row>
    <row r="100" spans="1:22" x14ac:dyDescent="0.2">
      <c r="A100" s="2" t="s">
        <v>202</v>
      </c>
      <c r="B100" s="1" t="s">
        <v>203</v>
      </c>
      <c r="C100" s="14">
        <v>537.54</v>
      </c>
      <c r="D100" s="14">
        <v>89.59</v>
      </c>
      <c r="E100" s="14">
        <v>0</v>
      </c>
      <c r="F100" s="14">
        <v>1213.2</v>
      </c>
      <c r="G100" s="14">
        <v>2962.74</v>
      </c>
      <c r="H100" s="14">
        <v>4803.07</v>
      </c>
      <c r="I100" s="14">
        <v>0</v>
      </c>
      <c r="J100" s="14">
        <v>0</v>
      </c>
      <c r="K100" s="14">
        <v>0</v>
      </c>
      <c r="L100" s="14">
        <v>770.99</v>
      </c>
      <c r="M100" s="14">
        <v>72.25</v>
      </c>
      <c r="N100" s="14">
        <v>48.03</v>
      </c>
      <c r="O100" s="14">
        <v>0</v>
      </c>
      <c r="P100" s="14">
        <v>235.35</v>
      </c>
      <c r="Q100" s="15">
        <v>-0.15</v>
      </c>
      <c r="R100" s="14">
        <v>0</v>
      </c>
      <c r="S100" s="14">
        <v>0</v>
      </c>
      <c r="T100" s="14">
        <v>0</v>
      </c>
      <c r="U100" s="14">
        <v>1126.47</v>
      </c>
      <c r="V100" s="14">
        <v>3676.6</v>
      </c>
    </row>
    <row r="101" spans="1:22" x14ac:dyDescent="0.2">
      <c r="A101" s="2" t="s">
        <v>204</v>
      </c>
      <c r="B101" s="1" t="s">
        <v>205</v>
      </c>
      <c r="C101" s="14">
        <v>400.2</v>
      </c>
      <c r="D101" s="14">
        <v>66.7</v>
      </c>
      <c r="E101" s="14">
        <v>0</v>
      </c>
      <c r="F101" s="14">
        <v>1769.63</v>
      </c>
      <c r="G101" s="14">
        <v>0</v>
      </c>
      <c r="H101" s="14">
        <v>2236.5300000000002</v>
      </c>
      <c r="I101" s="14">
        <v>0</v>
      </c>
      <c r="J101" s="14">
        <v>0</v>
      </c>
      <c r="K101" s="14">
        <v>0</v>
      </c>
      <c r="L101" s="14">
        <v>226.97</v>
      </c>
      <c r="M101" s="14">
        <v>68.760000000000005</v>
      </c>
      <c r="N101" s="14">
        <v>22.37</v>
      </c>
      <c r="O101" s="14">
        <v>0</v>
      </c>
      <c r="P101" s="14">
        <v>109.59</v>
      </c>
      <c r="Q101" s="14">
        <v>0.04</v>
      </c>
      <c r="R101" s="14">
        <v>0</v>
      </c>
      <c r="S101" s="14">
        <v>500</v>
      </c>
      <c r="T101" s="14">
        <v>0</v>
      </c>
      <c r="U101" s="14">
        <v>927.73</v>
      </c>
      <c r="V101" s="14">
        <v>1308.8</v>
      </c>
    </row>
    <row r="102" spans="1:22" x14ac:dyDescent="0.2">
      <c r="A102" s="2" t="s">
        <v>206</v>
      </c>
      <c r="B102" s="1" t="s">
        <v>207</v>
      </c>
      <c r="C102" s="14">
        <v>633.6</v>
      </c>
      <c r="D102" s="14">
        <v>105.6</v>
      </c>
      <c r="E102" s="14">
        <v>0</v>
      </c>
      <c r="F102" s="14">
        <v>5802.95</v>
      </c>
      <c r="G102" s="14">
        <v>0</v>
      </c>
      <c r="H102" s="14">
        <v>6542.15</v>
      </c>
      <c r="I102" s="14">
        <v>0</v>
      </c>
      <c r="J102" s="14">
        <v>1340.34</v>
      </c>
      <c r="K102" s="14">
        <v>0</v>
      </c>
      <c r="L102" s="14">
        <v>1180.02</v>
      </c>
      <c r="M102" s="14">
        <v>161.04</v>
      </c>
      <c r="N102" s="14">
        <v>0</v>
      </c>
      <c r="O102" s="14">
        <v>0</v>
      </c>
      <c r="P102" s="14">
        <v>0</v>
      </c>
      <c r="Q102" s="15">
        <v>-0.05</v>
      </c>
      <c r="R102" s="14">
        <v>0</v>
      </c>
      <c r="S102" s="14">
        <v>0</v>
      </c>
      <c r="T102" s="14">
        <v>0</v>
      </c>
      <c r="U102" s="14">
        <v>2681.35</v>
      </c>
      <c r="V102" s="14">
        <v>3860.8</v>
      </c>
    </row>
    <row r="103" spans="1:22" x14ac:dyDescent="0.2">
      <c r="A103" s="2" t="s">
        <v>208</v>
      </c>
      <c r="B103" s="1" t="s">
        <v>209</v>
      </c>
      <c r="C103" s="14">
        <v>400.2</v>
      </c>
      <c r="D103" s="14">
        <v>66.7</v>
      </c>
      <c r="E103" s="14">
        <v>0</v>
      </c>
      <c r="F103" s="14">
        <v>271.5</v>
      </c>
      <c r="G103" s="14">
        <v>0</v>
      </c>
      <c r="H103" s="14">
        <v>738.4</v>
      </c>
      <c r="I103" s="14">
        <v>0</v>
      </c>
      <c r="J103" s="14">
        <v>0</v>
      </c>
      <c r="K103" s="15">
        <v>-51.49</v>
      </c>
      <c r="L103" s="14">
        <v>0</v>
      </c>
      <c r="M103" s="14">
        <v>23.84</v>
      </c>
      <c r="N103" s="14">
        <v>7.38</v>
      </c>
      <c r="O103" s="14">
        <v>0</v>
      </c>
      <c r="P103" s="14">
        <v>36.18</v>
      </c>
      <c r="Q103" s="15">
        <v>-0.11</v>
      </c>
      <c r="R103" s="14">
        <v>0</v>
      </c>
      <c r="S103" s="14">
        <v>0</v>
      </c>
      <c r="T103" s="14">
        <v>0</v>
      </c>
      <c r="U103" s="14">
        <v>15.8</v>
      </c>
      <c r="V103" s="14">
        <v>722.6</v>
      </c>
    </row>
    <row r="104" spans="1:22" x14ac:dyDescent="0.2">
      <c r="A104" s="2" t="s">
        <v>210</v>
      </c>
      <c r="B104" s="1" t="s">
        <v>211</v>
      </c>
      <c r="C104" s="14">
        <v>537.48</v>
      </c>
      <c r="D104" s="14">
        <v>89.58</v>
      </c>
      <c r="E104" s="14">
        <v>0</v>
      </c>
      <c r="F104" s="14">
        <v>1156.05</v>
      </c>
      <c r="G104" s="14">
        <v>0</v>
      </c>
      <c r="H104" s="14">
        <v>1783.11</v>
      </c>
      <c r="I104" s="14">
        <v>0</v>
      </c>
      <c r="J104" s="14">
        <v>0</v>
      </c>
      <c r="K104" s="14">
        <v>0</v>
      </c>
      <c r="L104" s="14">
        <v>149.51</v>
      </c>
      <c r="M104" s="14">
        <v>52.31</v>
      </c>
      <c r="N104" s="14">
        <v>0</v>
      </c>
      <c r="O104" s="14">
        <v>0</v>
      </c>
      <c r="P104" s="14">
        <v>0</v>
      </c>
      <c r="Q104" s="15">
        <v>-0.11</v>
      </c>
      <c r="R104" s="14">
        <v>0</v>
      </c>
      <c r="S104" s="14">
        <v>0</v>
      </c>
      <c r="T104" s="14">
        <v>0</v>
      </c>
      <c r="U104" s="14">
        <v>201.71</v>
      </c>
      <c r="V104" s="14">
        <v>1581.4</v>
      </c>
    </row>
    <row r="105" spans="1:22" x14ac:dyDescent="0.2">
      <c r="A105" s="2" t="s">
        <v>212</v>
      </c>
      <c r="B105" s="1" t="s">
        <v>213</v>
      </c>
      <c r="C105" s="14">
        <v>633.6</v>
      </c>
      <c r="D105" s="14">
        <v>105.6</v>
      </c>
      <c r="E105" s="14">
        <v>0</v>
      </c>
      <c r="F105" s="14">
        <v>6371.75</v>
      </c>
      <c r="G105" s="14">
        <v>0</v>
      </c>
      <c r="H105" s="14">
        <v>7110.95</v>
      </c>
      <c r="I105" s="14">
        <v>0</v>
      </c>
      <c r="J105" s="14">
        <v>0</v>
      </c>
      <c r="K105" s="14">
        <v>0</v>
      </c>
      <c r="L105" s="14">
        <v>1313.8</v>
      </c>
      <c r="M105" s="14">
        <v>154.37</v>
      </c>
      <c r="N105" s="14">
        <v>0</v>
      </c>
      <c r="O105" s="14">
        <v>0</v>
      </c>
      <c r="P105" s="14">
        <v>0</v>
      </c>
      <c r="Q105" s="15">
        <v>-0.02</v>
      </c>
      <c r="R105" s="14">
        <v>0</v>
      </c>
      <c r="S105" s="14">
        <v>0</v>
      </c>
      <c r="T105" s="14">
        <v>0</v>
      </c>
      <c r="U105" s="14">
        <v>1468.15</v>
      </c>
      <c r="V105" s="14">
        <v>5642.8</v>
      </c>
    </row>
    <row r="106" spans="1:22" x14ac:dyDescent="0.2">
      <c r="A106" s="2" t="s">
        <v>214</v>
      </c>
      <c r="B106" s="1" t="s">
        <v>215</v>
      </c>
      <c r="C106" s="14">
        <v>537.54</v>
      </c>
      <c r="D106" s="14">
        <v>89.59</v>
      </c>
      <c r="E106" s="14">
        <v>0</v>
      </c>
      <c r="F106" s="14">
        <v>3695.66</v>
      </c>
      <c r="G106" s="14">
        <v>0</v>
      </c>
      <c r="H106" s="14">
        <v>4322.79</v>
      </c>
      <c r="I106" s="14">
        <v>0</v>
      </c>
      <c r="J106" s="14">
        <v>1010.83</v>
      </c>
      <c r="K106" s="14">
        <v>0</v>
      </c>
      <c r="L106" s="14">
        <v>667.96</v>
      </c>
      <c r="M106" s="14">
        <v>130.24</v>
      </c>
      <c r="N106" s="14">
        <v>43.23</v>
      </c>
      <c r="O106" s="14">
        <v>0</v>
      </c>
      <c r="P106" s="14">
        <v>211.82</v>
      </c>
      <c r="Q106" s="15">
        <v>-0.09</v>
      </c>
      <c r="R106" s="14">
        <v>0</v>
      </c>
      <c r="S106" s="14">
        <v>200</v>
      </c>
      <c r="T106" s="14">
        <v>0</v>
      </c>
      <c r="U106" s="14">
        <v>2263.9899999999998</v>
      </c>
      <c r="V106" s="14">
        <v>2058.8000000000002</v>
      </c>
    </row>
    <row r="107" spans="1:22" x14ac:dyDescent="0.2">
      <c r="A107" s="2" t="s">
        <v>216</v>
      </c>
      <c r="B107" s="1" t="s">
        <v>217</v>
      </c>
      <c r="C107" s="14">
        <v>633.41999999999996</v>
      </c>
      <c r="D107" s="14">
        <v>105.57</v>
      </c>
      <c r="E107" s="14">
        <v>0</v>
      </c>
      <c r="F107" s="14">
        <v>2173.2600000000002</v>
      </c>
      <c r="G107" s="14">
        <v>0</v>
      </c>
      <c r="H107" s="14">
        <v>2912.25</v>
      </c>
      <c r="I107" s="14">
        <v>0</v>
      </c>
      <c r="J107" s="14">
        <v>0</v>
      </c>
      <c r="K107" s="14">
        <v>0</v>
      </c>
      <c r="L107" s="14">
        <v>366.67</v>
      </c>
      <c r="M107" s="14">
        <v>61.72</v>
      </c>
      <c r="N107" s="14">
        <v>0</v>
      </c>
      <c r="O107" s="14">
        <v>0</v>
      </c>
      <c r="P107" s="14">
        <v>0</v>
      </c>
      <c r="Q107" s="14">
        <v>0.06</v>
      </c>
      <c r="R107" s="14">
        <v>0</v>
      </c>
      <c r="S107" s="14">
        <v>0</v>
      </c>
      <c r="T107" s="14">
        <v>0</v>
      </c>
      <c r="U107" s="14">
        <v>428.45</v>
      </c>
      <c r="V107" s="14">
        <v>2483.8000000000002</v>
      </c>
    </row>
    <row r="108" spans="1:22" x14ac:dyDescent="0.2">
      <c r="A108" s="2" t="s">
        <v>218</v>
      </c>
      <c r="B108" s="1" t="s">
        <v>219</v>
      </c>
      <c r="C108" s="14">
        <v>480.24</v>
      </c>
      <c r="D108" s="14">
        <v>80.040000000000006</v>
      </c>
      <c r="E108" s="14">
        <v>0</v>
      </c>
      <c r="F108" s="14">
        <v>1756.88</v>
      </c>
      <c r="G108" s="14">
        <v>0</v>
      </c>
      <c r="H108" s="14">
        <v>2317.16</v>
      </c>
      <c r="I108" s="14">
        <v>0</v>
      </c>
      <c r="J108" s="14">
        <v>0</v>
      </c>
      <c r="K108" s="14">
        <v>0</v>
      </c>
      <c r="L108" s="14">
        <v>241.42</v>
      </c>
      <c r="M108" s="14">
        <v>57.29</v>
      </c>
      <c r="N108" s="14">
        <v>23.17</v>
      </c>
      <c r="O108" s="14">
        <v>0</v>
      </c>
      <c r="P108" s="14">
        <v>113.54</v>
      </c>
      <c r="Q108" s="15">
        <v>-0.06</v>
      </c>
      <c r="R108" s="14">
        <v>0</v>
      </c>
      <c r="S108" s="14">
        <v>0</v>
      </c>
      <c r="T108" s="14">
        <v>0</v>
      </c>
      <c r="U108" s="14">
        <v>435.36</v>
      </c>
      <c r="V108" s="14">
        <v>1881.8</v>
      </c>
    </row>
    <row r="109" spans="1:22" x14ac:dyDescent="0.2">
      <c r="A109" s="2" t="s">
        <v>220</v>
      </c>
      <c r="B109" s="1" t="s">
        <v>221</v>
      </c>
      <c r="C109" s="14">
        <v>534.29999999999995</v>
      </c>
      <c r="D109" s="14">
        <v>89.05</v>
      </c>
      <c r="E109" s="14">
        <v>0</v>
      </c>
      <c r="F109" s="14">
        <v>1236.3</v>
      </c>
      <c r="G109" s="14">
        <v>0</v>
      </c>
      <c r="H109" s="14">
        <v>1859.65</v>
      </c>
      <c r="I109" s="14">
        <v>0</v>
      </c>
      <c r="J109" s="14">
        <v>0</v>
      </c>
      <c r="K109" s="14">
        <v>0</v>
      </c>
      <c r="L109" s="14">
        <v>161.76</v>
      </c>
      <c r="M109" s="14">
        <v>44.87</v>
      </c>
      <c r="N109" s="14">
        <v>18.600000000000001</v>
      </c>
      <c r="O109" s="14">
        <v>0</v>
      </c>
      <c r="P109" s="14">
        <v>91.12</v>
      </c>
      <c r="Q109" s="15">
        <v>-0.1</v>
      </c>
      <c r="R109" s="14">
        <v>0</v>
      </c>
      <c r="S109" s="14">
        <v>0</v>
      </c>
      <c r="T109" s="14">
        <v>0</v>
      </c>
      <c r="U109" s="14">
        <v>316.25</v>
      </c>
      <c r="V109" s="14">
        <v>1543.4</v>
      </c>
    </row>
    <row r="110" spans="1:22" x14ac:dyDescent="0.2">
      <c r="A110" s="2" t="s">
        <v>222</v>
      </c>
      <c r="B110" s="1" t="s">
        <v>223</v>
      </c>
      <c r="C110" s="14">
        <v>400.2</v>
      </c>
      <c r="D110" s="14">
        <v>66.7</v>
      </c>
      <c r="E110" s="14">
        <v>0</v>
      </c>
      <c r="F110" s="14">
        <v>270.51</v>
      </c>
      <c r="G110" s="14">
        <v>0</v>
      </c>
      <c r="H110" s="14">
        <v>737.41</v>
      </c>
      <c r="I110" s="14">
        <v>0</v>
      </c>
      <c r="J110" s="14">
        <v>0</v>
      </c>
      <c r="K110" s="15">
        <v>-51.55</v>
      </c>
      <c r="L110" s="14">
        <v>0</v>
      </c>
      <c r="M110" s="14">
        <v>0</v>
      </c>
      <c r="N110" s="14">
        <v>7.37</v>
      </c>
      <c r="O110" s="14">
        <v>0</v>
      </c>
      <c r="P110" s="14">
        <v>36.130000000000003</v>
      </c>
      <c r="Q110" s="14">
        <v>0.06</v>
      </c>
      <c r="R110" s="14">
        <v>0</v>
      </c>
      <c r="S110" s="14">
        <v>0</v>
      </c>
      <c r="T110" s="14">
        <v>0</v>
      </c>
      <c r="U110" s="14">
        <v>-7.99</v>
      </c>
      <c r="V110" s="14">
        <v>745.4</v>
      </c>
    </row>
    <row r="111" spans="1:22" x14ac:dyDescent="0.2">
      <c r="A111" s="2" t="s">
        <v>224</v>
      </c>
      <c r="B111" s="1" t="s">
        <v>225</v>
      </c>
      <c r="C111" s="14">
        <v>537.54</v>
      </c>
      <c r="D111" s="14">
        <v>89.59</v>
      </c>
      <c r="E111" s="14">
        <v>0</v>
      </c>
      <c r="F111" s="14">
        <v>4892.3599999999997</v>
      </c>
      <c r="G111" s="14">
        <v>0</v>
      </c>
      <c r="H111" s="14">
        <v>5519.49</v>
      </c>
      <c r="I111" s="14">
        <v>0</v>
      </c>
      <c r="J111" s="14">
        <v>0</v>
      </c>
      <c r="K111" s="14">
        <v>0</v>
      </c>
      <c r="L111" s="14">
        <v>939.49</v>
      </c>
      <c r="M111" s="14">
        <v>120.95</v>
      </c>
      <c r="N111" s="14">
        <v>55.19</v>
      </c>
      <c r="O111" s="14">
        <v>0</v>
      </c>
      <c r="P111" s="14">
        <v>270.45999999999998</v>
      </c>
      <c r="Q111" s="14">
        <v>0</v>
      </c>
      <c r="R111" s="14">
        <v>0</v>
      </c>
      <c r="S111" s="14">
        <v>200</v>
      </c>
      <c r="T111" s="14">
        <v>0</v>
      </c>
      <c r="U111" s="14">
        <v>1586.09</v>
      </c>
      <c r="V111" s="14">
        <v>3933.4</v>
      </c>
    </row>
    <row r="112" spans="1:22" x14ac:dyDescent="0.2">
      <c r="A112" s="2" t="s">
        <v>226</v>
      </c>
      <c r="B112" s="1" t="s">
        <v>227</v>
      </c>
      <c r="C112" s="14">
        <v>633.6</v>
      </c>
      <c r="D112" s="14">
        <v>105.6</v>
      </c>
      <c r="E112" s="14">
        <v>0</v>
      </c>
      <c r="F112" s="14">
        <v>3502.46</v>
      </c>
      <c r="G112" s="14">
        <v>0</v>
      </c>
      <c r="H112" s="14">
        <v>4241.66</v>
      </c>
      <c r="I112" s="14">
        <v>0</v>
      </c>
      <c r="J112" s="14">
        <v>442.08</v>
      </c>
      <c r="K112" s="14">
        <v>0</v>
      </c>
      <c r="L112" s="14">
        <v>650.63</v>
      </c>
      <c r="M112" s="14">
        <v>93.79</v>
      </c>
      <c r="N112" s="14">
        <v>0</v>
      </c>
      <c r="O112" s="14">
        <v>0</v>
      </c>
      <c r="P112" s="14">
        <v>0</v>
      </c>
      <c r="Q112" s="15">
        <v>-0.04</v>
      </c>
      <c r="R112" s="14">
        <v>0</v>
      </c>
      <c r="S112" s="14">
        <v>200</v>
      </c>
      <c r="T112" s="14">
        <v>0</v>
      </c>
      <c r="U112" s="14">
        <v>1386.46</v>
      </c>
      <c r="V112" s="14">
        <v>2855.2</v>
      </c>
    </row>
    <row r="113" spans="1:22" x14ac:dyDescent="0.2">
      <c r="A113" s="2" t="s">
        <v>228</v>
      </c>
      <c r="B113" s="1" t="s">
        <v>229</v>
      </c>
      <c r="C113" s="14">
        <v>480.24</v>
      </c>
      <c r="D113" s="14">
        <v>80.040000000000006</v>
      </c>
      <c r="E113" s="14">
        <v>0</v>
      </c>
      <c r="F113" s="14">
        <v>4830.3999999999996</v>
      </c>
      <c r="G113" s="14">
        <v>0</v>
      </c>
      <c r="H113" s="14">
        <v>5390.68</v>
      </c>
      <c r="I113" s="14">
        <v>0</v>
      </c>
      <c r="J113" s="14">
        <v>0</v>
      </c>
      <c r="K113" s="14">
        <v>0</v>
      </c>
      <c r="L113" s="14">
        <v>909.19</v>
      </c>
      <c r="M113" s="14">
        <v>160.6</v>
      </c>
      <c r="N113" s="14">
        <v>0</v>
      </c>
      <c r="O113" s="14">
        <v>0</v>
      </c>
      <c r="P113" s="14">
        <v>0</v>
      </c>
      <c r="Q113" s="15">
        <v>-0.11</v>
      </c>
      <c r="R113" s="14">
        <v>0</v>
      </c>
      <c r="S113" s="14">
        <v>0</v>
      </c>
      <c r="T113" s="14">
        <v>0</v>
      </c>
      <c r="U113" s="14">
        <v>1069.68</v>
      </c>
      <c r="V113" s="14">
        <v>4321</v>
      </c>
    </row>
    <row r="114" spans="1:22" x14ac:dyDescent="0.2">
      <c r="A114" s="2" t="s">
        <v>230</v>
      </c>
      <c r="B114" s="1" t="s">
        <v>231</v>
      </c>
      <c r="C114" s="14">
        <v>547.67999999999995</v>
      </c>
      <c r="D114" s="14">
        <v>91.28</v>
      </c>
      <c r="E114" s="14">
        <v>0</v>
      </c>
      <c r="F114" s="14">
        <v>4696.43</v>
      </c>
      <c r="G114" s="14">
        <v>0</v>
      </c>
      <c r="H114" s="14">
        <v>5335.39</v>
      </c>
      <c r="I114" s="14">
        <v>0</v>
      </c>
      <c r="J114" s="14">
        <v>0</v>
      </c>
      <c r="K114" s="14">
        <v>0</v>
      </c>
      <c r="L114" s="14">
        <v>896.19</v>
      </c>
      <c r="M114" s="14">
        <v>15.85</v>
      </c>
      <c r="N114" s="14">
        <v>0</v>
      </c>
      <c r="O114" s="14">
        <v>0</v>
      </c>
      <c r="P114" s="14">
        <v>0</v>
      </c>
      <c r="Q114" s="15">
        <v>-0.05</v>
      </c>
      <c r="R114" s="14">
        <v>0</v>
      </c>
      <c r="S114" s="14">
        <v>0</v>
      </c>
      <c r="T114" s="14">
        <v>0</v>
      </c>
      <c r="U114" s="14">
        <v>911.99</v>
      </c>
      <c r="V114" s="14">
        <v>4423.3999999999996</v>
      </c>
    </row>
    <row r="115" spans="1:22" x14ac:dyDescent="0.2">
      <c r="A115" s="2" t="s">
        <v>232</v>
      </c>
      <c r="B115" s="1" t="s">
        <v>233</v>
      </c>
      <c r="C115" s="14">
        <v>480.24</v>
      </c>
      <c r="D115" s="14">
        <v>80.040000000000006</v>
      </c>
      <c r="E115" s="14">
        <v>0</v>
      </c>
      <c r="F115" s="14">
        <v>811.91</v>
      </c>
      <c r="G115" s="14">
        <v>0</v>
      </c>
      <c r="H115" s="14">
        <v>1372.19</v>
      </c>
      <c r="I115" s="14">
        <v>0</v>
      </c>
      <c r="J115" s="14">
        <v>0</v>
      </c>
      <c r="K115" s="14">
        <v>0</v>
      </c>
      <c r="L115" s="14">
        <v>32.9</v>
      </c>
      <c r="M115" s="14">
        <v>29.27</v>
      </c>
      <c r="N115" s="14">
        <v>13.72</v>
      </c>
      <c r="O115" s="14">
        <v>0</v>
      </c>
      <c r="P115" s="14">
        <v>67.239999999999995</v>
      </c>
      <c r="Q115" s="14">
        <v>0.06</v>
      </c>
      <c r="R115" s="14">
        <v>0</v>
      </c>
      <c r="S115" s="14">
        <v>0</v>
      </c>
      <c r="T115" s="14">
        <v>0</v>
      </c>
      <c r="U115" s="14">
        <v>143.19</v>
      </c>
      <c r="V115" s="14">
        <v>1229</v>
      </c>
    </row>
    <row r="116" spans="1:22" x14ac:dyDescent="0.2">
      <c r="A116" s="2" t="s">
        <v>234</v>
      </c>
      <c r="B116" s="1" t="s">
        <v>235</v>
      </c>
      <c r="C116" s="14">
        <v>480.24</v>
      </c>
      <c r="D116" s="14">
        <v>80.040000000000006</v>
      </c>
      <c r="E116" s="14">
        <v>0</v>
      </c>
      <c r="F116" s="14">
        <v>417.71</v>
      </c>
      <c r="G116" s="14">
        <v>0</v>
      </c>
      <c r="H116" s="14">
        <v>977.99</v>
      </c>
      <c r="I116" s="14">
        <v>0</v>
      </c>
      <c r="J116" s="14">
        <v>0</v>
      </c>
      <c r="K116" s="15">
        <v>-30.21</v>
      </c>
      <c r="L116" s="14">
        <v>0</v>
      </c>
      <c r="M116" s="14">
        <v>32.72</v>
      </c>
      <c r="N116" s="14">
        <v>9.7799999999999994</v>
      </c>
      <c r="O116" s="14">
        <v>0</v>
      </c>
      <c r="P116" s="14">
        <v>47.92</v>
      </c>
      <c r="Q116" s="15">
        <v>-0.02</v>
      </c>
      <c r="R116" s="14">
        <v>0</v>
      </c>
      <c r="S116" s="14">
        <v>0</v>
      </c>
      <c r="T116" s="14">
        <v>0</v>
      </c>
      <c r="U116" s="14">
        <v>60.19</v>
      </c>
      <c r="V116" s="14">
        <v>917.8</v>
      </c>
    </row>
    <row r="117" spans="1:22" x14ac:dyDescent="0.2">
      <c r="A117" s="2" t="s">
        <v>236</v>
      </c>
      <c r="B117" s="1" t="s">
        <v>237</v>
      </c>
      <c r="C117" s="14">
        <v>537.54</v>
      </c>
      <c r="D117" s="14">
        <v>89.59</v>
      </c>
      <c r="E117" s="14">
        <v>0</v>
      </c>
      <c r="F117" s="14">
        <v>5805.31</v>
      </c>
      <c r="G117" s="14">
        <v>0</v>
      </c>
      <c r="H117" s="14">
        <v>6432.44</v>
      </c>
      <c r="I117" s="14">
        <v>0</v>
      </c>
      <c r="J117" s="14">
        <v>0</v>
      </c>
      <c r="K117" s="14">
        <v>0</v>
      </c>
      <c r="L117" s="14">
        <v>1154.22</v>
      </c>
      <c r="M117" s="14">
        <v>138.82</v>
      </c>
      <c r="N117" s="14">
        <v>64.319999999999993</v>
      </c>
      <c r="O117" s="14">
        <v>0</v>
      </c>
      <c r="P117" s="14">
        <v>315.19</v>
      </c>
      <c r="Q117" s="15">
        <v>-0.11</v>
      </c>
      <c r="R117" s="14">
        <v>0</v>
      </c>
      <c r="S117" s="14">
        <v>150</v>
      </c>
      <c r="T117" s="14">
        <v>0</v>
      </c>
      <c r="U117" s="14">
        <v>1822.44</v>
      </c>
      <c r="V117" s="14">
        <v>4610</v>
      </c>
    </row>
    <row r="118" spans="1:22" x14ac:dyDescent="0.2">
      <c r="A118" s="2" t="s">
        <v>238</v>
      </c>
      <c r="B118" s="1" t="s">
        <v>239</v>
      </c>
      <c r="C118" s="14">
        <v>547.67999999999995</v>
      </c>
      <c r="D118" s="14">
        <v>91.28</v>
      </c>
      <c r="E118" s="14">
        <v>0</v>
      </c>
      <c r="F118" s="14">
        <v>4630.6899999999996</v>
      </c>
      <c r="G118" s="14">
        <v>0</v>
      </c>
      <c r="H118" s="14">
        <v>5269.65</v>
      </c>
      <c r="I118" s="14">
        <v>0</v>
      </c>
      <c r="J118" s="14">
        <v>545.02</v>
      </c>
      <c r="K118" s="14">
        <v>0</v>
      </c>
      <c r="L118" s="14">
        <v>880.73</v>
      </c>
      <c r="M118" s="14">
        <v>96.67</v>
      </c>
      <c r="N118" s="14">
        <v>0</v>
      </c>
      <c r="O118" s="14">
        <v>0</v>
      </c>
      <c r="P118" s="14">
        <v>0</v>
      </c>
      <c r="Q118" s="14">
        <v>0.03</v>
      </c>
      <c r="R118" s="14">
        <v>0</v>
      </c>
      <c r="S118" s="14">
        <v>0</v>
      </c>
      <c r="T118" s="14">
        <v>0</v>
      </c>
      <c r="U118" s="14">
        <v>1522.45</v>
      </c>
      <c r="V118" s="14">
        <v>3747.2</v>
      </c>
    </row>
    <row r="119" spans="1:22" x14ac:dyDescent="0.2">
      <c r="A119" s="2" t="s">
        <v>240</v>
      </c>
      <c r="B119" s="1" t="s">
        <v>241</v>
      </c>
      <c r="C119" s="14">
        <v>633.6</v>
      </c>
      <c r="D119" s="14">
        <v>105.6</v>
      </c>
      <c r="E119" s="14">
        <v>0</v>
      </c>
      <c r="F119" s="14">
        <v>6271.57</v>
      </c>
      <c r="G119" s="14">
        <v>0</v>
      </c>
      <c r="H119" s="14">
        <v>7010.77</v>
      </c>
      <c r="I119" s="14">
        <v>0</v>
      </c>
      <c r="J119" s="14">
        <v>0</v>
      </c>
      <c r="K119" s="14">
        <v>0</v>
      </c>
      <c r="L119" s="14">
        <v>1290.24</v>
      </c>
      <c r="M119" s="14">
        <v>164.3</v>
      </c>
      <c r="N119" s="14">
        <v>0</v>
      </c>
      <c r="O119" s="14">
        <v>0</v>
      </c>
      <c r="P119" s="14">
        <v>0</v>
      </c>
      <c r="Q119" s="14">
        <v>0.03</v>
      </c>
      <c r="R119" s="14">
        <v>0</v>
      </c>
      <c r="S119" s="14">
        <v>500</v>
      </c>
      <c r="T119" s="14">
        <v>0</v>
      </c>
      <c r="U119" s="14">
        <v>1954.57</v>
      </c>
      <c r="V119" s="14">
        <v>5056.2</v>
      </c>
    </row>
    <row r="120" spans="1:22" s="7" customFormat="1" x14ac:dyDescent="0.2">
      <c r="A120" s="17" t="s">
        <v>153</v>
      </c>
      <c r="C120" s="7" t="s">
        <v>154</v>
      </c>
      <c r="D120" s="7" t="s">
        <v>154</v>
      </c>
      <c r="E120" s="7" t="s">
        <v>154</v>
      </c>
      <c r="F120" s="7" t="s">
        <v>154</v>
      </c>
      <c r="G120" s="7" t="s">
        <v>154</v>
      </c>
      <c r="H120" s="7" t="s">
        <v>154</v>
      </c>
      <c r="I120" s="7" t="s">
        <v>154</v>
      </c>
      <c r="J120" s="7" t="s">
        <v>154</v>
      </c>
      <c r="K120" s="7" t="s">
        <v>154</v>
      </c>
      <c r="L120" s="7" t="s">
        <v>154</v>
      </c>
      <c r="M120" s="7" t="s">
        <v>154</v>
      </c>
      <c r="N120" s="7" t="s">
        <v>154</v>
      </c>
      <c r="O120" s="7" t="s">
        <v>154</v>
      </c>
      <c r="P120" s="7" t="s">
        <v>154</v>
      </c>
      <c r="Q120" s="7" t="s">
        <v>154</v>
      </c>
      <c r="R120" s="7" t="s">
        <v>154</v>
      </c>
      <c r="S120" s="7" t="s">
        <v>154</v>
      </c>
      <c r="T120" s="7" t="s">
        <v>154</v>
      </c>
      <c r="U120" s="7" t="s">
        <v>154</v>
      </c>
      <c r="V120" s="7" t="s">
        <v>154</v>
      </c>
    </row>
    <row r="121" spans="1:22" x14ac:dyDescent="0.2">
      <c r="C121" s="19">
        <v>23117.01</v>
      </c>
      <c r="D121" s="19">
        <v>3852.84</v>
      </c>
      <c r="E121" s="19">
        <v>0</v>
      </c>
      <c r="F121" s="19">
        <v>131014.41</v>
      </c>
      <c r="G121" s="19">
        <v>2962.74</v>
      </c>
      <c r="H121" s="19">
        <v>160947</v>
      </c>
      <c r="I121" s="19">
        <v>0</v>
      </c>
      <c r="J121" s="19">
        <v>4113.5600000000004</v>
      </c>
      <c r="K121" s="20">
        <v>-205.42</v>
      </c>
      <c r="L121" s="19">
        <v>24293.93</v>
      </c>
      <c r="M121" s="19">
        <v>3733.1</v>
      </c>
      <c r="N121" s="19">
        <v>736.76</v>
      </c>
      <c r="O121" s="19">
        <v>0</v>
      </c>
      <c r="P121" s="19">
        <v>3610.18</v>
      </c>
      <c r="Q121" s="20">
        <v>-0.21</v>
      </c>
      <c r="R121" s="19">
        <v>0</v>
      </c>
      <c r="S121" s="19">
        <v>4700</v>
      </c>
      <c r="T121" s="19">
        <v>387.5</v>
      </c>
      <c r="U121" s="19">
        <v>41369.4</v>
      </c>
      <c r="V121" s="19">
        <v>119577.60000000001</v>
      </c>
    </row>
    <row r="123" spans="1:22" s="7" customFormat="1" x14ac:dyDescent="0.2">
      <c r="A123" s="16"/>
      <c r="C123" s="7" t="s">
        <v>242</v>
      </c>
      <c r="D123" s="7" t="s">
        <v>242</v>
      </c>
      <c r="E123" s="7" t="s">
        <v>242</v>
      </c>
      <c r="F123" s="7" t="s">
        <v>242</v>
      </c>
      <c r="G123" s="7" t="s">
        <v>242</v>
      </c>
      <c r="H123" s="7" t="s">
        <v>242</v>
      </c>
      <c r="I123" s="7" t="s">
        <v>242</v>
      </c>
      <c r="J123" s="7" t="s">
        <v>242</v>
      </c>
      <c r="K123" s="7" t="s">
        <v>242</v>
      </c>
      <c r="L123" s="7" t="s">
        <v>242</v>
      </c>
      <c r="M123" s="7" t="s">
        <v>242</v>
      </c>
      <c r="N123" s="7" t="s">
        <v>242</v>
      </c>
      <c r="O123" s="7" t="s">
        <v>242</v>
      </c>
      <c r="P123" s="7" t="s">
        <v>242</v>
      </c>
      <c r="Q123" s="7" t="s">
        <v>242</v>
      </c>
      <c r="R123" s="7" t="s">
        <v>242</v>
      </c>
      <c r="S123" s="7" t="s">
        <v>242</v>
      </c>
      <c r="T123" s="7" t="s">
        <v>242</v>
      </c>
      <c r="U123" s="7" t="s">
        <v>242</v>
      </c>
      <c r="V123" s="7" t="s">
        <v>242</v>
      </c>
    </row>
    <row r="124" spans="1:22" x14ac:dyDescent="0.2">
      <c r="A124" s="17" t="s">
        <v>243</v>
      </c>
      <c r="B124" s="1" t="s">
        <v>244</v>
      </c>
      <c r="C124" s="19">
        <v>96349.81</v>
      </c>
      <c r="D124" s="19">
        <v>16193.86</v>
      </c>
      <c r="E124" s="19">
        <v>667.5</v>
      </c>
      <c r="F124" s="19">
        <v>400621.42</v>
      </c>
      <c r="G124" s="19">
        <v>2962.74</v>
      </c>
      <c r="H124" s="19">
        <v>516795.33</v>
      </c>
      <c r="I124" s="19">
        <v>2308.19</v>
      </c>
      <c r="J124" s="19">
        <v>7995.12</v>
      </c>
      <c r="K124" s="20">
        <v>-441.42</v>
      </c>
      <c r="L124" s="19">
        <v>100252.52</v>
      </c>
      <c r="M124" s="19">
        <v>9519.49</v>
      </c>
      <c r="N124" s="19">
        <v>736.76</v>
      </c>
      <c r="O124" s="19">
        <v>23490.87</v>
      </c>
      <c r="P124" s="19">
        <v>3610.18</v>
      </c>
      <c r="Q124" s="20">
        <v>-1.85</v>
      </c>
      <c r="R124" s="19">
        <v>953.87</v>
      </c>
      <c r="S124" s="19">
        <v>6000</v>
      </c>
      <c r="T124" s="19">
        <v>2625</v>
      </c>
      <c r="U124" s="19">
        <v>157048.73000000001</v>
      </c>
      <c r="V124" s="19">
        <v>359746.6</v>
      </c>
    </row>
    <row r="126" spans="1:22" x14ac:dyDescent="0.2">
      <c r="C126" s="1" t="s">
        <v>244</v>
      </c>
      <c r="D126" s="1" t="s">
        <v>244</v>
      </c>
      <c r="E126" s="1" t="s">
        <v>244</v>
      </c>
      <c r="F126" s="1" t="s">
        <v>244</v>
      </c>
      <c r="G126" s="1" t="s">
        <v>244</v>
      </c>
      <c r="H126" s="1" t="s">
        <v>244</v>
      </c>
      <c r="I126" s="1" t="s">
        <v>244</v>
      </c>
      <c r="J126" s="1" t="s">
        <v>244</v>
      </c>
      <c r="K126" s="1" t="s">
        <v>244</v>
      </c>
      <c r="L126" s="1" t="s">
        <v>244</v>
      </c>
      <c r="M126" s="1" t="s">
        <v>244</v>
      </c>
      <c r="N126" s="1" t="s">
        <v>244</v>
      </c>
      <c r="O126" s="1" t="s">
        <v>244</v>
      </c>
      <c r="P126" s="1" t="s">
        <v>244</v>
      </c>
      <c r="Q126" s="1" t="s">
        <v>244</v>
      </c>
      <c r="R126" s="1" t="s">
        <v>244</v>
      </c>
      <c r="S126" s="1" t="s">
        <v>244</v>
      </c>
      <c r="T126" s="1" t="s">
        <v>244</v>
      </c>
      <c r="U126" s="1" t="s">
        <v>244</v>
      </c>
      <c r="V126" s="1" t="s">
        <v>244</v>
      </c>
    </row>
    <row r="127" spans="1:22" x14ac:dyDescent="0.2">
      <c r="A127" s="2" t="s">
        <v>244</v>
      </c>
      <c r="B127" s="1" t="s">
        <v>244</v>
      </c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</row>
  </sheetData>
  <mergeCells count="1">
    <mergeCell ref="B1:E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2"/>
  <sheetViews>
    <sheetView topLeftCell="A91" workbookViewId="0">
      <selection activeCell="D122" sqref="D122"/>
    </sheetView>
  </sheetViews>
  <sheetFormatPr baseColWidth="10" defaultRowHeight="15" x14ac:dyDescent="0.25"/>
  <cols>
    <col min="2" max="2" width="14.85546875" customWidth="1"/>
    <col min="3" max="3" width="18.85546875" bestFit="1" customWidth="1"/>
    <col min="4" max="4" width="12.5703125" bestFit="1" customWidth="1"/>
    <col min="5" max="5" width="34" bestFit="1" customWidth="1"/>
  </cols>
  <sheetData>
    <row r="1" spans="1:10" x14ac:dyDescent="0.25">
      <c r="A1" s="28" t="s">
        <v>0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x14ac:dyDescent="0.25">
      <c r="A2" s="29" t="s">
        <v>1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ht="19.5" x14ac:dyDescent="0.3">
      <c r="A3" s="27" t="s">
        <v>2</v>
      </c>
      <c r="B3" s="27"/>
      <c r="C3" s="30"/>
      <c r="D3" s="27"/>
      <c r="E3" s="27"/>
      <c r="F3" s="27"/>
      <c r="G3" s="27"/>
      <c r="H3" s="27"/>
      <c r="I3" s="27"/>
      <c r="J3" s="27"/>
    </row>
    <row r="4" spans="1:10" x14ac:dyDescent="0.25">
      <c r="A4" s="27" t="s">
        <v>245</v>
      </c>
      <c r="B4" s="27"/>
      <c r="C4" s="27"/>
      <c r="D4" s="27"/>
      <c r="E4" s="27"/>
      <c r="F4" s="27"/>
      <c r="G4" s="27"/>
      <c r="H4" s="27"/>
      <c r="I4" s="27"/>
      <c r="J4" s="27"/>
    </row>
    <row r="6" spans="1:10" x14ac:dyDescent="0.25">
      <c r="A6" s="31"/>
      <c r="B6" s="31"/>
      <c r="C6" s="31"/>
      <c r="D6" s="31"/>
      <c r="E6" s="31"/>
      <c r="F6" s="31"/>
      <c r="G6" s="31"/>
      <c r="H6" s="31"/>
      <c r="I6" s="27"/>
      <c r="J6" s="27"/>
    </row>
    <row r="7" spans="1:10" x14ac:dyDescent="0.25">
      <c r="A7" s="32"/>
      <c r="B7" s="32"/>
      <c r="C7" s="32"/>
      <c r="D7" s="32"/>
      <c r="E7" s="32"/>
      <c r="F7" s="32"/>
      <c r="G7" s="32"/>
      <c r="H7" s="32"/>
      <c r="I7" s="27"/>
      <c r="J7" s="27"/>
    </row>
    <row r="8" spans="1:10" x14ac:dyDescent="0.25">
      <c r="A8" s="34" t="s">
        <v>246</v>
      </c>
      <c r="B8" s="34" t="s">
        <v>247</v>
      </c>
      <c r="C8" s="34" t="s">
        <v>248</v>
      </c>
      <c r="D8" s="35" t="s">
        <v>249</v>
      </c>
      <c r="E8" s="34" t="s">
        <v>250</v>
      </c>
      <c r="F8" s="33"/>
      <c r="G8" s="33"/>
      <c r="H8" s="33"/>
      <c r="I8" s="33"/>
      <c r="J8" s="33"/>
    </row>
    <row r="9" spans="1:10" x14ac:dyDescent="0.25">
      <c r="A9" s="27" t="s">
        <v>184</v>
      </c>
      <c r="B9" s="27"/>
      <c r="C9" s="27" t="s">
        <v>251</v>
      </c>
      <c r="D9" s="27">
        <v>1531.2</v>
      </c>
      <c r="E9" s="27" t="s">
        <v>185</v>
      </c>
      <c r="F9" s="27"/>
      <c r="G9" s="27"/>
      <c r="H9" s="27"/>
      <c r="I9" s="27"/>
      <c r="J9" s="27"/>
    </row>
    <row r="10" spans="1:10" x14ac:dyDescent="0.25">
      <c r="A10" s="27"/>
      <c r="B10" s="27" t="s">
        <v>252</v>
      </c>
      <c r="C10" s="27"/>
      <c r="D10" s="36">
        <v>1531.2</v>
      </c>
      <c r="E10" s="27" t="s">
        <v>253</v>
      </c>
      <c r="F10" s="27"/>
      <c r="G10" s="27"/>
      <c r="H10" s="27"/>
      <c r="I10" s="27"/>
      <c r="J10" s="27"/>
    </row>
    <row r="12" spans="1:10" x14ac:dyDescent="0.25">
      <c r="A12" s="27" t="s">
        <v>158</v>
      </c>
      <c r="B12" s="27">
        <v>56708845760</v>
      </c>
      <c r="C12" s="27" t="s">
        <v>254</v>
      </c>
      <c r="D12" s="27">
        <v>1814</v>
      </c>
      <c r="E12" s="27" t="s">
        <v>159</v>
      </c>
      <c r="F12" s="27"/>
      <c r="G12" s="27"/>
      <c r="H12" s="27"/>
      <c r="I12" s="27"/>
      <c r="J12" s="27"/>
    </row>
    <row r="13" spans="1:10" x14ac:dyDescent="0.25">
      <c r="A13" s="27" t="s">
        <v>160</v>
      </c>
      <c r="B13" s="27">
        <v>56708845774</v>
      </c>
      <c r="C13" s="27" t="s">
        <v>254</v>
      </c>
      <c r="D13" s="27">
        <v>5911.2000000000007</v>
      </c>
      <c r="E13" s="27" t="s">
        <v>161</v>
      </c>
      <c r="F13" s="27"/>
      <c r="G13" s="27"/>
      <c r="H13" s="27"/>
      <c r="I13" s="27"/>
      <c r="J13" s="27"/>
    </row>
    <row r="14" spans="1:10" x14ac:dyDescent="0.25">
      <c r="A14" s="27">
        <v>16</v>
      </c>
      <c r="B14" s="27">
        <v>56708881292</v>
      </c>
      <c r="C14" s="27" t="s">
        <v>254</v>
      </c>
      <c r="D14" s="27">
        <v>19276</v>
      </c>
      <c r="E14" s="27" t="s">
        <v>38</v>
      </c>
      <c r="F14" s="27"/>
      <c r="G14" s="27"/>
      <c r="H14" s="27"/>
      <c r="I14" s="27"/>
      <c r="J14" s="27"/>
    </row>
    <row r="15" spans="1:10" x14ac:dyDescent="0.25">
      <c r="A15" s="27" t="s">
        <v>166</v>
      </c>
      <c r="B15" s="27">
        <v>56708845791</v>
      </c>
      <c r="C15" s="27" t="s">
        <v>254</v>
      </c>
      <c r="D15" s="27">
        <v>2358</v>
      </c>
      <c r="E15" s="27" t="s">
        <v>167</v>
      </c>
      <c r="F15" s="27"/>
      <c r="G15" s="27"/>
      <c r="H15" s="27"/>
      <c r="I15" s="27"/>
      <c r="J15" s="27"/>
    </row>
    <row r="16" spans="1:10" x14ac:dyDescent="0.25">
      <c r="A16" s="27">
        <v>18</v>
      </c>
      <c r="B16" s="27">
        <v>56708881349</v>
      </c>
      <c r="C16" s="27" t="s">
        <v>254</v>
      </c>
      <c r="D16" s="27">
        <v>30355.800000000003</v>
      </c>
      <c r="E16" s="27" t="s">
        <v>56</v>
      </c>
      <c r="F16" s="27"/>
      <c r="G16" s="27"/>
      <c r="H16" s="27"/>
      <c r="I16" s="27"/>
      <c r="J16" s="27"/>
    </row>
    <row r="17" spans="1:5" x14ac:dyDescent="0.25">
      <c r="A17" s="27" t="s">
        <v>174</v>
      </c>
      <c r="B17" s="27">
        <v>56708845820</v>
      </c>
      <c r="C17" s="27" t="s">
        <v>254</v>
      </c>
      <c r="D17" s="27">
        <v>2046</v>
      </c>
      <c r="E17" s="27" t="s">
        <v>175</v>
      </c>
    </row>
    <row r="18" spans="1:5" x14ac:dyDescent="0.25">
      <c r="A18" s="27" t="s">
        <v>176</v>
      </c>
      <c r="B18" s="27">
        <v>56708845834</v>
      </c>
      <c r="C18" s="27" t="s">
        <v>254</v>
      </c>
      <c r="D18" s="27">
        <v>3348.4</v>
      </c>
      <c r="E18" s="27" t="s">
        <v>177</v>
      </c>
    </row>
    <row r="19" spans="1:5" x14ac:dyDescent="0.25">
      <c r="A19" s="27" t="s">
        <v>85</v>
      </c>
      <c r="B19" s="27">
        <v>56708881457</v>
      </c>
      <c r="C19" s="27" t="s">
        <v>254</v>
      </c>
      <c r="D19" s="27">
        <v>3088.4</v>
      </c>
      <c r="E19" s="27" t="s">
        <v>86</v>
      </c>
    </row>
    <row r="20" spans="1:5" x14ac:dyDescent="0.25">
      <c r="A20" s="27" t="s">
        <v>89</v>
      </c>
      <c r="B20" s="27">
        <v>56708845038</v>
      </c>
      <c r="C20" s="27" t="s">
        <v>254</v>
      </c>
      <c r="D20" s="27">
        <v>6270</v>
      </c>
      <c r="E20" s="27" t="s">
        <v>90</v>
      </c>
    </row>
    <row r="21" spans="1:5" x14ac:dyDescent="0.25">
      <c r="A21" s="27" t="s">
        <v>188</v>
      </c>
      <c r="B21" s="27">
        <v>56708881915</v>
      </c>
      <c r="C21" s="27" t="s">
        <v>254</v>
      </c>
      <c r="D21" s="27">
        <v>2272.8000000000002</v>
      </c>
      <c r="E21" s="27" t="s">
        <v>189</v>
      </c>
    </row>
    <row r="22" spans="1:5" x14ac:dyDescent="0.25">
      <c r="A22" s="27" t="s">
        <v>192</v>
      </c>
      <c r="B22" s="27">
        <v>56708845865</v>
      </c>
      <c r="C22" s="27" t="s">
        <v>254</v>
      </c>
      <c r="D22" s="27">
        <v>1121.8</v>
      </c>
      <c r="E22" s="27" t="s">
        <v>193</v>
      </c>
    </row>
    <row r="23" spans="1:5" x14ac:dyDescent="0.25">
      <c r="A23" s="27" t="s">
        <v>194</v>
      </c>
      <c r="B23" s="27">
        <v>56708845879</v>
      </c>
      <c r="C23" s="27" t="s">
        <v>254</v>
      </c>
      <c r="D23" s="27">
        <v>4712.6000000000004</v>
      </c>
      <c r="E23" s="27" t="s">
        <v>195</v>
      </c>
    </row>
    <row r="24" spans="1:5" x14ac:dyDescent="0.25">
      <c r="A24" s="27">
        <v>30</v>
      </c>
      <c r="B24" s="27">
        <v>56708881503</v>
      </c>
      <c r="C24" s="27" t="s">
        <v>254</v>
      </c>
      <c r="D24" s="27">
        <v>5819</v>
      </c>
      <c r="E24" s="27" t="s">
        <v>104</v>
      </c>
    </row>
    <row r="25" spans="1:5" x14ac:dyDescent="0.25">
      <c r="A25" s="27" t="s">
        <v>202</v>
      </c>
      <c r="B25" s="27">
        <v>56708845911</v>
      </c>
      <c r="C25" s="27" t="s">
        <v>254</v>
      </c>
      <c r="D25" s="27">
        <v>3676.6000000000004</v>
      </c>
      <c r="E25" s="27" t="s">
        <v>203</v>
      </c>
    </row>
    <row r="26" spans="1:5" x14ac:dyDescent="0.25">
      <c r="A26" s="27" t="s">
        <v>214</v>
      </c>
      <c r="B26" s="27">
        <v>56708881946</v>
      </c>
      <c r="C26" s="27" t="s">
        <v>254</v>
      </c>
      <c r="D26" s="27">
        <v>2058.8000000000002</v>
      </c>
      <c r="E26" s="27" t="s">
        <v>215</v>
      </c>
    </row>
    <row r="27" spans="1:5" x14ac:dyDescent="0.25">
      <c r="A27" s="27" t="s">
        <v>129</v>
      </c>
      <c r="B27" s="27">
        <v>56708881596</v>
      </c>
      <c r="C27" s="27" t="s">
        <v>254</v>
      </c>
      <c r="D27" s="27">
        <v>4527</v>
      </c>
      <c r="E27" s="27" t="s">
        <v>130</v>
      </c>
    </row>
    <row r="28" spans="1:5" x14ac:dyDescent="0.25">
      <c r="A28" s="27" t="s">
        <v>224</v>
      </c>
      <c r="B28" s="27">
        <v>56708881963</v>
      </c>
      <c r="C28" s="27" t="s">
        <v>254</v>
      </c>
      <c r="D28" s="27">
        <v>3933.4</v>
      </c>
      <c r="E28" s="27" t="s">
        <v>225</v>
      </c>
    </row>
    <row r="29" spans="1:5" x14ac:dyDescent="0.25">
      <c r="A29" s="27" t="s">
        <v>236</v>
      </c>
      <c r="B29" s="27">
        <v>60589747903</v>
      </c>
      <c r="C29" s="27" t="s">
        <v>254</v>
      </c>
      <c r="D29" s="27">
        <v>4610</v>
      </c>
      <c r="E29" s="27" t="s">
        <v>237</v>
      </c>
    </row>
    <row r="30" spans="1:5" x14ac:dyDescent="0.25">
      <c r="A30" s="27" t="s">
        <v>240</v>
      </c>
      <c r="B30" s="27">
        <v>56708846050</v>
      </c>
      <c r="C30" s="27" t="s">
        <v>254</v>
      </c>
      <c r="D30" s="27">
        <v>5056.2000000000007</v>
      </c>
      <c r="E30" s="27" t="s">
        <v>241</v>
      </c>
    </row>
    <row r="31" spans="1:5" x14ac:dyDescent="0.25">
      <c r="A31" s="27" t="s">
        <v>226</v>
      </c>
      <c r="B31" s="27">
        <v>56708845990</v>
      </c>
      <c r="C31" s="27" t="s">
        <v>254</v>
      </c>
      <c r="D31" s="27">
        <v>2855.2000000000003</v>
      </c>
      <c r="E31" s="27" t="s">
        <v>227</v>
      </c>
    </row>
    <row r="32" spans="1:5" x14ac:dyDescent="0.25">
      <c r="A32" s="27" t="s">
        <v>220</v>
      </c>
      <c r="B32" s="27">
        <v>56708845973</v>
      </c>
      <c r="C32" s="27" t="s">
        <v>254</v>
      </c>
      <c r="D32" s="27">
        <v>1543.4</v>
      </c>
      <c r="E32" s="27" t="s">
        <v>221</v>
      </c>
    </row>
    <row r="33" spans="1:5" x14ac:dyDescent="0.25">
      <c r="A33" s="27" t="s">
        <v>162</v>
      </c>
      <c r="B33" s="27">
        <v>56708845788</v>
      </c>
      <c r="C33" s="27" t="s">
        <v>254</v>
      </c>
      <c r="D33" s="27">
        <v>1879.8000000000002</v>
      </c>
      <c r="E33" s="27" t="s">
        <v>163</v>
      </c>
    </row>
    <row r="34" spans="1:5" x14ac:dyDescent="0.25">
      <c r="A34" s="27" t="s">
        <v>49</v>
      </c>
      <c r="B34" s="27">
        <v>56708844916</v>
      </c>
      <c r="C34" s="27" t="s">
        <v>254</v>
      </c>
      <c r="D34" s="27">
        <v>169.4</v>
      </c>
      <c r="E34" s="27" t="s">
        <v>50</v>
      </c>
    </row>
    <row r="35" spans="1:5" x14ac:dyDescent="0.25">
      <c r="A35" s="27" t="s">
        <v>204</v>
      </c>
      <c r="B35" s="27">
        <v>56708845925</v>
      </c>
      <c r="C35" s="27" t="s">
        <v>254</v>
      </c>
      <c r="D35" s="27">
        <v>1308.8000000000002</v>
      </c>
      <c r="E35" s="27" t="s">
        <v>205</v>
      </c>
    </row>
    <row r="36" spans="1:5" x14ac:dyDescent="0.25">
      <c r="A36" s="27" t="s">
        <v>186</v>
      </c>
      <c r="B36" s="27">
        <v>56708845851</v>
      </c>
      <c r="C36" s="27" t="s">
        <v>254</v>
      </c>
      <c r="D36" s="27">
        <v>1431</v>
      </c>
      <c r="E36" s="27" t="s">
        <v>187</v>
      </c>
    </row>
    <row r="37" spans="1:5" x14ac:dyDescent="0.25">
      <c r="A37" s="27" t="s">
        <v>33</v>
      </c>
      <c r="B37" s="27">
        <v>56708844887</v>
      </c>
      <c r="C37" s="27" t="s">
        <v>254</v>
      </c>
      <c r="D37" s="27">
        <v>3636.2000000000003</v>
      </c>
      <c r="E37" s="27" t="s">
        <v>34</v>
      </c>
    </row>
    <row r="38" spans="1:5" x14ac:dyDescent="0.25">
      <c r="A38" s="27" t="s">
        <v>127</v>
      </c>
      <c r="B38" s="27">
        <v>56708845254</v>
      </c>
      <c r="C38" s="27" t="s">
        <v>254</v>
      </c>
      <c r="D38" s="27">
        <v>2679.6000000000004</v>
      </c>
      <c r="E38" s="27" t="s">
        <v>128</v>
      </c>
    </row>
    <row r="39" spans="1:5" x14ac:dyDescent="0.25">
      <c r="A39" s="27" t="s">
        <v>206</v>
      </c>
      <c r="B39" s="27">
        <v>56708845939</v>
      </c>
      <c r="C39" s="27" t="s">
        <v>254</v>
      </c>
      <c r="D39" s="27">
        <v>3860.8</v>
      </c>
      <c r="E39" s="27" t="s">
        <v>207</v>
      </c>
    </row>
    <row r="40" spans="1:5" x14ac:dyDescent="0.25">
      <c r="A40" s="27" t="s">
        <v>61</v>
      </c>
      <c r="B40" s="27">
        <v>56708844950</v>
      </c>
      <c r="C40" s="27" t="s">
        <v>254</v>
      </c>
      <c r="D40" s="27">
        <v>1256.4000000000001</v>
      </c>
      <c r="E40" s="27" t="s">
        <v>62</v>
      </c>
    </row>
    <row r="41" spans="1:5" x14ac:dyDescent="0.25">
      <c r="A41" s="27" t="s">
        <v>133</v>
      </c>
      <c r="B41" s="27">
        <v>56708845268</v>
      </c>
      <c r="C41" s="27" t="s">
        <v>254</v>
      </c>
      <c r="D41" s="27">
        <v>1219</v>
      </c>
      <c r="E41" s="27" t="s">
        <v>134</v>
      </c>
    </row>
    <row r="42" spans="1:5" x14ac:dyDescent="0.25">
      <c r="A42" s="27" t="s">
        <v>91</v>
      </c>
      <c r="B42" s="27">
        <v>56708881460</v>
      </c>
      <c r="C42" s="27" t="s">
        <v>254</v>
      </c>
      <c r="D42" s="27">
        <v>520.6</v>
      </c>
      <c r="E42" s="27" t="s">
        <v>92</v>
      </c>
    </row>
    <row r="43" spans="1:5" x14ac:dyDescent="0.25">
      <c r="A43" s="27" t="s">
        <v>180</v>
      </c>
      <c r="B43" s="27">
        <v>56708881901</v>
      </c>
      <c r="C43" s="27" t="s">
        <v>254</v>
      </c>
      <c r="D43" s="27">
        <v>3143.2000000000003</v>
      </c>
      <c r="E43" s="27" t="s">
        <v>181</v>
      </c>
    </row>
    <row r="44" spans="1:5" x14ac:dyDescent="0.25">
      <c r="A44" s="27" t="s">
        <v>123</v>
      </c>
      <c r="B44" s="27">
        <v>56708845240</v>
      </c>
      <c r="C44" s="27" t="s">
        <v>254</v>
      </c>
      <c r="D44" s="27">
        <v>1657.8000000000002</v>
      </c>
      <c r="E44" s="27" t="s">
        <v>124</v>
      </c>
    </row>
    <row r="45" spans="1:5" x14ac:dyDescent="0.25">
      <c r="A45" s="27" t="s">
        <v>168</v>
      </c>
      <c r="B45" s="27">
        <v>56708881872</v>
      </c>
      <c r="C45" s="27" t="s">
        <v>254</v>
      </c>
      <c r="D45" s="27">
        <v>2523.6000000000004</v>
      </c>
      <c r="E45" s="27" t="s">
        <v>169</v>
      </c>
    </row>
    <row r="46" spans="1:5" x14ac:dyDescent="0.25">
      <c r="A46" s="27" t="s">
        <v>135</v>
      </c>
      <c r="B46" s="27">
        <v>60589939521</v>
      </c>
      <c r="C46" s="27" t="s">
        <v>254</v>
      </c>
      <c r="D46" s="27">
        <v>1299.2</v>
      </c>
      <c r="E46" s="27" t="s">
        <v>136</v>
      </c>
    </row>
    <row r="47" spans="1:5" x14ac:dyDescent="0.25">
      <c r="A47" s="27" t="s">
        <v>41</v>
      </c>
      <c r="B47" s="27">
        <v>56708881304</v>
      </c>
      <c r="C47" s="27" t="s">
        <v>254</v>
      </c>
      <c r="D47" s="27">
        <v>568.4</v>
      </c>
      <c r="E47" s="27" t="s">
        <v>42</v>
      </c>
    </row>
    <row r="48" spans="1:5" x14ac:dyDescent="0.25">
      <c r="A48" s="27" t="s">
        <v>43</v>
      </c>
      <c r="B48" s="27">
        <v>56708881318</v>
      </c>
      <c r="C48" s="27" t="s">
        <v>254</v>
      </c>
      <c r="D48" s="27">
        <v>551.80000000000007</v>
      </c>
      <c r="E48" s="27" t="s">
        <v>44</v>
      </c>
    </row>
    <row r="49" spans="1:5" x14ac:dyDescent="0.25">
      <c r="A49" s="27" t="s">
        <v>75</v>
      </c>
      <c r="B49" s="27">
        <v>60590329504</v>
      </c>
      <c r="C49" s="27" t="s">
        <v>254</v>
      </c>
      <c r="D49" s="27">
        <v>6571.8</v>
      </c>
      <c r="E49" s="27" t="s">
        <v>76</v>
      </c>
    </row>
    <row r="50" spans="1:5" x14ac:dyDescent="0.25">
      <c r="A50" s="27" t="s">
        <v>212</v>
      </c>
      <c r="B50" s="27">
        <v>56708845942</v>
      </c>
      <c r="C50" s="27" t="s">
        <v>254</v>
      </c>
      <c r="D50" s="27">
        <v>5642.8</v>
      </c>
      <c r="E50" s="27" t="s">
        <v>213</v>
      </c>
    </row>
    <row r="51" spans="1:5" x14ac:dyDescent="0.25">
      <c r="A51" s="27" t="s">
        <v>137</v>
      </c>
      <c r="B51" s="27">
        <v>60589627948</v>
      </c>
      <c r="C51" s="27" t="s">
        <v>254</v>
      </c>
      <c r="D51" s="27">
        <v>826.40000000000009</v>
      </c>
      <c r="E51" s="27" t="s">
        <v>138</v>
      </c>
    </row>
    <row r="52" spans="1:5" x14ac:dyDescent="0.25">
      <c r="A52" s="27" t="s">
        <v>63</v>
      </c>
      <c r="B52" s="27">
        <v>56708844964</v>
      </c>
      <c r="C52" s="27" t="s">
        <v>254</v>
      </c>
      <c r="D52" s="27">
        <v>1656.4</v>
      </c>
      <c r="E52" s="27" t="s">
        <v>64</v>
      </c>
    </row>
    <row r="53" spans="1:5" x14ac:dyDescent="0.25">
      <c r="A53" s="27" t="s">
        <v>105</v>
      </c>
      <c r="B53" s="27">
        <v>60589552237</v>
      </c>
      <c r="C53" s="27" t="s">
        <v>254</v>
      </c>
      <c r="D53" s="27">
        <v>1656.8000000000002</v>
      </c>
      <c r="E53" s="27" t="s">
        <v>106</v>
      </c>
    </row>
    <row r="54" spans="1:5" x14ac:dyDescent="0.25">
      <c r="A54" s="27" t="s">
        <v>196</v>
      </c>
      <c r="B54" s="27">
        <v>56708845882</v>
      </c>
      <c r="C54" s="27" t="s">
        <v>254</v>
      </c>
      <c r="D54" s="27">
        <v>1386.6000000000001</v>
      </c>
      <c r="E54" s="27" t="s">
        <v>197</v>
      </c>
    </row>
    <row r="55" spans="1:5" x14ac:dyDescent="0.25">
      <c r="A55" s="27" t="s">
        <v>77</v>
      </c>
      <c r="B55" s="27">
        <v>56708845010</v>
      </c>
      <c r="C55" s="27" t="s">
        <v>254</v>
      </c>
      <c r="D55" s="27">
        <v>2382.4</v>
      </c>
      <c r="E55" s="27" t="s">
        <v>78</v>
      </c>
    </row>
    <row r="56" spans="1:5" x14ac:dyDescent="0.25">
      <c r="A56" s="27" t="s">
        <v>119</v>
      </c>
      <c r="B56" s="27">
        <v>56708881551</v>
      </c>
      <c r="C56" s="27" t="s">
        <v>254</v>
      </c>
      <c r="D56" s="27">
        <v>2620.4</v>
      </c>
      <c r="E56" s="27" t="s">
        <v>120</v>
      </c>
    </row>
    <row r="57" spans="1:5" x14ac:dyDescent="0.25">
      <c r="A57" s="27" t="s">
        <v>141</v>
      </c>
      <c r="B57" s="27">
        <v>56708845709</v>
      </c>
      <c r="C57" s="27" t="s">
        <v>254</v>
      </c>
      <c r="D57" s="27">
        <v>1608.4</v>
      </c>
      <c r="E57" s="27" t="s">
        <v>142</v>
      </c>
    </row>
    <row r="58" spans="1:5" x14ac:dyDescent="0.25">
      <c r="A58" s="27" t="s">
        <v>101</v>
      </c>
      <c r="B58" s="27">
        <v>56708845072</v>
      </c>
      <c r="C58" s="27" t="s">
        <v>254</v>
      </c>
      <c r="D58" s="27">
        <v>870.2</v>
      </c>
      <c r="E58" s="27" t="s">
        <v>102</v>
      </c>
    </row>
    <row r="59" spans="1:5" x14ac:dyDescent="0.25">
      <c r="A59" s="27" t="s">
        <v>147</v>
      </c>
      <c r="B59" s="27">
        <v>60594462438</v>
      </c>
      <c r="C59" s="27" t="s">
        <v>254</v>
      </c>
      <c r="D59" s="27">
        <v>1759.4</v>
      </c>
      <c r="E59" s="27" t="s">
        <v>148</v>
      </c>
    </row>
    <row r="60" spans="1:5" x14ac:dyDescent="0.25">
      <c r="A60" s="27" t="s">
        <v>218</v>
      </c>
      <c r="B60" s="27">
        <v>56708881608</v>
      </c>
      <c r="C60" s="27" t="s">
        <v>254</v>
      </c>
      <c r="D60" s="27">
        <v>1881.8000000000002</v>
      </c>
      <c r="E60" s="27" t="s">
        <v>219</v>
      </c>
    </row>
    <row r="61" spans="1:5" x14ac:dyDescent="0.25">
      <c r="A61" s="27" t="s">
        <v>69</v>
      </c>
      <c r="B61" s="27">
        <v>56708881383</v>
      </c>
      <c r="C61" s="27" t="s">
        <v>254</v>
      </c>
      <c r="D61" s="27">
        <v>14145.800000000001</v>
      </c>
      <c r="E61" s="27" t="s">
        <v>70</v>
      </c>
    </row>
    <row r="62" spans="1:5" x14ac:dyDescent="0.25">
      <c r="A62" s="27" t="s">
        <v>125</v>
      </c>
      <c r="B62" s="27">
        <v>56708881582</v>
      </c>
      <c r="C62" s="27" t="s">
        <v>254</v>
      </c>
      <c r="D62" s="27">
        <v>4541.6000000000004</v>
      </c>
      <c r="E62" s="27" t="s">
        <v>126</v>
      </c>
    </row>
    <row r="63" spans="1:5" x14ac:dyDescent="0.25">
      <c r="A63" s="27" t="s">
        <v>172</v>
      </c>
      <c r="B63" s="27">
        <v>56710773131</v>
      </c>
      <c r="C63" s="27" t="s">
        <v>254</v>
      </c>
      <c r="D63" s="27">
        <v>3093.2000000000003</v>
      </c>
      <c r="E63" s="27" t="s">
        <v>173</v>
      </c>
    </row>
    <row r="64" spans="1:5" x14ac:dyDescent="0.25">
      <c r="A64" s="27" t="s">
        <v>83</v>
      </c>
      <c r="B64" s="27">
        <v>56708881656</v>
      </c>
      <c r="C64" s="27" t="s">
        <v>254</v>
      </c>
      <c r="D64" s="27">
        <v>1019.6</v>
      </c>
      <c r="E64" s="27" t="s">
        <v>84</v>
      </c>
    </row>
    <row r="65" spans="1:5" x14ac:dyDescent="0.25">
      <c r="A65" s="27" t="s">
        <v>109</v>
      </c>
      <c r="B65" s="27">
        <v>56708845530</v>
      </c>
      <c r="C65" s="27" t="s">
        <v>254</v>
      </c>
      <c r="D65" s="27">
        <v>4221</v>
      </c>
      <c r="E65" s="27" t="s">
        <v>110</v>
      </c>
    </row>
    <row r="66" spans="1:5" x14ac:dyDescent="0.25">
      <c r="A66" s="27" t="s">
        <v>149</v>
      </c>
      <c r="B66" s="27">
        <v>56710784605</v>
      </c>
      <c r="C66" s="27" t="s">
        <v>254</v>
      </c>
      <c r="D66" s="27">
        <v>4756.6000000000004</v>
      </c>
      <c r="E66" s="27" t="s">
        <v>150</v>
      </c>
    </row>
    <row r="67" spans="1:5" x14ac:dyDescent="0.25">
      <c r="A67" s="27" t="s">
        <v>198</v>
      </c>
      <c r="B67" s="27">
        <v>60589845501</v>
      </c>
      <c r="C67" s="27" t="s">
        <v>254</v>
      </c>
      <c r="D67" s="27">
        <v>4313.4000000000005</v>
      </c>
      <c r="E67" s="27" t="s">
        <v>199</v>
      </c>
    </row>
    <row r="68" spans="1:5" x14ac:dyDescent="0.25">
      <c r="A68" s="27" t="s">
        <v>65</v>
      </c>
      <c r="B68" s="27">
        <v>60592609882</v>
      </c>
      <c r="C68" s="27" t="s">
        <v>254</v>
      </c>
      <c r="D68" s="27">
        <v>14596</v>
      </c>
      <c r="E68" s="27" t="s">
        <v>66</v>
      </c>
    </row>
    <row r="69" spans="1:5" x14ac:dyDescent="0.25">
      <c r="A69" s="27" t="s">
        <v>113</v>
      </c>
      <c r="B69" s="27">
        <v>60589665774</v>
      </c>
      <c r="C69" s="27" t="s">
        <v>254</v>
      </c>
      <c r="D69" s="27">
        <v>1949.8000000000002</v>
      </c>
      <c r="E69" s="27" t="s">
        <v>114</v>
      </c>
    </row>
    <row r="70" spans="1:5" x14ac:dyDescent="0.25">
      <c r="A70" s="27" t="s">
        <v>232</v>
      </c>
      <c r="B70" s="27">
        <v>60589634536</v>
      </c>
      <c r="C70" s="27" t="s">
        <v>254</v>
      </c>
      <c r="D70" s="27">
        <v>1229</v>
      </c>
      <c r="E70" s="27" t="s">
        <v>233</v>
      </c>
    </row>
    <row r="71" spans="1:5" x14ac:dyDescent="0.25">
      <c r="A71" s="27" t="s">
        <v>164</v>
      </c>
      <c r="B71" s="27">
        <v>60589582591</v>
      </c>
      <c r="C71" s="27" t="s">
        <v>254</v>
      </c>
      <c r="D71" s="27">
        <v>849.2</v>
      </c>
      <c r="E71" s="27" t="s">
        <v>165</v>
      </c>
    </row>
    <row r="72" spans="1:5" x14ac:dyDescent="0.25">
      <c r="A72" s="27" t="s">
        <v>170</v>
      </c>
      <c r="B72" s="27">
        <v>60589642468</v>
      </c>
      <c r="C72" s="27" t="s">
        <v>254</v>
      </c>
      <c r="D72" s="27">
        <v>846</v>
      </c>
      <c r="E72" s="27" t="s">
        <v>171</v>
      </c>
    </row>
    <row r="73" spans="1:5" x14ac:dyDescent="0.25">
      <c r="A73" s="27" t="s">
        <v>228</v>
      </c>
      <c r="B73" s="27">
        <v>60589597089</v>
      </c>
      <c r="C73" s="27" t="s">
        <v>254</v>
      </c>
      <c r="D73" s="27">
        <v>4321</v>
      </c>
      <c r="E73" s="27" t="s">
        <v>229</v>
      </c>
    </row>
    <row r="74" spans="1:5" x14ac:dyDescent="0.25">
      <c r="A74" s="27" t="s">
        <v>79</v>
      </c>
      <c r="B74" s="27">
        <v>60590035188</v>
      </c>
      <c r="C74" s="27" t="s">
        <v>254</v>
      </c>
      <c r="D74" s="27">
        <v>1520.6000000000001</v>
      </c>
      <c r="E74" s="27" t="s">
        <v>80</v>
      </c>
    </row>
    <row r="75" spans="1:5" x14ac:dyDescent="0.25">
      <c r="A75" s="27" t="s">
        <v>190</v>
      </c>
      <c r="B75" s="27">
        <v>60589704184</v>
      </c>
      <c r="C75" s="27" t="s">
        <v>254</v>
      </c>
      <c r="D75" s="27">
        <v>5290.6</v>
      </c>
      <c r="E75" s="27" t="s">
        <v>191</v>
      </c>
    </row>
    <row r="76" spans="1:5" x14ac:dyDescent="0.25">
      <c r="A76" s="27" t="s">
        <v>143</v>
      </c>
      <c r="B76" s="27">
        <v>60590199370</v>
      </c>
      <c r="C76" s="27" t="s">
        <v>254</v>
      </c>
      <c r="D76" s="27">
        <v>3000.4</v>
      </c>
      <c r="E76" s="27" t="s">
        <v>144</v>
      </c>
    </row>
    <row r="77" spans="1:5" x14ac:dyDescent="0.25">
      <c r="A77" s="27" t="s">
        <v>178</v>
      </c>
      <c r="B77" s="27">
        <v>60590100738</v>
      </c>
      <c r="C77" s="27" t="s">
        <v>254</v>
      </c>
      <c r="D77" s="27">
        <v>3287.6000000000004</v>
      </c>
      <c r="E77" s="27" t="s">
        <v>179</v>
      </c>
    </row>
    <row r="78" spans="1:5" x14ac:dyDescent="0.25">
      <c r="A78" s="27" t="s">
        <v>139</v>
      </c>
      <c r="B78" s="27">
        <v>60590412629</v>
      </c>
      <c r="C78" s="27" t="s">
        <v>254</v>
      </c>
      <c r="D78" s="27">
        <v>1505</v>
      </c>
      <c r="E78" s="27" t="s">
        <v>140</v>
      </c>
    </row>
    <row r="79" spans="1:5" x14ac:dyDescent="0.25">
      <c r="A79" s="27" t="s">
        <v>107</v>
      </c>
      <c r="B79" s="27">
        <v>60590678030</v>
      </c>
      <c r="C79" s="27" t="s">
        <v>254</v>
      </c>
      <c r="D79" s="27">
        <v>4326.6000000000004</v>
      </c>
      <c r="E79" s="27" t="s">
        <v>108</v>
      </c>
    </row>
    <row r="80" spans="1:5" x14ac:dyDescent="0.25">
      <c r="A80" s="27" t="s">
        <v>182</v>
      </c>
      <c r="B80" s="27">
        <v>60592118015</v>
      </c>
      <c r="C80" s="27" t="s">
        <v>254</v>
      </c>
      <c r="D80" s="27">
        <v>3291.2000000000003</v>
      </c>
      <c r="E80" s="27" t="s">
        <v>183</v>
      </c>
    </row>
    <row r="81" spans="1:5" x14ac:dyDescent="0.25">
      <c r="A81" s="27" t="s">
        <v>117</v>
      </c>
      <c r="B81" s="27">
        <v>60590340221</v>
      </c>
      <c r="C81" s="27" t="s">
        <v>254</v>
      </c>
      <c r="D81" s="27">
        <v>1521.2</v>
      </c>
      <c r="E81" s="27" t="s">
        <v>118</v>
      </c>
    </row>
    <row r="82" spans="1:5" x14ac:dyDescent="0.25">
      <c r="A82" s="27" t="s">
        <v>67</v>
      </c>
      <c r="B82" s="27">
        <v>60592030048</v>
      </c>
      <c r="C82" s="27" t="s">
        <v>254</v>
      </c>
      <c r="D82" s="27">
        <v>3292</v>
      </c>
      <c r="E82" s="27" t="s">
        <v>68</v>
      </c>
    </row>
    <row r="83" spans="1:5" x14ac:dyDescent="0.25">
      <c r="A83" s="27" t="s">
        <v>51</v>
      </c>
      <c r="B83" s="27">
        <v>60592545278</v>
      </c>
      <c r="C83" s="27" t="s">
        <v>254</v>
      </c>
      <c r="D83" s="27">
        <v>3553.4</v>
      </c>
      <c r="E83" s="27" t="s">
        <v>52</v>
      </c>
    </row>
    <row r="84" spans="1:5" x14ac:dyDescent="0.25">
      <c r="A84" s="27" t="s">
        <v>200</v>
      </c>
      <c r="B84" s="27">
        <v>60592420864</v>
      </c>
      <c r="C84" s="27" t="s">
        <v>254</v>
      </c>
      <c r="D84" s="27">
        <v>4642.4000000000005</v>
      </c>
      <c r="E84" s="27" t="s">
        <v>201</v>
      </c>
    </row>
    <row r="85" spans="1:5" x14ac:dyDescent="0.25">
      <c r="A85" s="27" t="s">
        <v>216</v>
      </c>
      <c r="B85" s="27">
        <v>60592492890</v>
      </c>
      <c r="C85" s="27" t="s">
        <v>254</v>
      </c>
      <c r="D85" s="27">
        <v>2483.8000000000002</v>
      </c>
      <c r="E85" s="27" t="s">
        <v>217</v>
      </c>
    </row>
    <row r="86" spans="1:5" x14ac:dyDescent="0.25">
      <c r="A86" s="27" t="s">
        <v>210</v>
      </c>
      <c r="B86" s="27">
        <v>60592585699</v>
      </c>
      <c r="C86" s="27" t="s">
        <v>254</v>
      </c>
      <c r="D86" s="27">
        <v>1581.4</v>
      </c>
      <c r="E86" s="27" t="s">
        <v>211</v>
      </c>
    </row>
    <row r="87" spans="1:5" x14ac:dyDescent="0.25">
      <c r="A87" s="27" t="s">
        <v>93</v>
      </c>
      <c r="B87" s="27">
        <v>60592636121</v>
      </c>
      <c r="C87" s="27" t="s">
        <v>254</v>
      </c>
      <c r="D87" s="27">
        <v>3470</v>
      </c>
      <c r="E87" s="27" t="s">
        <v>94</v>
      </c>
    </row>
    <row r="88" spans="1:5" x14ac:dyDescent="0.25">
      <c r="A88" s="27" t="s">
        <v>81</v>
      </c>
      <c r="B88" s="27">
        <v>60584074827</v>
      </c>
      <c r="C88" s="27" t="s">
        <v>254</v>
      </c>
      <c r="D88" s="27">
        <v>2209.4</v>
      </c>
      <c r="E88" s="27" t="s">
        <v>82</v>
      </c>
    </row>
    <row r="89" spans="1:5" x14ac:dyDescent="0.25">
      <c r="A89" s="27" t="s">
        <v>115</v>
      </c>
      <c r="B89" s="27">
        <v>56708881702</v>
      </c>
      <c r="C89" s="27" t="s">
        <v>254</v>
      </c>
      <c r="D89" s="27">
        <v>16547.600000000002</v>
      </c>
      <c r="E89" s="27" t="s">
        <v>116</v>
      </c>
    </row>
    <row r="90" spans="1:5" x14ac:dyDescent="0.25">
      <c r="A90" s="27" t="s">
        <v>97</v>
      </c>
      <c r="B90" s="27">
        <v>60594750506</v>
      </c>
      <c r="C90" s="27" t="s">
        <v>254</v>
      </c>
      <c r="D90" s="27">
        <v>2834</v>
      </c>
      <c r="E90" s="27" t="s">
        <v>98</v>
      </c>
    </row>
    <row r="91" spans="1:5" x14ac:dyDescent="0.25">
      <c r="A91" s="27" t="s">
        <v>53</v>
      </c>
      <c r="B91" s="27">
        <v>60594701908</v>
      </c>
      <c r="C91" s="27" t="s">
        <v>254</v>
      </c>
      <c r="D91" s="27">
        <v>1979.8000000000002</v>
      </c>
      <c r="E91" s="27" t="s">
        <v>54</v>
      </c>
    </row>
    <row r="92" spans="1:5" x14ac:dyDescent="0.25">
      <c r="A92" s="27" t="s">
        <v>73</v>
      </c>
      <c r="B92" s="27">
        <v>60595209110</v>
      </c>
      <c r="C92" s="27" t="s">
        <v>254</v>
      </c>
      <c r="D92" s="27">
        <v>1019.6</v>
      </c>
      <c r="E92" s="27" t="s">
        <v>74</v>
      </c>
    </row>
    <row r="93" spans="1:5" x14ac:dyDescent="0.25">
      <c r="A93" s="27" t="s">
        <v>59</v>
      </c>
      <c r="B93" s="27">
        <v>60577925003</v>
      </c>
      <c r="C93" s="27" t="s">
        <v>254</v>
      </c>
      <c r="D93" s="27">
        <v>8405.4</v>
      </c>
      <c r="E93" s="27" t="s">
        <v>60</v>
      </c>
    </row>
    <row r="94" spans="1:5" x14ac:dyDescent="0.25">
      <c r="A94" s="27" t="s">
        <v>121</v>
      </c>
      <c r="B94" s="27">
        <v>60595911850</v>
      </c>
      <c r="C94" s="27" t="s">
        <v>254</v>
      </c>
      <c r="D94" s="27">
        <v>4468.4000000000005</v>
      </c>
      <c r="E94" s="27" t="s">
        <v>122</v>
      </c>
    </row>
    <row r="95" spans="1:5" x14ac:dyDescent="0.25">
      <c r="A95" s="27" t="s">
        <v>238</v>
      </c>
      <c r="B95" s="27">
        <v>60578682154</v>
      </c>
      <c r="C95" s="27" t="s">
        <v>254</v>
      </c>
      <c r="D95" s="27">
        <v>3747.2000000000003</v>
      </c>
      <c r="E95" s="27" t="s">
        <v>239</v>
      </c>
    </row>
    <row r="96" spans="1:5" x14ac:dyDescent="0.25">
      <c r="A96" s="27" t="s">
        <v>31</v>
      </c>
      <c r="B96" s="27">
        <v>56710784500</v>
      </c>
      <c r="C96" s="27" t="s">
        <v>254</v>
      </c>
      <c r="D96" s="27">
        <v>4646.2</v>
      </c>
      <c r="E96" s="27" t="s">
        <v>32</v>
      </c>
    </row>
    <row r="97" spans="1:5" x14ac:dyDescent="0.25">
      <c r="A97" s="27" t="s">
        <v>208</v>
      </c>
      <c r="B97" s="27">
        <v>56727513569</v>
      </c>
      <c r="C97" s="27" t="s">
        <v>254</v>
      </c>
      <c r="D97" s="27">
        <v>722.6</v>
      </c>
      <c r="E97" s="27" t="s">
        <v>209</v>
      </c>
    </row>
    <row r="98" spans="1:5" x14ac:dyDescent="0.25">
      <c r="A98" s="27" t="s">
        <v>95</v>
      </c>
      <c r="B98" s="27">
        <v>60596635649</v>
      </c>
      <c r="C98" s="27" t="s">
        <v>254</v>
      </c>
      <c r="D98" s="27">
        <v>1329.4</v>
      </c>
      <c r="E98" s="27" t="s">
        <v>96</v>
      </c>
    </row>
    <row r="99" spans="1:5" x14ac:dyDescent="0.25">
      <c r="A99" s="27" t="s">
        <v>234</v>
      </c>
      <c r="B99" s="27">
        <v>60596596065</v>
      </c>
      <c r="C99" s="27" t="s">
        <v>254</v>
      </c>
      <c r="D99" s="27">
        <v>917.80000000000007</v>
      </c>
      <c r="E99" s="27" t="s">
        <v>235</v>
      </c>
    </row>
    <row r="100" spans="1:5" x14ac:dyDescent="0.25">
      <c r="A100" s="27" t="s">
        <v>156</v>
      </c>
      <c r="B100" s="27">
        <v>56697905731</v>
      </c>
      <c r="C100" s="27" t="s">
        <v>254</v>
      </c>
      <c r="D100" s="27">
        <v>1884.4</v>
      </c>
      <c r="E100" s="27" t="s">
        <v>157</v>
      </c>
    </row>
    <row r="101" spans="1:5" x14ac:dyDescent="0.25">
      <c r="A101" s="27" t="s">
        <v>230</v>
      </c>
      <c r="B101" s="27">
        <v>56714607256</v>
      </c>
      <c r="C101" s="27" t="s">
        <v>254</v>
      </c>
      <c r="D101" s="27">
        <v>4423.4000000000005</v>
      </c>
      <c r="E101" s="27" t="s">
        <v>231</v>
      </c>
    </row>
    <row r="102" spans="1:5" x14ac:dyDescent="0.25">
      <c r="A102" s="27" t="s">
        <v>222</v>
      </c>
      <c r="B102" s="27">
        <v>60596755422</v>
      </c>
      <c r="C102" s="27" t="s">
        <v>254</v>
      </c>
      <c r="D102" s="27">
        <v>745.40000000000009</v>
      </c>
      <c r="E102" s="27" t="s">
        <v>223</v>
      </c>
    </row>
    <row r="103" spans="1:5" x14ac:dyDescent="0.25">
      <c r="A103" s="27" t="s">
        <v>35</v>
      </c>
      <c r="B103" s="27">
        <v>60597137212</v>
      </c>
      <c r="C103" s="27" t="s">
        <v>254</v>
      </c>
      <c r="D103" s="27">
        <v>1019.6</v>
      </c>
      <c r="E103" s="27" t="s">
        <v>36</v>
      </c>
    </row>
    <row r="104" spans="1:5" x14ac:dyDescent="0.25">
      <c r="A104" s="27" t="s">
        <v>87</v>
      </c>
      <c r="B104" s="27">
        <v>60597082882</v>
      </c>
      <c r="C104" s="27" t="s">
        <v>254</v>
      </c>
      <c r="D104" s="27">
        <v>1019.6</v>
      </c>
      <c r="E104" s="27" t="s">
        <v>88</v>
      </c>
    </row>
    <row r="105" spans="1:5" x14ac:dyDescent="0.25">
      <c r="A105" s="27" t="s">
        <v>45</v>
      </c>
      <c r="B105" s="27">
        <v>60597130077</v>
      </c>
      <c r="C105" s="27" t="s">
        <v>254</v>
      </c>
      <c r="D105" s="27">
        <v>1329.2</v>
      </c>
      <c r="E105" s="27" t="s">
        <v>46</v>
      </c>
    </row>
    <row r="106" spans="1:5" x14ac:dyDescent="0.25">
      <c r="A106" s="27" t="s">
        <v>57</v>
      </c>
      <c r="B106" s="27">
        <v>60597155367</v>
      </c>
      <c r="C106" s="27" t="s">
        <v>254</v>
      </c>
      <c r="D106" s="27">
        <v>1019.6</v>
      </c>
      <c r="E106" s="27" t="s">
        <v>58</v>
      </c>
    </row>
    <row r="107" spans="1:5" x14ac:dyDescent="0.25">
      <c r="A107" s="27" t="s">
        <v>99</v>
      </c>
      <c r="B107" s="27">
        <v>56701660014</v>
      </c>
      <c r="C107" s="27" t="s">
        <v>254</v>
      </c>
      <c r="D107" s="27">
        <v>1540.2</v>
      </c>
      <c r="E107" s="27" t="s">
        <v>100</v>
      </c>
    </row>
    <row r="108" spans="1:5" x14ac:dyDescent="0.25">
      <c r="A108" s="27"/>
      <c r="B108" s="27" t="s">
        <v>255</v>
      </c>
      <c r="C108" s="27"/>
      <c r="D108" s="36">
        <v>337680.8</v>
      </c>
      <c r="E108" s="27" t="s">
        <v>256</v>
      </c>
    </row>
    <row r="110" spans="1:5" x14ac:dyDescent="0.25">
      <c r="A110" s="27" t="s">
        <v>145</v>
      </c>
      <c r="B110" s="27">
        <v>1179675078</v>
      </c>
      <c r="C110" s="27" t="s">
        <v>257</v>
      </c>
      <c r="D110" s="27">
        <v>5295.6</v>
      </c>
      <c r="E110" s="27" t="s">
        <v>146</v>
      </c>
    </row>
    <row r="111" spans="1:5" x14ac:dyDescent="0.25">
      <c r="A111" s="27" t="s">
        <v>111</v>
      </c>
      <c r="B111" s="27">
        <v>1168500843</v>
      </c>
      <c r="C111" s="27" t="s">
        <v>257</v>
      </c>
      <c r="D111" s="27">
        <v>3553</v>
      </c>
      <c r="E111" s="27" t="s">
        <v>112</v>
      </c>
    </row>
    <row r="112" spans="1:5" x14ac:dyDescent="0.25">
      <c r="A112" s="27" t="s">
        <v>71</v>
      </c>
      <c r="B112" s="27">
        <v>462465140</v>
      </c>
      <c r="C112" s="27" t="s">
        <v>257</v>
      </c>
      <c r="D112" s="27">
        <v>5986.2000000000007</v>
      </c>
      <c r="E112" s="27" t="s">
        <v>72</v>
      </c>
    </row>
    <row r="113" spans="1:5" x14ac:dyDescent="0.25">
      <c r="A113" s="27" t="s">
        <v>39</v>
      </c>
      <c r="B113" s="27">
        <v>1543342964</v>
      </c>
      <c r="C113" s="27" t="s">
        <v>257</v>
      </c>
      <c r="D113" s="27">
        <v>2733.4</v>
      </c>
      <c r="E113" s="27" t="s">
        <v>40</v>
      </c>
    </row>
    <row r="114" spans="1:5" x14ac:dyDescent="0.25">
      <c r="A114" s="27" t="s">
        <v>131</v>
      </c>
      <c r="B114" s="27">
        <v>1539992200</v>
      </c>
      <c r="C114" s="27" t="s">
        <v>257</v>
      </c>
      <c r="D114" s="27">
        <v>1132</v>
      </c>
      <c r="E114" s="27" t="s">
        <v>132</v>
      </c>
    </row>
    <row r="115" spans="1:5" x14ac:dyDescent="0.25">
      <c r="A115" s="27" t="s">
        <v>151</v>
      </c>
      <c r="B115" s="27">
        <v>1514177835</v>
      </c>
      <c r="C115" s="27" t="s">
        <v>257</v>
      </c>
      <c r="D115" s="27">
        <v>939.40000000000009</v>
      </c>
      <c r="E115" s="27" t="s">
        <v>152</v>
      </c>
    </row>
    <row r="116" spans="1:5" x14ac:dyDescent="0.25">
      <c r="A116" s="27" t="s">
        <v>47</v>
      </c>
      <c r="B116" s="27">
        <v>1522786230</v>
      </c>
      <c r="C116" s="27" t="s">
        <v>257</v>
      </c>
      <c r="D116" s="27">
        <v>895</v>
      </c>
      <c r="E116" s="27" t="s">
        <v>48</v>
      </c>
    </row>
    <row r="117" spans="1:5" x14ac:dyDescent="0.25">
      <c r="A117" s="27"/>
      <c r="B117" s="27" t="s">
        <v>258</v>
      </c>
      <c r="C117" s="27"/>
      <c r="D117" s="36">
        <v>20534.599999999999</v>
      </c>
      <c r="E117" s="27" t="s">
        <v>259</v>
      </c>
    </row>
    <row r="119" spans="1:5" x14ac:dyDescent="0.25">
      <c r="A119" s="27"/>
      <c r="B119" s="37" t="s">
        <v>252</v>
      </c>
      <c r="C119" s="37"/>
      <c r="D119" s="38">
        <v>1531.2</v>
      </c>
      <c r="E119" s="37" t="s">
        <v>253</v>
      </c>
    </row>
    <row r="120" spans="1:5" x14ac:dyDescent="0.25">
      <c r="A120" s="27"/>
      <c r="B120" s="37" t="s">
        <v>255</v>
      </c>
      <c r="C120" s="37"/>
      <c r="D120" s="38">
        <v>337680.8</v>
      </c>
      <c r="E120" s="37" t="s">
        <v>256</v>
      </c>
    </row>
    <row r="121" spans="1:5" x14ac:dyDescent="0.25">
      <c r="A121" s="27"/>
      <c r="B121" s="37" t="s">
        <v>258</v>
      </c>
      <c r="C121" s="37"/>
      <c r="D121" s="38">
        <v>20534.599999999999</v>
      </c>
      <c r="E121" s="37" t="s">
        <v>259</v>
      </c>
    </row>
    <row r="122" spans="1:5" x14ac:dyDescent="0.25">
      <c r="A122" s="27"/>
      <c r="B122" s="37"/>
      <c r="C122" s="37"/>
      <c r="D122" s="38">
        <v>359746.6</v>
      </c>
      <c r="E122" s="3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/>
  </sheetViews>
  <sheetFormatPr baseColWidth="10" defaultRowHeight="15" x14ac:dyDescent="0.25"/>
  <cols>
    <col min="1" max="1" width="11.42578125" style="27"/>
    <col min="2" max="2" width="11.5703125" style="27" bestFit="1" customWidth="1"/>
    <col min="3" max="16384" width="11.42578125" style="27"/>
  </cols>
  <sheetData>
    <row r="1" spans="1:6" x14ac:dyDescent="0.25">
      <c r="A1" s="49" t="s">
        <v>267</v>
      </c>
      <c r="B1" s="49"/>
      <c r="C1" s="50"/>
      <c r="D1" s="51"/>
      <c r="E1" s="51"/>
      <c r="F1" s="52"/>
    </row>
    <row r="2" spans="1:6" x14ac:dyDescent="0.25">
      <c r="A2" s="49" t="s">
        <v>279</v>
      </c>
      <c r="B2" s="49"/>
      <c r="C2" s="50"/>
      <c r="D2" s="51"/>
      <c r="E2" s="51"/>
      <c r="F2" s="52"/>
    </row>
    <row r="3" spans="1:6" x14ac:dyDescent="0.25">
      <c r="A3" s="49" t="s">
        <v>268</v>
      </c>
      <c r="B3" s="53" t="s">
        <v>280</v>
      </c>
      <c r="C3" s="50"/>
      <c r="D3" s="51"/>
      <c r="E3" s="51"/>
      <c r="F3" s="52"/>
    </row>
    <row r="4" spans="1:6" x14ac:dyDescent="0.25">
      <c r="A4" s="50"/>
      <c r="B4" s="50"/>
      <c r="C4" s="50"/>
      <c r="D4" s="51"/>
      <c r="E4" s="51"/>
      <c r="F4" s="52"/>
    </row>
    <row r="5" spans="1:6" x14ac:dyDescent="0.25">
      <c r="A5" s="50" t="s">
        <v>269</v>
      </c>
      <c r="B5" s="50" t="s">
        <v>270</v>
      </c>
      <c r="C5" s="50"/>
      <c r="D5" s="51"/>
      <c r="E5" s="51"/>
      <c r="F5" s="52"/>
    </row>
    <row r="6" spans="1:6" x14ac:dyDescent="0.25">
      <c r="A6" s="51" t="s">
        <v>271</v>
      </c>
      <c r="B6" s="54">
        <v>269897.82</v>
      </c>
      <c r="C6" s="51"/>
      <c r="D6" s="51"/>
      <c r="E6" s="51"/>
      <c r="F6" s="52"/>
    </row>
    <row r="7" spans="1:6" x14ac:dyDescent="0.25">
      <c r="A7" s="51" t="s">
        <v>272</v>
      </c>
      <c r="B7" s="54">
        <v>52423.39</v>
      </c>
      <c r="C7" s="51"/>
      <c r="D7" s="51"/>
      <c r="E7" s="51"/>
      <c r="F7" s="52"/>
    </row>
    <row r="8" spans="1:6" x14ac:dyDescent="0.25">
      <c r="A8" s="51" t="s">
        <v>273</v>
      </c>
      <c r="B8" s="54">
        <v>0</v>
      </c>
      <c r="C8" s="51"/>
      <c r="D8" s="51"/>
      <c r="E8" s="51"/>
      <c r="F8" s="52"/>
    </row>
    <row r="9" spans="1:6" x14ac:dyDescent="0.25">
      <c r="A9" s="51" t="s">
        <v>274</v>
      </c>
      <c r="B9" s="54">
        <v>5623.5</v>
      </c>
      <c r="C9" s="51"/>
      <c r="D9" s="51"/>
      <c r="E9" s="51"/>
      <c r="F9" s="52"/>
    </row>
    <row r="10" spans="1:6" x14ac:dyDescent="0.25">
      <c r="A10" s="51" t="s">
        <v>275</v>
      </c>
      <c r="B10" s="54">
        <v>0</v>
      </c>
      <c r="C10" s="51"/>
      <c r="D10" s="51"/>
      <c r="E10" s="51"/>
      <c r="F10" s="52"/>
    </row>
    <row r="11" spans="1:6" x14ac:dyDescent="0.25">
      <c r="A11" s="51" t="s">
        <v>276</v>
      </c>
      <c r="B11" s="54">
        <v>61709.21</v>
      </c>
      <c r="C11" s="51"/>
      <c r="D11" s="51"/>
      <c r="E11" s="51"/>
      <c r="F11" s="52"/>
    </row>
    <row r="12" spans="1:6" x14ac:dyDescent="0.25">
      <c r="A12" s="51" t="s">
        <v>277</v>
      </c>
      <c r="B12" s="55">
        <v>0</v>
      </c>
      <c r="C12" s="51"/>
      <c r="D12" s="51"/>
      <c r="E12" s="51"/>
      <c r="F12" s="52"/>
    </row>
    <row r="13" spans="1:6" ht="15.75" thickBot="1" x14ac:dyDescent="0.3">
      <c r="A13" s="51" t="s">
        <v>278</v>
      </c>
      <c r="B13" s="56">
        <v>179847.15</v>
      </c>
      <c r="C13" s="51"/>
      <c r="D13" s="51"/>
      <c r="E13" s="51"/>
      <c r="F13" s="52"/>
    </row>
    <row r="14" spans="1:6" x14ac:dyDescent="0.25">
      <c r="A14" s="51"/>
      <c r="B14" s="57">
        <f>SUM(B6:B13)</f>
        <v>569501.07000000007</v>
      </c>
      <c r="C14" s="51"/>
      <c r="D14" s="57"/>
      <c r="E14" s="51"/>
      <c r="F14" s="52"/>
    </row>
    <row r="15" spans="1:6" ht="15.75" thickBot="1" x14ac:dyDescent="0.3">
      <c r="A15" s="51"/>
      <c r="B15" s="58">
        <f>B14*0.16</f>
        <v>91120.171200000012</v>
      </c>
      <c r="C15" s="51"/>
      <c r="D15" s="52"/>
      <c r="E15" s="51"/>
      <c r="F15" s="52"/>
    </row>
    <row r="16" spans="1:6" ht="15.75" thickTop="1" x14ac:dyDescent="0.25">
      <c r="A16" s="51"/>
      <c r="B16" s="59">
        <f>+B14+B15</f>
        <v>660621.24120000005</v>
      </c>
      <c r="C16" s="51"/>
      <c r="D16" s="59"/>
      <c r="E16" s="51"/>
      <c r="F16" s="52"/>
    </row>
    <row r="17" spans="1:6" x14ac:dyDescent="0.25">
      <c r="A17" s="51"/>
      <c r="B17" s="54">
        <v>660621.24</v>
      </c>
      <c r="C17" s="51"/>
      <c r="D17" s="54"/>
      <c r="E17" s="51"/>
      <c r="F17" s="52"/>
    </row>
    <row r="18" spans="1:6" x14ac:dyDescent="0.25">
      <c r="A18" s="51"/>
      <c r="B18" s="54">
        <f>+B16-B17</f>
        <v>1.2000000569969416E-3</v>
      </c>
      <c r="C18" s="51"/>
      <c r="D18" s="54"/>
      <c r="E18" s="51"/>
      <c r="F18" s="52"/>
    </row>
    <row r="19" spans="1:6" x14ac:dyDescent="0.25">
      <c r="A19" s="51"/>
      <c r="B19" s="54"/>
      <c r="C19" s="51"/>
      <c r="D19" s="51"/>
      <c r="E19" s="51"/>
      <c r="F19" s="52"/>
    </row>
    <row r="20" spans="1:6" x14ac:dyDescent="0.25">
      <c r="A20" s="51"/>
      <c r="B20" s="51"/>
      <c r="C20" s="51"/>
      <c r="D20" s="51"/>
      <c r="E20" s="51"/>
      <c r="F20" s="5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FACTURACION</vt:lpstr>
      <vt:lpstr>INGENIERIA</vt:lpstr>
      <vt:lpstr>BANCOS</vt:lpstr>
      <vt:lpstr>POLIZA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usuario</cp:lastModifiedBy>
  <dcterms:created xsi:type="dcterms:W3CDTF">2017-12-01T16:58:53Z</dcterms:created>
  <dcterms:modified xsi:type="dcterms:W3CDTF">2017-12-02T19:26:55Z</dcterms:modified>
</cp:coreProperties>
</file>