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7/Nomina Ingenieria/Consultores/Semanal/"/>
    </mc:Choice>
  </mc:AlternateContent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52511"/>
</workbook>
</file>

<file path=xl/calcChain.xml><?xml version="1.0" encoding="utf-8"?>
<calcChain xmlns="http://schemas.openxmlformats.org/spreadsheetml/2006/main">
  <c r="B3" i="14" l="1"/>
  <c r="D13" i="15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<sst xmlns="http://schemas.openxmlformats.org/spreadsheetml/2006/main" count="827" uniqueCount="477">
  <si>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</si>
  <si>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</si>
  <si>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</si>
  <si>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</si>
  <si>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</si>
  <si>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</si>
  <si>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</si>
  <si>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</si>
  <si>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</si>
  <si>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</si>
  <si>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</si>
  <si>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</si>
  <si>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</si>
  <si>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</si>
  <si>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</si>
  <si>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</si>
  <si>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</si>
  <si>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</si>
  <si>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</si>
  <si>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</si>
  <si>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</si>
  <si>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</si>
  <si>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</si>
  <si>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</si>
  <si>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</si>
  <si>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</si>
  <si>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</si>
  <si>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</si>
  <si>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</si>
  <si>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</si>
  <si>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</si>
  <si>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</si>
  <si>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</si>
  <si>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</si>
  <si>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</si>
  <si>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</si>
  <si>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</si>
  <si>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</si>
  <si>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</si>
  <si>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</si>
  <si>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</si>
  <si>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</si>
  <si>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</si>
  <si>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</si>
  <si>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</si>
  <si>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</si>
  <si>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</si>
  <si>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</si>
  <si>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</si>
  <si>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</si>
  <si>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</si>
  <si>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</si>
  <si>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</si>
  <si>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</si>
  <si>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</si>
  <si>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</si>
  <si>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</si>
  <si>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</si>
  <si>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</si>
  <si>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</si>
  <si>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</si>
  <si>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</si>
  <si>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</si>
  <si>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</si>
  <si>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</si>
  <si>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</si>
  <si>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</si>
  <si>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</si>
  <si>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</si>
  <si>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</si>
  <si>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</si>
  <si>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</si>
  <si>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</si>
  <si>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</si>
  <si>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</si>
  <si>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</si>
  <si>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</si>
  <si>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</si>
  <si>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</si>
  <si>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</si>
  <si>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</si>
  <si>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</si>
  <si>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</si>
  <si>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</si>
  <si>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</si>
  <si>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</si>
  <si>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</si>
  <si>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</si>
  <si>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</si>
  <si>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</si>
  <si>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</si>
  <si>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</si>
  <si>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</si>
  <si>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</si>
  <si>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</si>
  <si>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</si>
  <si>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</si>
  <si>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</si>
  <si>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</si>
  <si>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</si>
  <si>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</si>
  <si>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</si>
  <si>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</si>
  <si>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</si>
  <si>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</si>
  <si>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</si>
  <si>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</si>
  <si>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</si>
  <si>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</si>
  <si>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</si>
  <si>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</si>
  <si>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</si>
  <si>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</si>
  <si>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</si>
  <si>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</si>
  <si>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</si>
  <si>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</si>
  <si>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</si>
  <si>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</si>
  <si>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</si>
  <si>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</si>
  <si>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</si>
  <si>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</si>
  <si>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</si>
  <si>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</si>
  <si>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</si>
  <si>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</si>
  <si>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</si>
  <si>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</si>
  <si>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</si>
  <si>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</si>
  <si>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</si>
  <si>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</si>
  <si>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</si>
  <si>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</si>
  <si>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</si>
  <si>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</si>
  <si>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</si>
  <si>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</si>
  <si>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</si>
  <si>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</si>
  <si>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</si>
  <si>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</si>
  <si>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</si>
  <si>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</si>
  <si>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</si>
  <si>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</si>
  <si>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</si>
  <si>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</si>
  <si>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</si>
  <si>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</si>
  <si>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</si>
  <si>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</si>
  <si>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</si>
  <si>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</si>
  <si>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</si>
  <si>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</si>
  <si>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</si>
  <si>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</si>
  <si>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</si>
  <si>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</si>
  <si>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</si>
  <si>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</si>
  <si>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</si>
  <si>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</si>
  <si>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</si>
  <si>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</si>
  <si>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</si>
  <si>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</si>
  <si>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</si>
  <si>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</si>
  <si>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</si>
  <si>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</si>
  <si>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</si>
  <si>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</si>
  <si>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</si>
  <si>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</si>
  <si>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</si>
  <si>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</si>
  <si>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</si>
  <si>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</si>
  <si>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</si>
  <si>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</si>
  <si>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</si>
  <si>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</si>
  <si>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</si>
  <si>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</si>
  <si>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</si>
  <si>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</si>
  <si>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</si>
  <si>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</si>
  <si>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</si>
  <si>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</si>
  <si>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</si>
  <si>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</si>
  <si>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</si>
  <si>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</si>
  <si>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</si>
  <si>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</si>
  <si>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</si>
  <si>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</si>
  <si>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</si>
  <si>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</si>
  <si>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</si>
  <si>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</si>
  <si>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</si>
  <si>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</si>
  <si>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</si>
  <si>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</si>
  <si>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</si>
  <si>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</si>
  <si>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</si>
  <si>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</si>
  <si>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</si>
  <si>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</si>
  <si>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</si>
  <si>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</si>
  <si>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</si>
  <si>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</si>
  <si>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</si>
  <si>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</si>
  <si>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</si>
  <si>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</si>
  <si>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</si>
  <si>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</si>
  <si>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</si>
  <si>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</si>
  <si>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</si>
  <si>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</si>
  <si>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</si>
  <si>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</si>
  <si>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</si>
  <si>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</si>
  <si>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</si>
  <si>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</si>
  <si>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</si>
  <si>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</si>
  <si>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</si>
  <si>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</si>
  <si>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</si>
  <si>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</si>
  <si>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</si>
  <si>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</si>
  <si>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</si>
  <si>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</si>
  <si>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</si>
  <si>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</si>
  <si>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</si>
  <si>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</si>
  <si>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</si>
  <si>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</si>
  <si>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</si>
  <si>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</si>
  <si>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</si>
  <si>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</si>
  <si>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</si>
  <si>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</si>
  <si>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</si>
  <si>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</si>
  <si>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</si>
  <si>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</si>
  <si>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</si>
  <si>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</si>
  <si>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</si>
  <si>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</si>
  <si>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</si>
  <si>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</si>
  <si>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</si>
  <si>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</si>
  <si>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</si>
  <si>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</si>
  <si>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</si>
  <si>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</si>
  <si>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</si>
  <si>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</si>
  <si>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</si>
  <si>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</si>
  <si>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</si>
  <si>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</si>
  <si>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</si>
  <si>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</si>
  <si>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</si>
  <si>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</si>
  <si>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</si>
  <si>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</si>
  <si>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</si>
  <si>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</si>
  <si>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</si>
  <si>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</si>
  <si>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</si>
  <si>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</si>
  <si>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</si>
  <si>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</si>
  <si>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</si>
  <si>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</si>
  <si>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</si>
  <si>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</si>
  <si>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</si>
  <si>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</si>
  <si>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</si>
  <si>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</si>
  <si>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</si>
  <si>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</si>
  <si>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</si>
  <si>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</si>
  <si>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</si>
  <si>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</si>
  <si>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</si>
  <si>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</si>
  <si>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</si>
  <si>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</si>
  <si>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</si>
  <si>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</si>
  <si>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</si>
  <si>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</si>
  <si>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</si>
  <si>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</si>
  <si>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</si>
  <si>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</si>
  <si>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</si>
  <si>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</si>
  <si>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</si>
  <si>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</si>
  <si>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</si>
  <si>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</si>
  <si>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</si>
  <si>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</si>
  <si>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</si>
  <si>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</si>
  <si>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</si>
  <si>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</si>
  <si>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</si>
  <si>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</si>
  <si>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</si>
  <si>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</si>
  <si>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</si>
  <si>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</si>
  <si>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</si>
  <si>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</si>
  <si>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</si>
  <si>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</si>
  <si>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</si>
  <si>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</si>
  <si>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</si>
  <si>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</si>
  <si>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</si>
  <si>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</si>
  <si>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</si>
  <si>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</si>
  <si>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</si>
  <si>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</si>
  <si>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</si>
  <si>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</si>
  <si>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</si>
  <si>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</si>
  <si>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</si>
  <si>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</si>
  <si>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</si>
  <si>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</si>
  <si>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</si>
  <si>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</si>
  <si>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</si>
  <si>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</si>
  <si>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</si>
  <si>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</si>
  <si>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</si>
  <si>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</si>
  <si>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</si>
  <si>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</si>
  <si>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</si>
  <si>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</si>
  <si>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</si>
  <si>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</si>
  <si>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</si>
  <si>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</si>
  <si>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</si>
  <si>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</si>
  <si>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</si>
  <si>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</si>
  <si>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</si>
  <si>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</si>
  <si>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</si>
  <si>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</si>
  <si>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</si>
  <si>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</si>
  <si>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</si>
  <si>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</si>
  <si>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</si>
  <si>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</si>
  <si>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</si>
  <si>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</si>
  <si>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</si>
  <si>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</si>
  <si>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</si>
  <si>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</si>
  <si>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</si>
  <si>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</si>
  <si>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</si>
  <si>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</si>
  <si>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</si>
  <si>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</si>
  <si>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</si>
  <si>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</si>
  <si>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</si>
  <si>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</si>
  <si>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</si>
  <si>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</si>
  <si>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</si>
  <si>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</si>
  <si>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</si>
  <si>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</si>
  <si>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</si>
  <si>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</si>
  <si>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</si>
  <si>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</si>
  <si>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</si>
  <si>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</si>
  <si>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</si>
  <si>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</si>
  <si>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</si>
  <si>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</si>
  <si>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</si>
  <si>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</si>
  <si>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</si>
  <si>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</si>
  <si>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</si>
  <si>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</si>
  <si>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</si>
  <si>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</si>
  <si>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</si>
  <si>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</si>
  <si>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</si>
  <si>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</si>
  <si>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</si>
  <si>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</si>
  <si>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</si>
  <si>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</si>
  <si>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</si>
  <si>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</si>
  <si>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</si>
  <si>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</si>
  <si>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</si>
  <si>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</si>
  <si>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</si>
  <si>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</si>
  <si>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</si>
  <si>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</si>
  <si>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</si>
  <si>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</si>
  <si>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</si>
  <si>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</si>
  <si>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</si>
  <si>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</si>
  <si>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</si>
  <si>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</si>
  <si>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</si>
  <si>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</si>
  <si>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</si>
  <si>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</si>
  <si>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</si>
  <si>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</si>
  <si>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</si>
  <si>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</si>
  <si>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</si>
  <si>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</si>
  <si>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</si>
  <si>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</si>
  <si>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</si>
  <si>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</si>
  <si>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</si>
  <si>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</si>
  <si>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</si>
  <si>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</si>
  <si>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45</t>
  </si>
  <si>
    <t>Periodo 45 al 45 Semanal del 01/11/2017 al 07/11/2017</t>
  </si>
  <si>
    <t>DESGLOSE DE NOMINA SEMANA 45</t>
  </si>
  <si>
    <t>01/11/2017 AL 07/11/2017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</si>
</sst>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G17" sqref="G17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45</v>
      </c>
    </row>
    <row r="4" spans="1:11">
      <c r="A4" s="143"/>
      <c r="B4" s="161" t="str">
        <f>+SINDICATO!B4</f>
        <v>Periodo 45 al 45 Semanal del 01/11/2017 al 07/11/2017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2192.5</v>
      </c>
      <c r="E14" s="164">
        <f t="shared" ref="E14" si="6">+C14</f>
        <v>2192.5</v>
      </c>
      <c r="F14" s="164">
        <f t="shared" ref="F14" si="7">+E14*0.16</f>
        <v>350.8</v>
      </c>
      <c r="G14" s="164">
        <f>+E14+F14</f>
        <v>2543.3000000000002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9458.5</v>
      </c>
      <c r="E17" s="165">
        <f>SUM(E11:E16)</f>
        <v>9458.5</v>
      </c>
      <c r="F17" s="165">
        <f t="shared" ref="F17:G17" si="10">SUM(F11:F16)</f>
        <v>1513.3600000000001</v>
      </c>
      <c r="G17" s="165">
        <f t="shared" si="10"/>
        <v>10971.86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C14" sqref="C14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3" si="3">+E11-I11</f>
        <v>1319.7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1255</v>
      </c>
      <c r="E14" s="167">
        <f>SUM(C14:D14)</f>
        <v>2192.5</v>
      </c>
      <c r="F14" s="167">
        <f>+E14*0.1</f>
        <v>219.25</v>
      </c>
      <c r="G14" s="167"/>
      <c r="H14" s="167">
        <v>0</v>
      </c>
      <c r="I14" s="167">
        <f>SUM(F14:H14)</f>
        <v>219.25</v>
      </c>
      <c r="J14" s="167">
        <f>+E14-I14</f>
        <v>1973.25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1255</v>
      </c>
      <c r="E17" s="163">
        <f t="shared" si="11"/>
        <v>9458.5</v>
      </c>
      <c r="F17" s="163">
        <f t="shared" si="11"/>
        <v>945.85</v>
      </c>
      <c r="G17" s="163">
        <f t="shared" si="11"/>
        <v>0</v>
      </c>
      <c r="H17" s="163">
        <f t="shared" si="11"/>
        <v>150</v>
      </c>
      <c r="I17" s="163">
        <f t="shared" si="11"/>
        <v>1095.8499999999999</v>
      </c>
      <c r="J17" s="163">
        <f t="shared" si="11"/>
        <v>8362.65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206" t="s">
        <v>14</v>
      </c>
      <c r="B5" s="208" t="s">
        <v>15</v>
      </c>
      <c r="C5" s="206" t="s">
        <v>132</v>
      </c>
      <c r="D5" s="208" t="s">
        <v>16</v>
      </c>
      <c r="E5" s="208" t="s">
        <v>0</v>
      </c>
      <c r="F5" s="206" t="s">
        <v>129</v>
      </c>
      <c r="G5" s="204" t="s">
        <v>35</v>
      </c>
      <c r="H5" s="197" t="s">
        <v>10</v>
      </c>
      <c r="I5" s="197" t="s">
        <v>11</v>
      </c>
      <c r="J5" s="197" t="s">
        <v>25</v>
      </c>
      <c r="K5" s="197" t="s">
        <v>12</v>
      </c>
      <c r="L5" s="197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197" t="s">
        <v>7</v>
      </c>
      <c r="T5" s="197" t="s">
        <v>18</v>
      </c>
      <c r="U5" s="197" t="s">
        <v>17</v>
      </c>
      <c r="V5" s="197" t="s">
        <v>9</v>
      </c>
      <c r="W5" s="197" t="s">
        <v>26</v>
      </c>
      <c r="X5" s="197" t="s">
        <v>4</v>
      </c>
      <c r="Y5" s="197" t="s">
        <v>8</v>
      </c>
      <c r="Z5" s="197" t="s">
        <v>3</v>
      </c>
      <c r="AA5" s="197" t="s">
        <v>5</v>
      </c>
      <c r="AB5" s="27"/>
      <c r="AC5" s="197" t="s">
        <v>6</v>
      </c>
      <c r="AD5" s="199" t="s">
        <v>152</v>
      </c>
      <c r="AE5" s="200"/>
      <c r="AF5" s="201" t="s">
        <v>102</v>
      </c>
      <c r="AG5" s="195" t="s">
        <v>135</v>
      </c>
      <c r="AH5" s="19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207"/>
      <c r="B6" s="209"/>
      <c r="C6" s="207"/>
      <c r="D6" s="209"/>
      <c r="E6" s="209"/>
      <c r="F6" s="207"/>
      <c r="G6" s="205"/>
      <c r="H6" s="198"/>
      <c r="I6" s="198"/>
      <c r="J6" s="198"/>
      <c r="K6" s="198"/>
      <c r="L6" s="198"/>
      <c r="M6" s="28" t="s">
        <v>174</v>
      </c>
      <c r="N6" s="28" t="s">
        <v>144</v>
      </c>
      <c r="O6" s="203"/>
      <c r="P6" s="203"/>
      <c r="Q6" s="203"/>
      <c r="R6" s="203"/>
      <c r="S6" s="198"/>
      <c r="T6" s="198"/>
      <c r="U6" s="198"/>
      <c r="V6" s="198"/>
      <c r="W6" s="198"/>
      <c r="X6" s="198"/>
      <c r="Y6" s="198"/>
      <c r="Z6" s="198"/>
      <c r="AA6" s="198"/>
      <c r="AB6" s="24"/>
      <c r="AC6" s="198"/>
      <c r="AD6" s="52" t="s">
        <v>27</v>
      </c>
      <c r="AE6" s="52" t="s">
        <v>28</v>
      </c>
      <c r="AF6" s="201"/>
      <c r="AG6" s="195"/>
      <c r="AH6" s="19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6" t="s">
        <v>146</v>
      </c>
      <c r="B68" s="19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4" t="s">
        <v>153</v>
      </c>
      <c r="B111" s="19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G5:G6"/>
    <mergeCell ref="A5:A6"/>
    <mergeCell ref="B5:B6"/>
    <mergeCell ref="C5:C6"/>
    <mergeCell ref="D5:D6"/>
    <mergeCell ref="E5:E6"/>
    <mergeCell ref="F5:F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45</v>
      </c>
    </row>
    <row r="4" spans="1:5">
      <c r="A4" s="161" t="str">
        <f>+SINDICATO!B4</f>
        <v>Periodo 45 al 45 Semanal del 01/11/2017 al 07/11/2017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1973.25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8362.65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8362.65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/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5633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3825.5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9458.5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1513.3600000000001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10971.86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10971.86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Saul Pineda</cp:lastModifiedBy>
  <cp:lastPrinted>2017-06-03T16:19:09Z</cp:lastPrinted>
  <dcterms:created xsi:type="dcterms:W3CDTF">2015-07-23T15:19:36Z</dcterms:created>
  <dcterms:modified xsi:type="dcterms:W3CDTF">2017-11-23T15:15:50Z</dcterms:modified>
</cp:coreProperties>
</file>