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FACTURACION!$A$11:$N$71</definedName>
  </definedNames>
  <calcPr calcId="124519"/>
</workbook>
</file>

<file path=xl/calcChain.xml><?xml version="1.0" encoding="utf-8"?>
<calcChain xmlns="http://schemas.openxmlformats.org/spreadsheetml/2006/main">
  <c r="B14" i="4"/>
  <c r="B15" l="1"/>
  <c r="B16" s="1"/>
  <c r="B18" s="1"/>
  <c r="F118" i="3" l="1"/>
  <c r="G118"/>
  <c r="E118"/>
  <c r="E75"/>
  <c r="F75"/>
  <c r="G75"/>
  <c r="H75"/>
  <c r="E76"/>
  <c r="F76"/>
  <c r="G76"/>
  <c r="H76"/>
  <c r="E77"/>
  <c r="G77" s="1"/>
  <c r="H77"/>
  <c r="E78"/>
  <c r="G78" s="1"/>
  <c r="F78"/>
  <c r="I78" s="1"/>
  <c r="H78"/>
  <c r="E79"/>
  <c r="F79"/>
  <c r="G79"/>
  <c r="H79"/>
  <c r="E80"/>
  <c r="F80"/>
  <c r="G80"/>
  <c r="H80"/>
  <c r="E81"/>
  <c r="G81" s="1"/>
  <c r="H81"/>
  <c r="E82"/>
  <c r="G82" s="1"/>
  <c r="F82"/>
  <c r="H82"/>
  <c r="E83"/>
  <c r="F83"/>
  <c r="G83"/>
  <c r="H83"/>
  <c r="E84"/>
  <c r="F84"/>
  <c r="G84"/>
  <c r="H84"/>
  <c r="E85"/>
  <c r="G85" s="1"/>
  <c r="H85"/>
  <c r="E86"/>
  <c r="G86" s="1"/>
  <c r="F86"/>
  <c r="H86"/>
  <c r="E87"/>
  <c r="F87"/>
  <c r="I87" s="1"/>
  <c r="G87"/>
  <c r="H87"/>
  <c r="E88"/>
  <c r="F88"/>
  <c r="I88" s="1"/>
  <c r="G88"/>
  <c r="H88"/>
  <c r="E89"/>
  <c r="G89" s="1"/>
  <c r="H89"/>
  <c r="E90"/>
  <c r="G90" s="1"/>
  <c r="F90"/>
  <c r="H90"/>
  <c r="E91"/>
  <c r="F91"/>
  <c r="G91"/>
  <c r="H91"/>
  <c r="E92"/>
  <c r="F92"/>
  <c r="G92"/>
  <c r="H92"/>
  <c r="E93"/>
  <c r="G93" s="1"/>
  <c r="H93"/>
  <c r="E94"/>
  <c r="G94" s="1"/>
  <c r="F94"/>
  <c r="I94" s="1"/>
  <c r="H94"/>
  <c r="E95"/>
  <c r="F95"/>
  <c r="G95"/>
  <c r="H95"/>
  <c r="E96"/>
  <c r="F96"/>
  <c r="G96"/>
  <c r="H96"/>
  <c r="E97"/>
  <c r="G97" s="1"/>
  <c r="H97"/>
  <c r="E98"/>
  <c r="G98" s="1"/>
  <c r="F98"/>
  <c r="H98"/>
  <c r="E99"/>
  <c r="F99"/>
  <c r="I99" s="1"/>
  <c r="G99"/>
  <c r="H99"/>
  <c r="E100"/>
  <c r="F100"/>
  <c r="I100" s="1"/>
  <c r="G100"/>
  <c r="H100"/>
  <c r="E101"/>
  <c r="G101" s="1"/>
  <c r="H101"/>
  <c r="E102"/>
  <c r="G102" s="1"/>
  <c r="F102"/>
  <c r="H102"/>
  <c r="E103"/>
  <c r="F103"/>
  <c r="I103" s="1"/>
  <c r="G103"/>
  <c r="H103"/>
  <c r="E104"/>
  <c r="F104"/>
  <c r="I104" s="1"/>
  <c r="G104"/>
  <c r="H104"/>
  <c r="E105"/>
  <c r="G105" s="1"/>
  <c r="H105"/>
  <c r="E106"/>
  <c r="G106" s="1"/>
  <c r="F106"/>
  <c r="H106"/>
  <c r="E107"/>
  <c r="F107"/>
  <c r="G107"/>
  <c r="H107"/>
  <c r="E108"/>
  <c r="F108"/>
  <c r="G108"/>
  <c r="H108"/>
  <c r="E109"/>
  <c r="G109" s="1"/>
  <c r="H109"/>
  <c r="E110"/>
  <c r="G110" s="1"/>
  <c r="F110"/>
  <c r="I110" s="1"/>
  <c r="H110"/>
  <c r="E111"/>
  <c r="F111"/>
  <c r="G111"/>
  <c r="H111"/>
  <c r="E112"/>
  <c r="F112"/>
  <c r="G112"/>
  <c r="H112"/>
  <c r="E113"/>
  <c r="F113" s="1"/>
  <c r="H113"/>
  <c r="E114"/>
  <c r="G114" s="1"/>
  <c r="F114"/>
  <c r="H114"/>
  <c r="E115"/>
  <c r="F115"/>
  <c r="G115"/>
  <c r="H115"/>
  <c r="E116"/>
  <c r="F116"/>
  <c r="I116" s="1"/>
  <c r="G116"/>
  <c r="H116"/>
  <c r="H74"/>
  <c r="I74" s="1"/>
  <c r="G74"/>
  <c r="F74"/>
  <c r="E74"/>
  <c r="E50"/>
  <c r="G50" s="1"/>
  <c r="H50"/>
  <c r="E51"/>
  <c r="G51" s="1"/>
  <c r="H51"/>
  <c r="E52"/>
  <c r="G52" s="1"/>
  <c r="H52"/>
  <c r="E53"/>
  <c r="G53" s="1"/>
  <c r="H53"/>
  <c r="E54"/>
  <c r="G54" s="1"/>
  <c r="H54"/>
  <c r="E55"/>
  <c r="G55" s="1"/>
  <c r="H55"/>
  <c r="E56"/>
  <c r="G56" s="1"/>
  <c r="H56"/>
  <c r="E57"/>
  <c r="G57" s="1"/>
  <c r="H57"/>
  <c r="E58"/>
  <c r="G58" s="1"/>
  <c r="H58"/>
  <c r="E59"/>
  <c r="G59" s="1"/>
  <c r="H59"/>
  <c r="E60"/>
  <c r="G60" s="1"/>
  <c r="H60"/>
  <c r="E61"/>
  <c r="F61" s="1"/>
  <c r="H61"/>
  <c r="E62"/>
  <c r="G62" s="1"/>
  <c r="H62"/>
  <c r="E63"/>
  <c r="G63" s="1"/>
  <c r="H63"/>
  <c r="E64"/>
  <c r="G64" s="1"/>
  <c r="H64"/>
  <c r="E65"/>
  <c r="F65" s="1"/>
  <c r="H65"/>
  <c r="E66"/>
  <c r="G66" s="1"/>
  <c r="H66"/>
  <c r="E67"/>
  <c r="G67" s="1"/>
  <c r="H67"/>
  <c r="E68"/>
  <c r="G68" s="1"/>
  <c r="H68"/>
  <c r="E69"/>
  <c r="F69" s="1"/>
  <c r="H69"/>
  <c r="E35"/>
  <c r="G35" s="1"/>
  <c r="H35"/>
  <c r="E36"/>
  <c r="G36" s="1"/>
  <c r="H36"/>
  <c r="E37"/>
  <c r="F37" s="1"/>
  <c r="H37"/>
  <c r="E38"/>
  <c r="G38" s="1"/>
  <c r="H38"/>
  <c r="E39"/>
  <c r="G39" s="1"/>
  <c r="H39"/>
  <c r="E40"/>
  <c r="G40" s="1"/>
  <c r="H40"/>
  <c r="E41"/>
  <c r="H41"/>
  <c r="E42"/>
  <c r="G42" s="1"/>
  <c r="H42"/>
  <c r="E43"/>
  <c r="G43" s="1"/>
  <c r="H43"/>
  <c r="E44"/>
  <c r="G44" s="1"/>
  <c r="H44"/>
  <c r="E45"/>
  <c r="H45"/>
  <c r="E46"/>
  <c r="G46" s="1"/>
  <c r="H46"/>
  <c r="E47"/>
  <c r="G47" s="1"/>
  <c r="H47"/>
  <c r="E48"/>
  <c r="G48" s="1"/>
  <c r="H48"/>
  <c r="E49"/>
  <c r="F49" s="1"/>
  <c r="H49"/>
  <c r="E13"/>
  <c r="F13" s="1"/>
  <c r="H13"/>
  <c r="E14"/>
  <c r="F14" s="1"/>
  <c r="H14"/>
  <c r="E15"/>
  <c r="F15" s="1"/>
  <c r="H15"/>
  <c r="E16"/>
  <c r="G16" s="1"/>
  <c r="H16"/>
  <c r="E17"/>
  <c r="G17" s="1"/>
  <c r="H17"/>
  <c r="E18"/>
  <c r="G18" s="1"/>
  <c r="H18"/>
  <c r="E19"/>
  <c r="G19" s="1"/>
  <c r="H19"/>
  <c r="E20"/>
  <c r="G20" s="1"/>
  <c r="H20"/>
  <c r="E21"/>
  <c r="G21" s="1"/>
  <c r="H21"/>
  <c r="E22"/>
  <c r="G22" s="1"/>
  <c r="H22"/>
  <c r="E23"/>
  <c r="F23" s="1"/>
  <c r="H23"/>
  <c r="E24"/>
  <c r="G24" s="1"/>
  <c r="H24"/>
  <c r="E25"/>
  <c r="F25" s="1"/>
  <c r="H25"/>
  <c r="E26"/>
  <c r="G26" s="1"/>
  <c r="H26"/>
  <c r="E27"/>
  <c r="F27" s="1"/>
  <c r="H27"/>
  <c r="E28"/>
  <c r="G28" s="1"/>
  <c r="H28"/>
  <c r="E29"/>
  <c r="F29" s="1"/>
  <c r="H29"/>
  <c r="E30"/>
  <c r="F30" s="1"/>
  <c r="H30"/>
  <c r="E31"/>
  <c r="G31" s="1"/>
  <c r="H31"/>
  <c r="E32"/>
  <c r="G32" s="1"/>
  <c r="H32"/>
  <c r="E33"/>
  <c r="F33" s="1"/>
  <c r="H33"/>
  <c r="E34"/>
  <c r="F34" s="1"/>
  <c r="H34"/>
  <c r="H12"/>
  <c r="E12"/>
  <c r="E71" s="1"/>
  <c r="E121" s="1"/>
  <c r="G34" l="1"/>
  <c r="I34" s="1"/>
  <c r="J34" s="1"/>
  <c r="K34" s="1"/>
  <c r="G29"/>
  <c r="F62"/>
  <c r="G33"/>
  <c r="F18"/>
  <c r="I18" s="1"/>
  <c r="J18" s="1"/>
  <c r="K18" s="1"/>
  <c r="F55"/>
  <c r="F26"/>
  <c r="F43"/>
  <c r="G30"/>
  <c r="I30" s="1"/>
  <c r="J30" s="1"/>
  <c r="K30" s="1"/>
  <c r="G14"/>
  <c r="F36"/>
  <c r="F28"/>
  <c r="F38"/>
  <c r="I38" s="1"/>
  <c r="J38" s="1"/>
  <c r="K38" s="1"/>
  <c r="F35"/>
  <c r="F63"/>
  <c r="F12"/>
  <c r="F20"/>
  <c r="F17"/>
  <c r="F44"/>
  <c r="F57"/>
  <c r="F54"/>
  <c r="I54" s="1"/>
  <c r="J54" s="1"/>
  <c r="K54" s="1"/>
  <c r="G13"/>
  <c r="G12"/>
  <c r="I12" s="1"/>
  <c r="J12" s="1"/>
  <c r="F32"/>
  <c r="F22"/>
  <c r="I22" s="1"/>
  <c r="J22" s="1"/>
  <c r="K22" s="1"/>
  <c r="F21"/>
  <c r="F16"/>
  <c r="F48"/>
  <c r="F47"/>
  <c r="F42"/>
  <c r="F67"/>
  <c r="I67" s="1"/>
  <c r="J67" s="1"/>
  <c r="K67" s="1"/>
  <c r="F66"/>
  <c r="F51"/>
  <c r="I51" s="1"/>
  <c r="J51" s="1"/>
  <c r="K51" s="1"/>
  <c r="F50"/>
  <c r="F46"/>
  <c r="G25"/>
  <c r="I25" s="1"/>
  <c r="F24"/>
  <c r="I24" s="1"/>
  <c r="J24" s="1"/>
  <c r="K24" s="1"/>
  <c r="F40"/>
  <c r="I40" s="1"/>
  <c r="J40" s="1"/>
  <c r="K40" s="1"/>
  <c r="F39"/>
  <c r="F59"/>
  <c r="I59" s="1"/>
  <c r="J59" s="1"/>
  <c r="K59" s="1"/>
  <c r="F58"/>
  <c r="I58" s="1"/>
  <c r="J58" s="1"/>
  <c r="K58" s="1"/>
  <c r="F53"/>
  <c r="I53" s="1"/>
  <c r="I33"/>
  <c r="I32"/>
  <c r="J32" s="1"/>
  <c r="K32" s="1"/>
  <c r="H71"/>
  <c r="I17"/>
  <c r="J74"/>
  <c r="I21"/>
  <c r="J21" s="1"/>
  <c r="K21" s="1"/>
  <c r="I48"/>
  <c r="J48" s="1"/>
  <c r="K48" s="1"/>
  <c r="I66"/>
  <c r="J66" s="1"/>
  <c r="K66" s="1"/>
  <c r="I50"/>
  <c r="J50" s="1"/>
  <c r="K50" s="1"/>
  <c r="I108"/>
  <c r="I107"/>
  <c r="I92"/>
  <c r="I91"/>
  <c r="J91" s="1"/>
  <c r="K91" s="1"/>
  <c r="I76"/>
  <c r="I75"/>
  <c r="I26"/>
  <c r="I13"/>
  <c r="J13" s="1"/>
  <c r="K13" s="1"/>
  <c r="I36"/>
  <c r="I35"/>
  <c r="I55"/>
  <c r="I115"/>
  <c r="I112"/>
  <c r="J112" s="1"/>
  <c r="K112" s="1"/>
  <c r="I111"/>
  <c r="I106"/>
  <c r="J106" s="1"/>
  <c r="K106" s="1"/>
  <c r="I96"/>
  <c r="I95"/>
  <c r="J95" s="1"/>
  <c r="K95" s="1"/>
  <c r="I90"/>
  <c r="I80"/>
  <c r="J80" s="1"/>
  <c r="K80" s="1"/>
  <c r="I79"/>
  <c r="I29"/>
  <c r="I14"/>
  <c r="J14" s="1"/>
  <c r="K14" s="1"/>
  <c r="I39"/>
  <c r="J39" s="1"/>
  <c r="K39" s="1"/>
  <c r="I84"/>
  <c r="I83"/>
  <c r="J83" s="1"/>
  <c r="K83" s="1"/>
  <c r="H118"/>
  <c r="H121" s="1"/>
  <c r="I28"/>
  <c r="J28" s="1"/>
  <c r="K28" s="1"/>
  <c r="I47"/>
  <c r="J47" s="1"/>
  <c r="K47" s="1"/>
  <c r="I44"/>
  <c r="I43"/>
  <c r="J43" s="1"/>
  <c r="K43" s="1"/>
  <c r="I63"/>
  <c r="J63" s="1"/>
  <c r="I62"/>
  <c r="I57"/>
  <c r="J57" s="1"/>
  <c r="K57" s="1"/>
  <c r="I114"/>
  <c r="I98"/>
  <c r="J98" s="1"/>
  <c r="K98" s="1"/>
  <c r="I82"/>
  <c r="J114"/>
  <c r="K114" s="1"/>
  <c r="J104"/>
  <c r="K104" s="1"/>
  <c r="J103"/>
  <c r="K103" s="1"/>
  <c r="J88"/>
  <c r="K88" s="1"/>
  <c r="J87"/>
  <c r="K87" s="1"/>
  <c r="J82"/>
  <c r="K82" s="1"/>
  <c r="J116"/>
  <c r="K116" s="1"/>
  <c r="J110"/>
  <c r="K110" s="1"/>
  <c r="J100"/>
  <c r="K100" s="1"/>
  <c r="J99"/>
  <c r="K99" s="1"/>
  <c r="J94"/>
  <c r="K94" s="1"/>
  <c r="J84"/>
  <c r="K84" s="1"/>
  <c r="J78"/>
  <c r="K78" s="1"/>
  <c r="K115"/>
  <c r="J115"/>
  <c r="J111"/>
  <c r="K111" s="1"/>
  <c r="J96"/>
  <c r="K96" s="1"/>
  <c r="J90"/>
  <c r="K90" s="1"/>
  <c r="J79"/>
  <c r="K79" s="1"/>
  <c r="J108"/>
  <c r="K108" s="1"/>
  <c r="J107"/>
  <c r="K107" s="1"/>
  <c r="I102"/>
  <c r="J92"/>
  <c r="K92" s="1"/>
  <c r="I86"/>
  <c r="J76"/>
  <c r="K76" s="1"/>
  <c r="J75"/>
  <c r="K75" s="1"/>
  <c r="G113"/>
  <c r="I113" s="1"/>
  <c r="F109"/>
  <c r="I109" s="1"/>
  <c r="F105"/>
  <c r="I105" s="1"/>
  <c r="F101"/>
  <c r="I101" s="1"/>
  <c r="F97"/>
  <c r="I97" s="1"/>
  <c r="F93"/>
  <c r="I93" s="1"/>
  <c r="F89"/>
  <c r="I89" s="1"/>
  <c r="F85"/>
  <c r="I85" s="1"/>
  <c r="F81"/>
  <c r="I81" s="1"/>
  <c r="F77"/>
  <c r="I77" s="1"/>
  <c r="J62"/>
  <c r="K62" s="1"/>
  <c r="J55"/>
  <c r="K55" s="1"/>
  <c r="G69"/>
  <c r="I69" s="1"/>
  <c r="F68"/>
  <c r="I68" s="1"/>
  <c r="G65"/>
  <c r="I65" s="1"/>
  <c r="F64"/>
  <c r="I64" s="1"/>
  <c r="G61"/>
  <c r="I61" s="1"/>
  <c r="F60"/>
  <c r="I60" s="1"/>
  <c r="F56"/>
  <c r="I56" s="1"/>
  <c r="F52"/>
  <c r="I52" s="1"/>
  <c r="J44"/>
  <c r="K44" s="1"/>
  <c r="I46"/>
  <c r="J36"/>
  <c r="K36" s="1"/>
  <c r="J35"/>
  <c r="I42"/>
  <c r="G49"/>
  <c r="I49" s="1"/>
  <c r="G45"/>
  <c r="G41"/>
  <c r="G37"/>
  <c r="I37" s="1"/>
  <c r="F45"/>
  <c r="F41"/>
  <c r="I41" s="1"/>
  <c r="J33"/>
  <c r="K33" s="1"/>
  <c r="J29"/>
  <c r="K29" s="1"/>
  <c r="J17"/>
  <c r="J26"/>
  <c r="K26" s="1"/>
  <c r="I20"/>
  <c r="I16"/>
  <c r="G27"/>
  <c r="I27" s="1"/>
  <c r="G23"/>
  <c r="I23" s="1"/>
  <c r="G15"/>
  <c r="I15" s="1"/>
  <c r="F31"/>
  <c r="I31" s="1"/>
  <c r="F19"/>
  <c r="I19" s="1"/>
  <c r="I45" l="1"/>
  <c r="F71"/>
  <c r="F121" s="1"/>
  <c r="J25"/>
  <c r="K25" s="1"/>
  <c r="K35"/>
  <c r="G71"/>
  <c r="G121" s="1"/>
  <c r="K63"/>
  <c r="K17"/>
  <c r="I71"/>
  <c r="I118"/>
  <c r="K74"/>
  <c r="K12"/>
  <c r="J81"/>
  <c r="K81" s="1"/>
  <c r="J113"/>
  <c r="K113" s="1"/>
  <c r="J97"/>
  <c r="K97" s="1"/>
  <c r="J85"/>
  <c r="K85" s="1"/>
  <c r="J101"/>
  <c r="K101" s="1"/>
  <c r="J89"/>
  <c r="K89" s="1"/>
  <c r="J105"/>
  <c r="K105" s="1"/>
  <c r="J86"/>
  <c r="K86" s="1"/>
  <c r="J77"/>
  <c r="K77" s="1"/>
  <c r="J93"/>
  <c r="K93" s="1"/>
  <c r="J109"/>
  <c r="K109" s="1"/>
  <c r="J102"/>
  <c r="K102" s="1"/>
  <c r="J69"/>
  <c r="K69" s="1"/>
  <c r="J65"/>
  <c r="K65" s="1"/>
  <c r="J68"/>
  <c r="K68" s="1"/>
  <c r="J61"/>
  <c r="K61" s="1"/>
  <c r="J60"/>
  <c r="K60" s="1"/>
  <c r="J53"/>
  <c r="K53" s="1"/>
  <c r="J52"/>
  <c r="K52" s="1"/>
  <c r="J64"/>
  <c r="K64" s="1"/>
  <c r="J56"/>
  <c r="K56" s="1"/>
  <c r="J45"/>
  <c r="K45" s="1"/>
  <c r="J41"/>
  <c r="K41" s="1"/>
  <c r="J49"/>
  <c r="K49" s="1"/>
  <c r="J42"/>
  <c r="K42" s="1"/>
  <c r="J37"/>
  <c r="K37" s="1"/>
  <c r="J46"/>
  <c r="K46" s="1"/>
  <c r="J15"/>
  <c r="J31"/>
  <c r="K31" s="1"/>
  <c r="J16"/>
  <c r="K16" s="1"/>
  <c r="J23"/>
  <c r="K23" s="1"/>
  <c r="J27"/>
  <c r="K27" s="1"/>
  <c r="J19"/>
  <c r="K19" s="1"/>
  <c r="J20"/>
  <c r="K20" s="1"/>
  <c r="J71" l="1"/>
  <c r="I121"/>
  <c r="J118"/>
  <c r="K118"/>
  <c r="K15"/>
  <c r="K71" s="1"/>
  <c r="K121" s="1"/>
  <c r="J121" l="1"/>
</calcChain>
</file>

<file path=xl/sharedStrings.xml><?xml version="1.0" encoding="utf-8"?>
<sst xmlns="http://schemas.openxmlformats.org/spreadsheetml/2006/main" count="1022" uniqueCount="338">
  <si>
    <t>CONTPAQ i</t>
  </si>
  <si>
    <t xml:space="preserve">      NÓMINAS</t>
  </si>
  <si>
    <t>011 INGENIERIA FISCAL LABORAL SC</t>
  </si>
  <si>
    <t>Lista de Raya (forma tabular)</t>
  </si>
  <si>
    <t>Periodo 44 al 44 Semanal del 25/10/2017 al 31/10/2017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</si>
  <si>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</si>
  <si>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</si>
  <si>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</si>
  <si>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</si>
  <si>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</si>
  <si>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</si>
  <si>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</si>
  <si>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</si>
  <si>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</si>
  <si>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</si>
  <si>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</si>
  <si>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</si>
  <si>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</si>
  <si>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</si>
  <si>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</si>
  <si>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</si>
  <si>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</si>
  <si>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</si>
  <si>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Pension Alimenticia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</si>
  <si>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</si>
  <si>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</si>
  <si>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</si>
  <si>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</si>
  <si>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</si>
  <si>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</si>
  <si>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AMA11</t>
  </si>
  <si>
    <t>Acosta Moreno Edgar Armando</t>
  </si>
  <si>
    <t>0AB27</t>
  </si>
  <si>
    <t>Aguilar Bravo Cristian Saul</t>
  </si>
  <si>
    <t>00016</t>
  </si>
  <si>
    <t>Arenas Vargas Moises</t>
  </si>
  <si>
    <t>AGL09</t>
  </si>
  <si>
    <t>Arias Gonzalez Luis Ignacio</t>
  </si>
  <si>
    <t>0AZ14</t>
  </si>
  <si>
    <t>Arroyo Zarazua Gilberto</t>
  </si>
  <si>
    <t>ASA16</t>
  </si>
  <si>
    <t>Arteaga Silva Alfredo</t>
  </si>
  <si>
    <t>BL011</t>
  </si>
  <si>
    <t>Berdeja Leon Francisco Gerardo</t>
  </si>
  <si>
    <t>BPM22</t>
  </si>
  <si>
    <t>Bocanegra Peguero Maria Guadalupe</t>
  </si>
  <si>
    <t>CCM30</t>
  </si>
  <si>
    <t>Cardenas Casas Maria Del Rocio</t>
  </si>
  <si>
    <t>00018</t>
  </si>
  <si>
    <t>Carrasco Tovar Arturo</t>
  </si>
  <si>
    <t>CAG27</t>
  </si>
  <si>
    <t>Cuatzon Aparicio Gelasio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</si>
  <si>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</si>
  <si>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</si>
  <si>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</si>
  <si>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</si>
  <si>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</si>
  <si>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</si>
  <si>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FVP13</t>
  </si>
  <si>
    <t>Flores Ventura Paulina Soledad</t>
  </si>
  <si>
    <t>GAR10</t>
  </si>
  <si>
    <t>Gallegos Romero Cristian</t>
  </si>
  <si>
    <t>GTJ04</t>
  </si>
  <si>
    <t>Garcia Torres Juan Manuel</t>
  </si>
  <si>
    <t>GTS17</t>
  </si>
  <si>
    <t>Garcia Tovar Samantha Monserrat</t>
  </si>
  <si>
    <t>GSD12</t>
  </si>
  <si>
    <t>Garzon Salazar Diego</t>
  </si>
  <si>
    <t>GPB13</t>
  </si>
  <si>
    <t>Granados Perez Brenda Laura</t>
  </si>
  <si>
    <t>HAR20</t>
  </si>
  <si>
    <t>Hernandez Arreola Rodolfo Mayolo</t>
  </si>
  <si>
    <t>HMA01</t>
  </si>
  <si>
    <t>Hernandez Mata Aureliano</t>
  </si>
  <si>
    <t>HRL30</t>
  </si>
  <si>
    <t>Hernandez Ramos Luis Felipe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</si>
  <si>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</si>
  <si>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</si>
  <si>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</si>
  <si>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</si>
  <si>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</si>
  <si>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</si>
  <si>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</si>
  <si>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</si>
  <si>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</si>
  <si>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</si>
  <si>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LPM27</t>
  </si>
  <si>
    <t>Lopez Pedroza Miroslava</t>
  </si>
  <si>
    <t>LSJ31</t>
  </si>
  <si>
    <t>Loyola Sandoval Jose Andres</t>
  </si>
  <si>
    <t>LEA25</t>
  </si>
  <si>
    <t>Lupercio Espino Alan Jairo</t>
  </si>
  <si>
    <t>00030</t>
  </si>
  <si>
    <t>Melendez Padilla Claudia Cristina</t>
  </si>
  <si>
    <t>MSA27</t>
  </si>
  <si>
    <t>Morales Sanchez Angel</t>
  </si>
  <si>
    <t>MVN27</t>
  </si>
  <si>
    <t>Moreno Valera Norma</t>
  </si>
  <si>
    <t>NAA16</t>
  </si>
  <si>
    <t>Navarro Arenas Andrea Areli</t>
  </si>
  <si>
    <t>OPR13</t>
  </si>
  <si>
    <t>Ochoa Palacios Raul Alejandro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</si>
  <si>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</si>
  <si>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</si>
  <si>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</si>
  <si>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</si>
  <si>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</si>
  <si>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</si>
  <si>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</si>
  <si>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</si>
  <si>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PLJ01</t>
  </si>
  <si>
    <t>Perez Lopez Jimmy Florentino</t>
  </si>
  <si>
    <t>0RA06</t>
  </si>
  <si>
    <t>Reyes Armadillo Jorge Andres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</si>
  <si>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</si>
  <si>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</si>
  <si>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</si>
  <si>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</si>
  <si>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</si>
  <si>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</si>
  <si>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</si>
  <si>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</si>
  <si>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SJJ30</t>
  </si>
  <si>
    <t>Saenz Juarez Josue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</si>
  <si>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</si>
  <si>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</si>
  <si>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</si>
  <si>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</si>
  <si>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</si>
  <si>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</si>
  <si>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</si>
  <si>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</si>
  <si>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</si>
  <si>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</si>
  <si>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TGE30</t>
  </si>
  <si>
    <t>Torres Gaytan Evelyn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</si>
  <si>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</si>
  <si>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</si>
  <si>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</si>
  <si>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</si>
  <si>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</si>
  <si>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</si>
  <si>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</si>
  <si>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</si>
  <si>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ZAJ30</t>
  </si>
  <si>
    <t>Zermeño  Alex Johnathan</t>
  </si>
  <si>
    <t>Total Depto</t>
  </si>
  <si>
    <t xml:space="preserve">  -----------------------</t>
  </si>
  <si>
    <t>Departamento 2 1200XSERVICOS</t>
  </si>
  <si>
    <t>AMF30</t>
  </si>
  <si>
    <t>Aboytes Maqueda Francisco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</si>
  <si>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</si>
  <si>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</si>
  <si>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</si>
  <si>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</si>
  <si>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</si>
  <si>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</si>
  <si>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</si>
  <si>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</si>
  <si>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</si>
  <si>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</si>
  <si>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</si>
  <si>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</si>
  <si>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</si>
  <si>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</si>
  <si>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</si>
  <si>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</si>
  <si>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</si>
  <si>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</si>
  <si>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</si>
  <si>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</si>
  <si>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</si>
  <si>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</si>
  <si>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0HS11</t>
  </si>
  <si>
    <t>Hernandez Silva Edgar Samuel</t>
  </si>
  <si>
    <t>JML29</t>
  </si>
  <si>
    <t>Juarez Martinez Luis Miguel</t>
  </si>
  <si>
    <t>JUM13</t>
  </si>
  <si>
    <t>Juarez Uribe Michel</t>
  </si>
  <si>
    <t>0MA08</t>
  </si>
  <si>
    <t>Martinez Alvarado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</si>
  <si>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</si>
  <si>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</si>
  <si>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</si>
  <si>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</si>
  <si>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</si>
  <si>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</si>
  <si>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</si>
  <si>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</si>
  <si>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</si>
  <si>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</si>
  <si>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</si>
  <si>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</si>
  <si>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</si>
  <si>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</si>
  <si>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0OH11</t>
  </si>
  <si>
    <t>Olvera Hernandez Jose Tomas</t>
  </si>
  <si>
    <t>0OS06</t>
  </si>
  <si>
    <t>Olvera Soto Luis Angel</t>
  </si>
  <si>
    <t>0PP05</t>
  </si>
  <si>
    <t>Perez Perez Ismael</t>
  </si>
  <si>
    <t>PTV25</t>
  </si>
  <si>
    <t>Perez Torres Vicente Daniel</t>
  </si>
  <si>
    <t>PAJ21</t>
  </si>
  <si>
    <t>Puebla Martinez Jose Andres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</si>
  <si>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</si>
  <si>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</si>
  <si>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</si>
  <si>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</si>
  <si>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</si>
  <si>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</si>
  <si>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</si>
  <si>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Amado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</si>
  <si>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</si>
  <si>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</si>
  <si>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</si>
  <si>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</si>
  <si>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</si>
  <si>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</si>
  <si>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</si>
  <si>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</si>
  <si>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</si>
  <si>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</si>
  <si>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SCD31</t>
  </si>
  <si>
    <t>Simbron Cruz Daniel</t>
  </si>
  <si>
    <t>VBJ17</t>
  </si>
  <si>
    <t>Valdez Bernal Juan Pablo</t>
  </si>
  <si>
    <t>VEJ26</t>
  </si>
  <si>
    <t>Valdez Espino Jose Jacob</t>
  </si>
  <si>
    <t>0VM14</t>
  </si>
  <si>
    <t>Valdez Martinez Martin</t>
  </si>
  <si>
    <t>VRE18</t>
  </si>
  <si>
    <t>Vidal Reyes Edgar Omar</t>
  </si>
  <si>
    <t>0VM21</t>
  </si>
  <si>
    <t>Vigueras Martinez Juan Carlos</t>
  </si>
  <si>
    <t xml:space="preserve">  =============</t>
  </si>
  <si>
    <t>Total Gral.</t>
  </si>
  <si>
    <t xml:space="preserve"> </t>
  </si>
  <si>
    <t>Periodo 44 del 2017-10-25 al 2017-10-31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</si>
  <si>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</si>
  <si>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</si>
  <si>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</si>
  <si>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</si>
  <si>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</si>
  <si>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</si>
  <si>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</si>
  <si>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3</t>
  </si>
  <si>
    <t>28 Tarjeta de Débito</t>
  </si>
  <si>
    <t>Total Tarjeta de Débito</t>
  </si>
  <si>
    <t>Total de movimientos 93</t>
  </si>
  <si>
    <t>99 Otros</t>
  </si>
  <si>
    <t>Total Otros</t>
  </si>
  <si>
    <t>Total de movimientos 5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</si>
  <si>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</si>
  <si>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</si>
  <si>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</si>
  <si>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</si>
  <si>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</si>
  <si>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</si>
  <si>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</si>
  <si>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</si>
  <si>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</si>
  <si>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</si>
  <si>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</si>
  <si>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</si>
  <si>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</si>
  <si>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</si>
  <si>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</si>
  <si>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</si>
  <si>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</si>
  <si>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</si>
  <si>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</si>
  <si>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44</t>
  </si>
  <si>
    <t>25/10/2017 AL 31/10/2017</t>
  </si>
  <si>
    <t>VENTAS</t>
  </si>
  <si>
    <t>ACOSTA MORENO EDGAR ARMANDO</t>
  </si>
  <si>
    <t>SERVICIO</t>
  </si>
  <si>
    <t>AGUILAR BRAVO CRISTIAN SAUL</t>
  </si>
  <si>
    <t>ARENAS VARGAS MOISES</t>
  </si>
  <si>
    <t>SEMINUEVOS</t>
  </si>
  <si>
    <t>ARIAS GONZALEZ LUIS IGNACIO</t>
  </si>
  <si>
    <t>ARROYO ZARAZUA GILBERTO</t>
  </si>
  <si>
    <t>ARTEAGA SILVA ALFREDO</t>
  </si>
  <si>
    <t>BERDEJA LEON FRANCISCO GERARDO</t>
  </si>
  <si>
    <t>BOCANEGRA PEGUERO MARIA GUADALUPE</t>
  </si>
  <si>
    <t>CARDENAS CASAS MARIA DEL ROCIO</t>
  </si>
  <si>
    <t>CARRASCO TOVAR ARTURO</t>
  </si>
  <si>
    <t>CUATZON APARICIO GELASIO</t>
  </si>
  <si>
    <t>ADMON VENTAS</t>
  </si>
  <si>
    <t>DE JESUS CRUZ JUAN CARLOS</t>
  </si>
  <si>
    <t>DOMINGUEZ ALCANTARA MIGUEL ANGEL</t>
  </si>
  <si>
    <t>DURAN GUERRA VICTOR MANUEL</t>
  </si>
  <si>
    <t>FLORES VENTURA PAULINA SOLEDAD</t>
  </si>
  <si>
    <t>GALLEGOS ROMERO CRISTIAN</t>
  </si>
  <si>
    <t>GARCIA TORRES JUAN MANUEL</t>
  </si>
  <si>
    <t>GARCIA TOVAR SAMANTHA MONSERRAT</t>
  </si>
  <si>
    <t>GARZON SALAZAR DIEGO</t>
  </si>
  <si>
    <t>GRANADOS PEREZ BRENDA LAURA</t>
  </si>
  <si>
    <t>HERNANDEZ ARREOLA RODOLFO MAYOLO</t>
  </si>
  <si>
    <t>ADMINISTRACION</t>
  </si>
  <si>
    <t>HERNANDEZ MATA AURELIANO</t>
  </si>
  <si>
    <t>HERNANDEZ RAMOS LUIS FELIPE</t>
  </si>
  <si>
    <t>HERNANDEZ SANCHEZ RODRIGO</t>
  </si>
  <si>
    <t>HERNANDEZ SOLIS GUMECINDO</t>
  </si>
  <si>
    <t>ADMON SERVICIO</t>
  </si>
  <si>
    <t>HURTADO PAJARO JOSE EDUARDO</t>
  </si>
  <si>
    <t>JIMENEZ HERNANDEZ JULIO CESAR</t>
  </si>
  <si>
    <t>LANDAVERDE GARCIA JUAN</t>
  </si>
  <si>
    <t>LOYOLA SANDOVAL JOSE ANDRES</t>
  </si>
  <si>
    <t>LOPEZ PEDROZA MIROSLAVA</t>
  </si>
  <si>
    <t>LUPERCIO ESPINO ALAN JAIRO</t>
  </si>
  <si>
    <t>MELENDEZ PADILLA CLAUDIA CRISTINA</t>
  </si>
  <si>
    <t>MORALES SANCHEZ ANGEL</t>
  </si>
  <si>
    <t>MORENO VALERA NORMA</t>
  </si>
  <si>
    <t>NAVARRO ARENAS ANDREA ARELI</t>
  </si>
  <si>
    <t>OCHOA PALACIOS RAUL ALEJANDRO</t>
  </si>
  <si>
    <t>OLIVAS MANCILLA JESUS SADIEL</t>
  </si>
  <si>
    <t>ONTIVEROS PLIEGO LUIS GERARDO</t>
  </si>
  <si>
    <t>PADILLA RUIZ JOSE ANTONIO</t>
  </si>
  <si>
    <t>PATIÑO NAVARRO OSCAR MARTIN</t>
  </si>
  <si>
    <t>PEREZ LOPEZ JIMMY FLORENTINO</t>
  </si>
  <si>
    <t>REYES ARMADILLO JORGE ANDRES</t>
  </si>
  <si>
    <t>RIVERA AGUILAR GABRIEL</t>
  </si>
  <si>
    <t>RODRIGUEZ PINACHO CESAR OCTAVIO</t>
  </si>
  <si>
    <t>RODRIGUEZ RODRIGUEZ RODOLFO ANUAR</t>
  </si>
  <si>
    <t>RUIZ RODRIGUEZ OMAR</t>
  </si>
  <si>
    <t>SAENZ JUAREZ JOSUE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</si>
  <si>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</si>
  <si>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</si>
  <si>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</si>
  <si>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</si>
  <si>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</si>
  <si>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TORRES GAYTAN EVELYN</t>
  </si>
  <si>
    <t>TORRES IBARRA LUIS GERARDO</t>
  </si>
  <si>
    <t>TRONCOSO PEÑA GERARDO</t>
  </si>
  <si>
    <t>VALDEZ HERNANDEZ ELDA NELLY</t>
  </si>
  <si>
    <t>VARGAS GOMEZ RAUL ARMANDO</t>
  </si>
  <si>
    <t>ZERMEÑO ALEX JOHNATHAN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</si>
</sst>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0" fontId="22" fillId="0" borderId="0"/>
    <xf numFmtId="43" fontId="21" fillId="0" borderId="0" applyFill="0" applyBorder="0" applyAlignment="0" applyProtection="0"/>
    <xf numFmtId="0" fontId="21" fillId="0" borderId="0"/>
    <xf numFmtId="0" fontId="1" fillId="0" borderId="0"/>
    <xf numFmtId="0" fontId="21" fillId="0" borderId="0"/>
  </cellStyleXfs>
  <cellXfs count="6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4" fillId="0" borderId="1" xfId="0" applyNumberFormat="1" applyFont="1" applyBorder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6" fillId="0" borderId="8" xfId="0" applyFont="1" applyBorder="1"/>
    <xf numFmtId="0" fontId="25" fillId="0" borderId="8" xfId="0" applyFont="1" applyBorder="1"/>
    <xf numFmtId="0" fontId="0" fillId="0" borderId="8" xfId="0" applyFont="1" applyBorder="1"/>
    <xf numFmtId="0" fontId="0" fillId="0" borderId="8" xfId="0" applyBorder="1"/>
    <xf numFmtId="14" fontId="26" fillId="0" borderId="8" xfId="0" applyNumberFormat="1" applyFont="1" applyBorder="1"/>
    <xf numFmtId="43" fontId="1" fillId="0" borderId="8" xfId="4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25" fillId="0" borderId="11" xfId="4" applyFont="1" applyBorder="1"/>
    <xf numFmtId="0" fontId="27" fillId="4" borderId="13" xfId="0" applyFont="1" applyFill="1" applyBorder="1"/>
    <xf numFmtId="0" fontId="27" fillId="0" borderId="13" xfId="0" applyFont="1" applyFill="1" applyBorder="1"/>
    <xf numFmtId="0" fontId="27" fillId="5" borderId="13" xfId="0" applyFont="1" applyFill="1" applyBorder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124"/>
  <sheetViews>
    <sheetView workbookViewId="0">
      <pane xSplit="2" ySplit="11" topLeftCell="D12" activePane="bottomRight" state="frozen"/>
      <selection pane="topRight" activeCell="C1" sqref="C1"/>
      <selection pane="bottomLeft" activeCell="A12" sqref="A12"/>
      <selection pane="bottomRight" activeCell="I13" sqref="I13:I68"/>
    </sheetView>
  </sheetViews>
  <sheetFormatPr baseColWidth="10" defaultRowHeight="11.25"/>
  <cols>
    <col min="1" max="1" width="7.140625" style="2" customWidth="1"/>
    <col min="2" max="2" width="26.7109375" style="1" customWidth="1"/>
    <col min="3" max="3" width="15" style="1" bestFit="1" customWidth="1"/>
    <col min="4" max="4" width="11.42578125" style="1"/>
    <col min="5" max="5" width="14.140625" style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>
      <c r="A1" s="3" t="s">
        <v>0</v>
      </c>
      <c r="B1" s="38" t="s">
        <v>237</v>
      </c>
    </row>
    <row r="2" spans="1:14" ht="24.95" customHeight="1">
      <c r="A2" s="4" t="s">
        <v>1</v>
      </c>
      <c r="B2" s="33" t="s">
        <v>2</v>
      </c>
    </row>
    <row r="3" spans="1:14" ht="15">
      <c r="B3" s="35" t="s">
        <v>3</v>
      </c>
    </row>
    <row r="4" spans="1:14" ht="12.75">
      <c r="B4" s="37" t="s">
        <v>4</v>
      </c>
    </row>
    <row r="5" spans="1:14">
      <c r="B5" s="6" t="s">
        <v>5</v>
      </c>
    </row>
    <row r="6" spans="1:14">
      <c r="B6" s="6" t="s">
        <v>6</v>
      </c>
    </row>
    <row r="7" spans="1:14" ht="15">
      <c r="E7" s="44" t="s">
        <v>253</v>
      </c>
      <c r="F7" s="45"/>
      <c r="G7" s="45"/>
      <c r="H7" s="45"/>
      <c r="I7" s="45"/>
      <c r="J7" s="45"/>
      <c r="K7" s="46"/>
    </row>
    <row r="8" spans="1:14" s="5" customFormat="1" ht="23.25" thickBot="1">
      <c r="A8" s="8" t="s">
        <v>7</v>
      </c>
      <c r="B8" s="9" t="s">
        <v>8</v>
      </c>
      <c r="C8" s="10" t="s">
        <v>12</v>
      </c>
      <c r="E8" s="40" t="s">
        <v>12</v>
      </c>
      <c r="F8" s="40" t="s">
        <v>254</v>
      </c>
      <c r="G8" s="40" t="s">
        <v>255</v>
      </c>
      <c r="H8" s="40" t="s">
        <v>256</v>
      </c>
      <c r="I8" s="40" t="s">
        <v>257</v>
      </c>
      <c r="J8" s="40" t="s">
        <v>258</v>
      </c>
      <c r="K8" s="40" t="s">
        <v>259</v>
      </c>
    </row>
    <row r="9" spans="1:14" ht="12" thickTop="1">
      <c r="A9" s="13" t="s">
        <v>28</v>
      </c>
    </row>
    <row r="11" spans="1:14">
      <c r="A11" s="12" t="s">
        <v>29</v>
      </c>
    </row>
    <row r="12" spans="1:14" ht="15" hidden="1">
      <c r="A12" s="2" t="s">
        <v>30</v>
      </c>
      <c r="B12" s="1" t="s">
        <v>31</v>
      </c>
      <c r="C12" s="14">
        <v>16602</v>
      </c>
      <c r="E12" s="41">
        <f>+C12</f>
        <v>16602</v>
      </c>
      <c r="F12" s="41">
        <f>+E12*2%</f>
        <v>332.04</v>
      </c>
      <c r="G12" s="41">
        <f>+E12*7.5%</f>
        <v>1245.1499999999999</v>
      </c>
      <c r="H12" s="41">
        <f>+INGENIERIA!O12</f>
        <v>0</v>
      </c>
      <c r="I12" s="41">
        <f>SUM(E12:H12)</f>
        <v>18179.190000000002</v>
      </c>
      <c r="J12" s="41">
        <f>+I12*16%</f>
        <v>2908.6704000000004</v>
      </c>
      <c r="K12" s="41">
        <f>+I12+J12</f>
        <v>21087.860400000001</v>
      </c>
      <c r="M12" s="60" t="s">
        <v>274</v>
      </c>
      <c r="N12" s="61" t="s">
        <v>275</v>
      </c>
    </row>
    <row r="13" spans="1:14" ht="15">
      <c r="A13" s="2" t="s">
        <v>32</v>
      </c>
      <c r="B13" s="1" t="s">
        <v>33</v>
      </c>
      <c r="C13" s="14">
        <v>3647.59</v>
      </c>
      <c r="E13" s="41">
        <f t="shared" ref="E13:E34" si="0">+C13</f>
        <v>3647.59</v>
      </c>
      <c r="F13" s="41">
        <f t="shared" ref="F13:F69" si="1">+E13*2%</f>
        <v>72.951800000000006</v>
      </c>
      <c r="G13" s="41">
        <f t="shared" ref="G13:G34" si="2">+E13*7.5%</f>
        <v>273.56925000000001</v>
      </c>
      <c r="H13" s="41">
        <f>+INGENIERIA!O13</f>
        <v>0</v>
      </c>
      <c r="I13" s="41">
        <f t="shared" ref="I13:I34" si="3">SUM(E13:H13)</f>
        <v>3994.11105</v>
      </c>
      <c r="J13" s="41">
        <f t="shared" ref="J13:J69" si="4">+I13*16%</f>
        <v>639.05776800000001</v>
      </c>
      <c r="K13" s="41">
        <f t="shared" ref="K13:K34" si="5">+I13+J13</f>
        <v>4633.1688180000001</v>
      </c>
      <c r="M13" s="60" t="s">
        <v>276</v>
      </c>
      <c r="N13" s="61" t="s">
        <v>277</v>
      </c>
    </row>
    <row r="14" spans="1:14" ht="15" hidden="1">
      <c r="A14" s="2" t="s">
        <v>34</v>
      </c>
      <c r="B14" s="1" t="s">
        <v>35</v>
      </c>
      <c r="C14" s="14">
        <v>37187.339999999997</v>
      </c>
      <c r="E14" s="41">
        <f t="shared" si="0"/>
        <v>37187.339999999997</v>
      </c>
      <c r="F14" s="41">
        <f t="shared" si="1"/>
        <v>743.74679999999989</v>
      </c>
      <c r="G14" s="41">
        <f t="shared" si="2"/>
        <v>2789.0504999999998</v>
      </c>
      <c r="H14" s="41">
        <f>+INGENIERIA!O14</f>
        <v>0</v>
      </c>
      <c r="I14" s="41">
        <f t="shared" si="3"/>
        <v>40720.137299999995</v>
      </c>
      <c r="J14" s="41">
        <f t="shared" si="4"/>
        <v>6515.2219679999989</v>
      </c>
      <c r="K14" s="41">
        <f t="shared" si="5"/>
        <v>47235.359267999993</v>
      </c>
      <c r="M14" s="60" t="s">
        <v>274</v>
      </c>
      <c r="N14" s="61" t="s">
        <v>278</v>
      </c>
    </row>
    <row r="15" spans="1:14" ht="15" hidden="1">
      <c r="A15" s="2" t="s">
        <v>36</v>
      </c>
      <c r="B15" s="1" t="s">
        <v>37</v>
      </c>
      <c r="C15" s="14">
        <v>1026.69</v>
      </c>
      <c r="E15" s="41">
        <f t="shared" si="0"/>
        <v>1026.69</v>
      </c>
      <c r="F15" s="41">
        <f t="shared" si="1"/>
        <v>20.533800000000003</v>
      </c>
      <c r="G15" s="41">
        <f t="shared" si="2"/>
        <v>77.001750000000001</v>
      </c>
      <c r="H15" s="41">
        <f>+INGENIERIA!O15</f>
        <v>0</v>
      </c>
      <c r="I15" s="41">
        <f t="shared" si="3"/>
        <v>1124.2255499999999</v>
      </c>
      <c r="J15" s="41">
        <f t="shared" si="4"/>
        <v>179.87608799999998</v>
      </c>
      <c r="K15" s="41">
        <f t="shared" si="5"/>
        <v>1304.1016379999999</v>
      </c>
      <c r="M15" s="60" t="s">
        <v>279</v>
      </c>
      <c r="N15" s="61" t="s">
        <v>280</v>
      </c>
    </row>
    <row r="16" spans="1:14" ht="15" hidden="1">
      <c r="A16" s="2" t="s">
        <v>38</v>
      </c>
      <c r="B16" s="1" t="s">
        <v>39</v>
      </c>
      <c r="C16" s="14">
        <v>5992.26</v>
      </c>
      <c r="E16" s="41">
        <f t="shared" si="0"/>
        <v>5992.26</v>
      </c>
      <c r="F16" s="41">
        <f t="shared" si="1"/>
        <v>119.84520000000001</v>
      </c>
      <c r="G16" s="41">
        <f t="shared" si="2"/>
        <v>449.41950000000003</v>
      </c>
      <c r="H16" s="41">
        <f>+INGENIERIA!O16</f>
        <v>0</v>
      </c>
      <c r="I16" s="41">
        <f t="shared" si="3"/>
        <v>6561.5246999999999</v>
      </c>
      <c r="J16" s="41">
        <f t="shared" si="4"/>
        <v>1049.8439519999999</v>
      </c>
      <c r="K16" s="41">
        <f t="shared" si="5"/>
        <v>7611.3686520000001</v>
      </c>
      <c r="M16" s="60" t="s">
        <v>274</v>
      </c>
      <c r="N16" s="61" t="s">
        <v>281</v>
      </c>
    </row>
    <row r="17" spans="1:14" ht="15" hidden="1">
      <c r="A17" s="2" t="s">
        <v>40</v>
      </c>
      <c r="B17" s="1" t="s">
        <v>41</v>
      </c>
      <c r="C17" s="14">
        <v>1026.69</v>
      </c>
      <c r="E17" s="41">
        <f t="shared" si="0"/>
        <v>1026.69</v>
      </c>
      <c r="F17" s="41">
        <f t="shared" si="1"/>
        <v>20.533800000000003</v>
      </c>
      <c r="G17" s="41">
        <f t="shared" si="2"/>
        <v>77.001750000000001</v>
      </c>
      <c r="H17" s="41">
        <f>+INGENIERIA!O17</f>
        <v>0</v>
      </c>
      <c r="I17" s="41">
        <f t="shared" si="3"/>
        <v>1124.2255499999999</v>
      </c>
      <c r="J17" s="41">
        <f t="shared" si="4"/>
        <v>179.87608799999998</v>
      </c>
      <c r="K17" s="41">
        <f t="shared" si="5"/>
        <v>1304.1016379999999</v>
      </c>
      <c r="M17" s="60" t="s">
        <v>279</v>
      </c>
      <c r="N17" s="61" t="s">
        <v>282</v>
      </c>
    </row>
    <row r="18" spans="1:14" ht="15" hidden="1">
      <c r="A18" s="2" t="s">
        <v>42</v>
      </c>
      <c r="B18" s="1" t="s">
        <v>43</v>
      </c>
      <c r="C18" s="14">
        <v>3607.29</v>
      </c>
      <c r="E18" s="41">
        <f t="shared" si="0"/>
        <v>3607.29</v>
      </c>
      <c r="F18" s="41">
        <f t="shared" si="1"/>
        <v>72.145799999999994</v>
      </c>
      <c r="G18" s="41">
        <f t="shared" si="2"/>
        <v>270.54674999999997</v>
      </c>
      <c r="H18" s="41">
        <f>+INGENIERIA!O18</f>
        <v>0</v>
      </c>
      <c r="I18" s="41">
        <f t="shared" si="3"/>
        <v>3949.9825499999997</v>
      </c>
      <c r="J18" s="41">
        <f t="shared" si="4"/>
        <v>631.997208</v>
      </c>
      <c r="K18" s="41">
        <f t="shared" si="5"/>
        <v>4581.9797579999995</v>
      </c>
      <c r="M18" s="60" t="s">
        <v>274</v>
      </c>
      <c r="N18" s="61" t="s">
        <v>283</v>
      </c>
    </row>
    <row r="19" spans="1:14" ht="15" hidden="1">
      <c r="A19" s="2" t="s">
        <v>44</v>
      </c>
      <c r="B19" s="1" t="s">
        <v>45</v>
      </c>
      <c r="C19" s="14">
        <v>3862.16</v>
      </c>
      <c r="E19" s="41">
        <f t="shared" si="0"/>
        <v>3862.16</v>
      </c>
      <c r="F19" s="41">
        <f t="shared" si="1"/>
        <v>77.243200000000002</v>
      </c>
      <c r="G19" s="41">
        <f t="shared" si="2"/>
        <v>289.66199999999998</v>
      </c>
      <c r="H19" s="41">
        <f>+INGENIERIA!O19</f>
        <v>0</v>
      </c>
      <c r="I19" s="41">
        <f t="shared" si="3"/>
        <v>4229.0652</v>
      </c>
      <c r="J19" s="41">
        <f t="shared" si="4"/>
        <v>676.65043200000002</v>
      </c>
      <c r="K19" s="41">
        <f t="shared" si="5"/>
        <v>4905.7156320000004</v>
      </c>
      <c r="M19" s="60" t="s">
        <v>279</v>
      </c>
      <c r="N19" s="61" t="s">
        <v>284</v>
      </c>
    </row>
    <row r="20" spans="1:14" ht="15">
      <c r="A20" s="2" t="s">
        <v>46</v>
      </c>
      <c r="B20" s="1" t="s">
        <v>47</v>
      </c>
      <c r="C20" s="14">
        <v>2823.31</v>
      </c>
      <c r="E20" s="41">
        <f t="shared" si="0"/>
        <v>2823.31</v>
      </c>
      <c r="F20" s="41">
        <f t="shared" si="1"/>
        <v>56.466200000000001</v>
      </c>
      <c r="G20" s="41">
        <f t="shared" si="2"/>
        <v>211.74824999999998</v>
      </c>
      <c r="H20" s="41">
        <f>+INGENIERIA!O20</f>
        <v>0</v>
      </c>
      <c r="I20" s="41">
        <f t="shared" si="3"/>
        <v>3091.5244499999999</v>
      </c>
      <c r="J20" s="41">
        <f t="shared" si="4"/>
        <v>494.643912</v>
      </c>
      <c r="K20" s="41">
        <f t="shared" si="5"/>
        <v>3586.1683619999999</v>
      </c>
      <c r="M20" s="60" t="s">
        <v>276</v>
      </c>
      <c r="N20" s="61" t="s">
        <v>285</v>
      </c>
    </row>
    <row r="21" spans="1:14" ht="15" hidden="1">
      <c r="A21" s="2" t="s">
        <v>48</v>
      </c>
      <c r="B21" s="1" t="s">
        <v>49</v>
      </c>
      <c r="C21" s="14">
        <v>63523.06</v>
      </c>
      <c r="E21" s="41">
        <f t="shared" si="0"/>
        <v>63523.06</v>
      </c>
      <c r="F21" s="41">
        <f t="shared" si="1"/>
        <v>1270.4612</v>
      </c>
      <c r="G21" s="41">
        <f t="shared" si="2"/>
        <v>4764.2294999999995</v>
      </c>
      <c r="H21" s="41">
        <f>+INGENIERIA!O21</f>
        <v>0</v>
      </c>
      <c r="I21" s="41">
        <f t="shared" si="3"/>
        <v>69557.75069999999</v>
      </c>
      <c r="J21" s="41">
        <f t="shared" si="4"/>
        <v>11129.240111999998</v>
      </c>
      <c r="K21" s="41">
        <f t="shared" si="5"/>
        <v>80686.990811999989</v>
      </c>
      <c r="M21" s="60" t="s">
        <v>274</v>
      </c>
      <c r="N21" s="61" t="s">
        <v>286</v>
      </c>
    </row>
    <row r="22" spans="1:14" ht="15" hidden="1">
      <c r="A22" s="2" t="s">
        <v>50</v>
      </c>
      <c r="B22" s="1" t="s">
        <v>51</v>
      </c>
      <c r="C22" s="14">
        <v>11559.72</v>
      </c>
      <c r="E22" s="41">
        <f t="shared" si="0"/>
        <v>11559.72</v>
      </c>
      <c r="F22" s="41">
        <f t="shared" si="1"/>
        <v>231.1944</v>
      </c>
      <c r="G22" s="41">
        <f t="shared" si="2"/>
        <v>866.97899999999993</v>
      </c>
      <c r="H22" s="41">
        <f>+INGENIERIA!O22</f>
        <v>0</v>
      </c>
      <c r="I22" s="41">
        <f t="shared" si="3"/>
        <v>12657.893399999999</v>
      </c>
      <c r="J22" s="41">
        <f t="shared" si="4"/>
        <v>2025.2629439999998</v>
      </c>
      <c r="K22" s="41">
        <f t="shared" si="5"/>
        <v>14683.156343999999</v>
      </c>
      <c r="M22" s="60" t="s">
        <v>279</v>
      </c>
      <c r="N22" s="61" t="s">
        <v>287</v>
      </c>
    </row>
    <row r="23" spans="1:14" ht="15" hidden="1">
      <c r="A23" s="2" t="s">
        <v>52</v>
      </c>
      <c r="B23" s="1" t="s">
        <v>53</v>
      </c>
      <c r="C23" s="14">
        <v>1869</v>
      </c>
      <c r="E23" s="41">
        <f t="shared" si="0"/>
        <v>1869</v>
      </c>
      <c r="F23" s="41">
        <f t="shared" si="1"/>
        <v>37.380000000000003</v>
      </c>
      <c r="G23" s="41">
        <f t="shared" si="2"/>
        <v>140.17499999999998</v>
      </c>
      <c r="H23" s="41">
        <f>+INGENIERIA!O23</f>
        <v>0</v>
      </c>
      <c r="I23" s="41">
        <f t="shared" si="3"/>
        <v>2046.5550000000001</v>
      </c>
      <c r="J23" s="41">
        <f t="shared" si="4"/>
        <v>327.44880000000001</v>
      </c>
      <c r="K23" s="41">
        <f t="shared" si="5"/>
        <v>2374.0038</v>
      </c>
      <c r="M23" s="60" t="s">
        <v>288</v>
      </c>
      <c r="N23" s="61" t="s">
        <v>289</v>
      </c>
    </row>
    <row r="24" spans="1:14" ht="15" hidden="1">
      <c r="A24" s="2" t="s">
        <v>54</v>
      </c>
      <c r="B24" s="1" t="s">
        <v>55</v>
      </c>
      <c r="C24" s="14">
        <v>1869</v>
      </c>
      <c r="E24" s="41">
        <f t="shared" si="0"/>
        <v>1869</v>
      </c>
      <c r="F24" s="41">
        <f t="shared" si="1"/>
        <v>37.380000000000003</v>
      </c>
      <c r="G24" s="41">
        <f t="shared" si="2"/>
        <v>140.17499999999998</v>
      </c>
      <c r="H24" s="41">
        <f>+INGENIERIA!O24</f>
        <v>0</v>
      </c>
      <c r="I24" s="41">
        <f t="shared" si="3"/>
        <v>2046.5550000000001</v>
      </c>
      <c r="J24" s="41">
        <f t="shared" si="4"/>
        <v>327.44880000000001</v>
      </c>
      <c r="K24" s="41">
        <f t="shared" si="5"/>
        <v>2374.0038</v>
      </c>
      <c r="M24" s="60" t="s">
        <v>288</v>
      </c>
      <c r="N24" s="61" t="s">
        <v>290</v>
      </c>
    </row>
    <row r="25" spans="1:14" ht="15" hidden="1">
      <c r="A25" s="2" t="s">
        <v>56</v>
      </c>
      <c r="B25" s="1" t="s">
        <v>57</v>
      </c>
      <c r="C25" s="14">
        <v>8646.44</v>
      </c>
      <c r="E25" s="41">
        <f t="shared" si="0"/>
        <v>8646.44</v>
      </c>
      <c r="F25" s="41">
        <f t="shared" si="1"/>
        <v>172.92880000000002</v>
      </c>
      <c r="G25" s="41">
        <f t="shared" si="2"/>
        <v>648.48300000000006</v>
      </c>
      <c r="H25" s="41">
        <f>+INGENIERIA!O25</f>
        <v>0</v>
      </c>
      <c r="I25" s="41">
        <f t="shared" si="3"/>
        <v>9467.8518000000004</v>
      </c>
      <c r="J25" s="41">
        <f t="shared" si="4"/>
        <v>1514.8562880000002</v>
      </c>
      <c r="K25" s="41">
        <f t="shared" si="5"/>
        <v>10982.708088000001</v>
      </c>
      <c r="M25" s="60" t="s">
        <v>274</v>
      </c>
      <c r="N25" s="61" t="s">
        <v>291</v>
      </c>
    </row>
    <row r="26" spans="1:14" ht="15" hidden="1">
      <c r="A26" s="2" t="s">
        <v>58</v>
      </c>
      <c r="B26" s="1" t="s">
        <v>59</v>
      </c>
      <c r="C26" s="14">
        <v>2846.7</v>
      </c>
      <c r="E26" s="41">
        <f t="shared" si="0"/>
        <v>2846.7</v>
      </c>
      <c r="F26" s="41">
        <f t="shared" si="1"/>
        <v>56.933999999999997</v>
      </c>
      <c r="G26" s="41">
        <f t="shared" si="2"/>
        <v>213.50249999999997</v>
      </c>
      <c r="H26" s="41">
        <f>+INGENIERIA!O26</f>
        <v>0</v>
      </c>
      <c r="I26" s="41">
        <f t="shared" si="3"/>
        <v>3117.1365000000001</v>
      </c>
      <c r="J26" s="41">
        <f t="shared" si="4"/>
        <v>498.74184000000002</v>
      </c>
      <c r="K26" s="41">
        <f t="shared" si="5"/>
        <v>3615.8783400000002</v>
      </c>
      <c r="M26" s="60" t="s">
        <v>274</v>
      </c>
      <c r="N26" s="61" t="s">
        <v>292</v>
      </c>
    </row>
    <row r="27" spans="1:14" ht="15" hidden="1">
      <c r="A27" s="2" t="s">
        <v>60</v>
      </c>
      <c r="B27" s="1" t="s">
        <v>61</v>
      </c>
      <c r="C27" s="14">
        <v>29586.58</v>
      </c>
      <c r="E27" s="41">
        <f t="shared" si="0"/>
        <v>29586.58</v>
      </c>
      <c r="F27" s="41">
        <f t="shared" si="1"/>
        <v>591.73160000000007</v>
      </c>
      <c r="G27" s="41">
        <f t="shared" si="2"/>
        <v>2218.9935</v>
      </c>
      <c r="H27" s="41">
        <f>+INGENIERIA!O27</f>
        <v>0</v>
      </c>
      <c r="I27" s="41">
        <f t="shared" si="3"/>
        <v>32397.305100000001</v>
      </c>
      <c r="J27" s="41">
        <f t="shared" si="4"/>
        <v>5183.568816</v>
      </c>
      <c r="K27" s="41">
        <f t="shared" si="5"/>
        <v>37580.873916000004</v>
      </c>
      <c r="M27" s="60" t="s">
        <v>274</v>
      </c>
      <c r="N27" s="61" t="s">
        <v>293</v>
      </c>
    </row>
    <row r="28" spans="1:14" ht="15" hidden="1">
      <c r="A28" s="2" t="s">
        <v>62</v>
      </c>
      <c r="B28" s="1" t="s">
        <v>63</v>
      </c>
      <c r="C28" s="14">
        <v>1026.69</v>
      </c>
      <c r="E28" s="41">
        <f t="shared" si="0"/>
        <v>1026.69</v>
      </c>
      <c r="F28" s="41">
        <f t="shared" si="1"/>
        <v>20.533800000000003</v>
      </c>
      <c r="G28" s="41">
        <f t="shared" si="2"/>
        <v>77.001750000000001</v>
      </c>
      <c r="H28" s="41">
        <f>+INGENIERIA!O28</f>
        <v>0</v>
      </c>
      <c r="I28" s="41">
        <f t="shared" si="3"/>
        <v>1124.2255499999999</v>
      </c>
      <c r="J28" s="41">
        <f t="shared" si="4"/>
        <v>179.87608799999998</v>
      </c>
      <c r="K28" s="41">
        <f t="shared" si="5"/>
        <v>1304.1016379999999</v>
      </c>
      <c r="M28" s="60" t="s">
        <v>274</v>
      </c>
      <c r="N28" s="61" t="s">
        <v>294</v>
      </c>
    </row>
    <row r="29" spans="1:14" ht="15" hidden="1">
      <c r="A29" s="2" t="s">
        <v>64</v>
      </c>
      <c r="B29" s="1" t="s">
        <v>65</v>
      </c>
      <c r="C29" s="14">
        <v>1026.69</v>
      </c>
      <c r="E29" s="41">
        <f t="shared" si="0"/>
        <v>1026.69</v>
      </c>
      <c r="F29" s="41">
        <f t="shared" si="1"/>
        <v>20.533800000000003</v>
      </c>
      <c r="G29" s="41">
        <f t="shared" si="2"/>
        <v>77.001750000000001</v>
      </c>
      <c r="H29" s="41">
        <f>+INGENIERIA!O29</f>
        <v>0</v>
      </c>
      <c r="I29" s="41">
        <f t="shared" si="3"/>
        <v>1124.2255499999999</v>
      </c>
      <c r="J29" s="41">
        <f t="shared" si="4"/>
        <v>179.87608799999998</v>
      </c>
      <c r="K29" s="41">
        <f t="shared" si="5"/>
        <v>1304.1016379999999</v>
      </c>
      <c r="M29" s="60" t="s">
        <v>274</v>
      </c>
      <c r="N29" s="61" t="s">
        <v>295</v>
      </c>
    </row>
    <row r="30" spans="1:14" ht="15" hidden="1">
      <c r="A30" s="2" t="s">
        <v>66</v>
      </c>
      <c r="B30" s="1" t="s">
        <v>67</v>
      </c>
      <c r="C30" s="14">
        <v>1026.69</v>
      </c>
      <c r="E30" s="41">
        <f t="shared" si="0"/>
        <v>1026.69</v>
      </c>
      <c r="F30" s="41">
        <f t="shared" si="1"/>
        <v>20.533800000000003</v>
      </c>
      <c r="G30" s="41">
        <f t="shared" si="2"/>
        <v>77.001750000000001</v>
      </c>
      <c r="H30" s="41">
        <f>+INGENIERIA!O30</f>
        <v>0</v>
      </c>
      <c r="I30" s="41">
        <f t="shared" si="3"/>
        <v>1124.2255499999999</v>
      </c>
      <c r="J30" s="41">
        <f t="shared" si="4"/>
        <v>179.87608799999998</v>
      </c>
      <c r="K30" s="41">
        <f t="shared" si="5"/>
        <v>1304.1016379999999</v>
      </c>
      <c r="M30" s="60" t="s">
        <v>274</v>
      </c>
      <c r="N30" s="61" t="s">
        <v>296</v>
      </c>
    </row>
    <row r="31" spans="1:14" ht="15" hidden="1">
      <c r="A31" s="2" t="s">
        <v>68</v>
      </c>
      <c r="B31" s="1" t="s">
        <v>69</v>
      </c>
      <c r="C31" s="14">
        <v>1241.8</v>
      </c>
      <c r="E31" s="41">
        <f t="shared" si="0"/>
        <v>1241.8</v>
      </c>
      <c r="F31" s="41">
        <f t="shared" si="1"/>
        <v>24.835999999999999</v>
      </c>
      <c r="G31" s="41">
        <f t="shared" si="2"/>
        <v>93.134999999999991</v>
      </c>
      <c r="H31" s="41">
        <f>+INGENIERIA!O31</f>
        <v>0</v>
      </c>
      <c r="I31" s="41">
        <f t="shared" si="3"/>
        <v>1359.771</v>
      </c>
      <c r="J31" s="41">
        <f t="shared" si="4"/>
        <v>217.56335999999999</v>
      </c>
      <c r="K31" s="41">
        <f t="shared" si="5"/>
        <v>1577.3343599999998</v>
      </c>
      <c r="M31" s="60" t="s">
        <v>274</v>
      </c>
      <c r="N31" s="61" t="s">
        <v>297</v>
      </c>
    </row>
    <row r="32" spans="1:14" ht="15" hidden="1">
      <c r="A32" s="2" t="s">
        <v>70</v>
      </c>
      <c r="B32" s="1" t="s">
        <v>71</v>
      </c>
      <c r="C32" s="14">
        <v>2800</v>
      </c>
      <c r="E32" s="41">
        <f t="shared" si="0"/>
        <v>2800</v>
      </c>
      <c r="F32" s="41">
        <f t="shared" si="1"/>
        <v>56</v>
      </c>
      <c r="G32" s="41">
        <f t="shared" si="2"/>
        <v>210</v>
      </c>
      <c r="H32" s="41">
        <f>+INGENIERIA!O32</f>
        <v>0</v>
      </c>
      <c r="I32" s="41">
        <f t="shared" si="3"/>
        <v>3066</v>
      </c>
      <c r="J32" s="41">
        <f t="shared" si="4"/>
        <v>490.56</v>
      </c>
      <c r="K32" s="41">
        <f t="shared" si="5"/>
        <v>3556.56</v>
      </c>
      <c r="M32" s="60" t="s">
        <v>274</v>
      </c>
      <c r="N32" s="61" t="s">
        <v>298</v>
      </c>
    </row>
    <row r="33" spans="1:14" ht="15" hidden="1">
      <c r="A33" s="2" t="s">
        <v>72</v>
      </c>
      <c r="B33" s="1" t="s">
        <v>73</v>
      </c>
      <c r="C33" s="14">
        <v>1633.31</v>
      </c>
      <c r="E33" s="41">
        <f t="shared" si="0"/>
        <v>1633.31</v>
      </c>
      <c r="F33" s="41">
        <f t="shared" si="1"/>
        <v>32.666199999999996</v>
      </c>
      <c r="G33" s="41">
        <f t="shared" si="2"/>
        <v>122.49824999999998</v>
      </c>
      <c r="H33" s="41">
        <f>+INGENIERIA!O33</f>
        <v>0</v>
      </c>
      <c r="I33" s="41">
        <f t="shared" si="3"/>
        <v>1788.4744499999997</v>
      </c>
      <c r="J33" s="41">
        <f t="shared" si="4"/>
        <v>286.15591199999994</v>
      </c>
      <c r="K33" s="41">
        <f t="shared" si="5"/>
        <v>2074.6303619999999</v>
      </c>
      <c r="M33" s="60" t="s">
        <v>299</v>
      </c>
      <c r="N33" s="61" t="s">
        <v>300</v>
      </c>
    </row>
    <row r="34" spans="1:14" ht="15" hidden="1">
      <c r="A34" s="2" t="s">
        <v>74</v>
      </c>
      <c r="B34" s="1" t="s">
        <v>75</v>
      </c>
      <c r="C34" s="14">
        <v>10136.030000000001</v>
      </c>
      <c r="E34" s="41">
        <f t="shared" si="0"/>
        <v>10136.030000000001</v>
      </c>
      <c r="F34" s="41">
        <f t="shared" si="1"/>
        <v>202.72060000000002</v>
      </c>
      <c r="G34" s="41">
        <f t="shared" si="2"/>
        <v>760.20225000000005</v>
      </c>
      <c r="H34" s="41">
        <f>+INGENIERIA!O34</f>
        <v>0</v>
      </c>
      <c r="I34" s="41">
        <f t="shared" si="3"/>
        <v>11098.952850000001</v>
      </c>
      <c r="J34" s="41">
        <f t="shared" si="4"/>
        <v>1775.8324560000003</v>
      </c>
      <c r="K34" s="41">
        <f t="shared" si="5"/>
        <v>12874.785306000002</v>
      </c>
      <c r="M34" s="60" t="s">
        <v>279</v>
      </c>
      <c r="N34" s="61" t="s">
        <v>301</v>
      </c>
    </row>
    <row r="35" spans="1:14" ht="15" hidden="1">
      <c r="A35" s="2" t="s">
        <v>76</v>
      </c>
      <c r="B35" s="1" t="s">
        <v>77</v>
      </c>
      <c r="C35" s="14">
        <v>342.23</v>
      </c>
      <c r="E35" s="41">
        <f>+C35</f>
        <v>342.23</v>
      </c>
      <c r="F35" s="41">
        <f>+E35*2%</f>
        <v>6.8446000000000007</v>
      </c>
      <c r="G35" s="41">
        <f>+E35*7.5%</f>
        <v>25.667249999999999</v>
      </c>
      <c r="H35" s="41">
        <f>+INGENIERIA!O35</f>
        <v>0</v>
      </c>
      <c r="I35" s="41">
        <f>SUM(E35:H35)</f>
        <v>374.74185000000006</v>
      </c>
      <c r="J35" s="41">
        <f>+I35*16%</f>
        <v>59.95869600000001</v>
      </c>
      <c r="K35" s="41">
        <f>+I35+J35</f>
        <v>434.70054600000009</v>
      </c>
      <c r="M35" s="60" t="s">
        <v>274</v>
      </c>
      <c r="N35" s="61" t="s">
        <v>302</v>
      </c>
    </row>
    <row r="36" spans="1:14" ht="15" hidden="1">
      <c r="A36" s="2" t="s">
        <v>78</v>
      </c>
      <c r="B36" s="1" t="s">
        <v>79</v>
      </c>
      <c r="C36" s="14">
        <v>6904.26</v>
      </c>
      <c r="E36" s="41">
        <f t="shared" ref="E36:E49" si="6">+C36</f>
        <v>6904.26</v>
      </c>
      <c r="F36" s="41">
        <f t="shared" si="1"/>
        <v>138.08520000000001</v>
      </c>
      <c r="G36" s="41">
        <f t="shared" ref="G36:G49" si="7">+E36*7.5%</f>
        <v>517.81949999999995</v>
      </c>
      <c r="H36" s="41">
        <f>+INGENIERIA!O36</f>
        <v>0</v>
      </c>
      <c r="I36" s="41">
        <f t="shared" ref="I36:I49" si="8">SUM(E36:H36)</f>
        <v>7560.1647000000003</v>
      </c>
      <c r="J36" s="41">
        <f t="shared" si="4"/>
        <v>1209.626352</v>
      </c>
      <c r="K36" s="41">
        <f t="shared" ref="K36:K49" si="9">+I36+J36</f>
        <v>8769.7910520000005</v>
      </c>
      <c r="M36" s="60" t="s">
        <v>274</v>
      </c>
      <c r="N36" s="61" t="s">
        <v>303</v>
      </c>
    </row>
    <row r="37" spans="1:14" ht="15">
      <c r="A37" s="2" t="s">
        <v>80</v>
      </c>
      <c r="B37" s="1" t="s">
        <v>81</v>
      </c>
      <c r="C37" s="14">
        <v>6370.79</v>
      </c>
      <c r="E37" s="41">
        <f t="shared" si="6"/>
        <v>6370.79</v>
      </c>
      <c r="F37" s="41">
        <f t="shared" si="1"/>
        <v>127.4158</v>
      </c>
      <c r="G37" s="41">
        <f t="shared" si="7"/>
        <v>477.80924999999996</v>
      </c>
      <c r="H37" s="41">
        <f>+INGENIERIA!O37</f>
        <v>0</v>
      </c>
      <c r="I37" s="41">
        <f t="shared" si="8"/>
        <v>6976.01505</v>
      </c>
      <c r="J37" s="41">
        <f t="shared" si="4"/>
        <v>1116.1624079999999</v>
      </c>
      <c r="K37" s="41">
        <f t="shared" si="9"/>
        <v>8092.1774580000001</v>
      </c>
      <c r="M37" s="60" t="s">
        <v>304</v>
      </c>
      <c r="N37" s="61" t="s">
        <v>305</v>
      </c>
    </row>
    <row r="38" spans="1:14" ht="15" hidden="1">
      <c r="A38" s="2" t="s">
        <v>82</v>
      </c>
      <c r="B38" s="1" t="s">
        <v>83</v>
      </c>
      <c r="C38" s="14">
        <v>5136.82</v>
      </c>
      <c r="E38" s="41">
        <f t="shared" si="6"/>
        <v>5136.82</v>
      </c>
      <c r="F38" s="41">
        <f t="shared" si="1"/>
        <v>102.7364</v>
      </c>
      <c r="G38" s="41">
        <f t="shared" si="7"/>
        <v>385.26149999999996</v>
      </c>
      <c r="H38" s="41">
        <f>+INGENIERIA!O38</f>
        <v>0</v>
      </c>
      <c r="I38" s="41">
        <f t="shared" si="8"/>
        <v>5624.8178999999991</v>
      </c>
      <c r="J38" s="41">
        <f t="shared" si="4"/>
        <v>899.97086399999989</v>
      </c>
      <c r="K38" s="41">
        <f t="shared" si="9"/>
        <v>6524.788763999999</v>
      </c>
      <c r="M38" s="60" t="s">
        <v>274</v>
      </c>
      <c r="N38" s="61" t="s">
        <v>306</v>
      </c>
    </row>
    <row r="39" spans="1:14" ht="15" hidden="1">
      <c r="A39" s="2" t="s">
        <v>84</v>
      </c>
      <c r="B39" s="1" t="s">
        <v>85</v>
      </c>
      <c r="C39" s="14">
        <v>2682.01</v>
      </c>
      <c r="E39" s="41">
        <f t="shared" si="6"/>
        <v>2682.01</v>
      </c>
      <c r="F39" s="41">
        <f t="shared" si="1"/>
        <v>53.640200000000007</v>
      </c>
      <c r="G39" s="41">
        <f t="shared" si="7"/>
        <v>201.15075000000002</v>
      </c>
      <c r="H39" s="41">
        <f>+INGENIERIA!O39</f>
        <v>0</v>
      </c>
      <c r="I39" s="41">
        <f t="shared" si="8"/>
        <v>2936.8009499999998</v>
      </c>
      <c r="J39" s="41">
        <f t="shared" si="4"/>
        <v>469.88815199999999</v>
      </c>
      <c r="K39" s="41">
        <f t="shared" si="9"/>
        <v>3406.6891019999998</v>
      </c>
      <c r="M39" s="60" t="s">
        <v>279</v>
      </c>
      <c r="N39" s="61" t="s">
        <v>307</v>
      </c>
    </row>
    <row r="40" spans="1:14" ht="15">
      <c r="A40" s="2" t="s">
        <v>86</v>
      </c>
      <c r="B40" s="1" t="s">
        <v>87</v>
      </c>
      <c r="C40" s="14">
        <v>1000</v>
      </c>
      <c r="E40" s="41">
        <f t="shared" si="6"/>
        <v>1000</v>
      </c>
      <c r="F40" s="41">
        <f t="shared" si="1"/>
        <v>20</v>
      </c>
      <c r="G40" s="41">
        <f t="shared" si="7"/>
        <v>75</v>
      </c>
      <c r="H40" s="41">
        <f>+INGENIERIA!O40</f>
        <v>0</v>
      </c>
      <c r="I40" s="41">
        <f t="shared" si="8"/>
        <v>1095</v>
      </c>
      <c r="J40" s="41">
        <f t="shared" si="4"/>
        <v>175.20000000000002</v>
      </c>
      <c r="K40" s="41">
        <f t="shared" si="9"/>
        <v>1270.2</v>
      </c>
      <c r="M40" s="60" t="s">
        <v>276</v>
      </c>
      <c r="N40" s="61" t="s">
        <v>308</v>
      </c>
    </row>
    <row r="41" spans="1:14" ht="15" hidden="1">
      <c r="A41" s="2" t="s">
        <v>88</v>
      </c>
      <c r="B41" s="1" t="s">
        <v>89</v>
      </c>
      <c r="C41" s="14">
        <v>3350.62</v>
      </c>
      <c r="E41" s="41">
        <f t="shared" si="6"/>
        <v>3350.62</v>
      </c>
      <c r="F41" s="41">
        <f t="shared" si="1"/>
        <v>67.0124</v>
      </c>
      <c r="G41" s="41">
        <f t="shared" si="7"/>
        <v>251.29649999999998</v>
      </c>
      <c r="H41" s="41">
        <f>+INGENIERIA!O41</f>
        <v>0</v>
      </c>
      <c r="I41" s="41">
        <f t="shared" si="8"/>
        <v>3668.9288999999999</v>
      </c>
      <c r="J41" s="41">
        <f t="shared" si="4"/>
        <v>587.02862400000004</v>
      </c>
      <c r="K41" s="41">
        <f t="shared" si="9"/>
        <v>4255.9575239999995</v>
      </c>
      <c r="M41" s="62" t="s">
        <v>274</v>
      </c>
      <c r="N41" s="62" t="s">
        <v>309</v>
      </c>
    </row>
    <row r="42" spans="1:14" ht="15" hidden="1">
      <c r="A42" s="2" t="s">
        <v>90</v>
      </c>
      <c r="B42" s="1" t="s">
        <v>91</v>
      </c>
      <c r="C42" s="14">
        <v>6024.19</v>
      </c>
      <c r="E42" s="41">
        <f t="shared" si="6"/>
        <v>6024.19</v>
      </c>
      <c r="F42" s="41">
        <f t="shared" si="1"/>
        <v>120.48379999999999</v>
      </c>
      <c r="G42" s="41">
        <f t="shared" si="7"/>
        <v>451.81424999999996</v>
      </c>
      <c r="H42" s="41">
        <f>+INGENIERIA!O42</f>
        <v>0</v>
      </c>
      <c r="I42" s="41">
        <f t="shared" si="8"/>
        <v>6596.4880499999999</v>
      </c>
      <c r="J42" s="41">
        <f t="shared" si="4"/>
        <v>1055.4380880000001</v>
      </c>
      <c r="K42" s="41">
        <f t="shared" si="9"/>
        <v>7651.9261379999998</v>
      </c>
      <c r="M42" s="60" t="s">
        <v>279</v>
      </c>
      <c r="N42" s="61" t="s">
        <v>310</v>
      </c>
    </row>
    <row r="43" spans="1:14" ht="15" hidden="1">
      <c r="A43" s="2" t="s">
        <v>92</v>
      </c>
      <c r="B43" s="1" t="s">
        <v>93</v>
      </c>
      <c r="C43" s="14">
        <v>21838.78</v>
      </c>
      <c r="E43" s="41">
        <f t="shared" si="6"/>
        <v>21838.78</v>
      </c>
      <c r="F43" s="41">
        <f t="shared" si="1"/>
        <v>436.7756</v>
      </c>
      <c r="G43" s="41">
        <f t="shared" si="7"/>
        <v>1637.9084999999998</v>
      </c>
      <c r="H43" s="41">
        <f>+INGENIERIA!O43</f>
        <v>0</v>
      </c>
      <c r="I43" s="41">
        <f t="shared" si="8"/>
        <v>23913.464100000001</v>
      </c>
      <c r="J43" s="41">
        <f t="shared" si="4"/>
        <v>3826.1542560000003</v>
      </c>
      <c r="K43" s="41">
        <f t="shared" si="9"/>
        <v>27739.618356000003</v>
      </c>
      <c r="M43" s="60" t="s">
        <v>274</v>
      </c>
      <c r="N43" s="61" t="s">
        <v>311</v>
      </c>
    </row>
    <row r="44" spans="1:14" ht="15" hidden="1">
      <c r="A44" s="2" t="s">
        <v>94</v>
      </c>
      <c r="B44" s="1" t="s">
        <v>95</v>
      </c>
      <c r="C44" s="14">
        <v>1869</v>
      </c>
      <c r="E44" s="41">
        <f t="shared" si="6"/>
        <v>1869</v>
      </c>
      <c r="F44" s="41">
        <f t="shared" si="1"/>
        <v>37.380000000000003</v>
      </c>
      <c r="G44" s="41">
        <f t="shared" si="7"/>
        <v>140.17499999999998</v>
      </c>
      <c r="H44" s="41">
        <f>+INGENIERIA!O44</f>
        <v>0</v>
      </c>
      <c r="I44" s="41">
        <f t="shared" si="8"/>
        <v>2046.5550000000001</v>
      </c>
      <c r="J44" s="41">
        <f t="shared" si="4"/>
        <v>327.44880000000001</v>
      </c>
      <c r="K44" s="41">
        <f t="shared" si="9"/>
        <v>2374.0038</v>
      </c>
      <c r="M44" s="60" t="s">
        <v>274</v>
      </c>
      <c r="N44" s="61" t="s">
        <v>312</v>
      </c>
    </row>
    <row r="45" spans="1:14" ht="15" hidden="1">
      <c r="A45" s="2" t="s">
        <v>96</v>
      </c>
      <c r="B45" s="1" t="s">
        <v>97</v>
      </c>
      <c r="C45" s="14">
        <v>4526.6899999999996</v>
      </c>
      <c r="E45" s="41">
        <f t="shared" si="6"/>
        <v>4526.6899999999996</v>
      </c>
      <c r="F45" s="41">
        <f t="shared" si="1"/>
        <v>90.533799999999999</v>
      </c>
      <c r="G45" s="41">
        <f t="shared" si="7"/>
        <v>339.50174999999996</v>
      </c>
      <c r="H45" s="41">
        <f>+INGENIERIA!O45</f>
        <v>0</v>
      </c>
      <c r="I45" s="41">
        <f t="shared" si="8"/>
        <v>4956.7255500000001</v>
      </c>
      <c r="J45" s="41">
        <f t="shared" si="4"/>
        <v>793.07608800000003</v>
      </c>
      <c r="K45" s="41">
        <f t="shared" si="9"/>
        <v>5749.8016379999999</v>
      </c>
      <c r="M45" s="60" t="s">
        <v>279</v>
      </c>
      <c r="N45" s="61" t="s">
        <v>313</v>
      </c>
    </row>
    <row r="46" spans="1:14" ht="15" hidden="1">
      <c r="A46" s="2" t="s">
        <v>98</v>
      </c>
      <c r="B46" s="1" t="s">
        <v>99</v>
      </c>
      <c r="C46" s="14">
        <v>4810.46</v>
      </c>
      <c r="E46" s="41">
        <f t="shared" si="6"/>
        <v>4810.46</v>
      </c>
      <c r="F46" s="41">
        <f t="shared" si="1"/>
        <v>96.20920000000001</v>
      </c>
      <c r="G46" s="41">
        <f t="shared" si="7"/>
        <v>360.78449999999998</v>
      </c>
      <c r="H46" s="41">
        <f>+INGENIERIA!O46</f>
        <v>0</v>
      </c>
      <c r="I46" s="41">
        <f t="shared" si="8"/>
        <v>5267.4537</v>
      </c>
      <c r="J46" s="41">
        <f t="shared" si="4"/>
        <v>842.79259200000001</v>
      </c>
      <c r="K46" s="41">
        <f t="shared" si="9"/>
        <v>6110.2462919999998</v>
      </c>
      <c r="M46" s="60" t="s">
        <v>279</v>
      </c>
      <c r="N46" s="61" t="s">
        <v>314</v>
      </c>
    </row>
    <row r="47" spans="1:14" ht="15">
      <c r="A47" s="2" t="s">
        <v>100</v>
      </c>
      <c r="B47" s="1" t="s">
        <v>101</v>
      </c>
      <c r="C47" s="14">
        <v>3460.25</v>
      </c>
      <c r="E47" s="41">
        <f t="shared" si="6"/>
        <v>3460.25</v>
      </c>
      <c r="F47" s="41">
        <f t="shared" si="1"/>
        <v>69.204999999999998</v>
      </c>
      <c r="G47" s="41">
        <f t="shared" si="7"/>
        <v>259.51875000000001</v>
      </c>
      <c r="H47" s="41">
        <f>+INGENIERIA!O47</f>
        <v>0</v>
      </c>
      <c r="I47" s="41">
        <f t="shared" si="8"/>
        <v>3788.9737500000001</v>
      </c>
      <c r="J47" s="41">
        <f t="shared" si="4"/>
        <v>606.23580000000004</v>
      </c>
      <c r="K47" s="41">
        <f t="shared" si="9"/>
        <v>4395.2095500000005</v>
      </c>
      <c r="M47" s="60" t="s">
        <v>304</v>
      </c>
      <c r="N47" s="61" t="s">
        <v>315</v>
      </c>
    </row>
    <row r="48" spans="1:14" ht="15" hidden="1">
      <c r="A48" s="2" t="s">
        <v>102</v>
      </c>
      <c r="B48" s="1" t="s">
        <v>103</v>
      </c>
      <c r="C48" s="14">
        <v>13580.28</v>
      </c>
      <c r="E48" s="41">
        <f t="shared" si="6"/>
        <v>13580.28</v>
      </c>
      <c r="F48" s="41">
        <f t="shared" si="1"/>
        <v>271.60560000000004</v>
      </c>
      <c r="G48" s="41">
        <f t="shared" si="7"/>
        <v>1018.521</v>
      </c>
      <c r="H48" s="41">
        <f>+INGENIERIA!O48</f>
        <v>0</v>
      </c>
      <c r="I48" s="41">
        <f t="shared" si="8"/>
        <v>14870.406600000002</v>
      </c>
      <c r="J48" s="41">
        <f t="shared" si="4"/>
        <v>2379.2650560000002</v>
      </c>
      <c r="K48" s="41">
        <f t="shared" si="9"/>
        <v>17249.671656000002</v>
      </c>
      <c r="M48" s="60" t="s">
        <v>274</v>
      </c>
      <c r="N48" s="61" t="s">
        <v>316</v>
      </c>
    </row>
    <row r="49" spans="1:14" ht="15" hidden="1">
      <c r="A49" s="2" t="s">
        <v>104</v>
      </c>
      <c r="B49" s="1" t="s">
        <v>105</v>
      </c>
      <c r="C49" s="14">
        <v>7239.22</v>
      </c>
      <c r="E49" s="41">
        <f t="shared" si="6"/>
        <v>7239.22</v>
      </c>
      <c r="F49" s="41">
        <f t="shared" si="1"/>
        <v>144.78440000000001</v>
      </c>
      <c r="G49" s="41">
        <f t="shared" si="7"/>
        <v>542.94150000000002</v>
      </c>
      <c r="H49" s="41">
        <f>+INGENIERIA!O49</f>
        <v>0</v>
      </c>
      <c r="I49" s="41">
        <f t="shared" si="8"/>
        <v>7926.9458999999997</v>
      </c>
      <c r="J49" s="41">
        <f t="shared" si="4"/>
        <v>1268.311344</v>
      </c>
      <c r="K49" s="41">
        <f t="shared" si="9"/>
        <v>9195.2572440000004</v>
      </c>
      <c r="M49" s="60" t="s">
        <v>274</v>
      </c>
      <c r="N49" s="61" t="s">
        <v>317</v>
      </c>
    </row>
    <row r="50" spans="1:14" ht="15" hidden="1">
      <c r="A50" s="2" t="s">
        <v>106</v>
      </c>
      <c r="B50" s="1" t="s">
        <v>107</v>
      </c>
      <c r="C50" s="14">
        <v>1633.31</v>
      </c>
      <c r="E50" s="41">
        <f>+C50</f>
        <v>1633.31</v>
      </c>
      <c r="F50" s="41">
        <f>+E50*2%</f>
        <v>32.666199999999996</v>
      </c>
      <c r="G50" s="41">
        <f>+E50*7.5%</f>
        <v>122.49824999999998</v>
      </c>
      <c r="H50" s="41">
        <f>+INGENIERIA!O50</f>
        <v>0</v>
      </c>
      <c r="I50" s="41">
        <f>SUM(E50:H50)</f>
        <v>1788.4744499999997</v>
      </c>
      <c r="J50" s="41">
        <f>+I50*16%</f>
        <v>286.15591199999994</v>
      </c>
      <c r="K50" s="41">
        <f>+I50+J50</f>
        <v>2074.6303619999999</v>
      </c>
      <c r="M50" s="60" t="s">
        <v>299</v>
      </c>
      <c r="N50" s="61" t="s">
        <v>318</v>
      </c>
    </row>
    <row r="51" spans="1:14" ht="15">
      <c r="A51" s="2" t="s">
        <v>108</v>
      </c>
      <c r="B51" s="1" t="s">
        <v>109</v>
      </c>
      <c r="C51" s="14">
        <v>6620.78</v>
      </c>
      <c r="E51" s="41">
        <f t="shared" ref="E51:E69" si="10">+C51</f>
        <v>6620.78</v>
      </c>
      <c r="F51" s="41">
        <f t="shared" si="1"/>
        <v>132.41559999999998</v>
      </c>
      <c r="G51" s="41">
        <f t="shared" ref="G51:G69" si="11">+E51*7.5%</f>
        <v>496.55849999999998</v>
      </c>
      <c r="H51" s="41">
        <f>+INGENIERIA!O51</f>
        <v>0</v>
      </c>
      <c r="I51" s="41">
        <f t="shared" ref="I51:I69" si="12">SUM(E51:H51)</f>
        <v>7249.7541000000001</v>
      </c>
      <c r="J51" s="41">
        <f t="shared" si="4"/>
        <v>1159.960656</v>
      </c>
      <c r="K51" s="41">
        <f t="shared" ref="K51:K69" si="13">+I51+J51</f>
        <v>8409.7147559999994</v>
      </c>
      <c r="M51" s="60" t="s">
        <v>276</v>
      </c>
      <c r="N51" s="61" t="s">
        <v>319</v>
      </c>
    </row>
    <row r="52" spans="1:14" ht="15">
      <c r="A52" s="2" t="s">
        <v>110</v>
      </c>
      <c r="B52" s="1" t="s">
        <v>111</v>
      </c>
      <c r="C52" s="14">
        <v>3576.86</v>
      </c>
      <c r="E52" s="41">
        <f t="shared" si="10"/>
        <v>3576.86</v>
      </c>
      <c r="F52" s="41">
        <f t="shared" si="1"/>
        <v>71.537199999999999</v>
      </c>
      <c r="G52" s="41">
        <f t="shared" si="11"/>
        <v>268.2645</v>
      </c>
      <c r="H52" s="41">
        <f>+INGENIERIA!O52</f>
        <v>0</v>
      </c>
      <c r="I52" s="41">
        <f t="shared" si="12"/>
        <v>3916.6617000000006</v>
      </c>
      <c r="J52" s="41">
        <f t="shared" si="4"/>
        <v>626.66587200000015</v>
      </c>
      <c r="K52" s="41">
        <f t="shared" si="13"/>
        <v>4543.3275720000011</v>
      </c>
      <c r="M52" s="60" t="s">
        <v>276</v>
      </c>
      <c r="N52" s="61" t="s">
        <v>320</v>
      </c>
    </row>
    <row r="53" spans="1:14" ht="15" hidden="1">
      <c r="A53" s="2" t="s">
        <v>112</v>
      </c>
      <c r="B53" s="1" t="s">
        <v>113</v>
      </c>
      <c r="C53" s="14">
        <v>5817.75</v>
      </c>
      <c r="E53" s="41">
        <f t="shared" si="10"/>
        <v>5817.75</v>
      </c>
      <c r="F53" s="41">
        <f t="shared" si="1"/>
        <v>116.355</v>
      </c>
      <c r="G53" s="41">
        <f t="shared" si="11"/>
        <v>436.33125000000001</v>
      </c>
      <c r="H53" s="41">
        <f>+INGENIERIA!O53</f>
        <v>0</v>
      </c>
      <c r="I53" s="41">
        <f t="shared" si="12"/>
        <v>6370.4362499999997</v>
      </c>
      <c r="J53" s="41">
        <f t="shared" si="4"/>
        <v>1019.2698</v>
      </c>
      <c r="K53" s="41">
        <f t="shared" si="13"/>
        <v>7389.7060499999998</v>
      </c>
      <c r="M53" s="60" t="s">
        <v>274</v>
      </c>
      <c r="N53" s="61" t="s">
        <v>321</v>
      </c>
    </row>
    <row r="54" spans="1:14" ht="15">
      <c r="A54" s="2" t="s">
        <v>114</v>
      </c>
      <c r="B54" s="1" t="s">
        <v>115</v>
      </c>
      <c r="C54" s="14">
        <v>1869</v>
      </c>
      <c r="E54" s="41">
        <f t="shared" si="10"/>
        <v>1869</v>
      </c>
      <c r="F54" s="41">
        <f t="shared" si="1"/>
        <v>37.380000000000003</v>
      </c>
      <c r="G54" s="41">
        <f t="shared" si="11"/>
        <v>140.17499999999998</v>
      </c>
      <c r="H54" s="41">
        <f>+INGENIERIA!O54</f>
        <v>0</v>
      </c>
      <c r="I54" s="41">
        <f t="shared" si="12"/>
        <v>2046.5550000000001</v>
      </c>
      <c r="J54" s="41">
        <f t="shared" si="4"/>
        <v>327.44880000000001</v>
      </c>
      <c r="K54" s="41">
        <f t="shared" si="13"/>
        <v>2374.0038</v>
      </c>
      <c r="M54" s="60" t="s">
        <v>276</v>
      </c>
      <c r="N54" s="61" t="s">
        <v>322</v>
      </c>
    </row>
    <row r="55" spans="1:14" ht="15">
      <c r="A55" s="2" t="s">
        <v>116</v>
      </c>
      <c r="B55" s="1" t="s">
        <v>117</v>
      </c>
      <c r="C55" s="14">
        <v>5566.27</v>
      </c>
      <c r="E55" s="41">
        <f t="shared" si="10"/>
        <v>5566.27</v>
      </c>
      <c r="F55" s="41">
        <f t="shared" si="1"/>
        <v>111.32540000000002</v>
      </c>
      <c r="G55" s="41">
        <f t="shared" si="11"/>
        <v>417.47025000000002</v>
      </c>
      <c r="H55" s="41">
        <f>+INGENIERIA!O55</f>
        <v>0</v>
      </c>
      <c r="I55" s="41">
        <f t="shared" si="12"/>
        <v>6095.0656500000005</v>
      </c>
      <c r="J55" s="41">
        <f t="shared" si="4"/>
        <v>975.21050400000013</v>
      </c>
      <c r="K55" s="41">
        <f t="shared" si="13"/>
        <v>7070.276154000001</v>
      </c>
      <c r="M55" s="60" t="s">
        <v>276</v>
      </c>
      <c r="N55" s="61" t="s">
        <v>323</v>
      </c>
    </row>
    <row r="56" spans="1:14" ht="15">
      <c r="A56" s="2" t="s">
        <v>118</v>
      </c>
      <c r="B56" s="1" t="s">
        <v>119</v>
      </c>
      <c r="C56" s="14">
        <v>5666.42</v>
      </c>
      <c r="E56" s="41">
        <f t="shared" si="10"/>
        <v>5666.42</v>
      </c>
      <c r="F56" s="41">
        <f t="shared" si="1"/>
        <v>113.3284</v>
      </c>
      <c r="G56" s="41">
        <f t="shared" si="11"/>
        <v>424.98149999999998</v>
      </c>
      <c r="H56" s="41">
        <f>+INGENIERIA!O56</f>
        <v>0</v>
      </c>
      <c r="I56" s="41">
        <f t="shared" si="12"/>
        <v>6204.7299000000003</v>
      </c>
      <c r="J56" s="41">
        <f t="shared" si="4"/>
        <v>992.75678400000004</v>
      </c>
      <c r="K56" s="41">
        <f t="shared" si="13"/>
        <v>7197.4866840000004</v>
      </c>
      <c r="M56" s="60" t="s">
        <v>276</v>
      </c>
      <c r="N56" s="61" t="s">
        <v>324</v>
      </c>
    </row>
    <row r="57" spans="1:14" ht="15" hidden="1">
      <c r="A57" s="2" t="s">
        <v>120</v>
      </c>
      <c r="B57" s="1" t="s">
        <v>121</v>
      </c>
      <c r="C57" s="14">
        <v>2007.07</v>
      </c>
      <c r="E57" s="41">
        <f t="shared" si="10"/>
        <v>2007.07</v>
      </c>
      <c r="F57" s="41">
        <f t="shared" si="1"/>
        <v>40.141399999999997</v>
      </c>
      <c r="G57" s="41">
        <f t="shared" si="11"/>
        <v>150.53025</v>
      </c>
      <c r="H57" s="41">
        <f>+INGENIERIA!O57</f>
        <v>0</v>
      </c>
      <c r="I57" s="41">
        <f t="shared" si="12"/>
        <v>2197.7416499999999</v>
      </c>
      <c r="J57" s="41">
        <f t="shared" si="4"/>
        <v>351.63866400000001</v>
      </c>
      <c r="K57" s="41">
        <f t="shared" si="13"/>
        <v>2549.380314</v>
      </c>
      <c r="M57" s="60" t="s">
        <v>274</v>
      </c>
      <c r="N57" s="61" t="s">
        <v>325</v>
      </c>
    </row>
    <row r="58" spans="1:14" ht="15" hidden="1">
      <c r="A58" s="2" t="s">
        <v>122</v>
      </c>
      <c r="B58" s="1" t="s">
        <v>123</v>
      </c>
      <c r="C58" s="14">
        <v>400</v>
      </c>
      <c r="E58" s="41">
        <f t="shared" si="10"/>
        <v>400</v>
      </c>
      <c r="F58" s="41">
        <f t="shared" si="1"/>
        <v>8</v>
      </c>
      <c r="G58" s="41">
        <f t="shared" si="11"/>
        <v>30</v>
      </c>
      <c r="H58" s="41">
        <f>+INGENIERIA!O58</f>
        <v>0</v>
      </c>
      <c r="I58" s="41">
        <f t="shared" si="12"/>
        <v>438</v>
      </c>
      <c r="J58" s="41">
        <f t="shared" si="4"/>
        <v>70.08</v>
      </c>
      <c r="K58" s="41">
        <f t="shared" si="13"/>
        <v>508.08</v>
      </c>
      <c r="M58" s="62" t="s">
        <v>274</v>
      </c>
      <c r="N58" s="62" t="s">
        <v>326</v>
      </c>
    </row>
    <row r="59" spans="1:14" ht="15">
      <c r="A59" s="2" t="s">
        <v>124</v>
      </c>
      <c r="B59" s="1" t="s">
        <v>125</v>
      </c>
      <c r="C59" s="14">
        <v>1500.03</v>
      </c>
      <c r="E59" s="41">
        <f t="shared" si="10"/>
        <v>1500.03</v>
      </c>
      <c r="F59" s="41">
        <f t="shared" si="1"/>
        <v>30.000599999999999</v>
      </c>
      <c r="G59" s="41">
        <f t="shared" si="11"/>
        <v>112.50224999999999</v>
      </c>
      <c r="H59" s="41">
        <f>+INGENIERIA!O59</f>
        <v>0</v>
      </c>
      <c r="I59" s="41">
        <f t="shared" si="12"/>
        <v>1642.5328500000001</v>
      </c>
      <c r="J59" s="41">
        <f t="shared" si="4"/>
        <v>262.80525599999999</v>
      </c>
      <c r="K59" s="41">
        <f t="shared" si="13"/>
        <v>1905.3381060000002</v>
      </c>
      <c r="M59" s="60" t="s">
        <v>304</v>
      </c>
      <c r="N59" s="61" t="s">
        <v>327</v>
      </c>
    </row>
    <row r="60" spans="1:14" ht="15" hidden="1">
      <c r="A60" s="2" t="s">
        <v>126</v>
      </c>
      <c r="B60" s="1" t="s">
        <v>127</v>
      </c>
      <c r="C60" s="14">
        <v>1869</v>
      </c>
      <c r="E60" s="41">
        <f t="shared" si="10"/>
        <v>1869</v>
      </c>
      <c r="F60" s="41">
        <f t="shared" si="1"/>
        <v>37.380000000000003</v>
      </c>
      <c r="G60" s="41">
        <f t="shared" si="11"/>
        <v>140.17499999999998</v>
      </c>
      <c r="H60" s="41">
        <f>+INGENIERIA!O60</f>
        <v>0</v>
      </c>
      <c r="I60" s="41">
        <f t="shared" si="12"/>
        <v>2046.5550000000001</v>
      </c>
      <c r="J60" s="41">
        <f t="shared" si="4"/>
        <v>327.44880000000001</v>
      </c>
      <c r="K60" s="41">
        <f t="shared" si="13"/>
        <v>2374.0038</v>
      </c>
      <c r="M60" s="60" t="s">
        <v>299</v>
      </c>
      <c r="N60" s="61" t="s">
        <v>328</v>
      </c>
    </row>
    <row r="61" spans="1:14" ht="15" hidden="1">
      <c r="A61" s="2" t="s">
        <v>128</v>
      </c>
      <c r="B61" s="1" t="s">
        <v>129</v>
      </c>
      <c r="C61" s="14">
        <v>14111.55</v>
      </c>
      <c r="E61" s="41">
        <f t="shared" si="10"/>
        <v>14111.55</v>
      </c>
      <c r="F61" s="41">
        <f t="shared" si="1"/>
        <v>282.23099999999999</v>
      </c>
      <c r="G61" s="41">
        <f t="shared" si="11"/>
        <v>1058.3662499999998</v>
      </c>
      <c r="H61" s="41">
        <f>+INGENIERIA!O61</f>
        <v>0</v>
      </c>
      <c r="I61" s="41">
        <f t="shared" si="12"/>
        <v>15452.147249999998</v>
      </c>
      <c r="J61" s="41">
        <f t="shared" si="4"/>
        <v>2472.3435599999998</v>
      </c>
      <c r="K61" s="41">
        <f t="shared" si="13"/>
        <v>17924.490809999999</v>
      </c>
      <c r="M61" s="60" t="s">
        <v>274</v>
      </c>
      <c r="N61" s="61" t="s">
        <v>329</v>
      </c>
    </row>
    <row r="62" spans="1:14" ht="15">
      <c r="A62" s="2" t="s">
        <v>130</v>
      </c>
      <c r="B62" s="1" t="s">
        <v>131</v>
      </c>
      <c r="C62" s="14">
        <v>5136.13</v>
      </c>
      <c r="E62" s="41">
        <f t="shared" si="10"/>
        <v>5136.13</v>
      </c>
      <c r="F62" s="41">
        <f t="shared" si="1"/>
        <v>102.7226</v>
      </c>
      <c r="G62" s="41">
        <f t="shared" si="11"/>
        <v>385.20974999999999</v>
      </c>
      <c r="H62" s="41">
        <f>+INGENIERIA!O62</f>
        <v>0</v>
      </c>
      <c r="I62" s="41">
        <f t="shared" si="12"/>
        <v>5624.0623500000002</v>
      </c>
      <c r="J62" s="41">
        <f t="shared" si="4"/>
        <v>899.84997600000008</v>
      </c>
      <c r="K62" s="41">
        <f t="shared" si="13"/>
        <v>6523.9123260000006</v>
      </c>
      <c r="M62" s="60" t="s">
        <v>304</v>
      </c>
      <c r="N62" s="61" t="s">
        <v>330</v>
      </c>
    </row>
    <row r="63" spans="1:14" ht="15">
      <c r="A63" s="2" t="s">
        <v>132</v>
      </c>
      <c r="B63" s="1" t="s">
        <v>133</v>
      </c>
      <c r="C63" s="14">
        <v>2523.31</v>
      </c>
      <c r="E63" s="41">
        <f t="shared" si="10"/>
        <v>2523.31</v>
      </c>
      <c r="F63" s="41">
        <f t="shared" si="1"/>
        <v>50.466200000000001</v>
      </c>
      <c r="G63" s="41">
        <f t="shared" si="11"/>
        <v>189.24824999999998</v>
      </c>
      <c r="H63" s="41">
        <f>+INGENIERIA!O63</f>
        <v>0</v>
      </c>
      <c r="I63" s="41">
        <f t="shared" si="12"/>
        <v>2763.0244499999999</v>
      </c>
      <c r="J63" s="41">
        <f t="shared" si="4"/>
        <v>442.083912</v>
      </c>
      <c r="K63" s="41">
        <f t="shared" si="13"/>
        <v>3205.1083619999999</v>
      </c>
      <c r="M63" s="60" t="s">
        <v>304</v>
      </c>
      <c r="N63" s="61" t="s">
        <v>331</v>
      </c>
    </row>
    <row r="64" spans="1:14" ht="15" hidden="1">
      <c r="A64" s="2" t="s">
        <v>134</v>
      </c>
      <c r="B64" s="1" t="s">
        <v>135</v>
      </c>
      <c r="C64" s="14">
        <v>1400</v>
      </c>
      <c r="E64" s="41">
        <f t="shared" si="10"/>
        <v>1400</v>
      </c>
      <c r="F64" s="41">
        <f t="shared" si="1"/>
        <v>28</v>
      </c>
      <c r="G64" s="41">
        <f t="shared" si="11"/>
        <v>105</v>
      </c>
      <c r="H64" s="41">
        <f>+INGENIERIA!O64</f>
        <v>0</v>
      </c>
      <c r="I64" s="41">
        <f t="shared" si="12"/>
        <v>1533</v>
      </c>
      <c r="J64" s="41">
        <f t="shared" si="4"/>
        <v>245.28</v>
      </c>
      <c r="K64" s="41">
        <f t="shared" si="13"/>
        <v>1778.28</v>
      </c>
      <c r="M64" s="60" t="s">
        <v>279</v>
      </c>
      <c r="N64" s="61" t="s">
        <v>332</v>
      </c>
    </row>
    <row r="65" spans="1:14" ht="15" hidden="1">
      <c r="A65" s="2" t="s">
        <v>136</v>
      </c>
      <c r="B65" s="1" t="s">
        <v>137</v>
      </c>
      <c r="C65" s="14">
        <v>4389.3900000000003</v>
      </c>
      <c r="E65" s="41">
        <f t="shared" si="10"/>
        <v>4389.3900000000003</v>
      </c>
      <c r="F65" s="41">
        <f t="shared" si="1"/>
        <v>87.787800000000004</v>
      </c>
      <c r="G65" s="41">
        <f t="shared" si="11"/>
        <v>329.20425</v>
      </c>
      <c r="H65" s="41">
        <f>+INGENIERIA!O65</f>
        <v>0</v>
      </c>
      <c r="I65" s="41">
        <f t="shared" si="12"/>
        <v>4806.3820500000002</v>
      </c>
      <c r="J65" s="41">
        <f t="shared" si="4"/>
        <v>769.02112800000009</v>
      </c>
      <c r="K65" s="41">
        <f t="shared" si="13"/>
        <v>5575.4031780000005</v>
      </c>
      <c r="M65" s="60" t="s">
        <v>274</v>
      </c>
      <c r="N65" s="61" t="s">
        <v>333</v>
      </c>
    </row>
    <row r="66" spans="1:14" ht="15" hidden="1">
      <c r="A66" s="2" t="s">
        <v>138</v>
      </c>
      <c r="B66" s="1" t="s">
        <v>139</v>
      </c>
      <c r="C66" s="14">
        <v>22168.74</v>
      </c>
      <c r="E66" s="41">
        <f t="shared" si="10"/>
        <v>22168.74</v>
      </c>
      <c r="F66" s="41">
        <f t="shared" si="1"/>
        <v>443.37480000000005</v>
      </c>
      <c r="G66" s="41">
        <f t="shared" si="11"/>
        <v>1662.6555000000001</v>
      </c>
      <c r="H66" s="41">
        <f>+INGENIERIA!O66</f>
        <v>0</v>
      </c>
      <c r="I66" s="41">
        <f t="shared" si="12"/>
        <v>24274.770300000004</v>
      </c>
      <c r="J66" s="41">
        <f t="shared" si="4"/>
        <v>3883.9632480000005</v>
      </c>
      <c r="K66" s="41">
        <f t="shared" si="13"/>
        <v>28158.733548000004</v>
      </c>
      <c r="M66" s="60" t="s">
        <v>279</v>
      </c>
      <c r="N66" s="61" t="s">
        <v>334</v>
      </c>
    </row>
    <row r="67" spans="1:14" ht="15">
      <c r="A67" s="2" t="s">
        <v>140</v>
      </c>
      <c r="B67" s="1" t="s">
        <v>141</v>
      </c>
      <c r="C67" s="14">
        <v>2163.31</v>
      </c>
      <c r="E67" s="41">
        <f t="shared" si="10"/>
        <v>2163.31</v>
      </c>
      <c r="F67" s="41">
        <f t="shared" si="1"/>
        <v>43.266199999999998</v>
      </c>
      <c r="G67" s="41">
        <f t="shared" si="11"/>
        <v>162.24824999999998</v>
      </c>
      <c r="H67" s="41">
        <f>+INGENIERIA!O67</f>
        <v>0</v>
      </c>
      <c r="I67" s="41">
        <f t="shared" si="12"/>
        <v>2368.8244500000001</v>
      </c>
      <c r="J67" s="41">
        <f t="shared" si="4"/>
        <v>379.011912</v>
      </c>
      <c r="K67" s="41">
        <f t="shared" si="13"/>
        <v>2747.836362</v>
      </c>
      <c r="M67" s="60" t="s">
        <v>304</v>
      </c>
      <c r="N67" s="61" t="s">
        <v>335</v>
      </c>
    </row>
    <row r="68" spans="1:14" ht="15">
      <c r="A68" s="2" t="s">
        <v>142</v>
      </c>
      <c r="B68" s="1" t="s">
        <v>143</v>
      </c>
      <c r="C68" s="14">
        <v>6500.52</v>
      </c>
      <c r="E68" s="41">
        <f t="shared" si="10"/>
        <v>6500.52</v>
      </c>
      <c r="F68" s="41">
        <f t="shared" si="1"/>
        <v>130.0104</v>
      </c>
      <c r="G68" s="41">
        <f t="shared" si="11"/>
        <v>487.53899999999999</v>
      </c>
      <c r="H68" s="41">
        <f>+INGENIERIA!O68</f>
        <v>0</v>
      </c>
      <c r="I68" s="41">
        <f t="shared" si="12"/>
        <v>7118.0694000000003</v>
      </c>
      <c r="J68" s="41">
        <f t="shared" si="4"/>
        <v>1138.891104</v>
      </c>
      <c r="K68" s="41">
        <f t="shared" si="13"/>
        <v>8256.9605040000006</v>
      </c>
      <c r="M68" s="60" t="s">
        <v>276</v>
      </c>
      <c r="N68" s="61" t="s">
        <v>336</v>
      </c>
    </row>
    <row r="69" spans="1:14" ht="15" hidden="1">
      <c r="A69" s="2" t="s">
        <v>144</v>
      </c>
      <c r="B69" s="1" t="s">
        <v>145</v>
      </c>
      <c r="C69" s="14">
        <v>400</v>
      </c>
      <c r="E69" s="41">
        <f t="shared" si="10"/>
        <v>400</v>
      </c>
      <c r="F69" s="41">
        <f t="shared" si="1"/>
        <v>8</v>
      </c>
      <c r="G69" s="41">
        <f t="shared" si="11"/>
        <v>30</v>
      </c>
      <c r="H69" s="41">
        <f>+INGENIERIA!O69</f>
        <v>0</v>
      </c>
      <c r="I69" s="41">
        <f t="shared" si="12"/>
        <v>438</v>
      </c>
      <c r="J69" s="41">
        <f t="shared" si="4"/>
        <v>70.08</v>
      </c>
      <c r="K69" s="41">
        <f t="shared" si="13"/>
        <v>508.08</v>
      </c>
      <c r="M69" s="62" t="s">
        <v>274</v>
      </c>
      <c r="N69" s="62" t="s">
        <v>337</v>
      </c>
    </row>
    <row r="70" spans="1:14" s="7" customFormat="1" hidden="1">
      <c r="A70" s="17" t="s">
        <v>146</v>
      </c>
      <c r="C70" s="7" t="s">
        <v>147</v>
      </c>
      <c r="E70" s="39" t="s">
        <v>147</v>
      </c>
      <c r="F70" s="39" t="s">
        <v>147</v>
      </c>
      <c r="G70" s="39" t="s">
        <v>147</v>
      </c>
      <c r="H70" s="39" t="s">
        <v>147</v>
      </c>
      <c r="I70" s="39" t="s">
        <v>147</v>
      </c>
      <c r="J70" s="39" t="s">
        <v>147</v>
      </c>
      <c r="K70" s="39" t="s">
        <v>147</v>
      </c>
    </row>
    <row r="71" spans="1:14" hidden="1">
      <c r="C71" s="19">
        <v>399022.08000000002</v>
      </c>
      <c r="E71" s="42">
        <f>SUM(E12:E69)</f>
        <v>399022.08000000013</v>
      </c>
      <c r="F71" s="42">
        <f t="shared" ref="F71:K71" si="14">SUM(F12:F69)</f>
        <v>7980.441600000001</v>
      </c>
      <c r="G71" s="42">
        <f t="shared" si="14"/>
        <v>29926.656000000003</v>
      </c>
      <c r="H71" s="42">
        <f t="shared" si="14"/>
        <v>0</v>
      </c>
      <c r="I71" s="42">
        <f t="shared" si="14"/>
        <v>436929.17759999994</v>
      </c>
      <c r="J71" s="42">
        <f t="shared" si="14"/>
        <v>69908.668416</v>
      </c>
      <c r="K71" s="42">
        <f t="shared" si="14"/>
        <v>506837.84601600002</v>
      </c>
    </row>
    <row r="73" spans="1:14">
      <c r="A73" s="12" t="s">
        <v>148</v>
      </c>
    </row>
    <row r="74" spans="1:14">
      <c r="A74" s="2" t="s">
        <v>149</v>
      </c>
      <c r="B74" s="1" t="s">
        <v>150</v>
      </c>
      <c r="C74" s="14">
        <v>984.12</v>
      </c>
      <c r="E74" s="41">
        <f>+C74</f>
        <v>984.12</v>
      </c>
      <c r="F74" s="41">
        <f>+E74*2%</f>
        <v>19.682400000000001</v>
      </c>
      <c r="G74" s="41">
        <f>+E74*7.5%</f>
        <v>73.808999999999997</v>
      </c>
      <c r="H74" s="41">
        <f>+INGENIERIA!O74</f>
        <v>0</v>
      </c>
      <c r="I74" s="41">
        <f>SUM(E74:H74)</f>
        <v>1077.6114</v>
      </c>
      <c r="J74" s="41">
        <f>+I74*16%</f>
        <v>172.417824</v>
      </c>
      <c r="K74" s="41">
        <f>+I74+J74</f>
        <v>1250.0292239999999</v>
      </c>
    </row>
    <row r="75" spans="1:14">
      <c r="A75" s="2" t="s">
        <v>151</v>
      </c>
      <c r="B75" s="1" t="s">
        <v>152</v>
      </c>
      <c r="C75" s="14">
        <v>3488.88</v>
      </c>
      <c r="E75" s="41">
        <f t="shared" ref="E75:E116" si="15">+C75</f>
        <v>3488.88</v>
      </c>
      <c r="F75" s="41">
        <f t="shared" ref="F75:F116" si="16">+E75*2%</f>
        <v>69.777600000000007</v>
      </c>
      <c r="G75" s="41">
        <f t="shared" ref="G75:G116" si="17">+E75*7.5%</f>
        <v>261.666</v>
      </c>
      <c r="H75" s="41">
        <f>+INGENIERIA!O75</f>
        <v>170.96</v>
      </c>
      <c r="I75" s="41">
        <f t="shared" ref="I75:I116" si="18">SUM(E75:H75)</f>
        <v>3991.2836000000002</v>
      </c>
      <c r="J75" s="41">
        <f t="shared" ref="J75:J116" si="19">+I75*16%</f>
        <v>638.60537600000009</v>
      </c>
      <c r="K75" s="41">
        <f t="shared" ref="K75:K116" si="20">+I75+J75</f>
        <v>4629.8889760000002</v>
      </c>
    </row>
    <row r="76" spans="1:14">
      <c r="A76" s="2" t="s">
        <v>153</v>
      </c>
      <c r="B76" s="1" t="s">
        <v>154</v>
      </c>
      <c r="C76" s="14">
        <v>8465.35</v>
      </c>
      <c r="E76" s="41">
        <f t="shared" si="15"/>
        <v>8465.35</v>
      </c>
      <c r="F76" s="41">
        <f t="shared" si="16"/>
        <v>169.30700000000002</v>
      </c>
      <c r="G76" s="41">
        <f t="shared" si="17"/>
        <v>634.90125</v>
      </c>
      <c r="H76" s="41">
        <f>+INGENIERIA!O76</f>
        <v>414.8</v>
      </c>
      <c r="I76" s="41">
        <f t="shared" si="18"/>
        <v>9684.3582500000011</v>
      </c>
      <c r="J76" s="41">
        <f t="shared" si="19"/>
        <v>1549.4973200000002</v>
      </c>
      <c r="K76" s="41">
        <f t="shared" si="20"/>
        <v>11233.855570000002</v>
      </c>
    </row>
    <row r="77" spans="1:14">
      <c r="A77" s="2" t="s">
        <v>155</v>
      </c>
      <c r="B77" s="1" t="s">
        <v>156</v>
      </c>
      <c r="C77" s="14">
        <v>2533.46</v>
      </c>
      <c r="E77" s="41">
        <f t="shared" si="15"/>
        <v>2533.46</v>
      </c>
      <c r="F77" s="41">
        <f t="shared" si="16"/>
        <v>50.669200000000004</v>
      </c>
      <c r="G77" s="41">
        <f t="shared" si="17"/>
        <v>190.0095</v>
      </c>
      <c r="H77" s="41">
        <f>+INGENIERIA!O77</f>
        <v>129.26</v>
      </c>
      <c r="I77" s="41">
        <f t="shared" si="18"/>
        <v>2903.3986999999997</v>
      </c>
      <c r="J77" s="41">
        <f t="shared" si="19"/>
        <v>464.54379199999994</v>
      </c>
      <c r="K77" s="41">
        <f t="shared" si="20"/>
        <v>3367.9424919999997</v>
      </c>
    </row>
    <row r="78" spans="1:14">
      <c r="A78" s="2" t="s">
        <v>157</v>
      </c>
      <c r="B78" s="1" t="s">
        <v>158</v>
      </c>
      <c r="C78" s="14">
        <v>1476.15</v>
      </c>
      <c r="E78" s="41">
        <f t="shared" si="15"/>
        <v>1476.15</v>
      </c>
      <c r="F78" s="41">
        <f t="shared" si="16"/>
        <v>29.523000000000003</v>
      </c>
      <c r="G78" s="41">
        <f t="shared" si="17"/>
        <v>110.71125000000001</v>
      </c>
      <c r="H78" s="41">
        <f>+INGENIERIA!O78</f>
        <v>72.33</v>
      </c>
      <c r="I78" s="41">
        <f t="shared" si="18"/>
        <v>1688.71425</v>
      </c>
      <c r="J78" s="41">
        <f t="shared" si="19"/>
        <v>270.19427999999999</v>
      </c>
      <c r="K78" s="41">
        <f t="shared" si="20"/>
        <v>1958.9085299999999</v>
      </c>
    </row>
    <row r="79" spans="1:14">
      <c r="A79" s="2" t="s">
        <v>159</v>
      </c>
      <c r="B79" s="1" t="s">
        <v>160</v>
      </c>
      <c r="C79" s="14">
        <v>4371.22</v>
      </c>
      <c r="E79" s="41">
        <f t="shared" si="15"/>
        <v>4371.22</v>
      </c>
      <c r="F79" s="41">
        <f t="shared" si="16"/>
        <v>87.424400000000006</v>
      </c>
      <c r="G79" s="41">
        <f t="shared" si="17"/>
        <v>327.8415</v>
      </c>
      <c r="H79" s="41">
        <f>+INGENIERIA!O79</f>
        <v>214.19</v>
      </c>
      <c r="I79" s="41">
        <f t="shared" si="18"/>
        <v>5000.6758999999993</v>
      </c>
      <c r="J79" s="41">
        <f t="shared" si="19"/>
        <v>800.10814399999992</v>
      </c>
      <c r="K79" s="41">
        <f t="shared" si="20"/>
        <v>5800.7840439999991</v>
      </c>
    </row>
    <row r="80" spans="1:14">
      <c r="A80" s="2" t="s">
        <v>161</v>
      </c>
      <c r="B80" s="1" t="s">
        <v>162</v>
      </c>
      <c r="C80" s="14">
        <v>3119.72</v>
      </c>
      <c r="E80" s="41">
        <f t="shared" si="15"/>
        <v>3119.72</v>
      </c>
      <c r="F80" s="41">
        <f t="shared" si="16"/>
        <v>62.394399999999997</v>
      </c>
      <c r="G80" s="41">
        <f t="shared" si="17"/>
        <v>233.97899999999998</v>
      </c>
      <c r="H80" s="41">
        <f>+INGENIERIA!O80</f>
        <v>0</v>
      </c>
      <c r="I80" s="41">
        <f t="shared" si="18"/>
        <v>3416.0933999999997</v>
      </c>
      <c r="J80" s="41">
        <f t="shared" si="19"/>
        <v>546.57494399999996</v>
      </c>
      <c r="K80" s="41">
        <f t="shared" si="20"/>
        <v>3962.6683439999997</v>
      </c>
    </row>
    <row r="81" spans="1:11">
      <c r="A81" s="2" t="s">
        <v>163</v>
      </c>
      <c r="B81" s="1" t="s">
        <v>164</v>
      </c>
      <c r="C81" s="14">
        <v>1491.38</v>
      </c>
      <c r="E81" s="41">
        <f t="shared" si="15"/>
        <v>1491.38</v>
      </c>
      <c r="F81" s="41">
        <f t="shared" si="16"/>
        <v>29.827600000000004</v>
      </c>
      <c r="G81" s="41">
        <f t="shared" si="17"/>
        <v>111.85350000000001</v>
      </c>
      <c r="H81" s="41">
        <f>+INGENIERIA!O81</f>
        <v>82.23</v>
      </c>
      <c r="I81" s="41">
        <f t="shared" si="18"/>
        <v>1715.2911000000001</v>
      </c>
      <c r="J81" s="41">
        <f t="shared" si="19"/>
        <v>274.44657600000005</v>
      </c>
      <c r="K81" s="41">
        <f t="shared" si="20"/>
        <v>1989.7376760000002</v>
      </c>
    </row>
    <row r="82" spans="1:11">
      <c r="A82" s="2" t="s">
        <v>165</v>
      </c>
      <c r="B82" s="1" t="s">
        <v>166</v>
      </c>
      <c r="C82" s="14">
        <v>3764.17</v>
      </c>
      <c r="E82" s="41">
        <f t="shared" si="15"/>
        <v>3764.17</v>
      </c>
      <c r="F82" s="41">
        <f t="shared" si="16"/>
        <v>75.2834</v>
      </c>
      <c r="G82" s="41">
        <f t="shared" si="17"/>
        <v>282.31274999999999</v>
      </c>
      <c r="H82" s="41">
        <f>+INGENIERIA!O82</f>
        <v>0</v>
      </c>
      <c r="I82" s="41">
        <f t="shared" si="18"/>
        <v>4121.7661499999995</v>
      </c>
      <c r="J82" s="41">
        <f t="shared" si="19"/>
        <v>659.48258399999997</v>
      </c>
      <c r="K82" s="41">
        <f t="shared" si="20"/>
        <v>4781.2487339999998</v>
      </c>
    </row>
    <row r="83" spans="1:11">
      <c r="A83" s="2" t="s">
        <v>167</v>
      </c>
      <c r="B83" s="1" t="s">
        <v>168</v>
      </c>
      <c r="C83" s="14">
        <v>313.57</v>
      </c>
      <c r="E83" s="41">
        <f t="shared" si="15"/>
        <v>313.57</v>
      </c>
      <c r="F83" s="41">
        <f t="shared" si="16"/>
        <v>6.2713999999999999</v>
      </c>
      <c r="G83" s="41">
        <f t="shared" si="17"/>
        <v>23.517749999999999</v>
      </c>
      <c r="H83" s="41">
        <f>+INGENIERIA!O83</f>
        <v>0</v>
      </c>
      <c r="I83" s="41">
        <f t="shared" si="18"/>
        <v>343.35915</v>
      </c>
      <c r="J83" s="41">
        <f t="shared" si="19"/>
        <v>54.937463999999999</v>
      </c>
      <c r="K83" s="41">
        <f t="shared" si="20"/>
        <v>398.29661399999998</v>
      </c>
    </row>
    <row r="84" spans="1:11">
      <c r="A84" s="2" t="s">
        <v>169</v>
      </c>
      <c r="B84" s="1" t="s">
        <v>170</v>
      </c>
      <c r="C84" s="14">
        <v>5821.12</v>
      </c>
      <c r="E84" s="41">
        <f t="shared" si="15"/>
        <v>5821.12</v>
      </c>
      <c r="F84" s="41">
        <f t="shared" si="16"/>
        <v>116.4224</v>
      </c>
      <c r="G84" s="41">
        <f t="shared" si="17"/>
        <v>436.584</v>
      </c>
      <c r="H84" s="41">
        <f>+INGENIERIA!O84</f>
        <v>285.23</v>
      </c>
      <c r="I84" s="41">
        <f t="shared" si="18"/>
        <v>6659.3564000000006</v>
      </c>
      <c r="J84" s="41">
        <f t="shared" si="19"/>
        <v>1065.497024</v>
      </c>
      <c r="K84" s="41">
        <f t="shared" si="20"/>
        <v>7724.8534240000008</v>
      </c>
    </row>
    <row r="85" spans="1:11">
      <c r="A85" s="2" t="s">
        <v>171</v>
      </c>
      <c r="B85" s="1" t="s">
        <v>172</v>
      </c>
      <c r="C85" s="14">
        <v>6252.23</v>
      </c>
      <c r="E85" s="41">
        <f t="shared" si="15"/>
        <v>6252.23</v>
      </c>
      <c r="F85" s="41">
        <f t="shared" si="16"/>
        <v>125.04459999999999</v>
      </c>
      <c r="G85" s="41">
        <f t="shared" si="17"/>
        <v>468.91724999999997</v>
      </c>
      <c r="H85" s="41">
        <f>+INGENIERIA!O85</f>
        <v>306.36</v>
      </c>
      <c r="I85" s="41">
        <f t="shared" si="18"/>
        <v>7152.5518499999989</v>
      </c>
      <c r="J85" s="41">
        <f t="shared" si="19"/>
        <v>1144.4082959999998</v>
      </c>
      <c r="K85" s="41">
        <f t="shared" si="20"/>
        <v>8296.9601459999994</v>
      </c>
    </row>
    <row r="86" spans="1:11">
      <c r="A86" s="2" t="s">
        <v>173</v>
      </c>
      <c r="B86" s="1" t="s">
        <v>174</v>
      </c>
      <c r="C86" s="14">
        <v>3728.37</v>
      </c>
      <c r="E86" s="41">
        <f t="shared" si="15"/>
        <v>3728.37</v>
      </c>
      <c r="F86" s="41">
        <f t="shared" si="16"/>
        <v>74.567400000000006</v>
      </c>
      <c r="G86" s="41">
        <f t="shared" si="17"/>
        <v>279.62774999999999</v>
      </c>
      <c r="H86" s="41">
        <f>+INGENIERIA!O86</f>
        <v>0</v>
      </c>
      <c r="I86" s="41">
        <f t="shared" si="18"/>
        <v>4082.5651499999999</v>
      </c>
      <c r="J86" s="41">
        <f t="shared" si="19"/>
        <v>653.21042399999999</v>
      </c>
      <c r="K86" s="41">
        <f t="shared" si="20"/>
        <v>4735.7755740000002</v>
      </c>
    </row>
    <row r="87" spans="1:11">
      <c r="A87" s="2" t="s">
        <v>175</v>
      </c>
      <c r="B87" s="1" t="s">
        <v>176</v>
      </c>
      <c r="C87" s="14">
        <v>3123</v>
      </c>
      <c r="E87" s="41">
        <f t="shared" si="15"/>
        <v>3123</v>
      </c>
      <c r="F87" s="41">
        <f t="shared" si="16"/>
        <v>62.46</v>
      </c>
      <c r="G87" s="41">
        <f t="shared" si="17"/>
        <v>234.22499999999999</v>
      </c>
      <c r="H87" s="41">
        <f>+INGENIERIA!O87</f>
        <v>0</v>
      </c>
      <c r="I87" s="41">
        <f t="shared" si="18"/>
        <v>3419.6849999999999</v>
      </c>
      <c r="J87" s="41">
        <f t="shared" si="19"/>
        <v>547.14959999999996</v>
      </c>
      <c r="K87" s="41">
        <f t="shared" si="20"/>
        <v>3966.8346000000001</v>
      </c>
    </row>
    <row r="88" spans="1:11">
      <c r="A88" s="2" t="s">
        <v>177</v>
      </c>
      <c r="B88" s="1" t="s">
        <v>178</v>
      </c>
      <c r="C88" s="14">
        <v>2385.4299999999998</v>
      </c>
      <c r="E88" s="41">
        <f t="shared" si="15"/>
        <v>2385.4299999999998</v>
      </c>
      <c r="F88" s="41">
        <f t="shared" si="16"/>
        <v>47.708599999999997</v>
      </c>
      <c r="G88" s="41">
        <f t="shared" si="17"/>
        <v>178.90724999999998</v>
      </c>
      <c r="H88" s="41">
        <f>+INGENIERIA!O88</f>
        <v>0</v>
      </c>
      <c r="I88" s="41">
        <f t="shared" si="18"/>
        <v>2612.0458499999995</v>
      </c>
      <c r="J88" s="41">
        <f t="shared" si="19"/>
        <v>417.92733599999991</v>
      </c>
      <c r="K88" s="41">
        <f t="shared" si="20"/>
        <v>3029.9731859999993</v>
      </c>
    </row>
    <row r="89" spans="1:11">
      <c r="A89" s="2" t="s">
        <v>179</v>
      </c>
      <c r="B89" s="1" t="s">
        <v>180</v>
      </c>
      <c r="C89" s="14">
        <v>1532.7</v>
      </c>
      <c r="E89" s="41">
        <f t="shared" si="15"/>
        <v>1532.7</v>
      </c>
      <c r="F89" s="41">
        <f t="shared" si="16"/>
        <v>30.654</v>
      </c>
      <c r="G89" s="41">
        <f t="shared" si="17"/>
        <v>114.9525</v>
      </c>
      <c r="H89" s="41">
        <f>+INGENIERIA!O89</f>
        <v>75.099999999999994</v>
      </c>
      <c r="I89" s="41">
        <f t="shared" si="18"/>
        <v>1753.4065000000001</v>
      </c>
      <c r="J89" s="41">
        <f t="shared" si="19"/>
        <v>280.54504000000003</v>
      </c>
      <c r="K89" s="41">
        <f t="shared" si="20"/>
        <v>2033.95154</v>
      </c>
    </row>
    <row r="90" spans="1:11">
      <c r="A90" s="2" t="s">
        <v>181</v>
      </c>
      <c r="B90" s="1" t="s">
        <v>182</v>
      </c>
      <c r="C90" s="14">
        <v>4336.4799999999996</v>
      </c>
      <c r="E90" s="41">
        <f t="shared" si="15"/>
        <v>4336.4799999999996</v>
      </c>
      <c r="F90" s="41">
        <f t="shared" si="16"/>
        <v>86.729599999999991</v>
      </c>
      <c r="G90" s="41">
        <f t="shared" si="17"/>
        <v>325.23599999999993</v>
      </c>
      <c r="H90" s="41">
        <f>+INGENIERIA!O90</f>
        <v>212.49</v>
      </c>
      <c r="I90" s="41">
        <f t="shared" si="18"/>
        <v>4960.9355999999989</v>
      </c>
      <c r="J90" s="41">
        <f t="shared" si="19"/>
        <v>793.74969599999986</v>
      </c>
      <c r="K90" s="41">
        <f t="shared" si="20"/>
        <v>5754.6852959999987</v>
      </c>
    </row>
    <row r="91" spans="1:11">
      <c r="A91" s="2" t="s">
        <v>183</v>
      </c>
      <c r="B91" s="1" t="s">
        <v>184</v>
      </c>
      <c r="C91" s="14">
        <v>4904.55</v>
      </c>
      <c r="E91" s="41">
        <f t="shared" si="15"/>
        <v>4904.55</v>
      </c>
      <c r="F91" s="41">
        <f t="shared" si="16"/>
        <v>98.091000000000008</v>
      </c>
      <c r="G91" s="41">
        <f t="shared" si="17"/>
        <v>367.84125</v>
      </c>
      <c r="H91" s="41">
        <f>+INGENIERIA!O91</f>
        <v>0</v>
      </c>
      <c r="I91" s="41">
        <f t="shared" si="18"/>
        <v>5370.4822500000009</v>
      </c>
      <c r="J91" s="41">
        <f t="shared" si="19"/>
        <v>859.27716000000021</v>
      </c>
      <c r="K91" s="41">
        <f t="shared" si="20"/>
        <v>6229.7594100000015</v>
      </c>
    </row>
    <row r="92" spans="1:11">
      <c r="A92" s="2" t="s">
        <v>185</v>
      </c>
      <c r="B92" s="1" t="s">
        <v>186</v>
      </c>
      <c r="C92" s="14">
        <v>3413.49</v>
      </c>
      <c r="E92" s="41">
        <f t="shared" si="15"/>
        <v>3413.49</v>
      </c>
      <c r="F92" s="41">
        <f t="shared" si="16"/>
        <v>68.269800000000004</v>
      </c>
      <c r="G92" s="41">
        <f t="shared" si="17"/>
        <v>256.01174999999995</v>
      </c>
      <c r="H92" s="41">
        <f>+INGENIERIA!O92</f>
        <v>167.26</v>
      </c>
      <c r="I92" s="41">
        <f t="shared" si="18"/>
        <v>3905.0315499999997</v>
      </c>
      <c r="J92" s="41">
        <f t="shared" si="19"/>
        <v>624.80504799999994</v>
      </c>
      <c r="K92" s="41">
        <f t="shared" si="20"/>
        <v>4529.8365979999999</v>
      </c>
    </row>
    <row r="93" spans="1:11">
      <c r="A93" s="2" t="s">
        <v>187</v>
      </c>
      <c r="B93" s="1" t="s">
        <v>188</v>
      </c>
      <c r="C93" s="14">
        <v>4326.1000000000004</v>
      </c>
      <c r="E93" s="41">
        <f t="shared" si="15"/>
        <v>4326.1000000000004</v>
      </c>
      <c r="F93" s="41">
        <f t="shared" si="16"/>
        <v>86.522000000000006</v>
      </c>
      <c r="G93" s="41">
        <f t="shared" si="17"/>
        <v>324.45750000000004</v>
      </c>
      <c r="H93" s="41">
        <f>+INGENIERIA!O93</f>
        <v>0</v>
      </c>
      <c r="I93" s="41">
        <f t="shared" si="18"/>
        <v>4737.0795000000007</v>
      </c>
      <c r="J93" s="41">
        <f t="shared" si="19"/>
        <v>757.93272000000013</v>
      </c>
      <c r="K93" s="41">
        <f t="shared" si="20"/>
        <v>5495.0122200000005</v>
      </c>
    </row>
    <row r="94" spans="1:11">
      <c r="A94" s="2" t="s">
        <v>189</v>
      </c>
      <c r="B94" s="1" t="s">
        <v>190</v>
      </c>
      <c r="C94" s="14">
        <v>1857.16</v>
      </c>
      <c r="E94" s="41">
        <f t="shared" si="15"/>
        <v>1857.16</v>
      </c>
      <c r="F94" s="41">
        <f t="shared" si="16"/>
        <v>37.1432</v>
      </c>
      <c r="G94" s="41">
        <f t="shared" si="17"/>
        <v>139.28700000000001</v>
      </c>
      <c r="H94" s="41">
        <f>+INGENIERIA!O94</f>
        <v>91</v>
      </c>
      <c r="I94" s="41">
        <f t="shared" si="18"/>
        <v>2124.5902000000001</v>
      </c>
      <c r="J94" s="41">
        <f t="shared" si="19"/>
        <v>339.93443200000002</v>
      </c>
      <c r="K94" s="41">
        <f t="shared" si="20"/>
        <v>2464.5246320000001</v>
      </c>
    </row>
    <row r="95" spans="1:11">
      <c r="A95" s="2" t="s">
        <v>191</v>
      </c>
      <c r="B95" s="1" t="s">
        <v>192</v>
      </c>
      <c r="C95" s="14">
        <v>5596.72</v>
      </c>
      <c r="E95" s="41">
        <f t="shared" si="15"/>
        <v>5596.72</v>
      </c>
      <c r="F95" s="41">
        <f t="shared" si="16"/>
        <v>111.93440000000001</v>
      </c>
      <c r="G95" s="41">
        <f t="shared" si="17"/>
        <v>419.75400000000002</v>
      </c>
      <c r="H95" s="41">
        <f>+INGENIERIA!O95</f>
        <v>0</v>
      </c>
      <c r="I95" s="41">
        <f t="shared" si="18"/>
        <v>6128.4084000000003</v>
      </c>
      <c r="J95" s="41">
        <f t="shared" si="19"/>
        <v>980.54534400000011</v>
      </c>
      <c r="K95" s="41">
        <f t="shared" si="20"/>
        <v>7108.9537440000004</v>
      </c>
    </row>
    <row r="96" spans="1:11">
      <c r="A96" s="2" t="s">
        <v>193</v>
      </c>
      <c r="B96" s="1" t="s">
        <v>194</v>
      </c>
      <c r="C96" s="14">
        <v>4324.5600000000004</v>
      </c>
      <c r="E96" s="41">
        <f t="shared" si="15"/>
        <v>4324.5600000000004</v>
      </c>
      <c r="F96" s="41">
        <f t="shared" si="16"/>
        <v>86.491200000000006</v>
      </c>
      <c r="G96" s="41">
        <f t="shared" si="17"/>
        <v>324.34200000000004</v>
      </c>
      <c r="H96" s="41">
        <f>+INGENIERIA!O96</f>
        <v>0</v>
      </c>
      <c r="I96" s="41">
        <f t="shared" si="18"/>
        <v>4735.3932000000004</v>
      </c>
      <c r="J96" s="41">
        <f t="shared" si="19"/>
        <v>757.66291200000012</v>
      </c>
      <c r="K96" s="41">
        <f t="shared" si="20"/>
        <v>5493.0561120000002</v>
      </c>
    </row>
    <row r="97" spans="1:11">
      <c r="A97" s="2" t="s">
        <v>195</v>
      </c>
      <c r="B97" s="1" t="s">
        <v>196</v>
      </c>
      <c r="C97" s="14">
        <v>2778.68</v>
      </c>
      <c r="E97" s="41">
        <f t="shared" si="15"/>
        <v>2778.68</v>
      </c>
      <c r="F97" s="41">
        <f t="shared" si="16"/>
        <v>55.573599999999999</v>
      </c>
      <c r="G97" s="41">
        <f t="shared" si="17"/>
        <v>208.40099999999998</v>
      </c>
      <c r="H97" s="41">
        <f>+INGENIERIA!O97</f>
        <v>136.16</v>
      </c>
      <c r="I97" s="41">
        <f t="shared" si="18"/>
        <v>3178.8145999999997</v>
      </c>
      <c r="J97" s="41">
        <f t="shared" si="19"/>
        <v>508.61033599999996</v>
      </c>
      <c r="K97" s="41">
        <f t="shared" si="20"/>
        <v>3687.4249359999994</v>
      </c>
    </row>
    <row r="98" spans="1:11">
      <c r="A98" s="2" t="s">
        <v>197</v>
      </c>
      <c r="B98" s="1" t="s">
        <v>198</v>
      </c>
      <c r="C98" s="14">
        <v>4305.71</v>
      </c>
      <c r="E98" s="41">
        <f t="shared" si="15"/>
        <v>4305.71</v>
      </c>
      <c r="F98" s="41">
        <f t="shared" si="16"/>
        <v>86.114199999999997</v>
      </c>
      <c r="G98" s="41">
        <f t="shared" si="17"/>
        <v>322.92824999999999</v>
      </c>
      <c r="H98" s="41">
        <f>+INGENIERIA!O98</f>
        <v>210.98</v>
      </c>
      <c r="I98" s="41">
        <f t="shared" si="18"/>
        <v>4925.7324499999995</v>
      </c>
      <c r="J98" s="41">
        <f t="shared" si="19"/>
        <v>788.11719199999993</v>
      </c>
      <c r="K98" s="41">
        <f t="shared" si="20"/>
        <v>5713.8496419999992</v>
      </c>
    </row>
    <row r="99" spans="1:11">
      <c r="A99" s="2" t="s">
        <v>199</v>
      </c>
      <c r="B99" s="1" t="s">
        <v>200</v>
      </c>
      <c r="C99" s="14">
        <v>5859.74</v>
      </c>
      <c r="E99" s="41">
        <f t="shared" si="15"/>
        <v>5859.74</v>
      </c>
      <c r="F99" s="41">
        <f t="shared" si="16"/>
        <v>117.1948</v>
      </c>
      <c r="G99" s="41">
        <f t="shared" si="17"/>
        <v>439.48049999999995</v>
      </c>
      <c r="H99" s="41">
        <f>+INGENIERIA!O99</f>
        <v>0</v>
      </c>
      <c r="I99" s="41">
        <f t="shared" si="18"/>
        <v>6416.4152999999997</v>
      </c>
      <c r="J99" s="41">
        <f t="shared" si="19"/>
        <v>1026.626448</v>
      </c>
      <c r="K99" s="41">
        <f t="shared" si="20"/>
        <v>7443.0417479999996</v>
      </c>
    </row>
    <row r="100" spans="1:11">
      <c r="A100" s="2" t="s">
        <v>201</v>
      </c>
      <c r="B100" s="1" t="s">
        <v>202</v>
      </c>
      <c r="C100" s="14">
        <v>926.31</v>
      </c>
      <c r="E100" s="41">
        <f t="shared" si="15"/>
        <v>926.31</v>
      </c>
      <c r="F100" s="41">
        <f t="shared" si="16"/>
        <v>18.526199999999999</v>
      </c>
      <c r="G100" s="41">
        <f t="shared" si="17"/>
        <v>69.473249999999993</v>
      </c>
      <c r="H100" s="41">
        <f>+INGENIERIA!O100</f>
        <v>0</v>
      </c>
      <c r="I100" s="41">
        <f t="shared" si="18"/>
        <v>1014.30945</v>
      </c>
      <c r="J100" s="41">
        <f t="shared" si="19"/>
        <v>162.289512</v>
      </c>
      <c r="K100" s="41">
        <f t="shared" si="20"/>
        <v>1176.598962</v>
      </c>
    </row>
    <row r="101" spans="1:11">
      <c r="A101" s="2" t="s">
        <v>203</v>
      </c>
      <c r="B101" s="1" t="s">
        <v>204</v>
      </c>
      <c r="C101" s="14">
        <v>2383.31</v>
      </c>
      <c r="E101" s="41">
        <f t="shared" si="15"/>
        <v>2383.31</v>
      </c>
      <c r="F101" s="41">
        <f t="shared" si="16"/>
        <v>47.666199999999996</v>
      </c>
      <c r="G101" s="41">
        <f t="shared" si="17"/>
        <v>178.74824999999998</v>
      </c>
      <c r="H101" s="41">
        <f>+INGENIERIA!O101</f>
        <v>0</v>
      </c>
      <c r="I101" s="41">
        <f t="shared" si="18"/>
        <v>2609.7244500000002</v>
      </c>
      <c r="J101" s="41">
        <f t="shared" si="19"/>
        <v>417.55591200000003</v>
      </c>
      <c r="K101" s="41">
        <f t="shared" si="20"/>
        <v>3027.2803620000004</v>
      </c>
    </row>
    <row r="102" spans="1:11">
      <c r="A102" s="2" t="s">
        <v>205</v>
      </c>
      <c r="B102" s="1" t="s">
        <v>206</v>
      </c>
      <c r="C102" s="14">
        <v>2686.94</v>
      </c>
      <c r="E102" s="41">
        <f t="shared" si="15"/>
        <v>2686.94</v>
      </c>
      <c r="F102" s="41">
        <f t="shared" si="16"/>
        <v>53.738800000000005</v>
      </c>
      <c r="G102" s="41">
        <f t="shared" si="17"/>
        <v>201.5205</v>
      </c>
      <c r="H102" s="41">
        <f>+INGENIERIA!O102</f>
        <v>0</v>
      </c>
      <c r="I102" s="41">
        <f t="shared" si="18"/>
        <v>2942.1993000000002</v>
      </c>
      <c r="J102" s="41">
        <f t="shared" si="19"/>
        <v>470.75188800000006</v>
      </c>
      <c r="K102" s="41">
        <f t="shared" si="20"/>
        <v>3412.9511880000005</v>
      </c>
    </row>
    <row r="103" spans="1:11">
      <c r="A103" s="2" t="s">
        <v>207</v>
      </c>
      <c r="B103" s="1" t="s">
        <v>208</v>
      </c>
      <c r="C103" s="14">
        <v>5663.3</v>
      </c>
      <c r="E103" s="41">
        <f t="shared" si="15"/>
        <v>5663.3</v>
      </c>
      <c r="F103" s="41">
        <f t="shared" si="16"/>
        <v>113.26600000000001</v>
      </c>
      <c r="G103" s="41">
        <f t="shared" si="17"/>
        <v>424.7475</v>
      </c>
      <c r="H103" s="41">
        <f>+INGENIERIA!O103</f>
        <v>0</v>
      </c>
      <c r="I103" s="41">
        <f t="shared" si="18"/>
        <v>6201.3135000000002</v>
      </c>
      <c r="J103" s="41">
        <f t="shared" si="19"/>
        <v>992.21016000000009</v>
      </c>
      <c r="K103" s="41">
        <f t="shared" si="20"/>
        <v>7193.5236600000007</v>
      </c>
    </row>
    <row r="104" spans="1:11">
      <c r="A104" s="2" t="s">
        <v>209</v>
      </c>
      <c r="B104" s="1" t="s">
        <v>210</v>
      </c>
      <c r="C104" s="14">
        <v>6749.6</v>
      </c>
      <c r="E104" s="41">
        <f t="shared" si="15"/>
        <v>6749.6</v>
      </c>
      <c r="F104" s="41">
        <f t="shared" si="16"/>
        <v>134.99200000000002</v>
      </c>
      <c r="G104" s="41">
        <f t="shared" si="17"/>
        <v>506.22</v>
      </c>
      <c r="H104" s="41">
        <f>+INGENIERIA!O104</f>
        <v>330.73</v>
      </c>
      <c r="I104" s="41">
        <f t="shared" si="18"/>
        <v>7721.5420000000013</v>
      </c>
      <c r="J104" s="41">
        <f t="shared" si="19"/>
        <v>1235.4467200000001</v>
      </c>
      <c r="K104" s="41">
        <f t="shared" si="20"/>
        <v>8956.9887200000012</v>
      </c>
    </row>
    <row r="105" spans="1:11">
      <c r="A105" s="2" t="s">
        <v>211</v>
      </c>
      <c r="B105" s="1" t="s">
        <v>212</v>
      </c>
      <c r="C105" s="14">
        <v>2107.5100000000002</v>
      </c>
      <c r="E105" s="41">
        <f t="shared" si="15"/>
        <v>2107.5100000000002</v>
      </c>
      <c r="F105" s="41">
        <f t="shared" si="16"/>
        <v>42.150200000000005</v>
      </c>
      <c r="G105" s="41">
        <f t="shared" si="17"/>
        <v>158.06325000000001</v>
      </c>
      <c r="H105" s="41">
        <f>+INGENIERIA!O105</f>
        <v>0</v>
      </c>
      <c r="I105" s="41">
        <f t="shared" si="18"/>
        <v>2307.7234500000004</v>
      </c>
      <c r="J105" s="41">
        <f t="shared" si="19"/>
        <v>369.23575200000005</v>
      </c>
      <c r="K105" s="41">
        <f t="shared" si="20"/>
        <v>2676.9592020000005</v>
      </c>
    </row>
    <row r="106" spans="1:11">
      <c r="A106" s="2" t="s">
        <v>213</v>
      </c>
      <c r="B106" s="1" t="s">
        <v>214</v>
      </c>
      <c r="C106" s="14">
        <v>2405.61</v>
      </c>
      <c r="E106" s="41">
        <f t="shared" si="15"/>
        <v>2405.61</v>
      </c>
      <c r="F106" s="41">
        <f t="shared" si="16"/>
        <v>48.112200000000001</v>
      </c>
      <c r="G106" s="41">
        <f t="shared" si="17"/>
        <v>180.42075</v>
      </c>
      <c r="H106" s="41">
        <f>+INGENIERIA!O106</f>
        <v>117.87</v>
      </c>
      <c r="I106" s="41">
        <f t="shared" si="18"/>
        <v>2752.0129500000003</v>
      </c>
      <c r="J106" s="41">
        <f t="shared" si="19"/>
        <v>440.32207200000005</v>
      </c>
      <c r="K106" s="41">
        <f t="shared" si="20"/>
        <v>3192.3350220000002</v>
      </c>
    </row>
    <row r="107" spans="1:11">
      <c r="A107" s="2" t="s">
        <v>215</v>
      </c>
      <c r="B107" s="1" t="s">
        <v>216</v>
      </c>
      <c r="C107" s="14">
        <v>2084.35</v>
      </c>
      <c r="E107" s="41">
        <f t="shared" si="15"/>
        <v>2084.35</v>
      </c>
      <c r="F107" s="41">
        <f t="shared" si="16"/>
        <v>41.686999999999998</v>
      </c>
      <c r="G107" s="41">
        <f t="shared" si="17"/>
        <v>156.32624999999999</v>
      </c>
      <c r="H107" s="41">
        <f>+INGENIERIA!O107</f>
        <v>102.13</v>
      </c>
      <c r="I107" s="41">
        <f t="shared" si="18"/>
        <v>2384.49325</v>
      </c>
      <c r="J107" s="41">
        <f t="shared" si="19"/>
        <v>381.51891999999998</v>
      </c>
      <c r="K107" s="41">
        <f t="shared" si="20"/>
        <v>2766.01217</v>
      </c>
    </row>
    <row r="108" spans="1:11">
      <c r="A108" s="2" t="s">
        <v>217</v>
      </c>
      <c r="B108" s="1" t="s">
        <v>218</v>
      </c>
      <c r="C108" s="14">
        <v>6692.57</v>
      </c>
      <c r="E108" s="41">
        <f t="shared" si="15"/>
        <v>6692.57</v>
      </c>
      <c r="F108" s="41">
        <f t="shared" si="16"/>
        <v>133.85139999999998</v>
      </c>
      <c r="G108" s="41">
        <f t="shared" si="17"/>
        <v>501.94274999999993</v>
      </c>
      <c r="H108" s="41">
        <f>+INGENIERIA!O108</f>
        <v>327.94</v>
      </c>
      <c r="I108" s="41">
        <f t="shared" si="18"/>
        <v>7656.304149999999</v>
      </c>
      <c r="J108" s="41">
        <f t="shared" si="19"/>
        <v>1225.008664</v>
      </c>
      <c r="K108" s="41">
        <f t="shared" si="20"/>
        <v>8881.312813999999</v>
      </c>
    </row>
    <row r="109" spans="1:11">
      <c r="A109" s="2" t="s">
        <v>219</v>
      </c>
      <c r="B109" s="1" t="s">
        <v>220</v>
      </c>
      <c r="C109" s="14">
        <v>4057.43</v>
      </c>
      <c r="E109" s="41">
        <f t="shared" si="15"/>
        <v>4057.43</v>
      </c>
      <c r="F109" s="41">
        <f t="shared" si="16"/>
        <v>81.148600000000002</v>
      </c>
      <c r="G109" s="41">
        <f t="shared" si="17"/>
        <v>304.30724999999995</v>
      </c>
      <c r="H109" s="41">
        <f>+INGENIERIA!O109</f>
        <v>0</v>
      </c>
      <c r="I109" s="41">
        <f t="shared" si="18"/>
        <v>4442.8858499999997</v>
      </c>
      <c r="J109" s="41">
        <f t="shared" si="19"/>
        <v>710.86173599999995</v>
      </c>
      <c r="K109" s="41">
        <f t="shared" si="20"/>
        <v>5153.7475859999995</v>
      </c>
    </row>
    <row r="110" spans="1:11">
      <c r="A110" s="2" t="s">
        <v>221</v>
      </c>
      <c r="B110" s="1" t="s">
        <v>222</v>
      </c>
      <c r="C110" s="14">
        <v>4990.53</v>
      </c>
      <c r="E110" s="41">
        <f t="shared" si="15"/>
        <v>4990.53</v>
      </c>
      <c r="F110" s="41">
        <f t="shared" si="16"/>
        <v>99.810599999999994</v>
      </c>
      <c r="G110" s="41">
        <f t="shared" si="17"/>
        <v>374.28974999999997</v>
      </c>
      <c r="H110" s="41">
        <f>+INGENIERIA!O110</f>
        <v>0</v>
      </c>
      <c r="I110" s="41">
        <f t="shared" si="18"/>
        <v>5464.6303499999995</v>
      </c>
      <c r="J110" s="41">
        <f t="shared" si="19"/>
        <v>874.34085599999992</v>
      </c>
      <c r="K110" s="41">
        <f t="shared" si="20"/>
        <v>6338.9712059999993</v>
      </c>
    </row>
    <row r="111" spans="1:11">
      <c r="A111" s="2" t="s">
        <v>223</v>
      </c>
      <c r="B111" s="1" t="s">
        <v>224</v>
      </c>
      <c r="C111" s="14">
        <v>1591.28</v>
      </c>
      <c r="E111" s="41">
        <f t="shared" si="15"/>
        <v>1591.28</v>
      </c>
      <c r="F111" s="41">
        <f t="shared" si="16"/>
        <v>31.825600000000001</v>
      </c>
      <c r="G111" s="41">
        <f t="shared" si="17"/>
        <v>119.34599999999999</v>
      </c>
      <c r="H111" s="41">
        <f>+INGENIERIA!O111</f>
        <v>0</v>
      </c>
      <c r="I111" s="41">
        <f t="shared" si="18"/>
        <v>1742.4515999999999</v>
      </c>
      <c r="J111" s="41">
        <f t="shared" si="19"/>
        <v>278.79225600000001</v>
      </c>
      <c r="K111" s="41">
        <f t="shared" si="20"/>
        <v>2021.2438559999998</v>
      </c>
    </row>
    <row r="112" spans="1:11">
      <c r="A112" s="2" t="s">
        <v>225</v>
      </c>
      <c r="B112" s="1" t="s">
        <v>226</v>
      </c>
      <c r="C112" s="14">
        <v>1603.18</v>
      </c>
      <c r="E112" s="41">
        <f t="shared" si="15"/>
        <v>1603.18</v>
      </c>
      <c r="F112" s="41">
        <f t="shared" si="16"/>
        <v>32.063600000000001</v>
      </c>
      <c r="G112" s="41">
        <f t="shared" si="17"/>
        <v>120.2385</v>
      </c>
      <c r="H112" s="41">
        <f>+INGENIERIA!O112</f>
        <v>83.13</v>
      </c>
      <c r="I112" s="41">
        <f t="shared" si="18"/>
        <v>1838.6120999999998</v>
      </c>
      <c r="J112" s="41">
        <f t="shared" si="19"/>
        <v>294.17793599999999</v>
      </c>
      <c r="K112" s="41">
        <f t="shared" si="20"/>
        <v>2132.7900359999999</v>
      </c>
    </row>
    <row r="113" spans="1:11">
      <c r="A113" s="2" t="s">
        <v>227</v>
      </c>
      <c r="B113" s="1" t="s">
        <v>228</v>
      </c>
      <c r="C113" s="14">
        <v>1158.94</v>
      </c>
      <c r="E113" s="41">
        <f t="shared" si="15"/>
        <v>1158.94</v>
      </c>
      <c r="F113" s="41">
        <f t="shared" si="16"/>
        <v>23.178800000000003</v>
      </c>
      <c r="G113" s="41">
        <f t="shared" si="17"/>
        <v>86.920500000000004</v>
      </c>
      <c r="H113" s="41">
        <f>+INGENIERIA!O113</f>
        <v>0</v>
      </c>
      <c r="I113" s="41">
        <f t="shared" si="18"/>
        <v>1269.0392999999999</v>
      </c>
      <c r="J113" s="41">
        <f t="shared" si="19"/>
        <v>203.046288</v>
      </c>
      <c r="K113" s="41">
        <f t="shared" si="20"/>
        <v>1472.0855879999999</v>
      </c>
    </row>
    <row r="114" spans="1:11">
      <c r="A114" s="2" t="s">
        <v>229</v>
      </c>
      <c r="B114" s="1" t="s">
        <v>230</v>
      </c>
      <c r="C114" s="14">
        <v>8527.64</v>
      </c>
      <c r="E114" s="41">
        <f t="shared" si="15"/>
        <v>8527.64</v>
      </c>
      <c r="F114" s="41">
        <f t="shared" si="16"/>
        <v>170.55279999999999</v>
      </c>
      <c r="G114" s="41">
        <f t="shared" si="17"/>
        <v>639.57299999999998</v>
      </c>
      <c r="H114" s="41">
        <f>+INGENIERIA!O114</f>
        <v>417.85</v>
      </c>
      <c r="I114" s="41">
        <f t="shared" si="18"/>
        <v>9755.6157999999996</v>
      </c>
      <c r="J114" s="41">
        <f t="shared" si="19"/>
        <v>1560.8985279999999</v>
      </c>
      <c r="K114" s="41">
        <f t="shared" si="20"/>
        <v>11316.514327999999</v>
      </c>
    </row>
    <row r="115" spans="1:11">
      <c r="A115" s="2" t="s">
        <v>231</v>
      </c>
      <c r="B115" s="1" t="s">
        <v>232</v>
      </c>
      <c r="C115" s="14">
        <v>3550.49</v>
      </c>
      <c r="E115" s="41">
        <f t="shared" si="15"/>
        <v>3550.49</v>
      </c>
      <c r="F115" s="41">
        <f t="shared" si="16"/>
        <v>71.009799999999998</v>
      </c>
      <c r="G115" s="41">
        <f t="shared" si="17"/>
        <v>266.28674999999998</v>
      </c>
      <c r="H115" s="41">
        <f>+INGENIERIA!O115</f>
        <v>0</v>
      </c>
      <c r="I115" s="41">
        <f t="shared" si="18"/>
        <v>3887.7865499999998</v>
      </c>
      <c r="J115" s="41">
        <f t="shared" si="19"/>
        <v>622.04584799999998</v>
      </c>
      <c r="K115" s="41">
        <f t="shared" si="20"/>
        <v>4509.8323979999996</v>
      </c>
    </row>
    <row r="116" spans="1:11">
      <c r="A116" s="2" t="s">
        <v>233</v>
      </c>
      <c r="B116" s="1" t="s">
        <v>234</v>
      </c>
      <c r="C116" s="14">
        <v>5629.12</v>
      </c>
      <c r="E116" s="41">
        <f t="shared" si="15"/>
        <v>5629.12</v>
      </c>
      <c r="F116" s="41">
        <f t="shared" si="16"/>
        <v>112.58240000000001</v>
      </c>
      <c r="G116" s="41">
        <f t="shared" si="17"/>
        <v>422.18399999999997</v>
      </c>
      <c r="H116" s="41">
        <f>+INGENIERIA!O116</f>
        <v>0</v>
      </c>
      <c r="I116" s="41">
        <f t="shared" si="18"/>
        <v>6163.8864000000003</v>
      </c>
      <c r="J116" s="41">
        <f t="shared" si="19"/>
        <v>986.22182400000008</v>
      </c>
      <c r="K116" s="41">
        <f t="shared" si="20"/>
        <v>7150.1082240000005</v>
      </c>
    </row>
    <row r="117" spans="1:11" s="7" customFormat="1">
      <c r="A117" s="17" t="s">
        <v>146</v>
      </c>
      <c r="C117" s="7" t="s">
        <v>147</v>
      </c>
      <c r="E117" s="39" t="s">
        <v>147</v>
      </c>
      <c r="F117" s="39" t="s">
        <v>147</v>
      </c>
      <c r="G117" s="39" t="s">
        <v>147</v>
      </c>
      <c r="H117" s="39" t="s">
        <v>147</v>
      </c>
      <c r="I117" s="39" t="s">
        <v>147</v>
      </c>
      <c r="J117" s="39" t="s">
        <v>147</v>
      </c>
      <c r="K117" s="39" t="s">
        <v>147</v>
      </c>
    </row>
    <row r="118" spans="1:11">
      <c r="C118" s="19">
        <v>157362.17000000001</v>
      </c>
      <c r="E118" s="42">
        <f>SUM(E74:E116)</f>
        <v>157362.16999999998</v>
      </c>
      <c r="F118" s="42">
        <f t="shared" ref="F118:K118" si="21">SUM(F74:F116)</f>
        <v>3147.2434000000003</v>
      </c>
      <c r="G118" s="42">
        <f t="shared" si="21"/>
        <v>11802.162749999996</v>
      </c>
      <c r="H118" s="42">
        <f t="shared" si="21"/>
        <v>3948</v>
      </c>
      <c r="I118" s="42">
        <f t="shared" si="21"/>
        <v>176259.57614999995</v>
      </c>
      <c r="J118" s="42">
        <f t="shared" si="21"/>
        <v>28201.532184</v>
      </c>
      <c r="K118" s="42">
        <f t="shared" si="21"/>
        <v>204461.10833399996</v>
      </c>
    </row>
    <row r="120" spans="1:11" s="7" customFormat="1">
      <c r="A120" s="16"/>
      <c r="C120" s="7" t="s">
        <v>235</v>
      </c>
      <c r="E120" s="39" t="s">
        <v>235</v>
      </c>
      <c r="F120" s="39" t="s">
        <v>235</v>
      </c>
      <c r="G120" s="39" t="s">
        <v>235</v>
      </c>
      <c r="H120" s="39" t="s">
        <v>235</v>
      </c>
      <c r="I120" s="39" t="s">
        <v>235</v>
      </c>
      <c r="J120" s="39" t="s">
        <v>235</v>
      </c>
      <c r="K120" s="39" t="s">
        <v>235</v>
      </c>
    </row>
    <row r="121" spans="1:11" ht="13.5" thickBot="1">
      <c r="A121" s="17" t="s">
        <v>236</v>
      </c>
      <c r="B121" s="1" t="s">
        <v>237</v>
      </c>
      <c r="C121" s="19">
        <v>556384.25</v>
      </c>
      <c r="E121" s="43">
        <f>+E71+E118</f>
        <v>556384.25000000012</v>
      </c>
      <c r="F121" s="43">
        <f t="shared" ref="F121:K121" si="22">+F71+F118</f>
        <v>11127.685000000001</v>
      </c>
      <c r="G121" s="43">
        <f t="shared" si="22"/>
        <v>41728.818749999999</v>
      </c>
      <c r="H121" s="43">
        <f t="shared" si="22"/>
        <v>3948</v>
      </c>
      <c r="I121" s="43">
        <f t="shared" si="22"/>
        <v>613188.75374999992</v>
      </c>
      <c r="J121" s="43">
        <f t="shared" si="22"/>
        <v>98110.200599999996</v>
      </c>
      <c r="K121" s="43">
        <f t="shared" si="22"/>
        <v>711298.95435000001</v>
      </c>
    </row>
    <row r="122" spans="1:11" ht="12" thickTop="1"/>
    <row r="123" spans="1:11">
      <c r="C123" s="1" t="s">
        <v>237</v>
      </c>
    </row>
    <row r="124" spans="1:11">
      <c r="A124" s="2" t="s">
        <v>237</v>
      </c>
      <c r="B124" s="1" t="s">
        <v>237</v>
      </c>
      <c r="C124" s="18"/>
    </row>
  </sheetData>
  <autoFilter ref="A11:N71">
    <filterColumn colId="12">
      <filters>
        <filter val="ADMON SERVICIO"/>
        <filter val="SERVICIO"/>
      </filters>
    </filterColumn>
  </autoFilter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24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B13" sqref="B13"/>
    </sheetView>
  </sheetViews>
  <sheetFormatPr baseColWidth="10" defaultRowHeight="11.25"/>
  <cols>
    <col min="1" max="1" width="7.140625" style="2" customWidth="1"/>
    <col min="2" max="2" width="26.7109375" style="1" customWidth="1"/>
    <col min="3" max="3" width="10.7109375" style="1" customWidth="1"/>
    <col min="4" max="4" width="8.42578125" style="1" customWidth="1"/>
    <col min="5" max="5" width="12.42578125" style="1" customWidth="1"/>
    <col min="6" max="9" width="15" style="1" bestFit="1" customWidth="1"/>
    <col min="10" max="10" width="12.28515625" style="1" customWidth="1"/>
    <col min="11" max="11" width="12.140625" style="1" customWidth="1"/>
    <col min="12" max="12" width="11.140625" style="1" customWidth="1"/>
    <col min="13" max="13" width="9.85546875" style="1" customWidth="1"/>
    <col min="14" max="14" width="11.28515625" style="1" customWidth="1"/>
    <col min="15" max="15" width="9.5703125" style="1" customWidth="1"/>
    <col min="16" max="16" width="9.28515625" style="1" customWidth="1"/>
    <col min="17" max="17" width="12.85546875" style="1" customWidth="1"/>
    <col min="18" max="18" width="9.5703125" style="1" customWidth="1"/>
    <col min="19" max="19" width="9" style="1" customWidth="1"/>
    <col min="20" max="20" width="15" style="1" bestFit="1" customWidth="1"/>
    <col min="21" max="21" width="10.5703125" style="1" customWidth="1"/>
    <col min="22" max="16384" width="11.42578125" style="1"/>
  </cols>
  <sheetData>
    <row r="1" spans="1:21" ht="18" customHeight="1">
      <c r="A1" s="3" t="s">
        <v>0</v>
      </c>
      <c r="B1" s="47" t="s">
        <v>237</v>
      </c>
      <c r="C1" s="48"/>
      <c r="D1" s="48"/>
    </row>
    <row r="2" spans="1:21" ht="24.95" customHeight="1">
      <c r="A2" s="4" t="s">
        <v>1</v>
      </c>
      <c r="B2" s="33" t="s">
        <v>2</v>
      </c>
      <c r="C2" s="34"/>
      <c r="D2" s="34"/>
    </row>
    <row r="3" spans="1:21" ht="15.75">
      <c r="B3" s="35" t="s">
        <v>3</v>
      </c>
      <c r="C3" s="36"/>
      <c r="D3" s="36"/>
      <c r="E3" s="7"/>
    </row>
    <row r="4" spans="1:21" ht="15">
      <c r="B4" s="37" t="s">
        <v>4</v>
      </c>
      <c r="C4" s="36"/>
      <c r="D4" s="36"/>
      <c r="E4" s="7"/>
    </row>
    <row r="5" spans="1:21">
      <c r="B5" s="6" t="s">
        <v>5</v>
      </c>
    </row>
    <row r="6" spans="1:21">
      <c r="B6" s="6" t="s">
        <v>6</v>
      </c>
    </row>
    <row r="8" spans="1:21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11" t="s">
        <v>27</v>
      </c>
    </row>
    <row r="9" spans="1:21" ht="12" thickTop="1">
      <c r="A9" s="13" t="s">
        <v>28</v>
      </c>
    </row>
    <row r="11" spans="1:21">
      <c r="A11" s="12" t="s">
        <v>29</v>
      </c>
    </row>
    <row r="12" spans="1:21">
      <c r="A12" s="2" t="s">
        <v>30</v>
      </c>
      <c r="B12" s="1" t="s">
        <v>31</v>
      </c>
      <c r="C12" s="14">
        <v>880.02</v>
      </c>
      <c r="D12" s="14">
        <v>146.66999999999999</v>
      </c>
      <c r="E12" s="14">
        <v>15575.31</v>
      </c>
      <c r="F12" s="14">
        <v>16602</v>
      </c>
      <c r="G12" s="14">
        <v>0</v>
      </c>
      <c r="H12" s="14">
        <v>0</v>
      </c>
      <c r="I12" s="14">
        <v>0</v>
      </c>
      <c r="J12" s="14">
        <v>0</v>
      </c>
      <c r="K12" s="14">
        <v>4177.6499999999996</v>
      </c>
      <c r="L12" s="14">
        <v>25.48</v>
      </c>
      <c r="M12" s="14">
        <v>0</v>
      </c>
      <c r="N12" s="14">
        <v>0</v>
      </c>
      <c r="O12" s="14">
        <v>0</v>
      </c>
      <c r="P12" s="14">
        <v>7.0000000000000007E-2</v>
      </c>
      <c r="Q12" s="14">
        <v>0</v>
      </c>
      <c r="R12" s="14">
        <v>0</v>
      </c>
      <c r="S12" s="14">
        <v>0</v>
      </c>
      <c r="T12" s="14">
        <v>4203.2</v>
      </c>
      <c r="U12" s="14">
        <v>12398.8</v>
      </c>
    </row>
    <row r="13" spans="1:21">
      <c r="A13" s="2" t="s">
        <v>32</v>
      </c>
      <c r="B13" s="1" t="s">
        <v>33</v>
      </c>
      <c r="C13" s="14">
        <v>999.66</v>
      </c>
      <c r="D13" s="14">
        <v>166.61</v>
      </c>
      <c r="E13" s="14">
        <v>2481.3200000000002</v>
      </c>
      <c r="F13" s="14">
        <v>3647.59</v>
      </c>
      <c r="G13" s="14">
        <v>0</v>
      </c>
      <c r="H13" s="14">
        <v>0</v>
      </c>
      <c r="I13" s="14">
        <v>0</v>
      </c>
      <c r="J13" s="14">
        <v>0</v>
      </c>
      <c r="K13" s="14">
        <v>523.74</v>
      </c>
      <c r="L13" s="14">
        <v>90.27</v>
      </c>
      <c r="M13" s="14">
        <v>0</v>
      </c>
      <c r="N13" s="14">
        <v>0</v>
      </c>
      <c r="O13" s="14">
        <v>0</v>
      </c>
      <c r="P13" s="15">
        <v>-0.02</v>
      </c>
      <c r="Q13" s="14">
        <v>0</v>
      </c>
      <c r="R13" s="14">
        <v>0</v>
      </c>
      <c r="S13" s="14">
        <v>0</v>
      </c>
      <c r="T13" s="14">
        <v>613.99</v>
      </c>
      <c r="U13" s="14">
        <v>3033.6</v>
      </c>
    </row>
    <row r="14" spans="1:21">
      <c r="A14" s="2" t="s">
        <v>34</v>
      </c>
      <c r="B14" s="1" t="s">
        <v>35</v>
      </c>
      <c r="C14" s="14">
        <v>4000.02</v>
      </c>
      <c r="D14" s="14">
        <v>666.67</v>
      </c>
      <c r="E14" s="14">
        <v>32520.65</v>
      </c>
      <c r="F14" s="14">
        <v>37187.339999999997</v>
      </c>
      <c r="G14" s="14">
        <v>0</v>
      </c>
      <c r="H14" s="14">
        <v>0</v>
      </c>
      <c r="I14" s="14">
        <v>193.42</v>
      </c>
      <c r="J14" s="14">
        <v>0</v>
      </c>
      <c r="K14" s="14">
        <v>11124.93</v>
      </c>
      <c r="L14" s="14">
        <v>360.26</v>
      </c>
      <c r="M14" s="14">
        <v>0</v>
      </c>
      <c r="N14" s="14">
        <v>0</v>
      </c>
      <c r="O14" s="14">
        <v>0</v>
      </c>
      <c r="P14" s="15">
        <v>-7.0000000000000007E-2</v>
      </c>
      <c r="Q14" s="14">
        <v>0</v>
      </c>
      <c r="R14" s="14">
        <v>0</v>
      </c>
      <c r="S14" s="14">
        <v>0</v>
      </c>
      <c r="T14" s="14">
        <v>11678.54</v>
      </c>
      <c r="U14" s="14">
        <v>25508.799999999999</v>
      </c>
    </row>
    <row r="15" spans="1:21">
      <c r="A15" s="2" t="s">
        <v>36</v>
      </c>
      <c r="B15" s="1" t="s">
        <v>37</v>
      </c>
      <c r="C15" s="14">
        <v>880.02</v>
      </c>
      <c r="D15" s="14">
        <v>146.66999999999999</v>
      </c>
      <c r="E15" s="14">
        <v>0</v>
      </c>
      <c r="F15" s="14">
        <v>1026.69</v>
      </c>
      <c r="G15" s="14">
        <v>0</v>
      </c>
      <c r="H15" s="14">
        <v>0</v>
      </c>
      <c r="I15" s="14">
        <v>0</v>
      </c>
      <c r="J15" s="15">
        <v>-18.41</v>
      </c>
      <c r="K15" s="14">
        <v>0</v>
      </c>
      <c r="L15" s="14">
        <v>25.48</v>
      </c>
      <c r="M15" s="14">
        <v>0</v>
      </c>
      <c r="N15" s="14">
        <v>0</v>
      </c>
      <c r="O15" s="14">
        <v>0</v>
      </c>
      <c r="P15" s="14">
        <v>0.02</v>
      </c>
      <c r="Q15" s="14">
        <v>0</v>
      </c>
      <c r="R15" s="14">
        <v>0</v>
      </c>
      <c r="S15" s="14">
        <v>0</v>
      </c>
      <c r="T15" s="14">
        <v>7.09</v>
      </c>
      <c r="U15" s="14">
        <v>1019.6</v>
      </c>
    </row>
    <row r="16" spans="1:21">
      <c r="A16" s="2" t="s">
        <v>38</v>
      </c>
      <c r="B16" s="1" t="s">
        <v>39</v>
      </c>
      <c r="C16" s="14">
        <v>880.02</v>
      </c>
      <c r="D16" s="14">
        <v>146.66999999999999</v>
      </c>
      <c r="E16" s="14">
        <v>4965.57</v>
      </c>
      <c r="F16" s="14">
        <v>5992.26</v>
      </c>
      <c r="G16" s="14">
        <v>0</v>
      </c>
      <c r="H16" s="14">
        <v>0</v>
      </c>
      <c r="I16" s="14">
        <v>358.34</v>
      </c>
      <c r="J16" s="14">
        <v>0</v>
      </c>
      <c r="K16" s="14">
        <v>1050.69</v>
      </c>
      <c r="L16" s="14">
        <v>149.94999999999999</v>
      </c>
      <c r="M16" s="14">
        <v>0</v>
      </c>
      <c r="N16" s="14">
        <v>0</v>
      </c>
      <c r="O16" s="14">
        <v>0</v>
      </c>
      <c r="P16" s="14">
        <v>0.08</v>
      </c>
      <c r="Q16" s="14">
        <v>0</v>
      </c>
      <c r="R16" s="14">
        <v>0</v>
      </c>
      <c r="S16" s="14">
        <v>0</v>
      </c>
      <c r="T16" s="14">
        <v>1559.06</v>
      </c>
      <c r="U16" s="14">
        <v>4433.2</v>
      </c>
    </row>
    <row r="17" spans="1:21">
      <c r="A17" s="2" t="s">
        <v>40</v>
      </c>
      <c r="B17" s="1" t="s">
        <v>41</v>
      </c>
      <c r="C17" s="14">
        <v>880.02</v>
      </c>
      <c r="D17" s="14">
        <v>146.66999999999999</v>
      </c>
      <c r="E17" s="14">
        <v>0</v>
      </c>
      <c r="F17" s="14">
        <v>1026.69</v>
      </c>
      <c r="G17" s="14">
        <v>0</v>
      </c>
      <c r="H17" s="14">
        <v>0</v>
      </c>
      <c r="I17" s="14">
        <v>467.79</v>
      </c>
      <c r="J17" s="15">
        <v>-18.41</v>
      </c>
      <c r="K17" s="14">
        <v>0</v>
      </c>
      <c r="L17" s="14">
        <v>25.53</v>
      </c>
      <c r="M17" s="14">
        <v>0</v>
      </c>
      <c r="N17" s="14">
        <v>0</v>
      </c>
      <c r="O17" s="14">
        <v>0</v>
      </c>
      <c r="P17" s="15">
        <v>-0.02</v>
      </c>
      <c r="Q17" s="14">
        <v>0</v>
      </c>
      <c r="R17" s="14">
        <v>0</v>
      </c>
      <c r="S17" s="14">
        <v>0</v>
      </c>
      <c r="T17" s="14">
        <v>474.89</v>
      </c>
      <c r="U17" s="14">
        <v>551.79999999999995</v>
      </c>
    </row>
    <row r="18" spans="1:21">
      <c r="A18" s="2" t="s">
        <v>42</v>
      </c>
      <c r="B18" s="1" t="s">
        <v>43</v>
      </c>
      <c r="C18" s="14">
        <v>880.02</v>
      </c>
      <c r="D18" s="14">
        <v>146.66999999999999</v>
      </c>
      <c r="E18" s="14">
        <v>2580.6</v>
      </c>
      <c r="F18" s="14">
        <v>3607.29</v>
      </c>
      <c r="G18" s="14">
        <v>0</v>
      </c>
      <c r="H18" s="14">
        <v>1750</v>
      </c>
      <c r="I18" s="14">
        <v>0</v>
      </c>
      <c r="J18" s="14">
        <v>0</v>
      </c>
      <c r="K18" s="14">
        <v>515.13</v>
      </c>
      <c r="L18" s="14">
        <v>134.80000000000001</v>
      </c>
      <c r="M18" s="14">
        <v>0</v>
      </c>
      <c r="N18" s="14">
        <v>0</v>
      </c>
      <c r="O18" s="14">
        <v>0</v>
      </c>
      <c r="P18" s="15">
        <v>-0.05</v>
      </c>
      <c r="Q18" s="14">
        <v>887.21</v>
      </c>
      <c r="R18" s="14">
        <v>0</v>
      </c>
      <c r="S18" s="14">
        <v>0</v>
      </c>
      <c r="T18" s="14">
        <v>3287.09</v>
      </c>
      <c r="U18" s="14">
        <v>320.2</v>
      </c>
    </row>
    <row r="19" spans="1:21">
      <c r="A19" s="2" t="s">
        <v>44</v>
      </c>
      <c r="B19" s="1" t="s">
        <v>45</v>
      </c>
      <c r="C19" s="14">
        <v>1285.68</v>
      </c>
      <c r="D19" s="14">
        <v>214.28</v>
      </c>
      <c r="E19" s="14">
        <v>2362.1999999999998</v>
      </c>
      <c r="F19" s="14">
        <v>3862.16</v>
      </c>
      <c r="G19" s="14">
        <v>0</v>
      </c>
      <c r="H19" s="14">
        <v>0</v>
      </c>
      <c r="I19" s="14">
        <v>0</v>
      </c>
      <c r="J19" s="14">
        <v>0</v>
      </c>
      <c r="K19" s="14">
        <v>569.57000000000005</v>
      </c>
      <c r="L19" s="14">
        <v>41.19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610.76</v>
      </c>
      <c r="U19" s="14">
        <v>3251.4</v>
      </c>
    </row>
    <row r="20" spans="1:21">
      <c r="A20" s="2" t="s">
        <v>46</v>
      </c>
      <c r="B20" s="1" t="s">
        <v>47</v>
      </c>
      <c r="C20" s="14">
        <v>799.98</v>
      </c>
      <c r="D20" s="14">
        <v>133.33000000000001</v>
      </c>
      <c r="E20" s="14">
        <v>1890</v>
      </c>
      <c r="F20" s="14">
        <v>2823.31</v>
      </c>
      <c r="G20" s="14">
        <v>0</v>
      </c>
      <c r="H20" s="14">
        <v>0</v>
      </c>
      <c r="I20" s="14">
        <v>0</v>
      </c>
      <c r="J20" s="14">
        <v>0</v>
      </c>
      <c r="K20" s="14">
        <v>347.67</v>
      </c>
      <c r="L20" s="14">
        <v>23.17</v>
      </c>
      <c r="M20" s="14">
        <v>0</v>
      </c>
      <c r="N20" s="14">
        <v>0</v>
      </c>
      <c r="O20" s="14">
        <v>0</v>
      </c>
      <c r="P20" s="14">
        <v>7.0000000000000007E-2</v>
      </c>
      <c r="Q20" s="14">
        <v>0</v>
      </c>
      <c r="R20" s="14">
        <v>0</v>
      </c>
      <c r="S20" s="14">
        <v>0</v>
      </c>
      <c r="T20" s="14">
        <v>370.91</v>
      </c>
      <c r="U20" s="14">
        <v>2452.4</v>
      </c>
    </row>
    <row r="21" spans="1:21">
      <c r="A21" s="2" t="s">
        <v>48</v>
      </c>
      <c r="B21" s="1" t="s">
        <v>49</v>
      </c>
      <c r="C21" s="14">
        <v>4000.02</v>
      </c>
      <c r="D21" s="14">
        <v>666.67</v>
      </c>
      <c r="E21" s="14">
        <v>58856.37</v>
      </c>
      <c r="F21" s="14">
        <v>63523.06</v>
      </c>
      <c r="G21" s="14">
        <v>0</v>
      </c>
      <c r="H21" s="14">
        <v>0</v>
      </c>
      <c r="I21" s="14">
        <v>0</v>
      </c>
      <c r="J21" s="14">
        <v>0</v>
      </c>
      <c r="K21" s="14">
        <v>20138.650000000001</v>
      </c>
      <c r="L21" s="14">
        <v>360.26</v>
      </c>
      <c r="M21" s="14">
        <v>0</v>
      </c>
      <c r="N21" s="14">
        <v>2000</v>
      </c>
      <c r="O21" s="14">
        <v>0</v>
      </c>
      <c r="P21" s="15">
        <v>-0.05</v>
      </c>
      <c r="Q21" s="14">
        <v>0</v>
      </c>
      <c r="R21" s="14">
        <v>1000</v>
      </c>
      <c r="S21" s="14">
        <v>0</v>
      </c>
      <c r="T21" s="14">
        <v>23498.86</v>
      </c>
      <c r="U21" s="14">
        <v>40024.199999999997</v>
      </c>
    </row>
    <row r="22" spans="1:21">
      <c r="A22" s="2" t="s">
        <v>50</v>
      </c>
      <c r="B22" s="1" t="s">
        <v>51</v>
      </c>
      <c r="C22" s="14">
        <v>880.02</v>
      </c>
      <c r="D22" s="14">
        <v>146.66999999999999</v>
      </c>
      <c r="E22" s="14">
        <v>10533.03</v>
      </c>
      <c r="F22" s="14">
        <v>11559.72</v>
      </c>
      <c r="G22" s="14">
        <v>0</v>
      </c>
      <c r="H22" s="14">
        <v>0</v>
      </c>
      <c r="I22" s="14">
        <v>302.99</v>
      </c>
      <c r="J22" s="14">
        <v>0</v>
      </c>
      <c r="K22" s="14">
        <v>2620.75</v>
      </c>
      <c r="L22" s="14">
        <v>25.48</v>
      </c>
      <c r="M22" s="14">
        <v>0</v>
      </c>
      <c r="N22" s="14">
        <v>0</v>
      </c>
      <c r="O22" s="14">
        <v>0</v>
      </c>
      <c r="P22" s="15">
        <v>-0.1</v>
      </c>
      <c r="Q22" s="14">
        <v>0</v>
      </c>
      <c r="R22" s="14">
        <v>0</v>
      </c>
      <c r="S22" s="14">
        <v>0</v>
      </c>
      <c r="T22" s="14">
        <v>2949.12</v>
      </c>
      <c r="U22" s="14">
        <v>8610.6</v>
      </c>
    </row>
    <row r="23" spans="1:21">
      <c r="A23" s="2" t="s">
        <v>52</v>
      </c>
      <c r="B23" s="1" t="s">
        <v>53</v>
      </c>
      <c r="C23" s="14">
        <v>1602</v>
      </c>
      <c r="D23" s="14">
        <v>267</v>
      </c>
      <c r="E23" s="14">
        <v>0</v>
      </c>
      <c r="F23" s="14">
        <v>1869</v>
      </c>
      <c r="G23" s="14">
        <v>0</v>
      </c>
      <c r="H23" s="14">
        <v>0</v>
      </c>
      <c r="I23" s="14">
        <v>0</v>
      </c>
      <c r="J23" s="14">
        <v>0</v>
      </c>
      <c r="K23" s="14">
        <v>163.25</v>
      </c>
      <c r="L23" s="14">
        <v>50.17</v>
      </c>
      <c r="M23" s="14">
        <v>0</v>
      </c>
      <c r="N23" s="14">
        <v>0</v>
      </c>
      <c r="O23" s="14">
        <v>0</v>
      </c>
      <c r="P23" s="15">
        <v>-0.09</v>
      </c>
      <c r="Q23" s="14">
        <v>496.67</v>
      </c>
      <c r="R23" s="14">
        <v>300</v>
      </c>
      <c r="S23" s="14">
        <v>0</v>
      </c>
      <c r="T23" s="14">
        <v>1010</v>
      </c>
      <c r="U23" s="14">
        <v>859</v>
      </c>
    </row>
    <row r="24" spans="1:21">
      <c r="A24" s="2" t="s">
        <v>54</v>
      </c>
      <c r="B24" s="1" t="s">
        <v>55</v>
      </c>
      <c r="C24" s="14">
        <v>1602</v>
      </c>
      <c r="D24" s="14">
        <v>267</v>
      </c>
      <c r="E24" s="14">
        <v>0</v>
      </c>
      <c r="F24" s="14">
        <v>1869</v>
      </c>
      <c r="G24" s="14">
        <v>0</v>
      </c>
      <c r="H24" s="14">
        <v>0</v>
      </c>
      <c r="I24" s="14">
        <v>0</v>
      </c>
      <c r="J24" s="14">
        <v>0</v>
      </c>
      <c r="K24" s="14">
        <v>163.25</v>
      </c>
      <c r="L24" s="14">
        <v>58.73</v>
      </c>
      <c r="M24" s="14">
        <v>0</v>
      </c>
      <c r="N24" s="14">
        <v>0</v>
      </c>
      <c r="O24" s="14">
        <v>0</v>
      </c>
      <c r="P24" s="14">
        <v>0.02</v>
      </c>
      <c r="Q24" s="14">
        <v>0</v>
      </c>
      <c r="R24" s="14">
        <v>0</v>
      </c>
      <c r="S24" s="14">
        <v>0</v>
      </c>
      <c r="T24" s="14">
        <v>222</v>
      </c>
      <c r="U24" s="14">
        <v>1647</v>
      </c>
    </row>
    <row r="25" spans="1:21">
      <c r="A25" s="2" t="s">
        <v>56</v>
      </c>
      <c r="B25" s="1" t="s">
        <v>57</v>
      </c>
      <c r="C25" s="14">
        <v>880.02</v>
      </c>
      <c r="D25" s="14">
        <v>146.66999999999999</v>
      </c>
      <c r="E25" s="14">
        <v>7619.75</v>
      </c>
      <c r="F25" s="14">
        <v>8646.44</v>
      </c>
      <c r="G25" s="14">
        <v>0</v>
      </c>
      <c r="H25" s="14">
        <v>470.86</v>
      </c>
      <c r="I25" s="14">
        <v>0</v>
      </c>
      <c r="J25" s="14">
        <v>0</v>
      </c>
      <c r="K25" s="14">
        <v>1746.77</v>
      </c>
      <c r="L25" s="14">
        <v>63.36</v>
      </c>
      <c r="M25" s="14">
        <v>0</v>
      </c>
      <c r="N25" s="14">
        <v>0</v>
      </c>
      <c r="O25" s="14">
        <v>0</v>
      </c>
      <c r="P25" s="14">
        <v>0.05</v>
      </c>
      <c r="Q25" s="14">
        <v>0</v>
      </c>
      <c r="R25" s="14">
        <v>0</v>
      </c>
      <c r="S25" s="14">
        <v>0</v>
      </c>
      <c r="T25" s="14">
        <v>2281.04</v>
      </c>
      <c r="U25" s="14">
        <v>6365.4</v>
      </c>
    </row>
    <row r="26" spans="1:21">
      <c r="A26" s="2" t="s">
        <v>58</v>
      </c>
      <c r="B26" s="1" t="s">
        <v>59</v>
      </c>
      <c r="C26" s="14">
        <v>880.02</v>
      </c>
      <c r="D26" s="14">
        <v>146.66999999999999</v>
      </c>
      <c r="E26" s="14">
        <v>1820.01</v>
      </c>
      <c r="F26" s="14">
        <v>2846.7</v>
      </c>
      <c r="G26" s="14">
        <v>0</v>
      </c>
      <c r="H26" s="14">
        <v>0</v>
      </c>
      <c r="I26" s="14">
        <v>0</v>
      </c>
      <c r="J26" s="14">
        <v>0</v>
      </c>
      <c r="K26" s="14">
        <v>352.67</v>
      </c>
      <c r="L26" s="14">
        <v>83.47</v>
      </c>
      <c r="M26" s="14">
        <v>0</v>
      </c>
      <c r="N26" s="14">
        <v>0</v>
      </c>
      <c r="O26" s="14">
        <v>0</v>
      </c>
      <c r="P26" s="15">
        <v>-0.04</v>
      </c>
      <c r="Q26" s="14">
        <v>0</v>
      </c>
      <c r="R26" s="14">
        <v>0</v>
      </c>
      <c r="S26" s="14">
        <v>0</v>
      </c>
      <c r="T26" s="14">
        <v>436.1</v>
      </c>
      <c r="U26" s="14">
        <v>2410.6</v>
      </c>
    </row>
    <row r="27" spans="1:21">
      <c r="A27" s="2" t="s">
        <v>60</v>
      </c>
      <c r="B27" s="1" t="s">
        <v>61</v>
      </c>
      <c r="C27" s="14">
        <v>4000.02</v>
      </c>
      <c r="D27" s="14">
        <v>666.67</v>
      </c>
      <c r="E27" s="14">
        <v>24919.89</v>
      </c>
      <c r="F27" s="14">
        <v>29586.58</v>
      </c>
      <c r="G27" s="14">
        <v>0</v>
      </c>
      <c r="H27" s="14">
        <v>0</v>
      </c>
      <c r="I27" s="14">
        <v>0</v>
      </c>
      <c r="J27" s="14">
        <v>0</v>
      </c>
      <c r="K27" s="14">
        <v>8540.68</v>
      </c>
      <c r="L27" s="14">
        <v>360.26</v>
      </c>
      <c r="M27" s="14">
        <v>0</v>
      </c>
      <c r="N27" s="14">
        <v>0</v>
      </c>
      <c r="O27" s="14">
        <v>0</v>
      </c>
      <c r="P27" s="14">
        <v>0.04</v>
      </c>
      <c r="Q27" s="14">
        <v>0</v>
      </c>
      <c r="R27" s="14">
        <v>0</v>
      </c>
      <c r="S27" s="14">
        <v>0</v>
      </c>
      <c r="T27" s="14">
        <v>8900.98</v>
      </c>
      <c r="U27" s="14">
        <v>20685.599999999999</v>
      </c>
    </row>
    <row r="28" spans="1:21">
      <c r="A28" s="2" t="s">
        <v>62</v>
      </c>
      <c r="B28" s="1" t="s">
        <v>63</v>
      </c>
      <c r="C28" s="14">
        <v>880.02</v>
      </c>
      <c r="D28" s="14">
        <v>146.66999999999999</v>
      </c>
      <c r="E28" s="14">
        <v>0</v>
      </c>
      <c r="F28" s="14">
        <v>1026.69</v>
      </c>
      <c r="G28" s="14">
        <v>0</v>
      </c>
      <c r="H28" s="14">
        <v>0</v>
      </c>
      <c r="I28" s="14">
        <v>0</v>
      </c>
      <c r="J28" s="15">
        <v>-18.41</v>
      </c>
      <c r="K28" s="14">
        <v>0</v>
      </c>
      <c r="L28" s="14">
        <v>25.48</v>
      </c>
      <c r="M28" s="14">
        <v>0</v>
      </c>
      <c r="N28" s="14">
        <v>0</v>
      </c>
      <c r="O28" s="14">
        <v>0</v>
      </c>
      <c r="P28" s="14">
        <v>0.02</v>
      </c>
      <c r="Q28" s="14">
        <v>0</v>
      </c>
      <c r="R28" s="14">
        <v>0</v>
      </c>
      <c r="S28" s="14">
        <v>0</v>
      </c>
      <c r="T28" s="14">
        <v>7.09</v>
      </c>
      <c r="U28" s="14">
        <v>1019.6</v>
      </c>
    </row>
    <row r="29" spans="1:21">
      <c r="A29" s="2" t="s">
        <v>64</v>
      </c>
      <c r="B29" s="1" t="s">
        <v>65</v>
      </c>
      <c r="C29" s="14">
        <v>880.02</v>
      </c>
      <c r="D29" s="14">
        <v>146.66999999999999</v>
      </c>
      <c r="E29" s="14">
        <v>0</v>
      </c>
      <c r="F29" s="14">
        <v>1026.69</v>
      </c>
      <c r="G29" s="14">
        <v>0</v>
      </c>
      <c r="H29" s="14">
        <v>0</v>
      </c>
      <c r="I29" s="14">
        <v>0</v>
      </c>
      <c r="J29" s="15">
        <v>-18.41</v>
      </c>
      <c r="K29" s="14">
        <v>0</v>
      </c>
      <c r="L29" s="14">
        <v>25.48</v>
      </c>
      <c r="M29" s="14">
        <v>0</v>
      </c>
      <c r="N29" s="14">
        <v>0</v>
      </c>
      <c r="O29" s="14">
        <v>0</v>
      </c>
      <c r="P29" s="14">
        <v>0.02</v>
      </c>
      <c r="Q29" s="14">
        <v>0</v>
      </c>
      <c r="R29" s="14">
        <v>0</v>
      </c>
      <c r="S29" s="14">
        <v>0</v>
      </c>
      <c r="T29" s="14">
        <v>7.09</v>
      </c>
      <c r="U29" s="14">
        <v>1019.6</v>
      </c>
    </row>
    <row r="30" spans="1:21">
      <c r="A30" s="2" t="s">
        <v>66</v>
      </c>
      <c r="B30" s="1" t="s">
        <v>67</v>
      </c>
      <c r="C30" s="14">
        <v>880.02</v>
      </c>
      <c r="D30" s="14">
        <v>146.66999999999999</v>
      </c>
      <c r="E30" s="14">
        <v>0</v>
      </c>
      <c r="F30" s="14">
        <v>1026.69</v>
      </c>
      <c r="G30" s="14">
        <v>0</v>
      </c>
      <c r="H30" s="14">
        <v>0</v>
      </c>
      <c r="I30" s="14">
        <v>0</v>
      </c>
      <c r="J30" s="15">
        <v>-18.41</v>
      </c>
      <c r="K30" s="14">
        <v>0</v>
      </c>
      <c r="L30" s="14">
        <v>25.48</v>
      </c>
      <c r="M30" s="14">
        <v>0</v>
      </c>
      <c r="N30" s="14">
        <v>0</v>
      </c>
      <c r="O30" s="14">
        <v>0</v>
      </c>
      <c r="P30" s="14">
        <v>0.02</v>
      </c>
      <c r="Q30" s="14">
        <v>0</v>
      </c>
      <c r="R30" s="14">
        <v>0</v>
      </c>
      <c r="S30" s="14">
        <v>0</v>
      </c>
      <c r="T30" s="14">
        <v>7.09</v>
      </c>
      <c r="U30" s="14">
        <v>1019.6</v>
      </c>
    </row>
    <row r="31" spans="1:21">
      <c r="A31" s="2" t="s">
        <v>68</v>
      </c>
      <c r="B31" s="1" t="s">
        <v>69</v>
      </c>
      <c r="C31" s="14">
        <v>880.02</v>
      </c>
      <c r="D31" s="14">
        <v>146.66999999999999</v>
      </c>
      <c r="E31" s="14">
        <v>215.11</v>
      </c>
      <c r="F31" s="14">
        <v>1241.8</v>
      </c>
      <c r="G31" s="14">
        <v>0</v>
      </c>
      <c r="H31" s="14">
        <v>0</v>
      </c>
      <c r="I31" s="14">
        <v>0</v>
      </c>
      <c r="J31" s="14">
        <v>0</v>
      </c>
      <c r="K31" s="14">
        <v>18.71</v>
      </c>
      <c r="L31" s="14">
        <v>104.38</v>
      </c>
      <c r="M31" s="14">
        <v>0</v>
      </c>
      <c r="N31" s="14">
        <v>0</v>
      </c>
      <c r="O31" s="14">
        <v>0</v>
      </c>
      <c r="P31" s="15">
        <v>-0.09</v>
      </c>
      <c r="Q31" s="14">
        <v>0</v>
      </c>
      <c r="R31" s="14">
        <v>0</v>
      </c>
      <c r="S31" s="14">
        <v>0</v>
      </c>
      <c r="T31" s="14">
        <v>123</v>
      </c>
      <c r="U31" s="14">
        <v>1118.8</v>
      </c>
    </row>
    <row r="32" spans="1:21">
      <c r="A32" s="2" t="s">
        <v>70</v>
      </c>
      <c r="B32" s="1" t="s">
        <v>71</v>
      </c>
      <c r="C32" s="14">
        <v>2400</v>
      </c>
      <c r="D32" s="14">
        <v>400</v>
      </c>
      <c r="E32" s="14">
        <v>0</v>
      </c>
      <c r="F32" s="14">
        <v>2800</v>
      </c>
      <c r="G32" s="14">
        <v>0</v>
      </c>
      <c r="H32" s="14">
        <v>0</v>
      </c>
      <c r="I32" s="14">
        <v>0</v>
      </c>
      <c r="J32" s="14">
        <v>0</v>
      </c>
      <c r="K32" s="14">
        <v>342.69</v>
      </c>
      <c r="L32" s="14">
        <v>77.13</v>
      </c>
      <c r="M32" s="14">
        <v>0</v>
      </c>
      <c r="N32" s="14">
        <v>0</v>
      </c>
      <c r="O32" s="14">
        <v>0</v>
      </c>
      <c r="P32" s="15">
        <v>-0.02</v>
      </c>
      <c r="Q32" s="14">
        <v>0</v>
      </c>
      <c r="R32" s="14">
        <v>0</v>
      </c>
      <c r="S32" s="14">
        <v>0</v>
      </c>
      <c r="T32" s="14">
        <v>419.8</v>
      </c>
      <c r="U32" s="14">
        <v>2380.1999999999998</v>
      </c>
    </row>
    <row r="33" spans="1:21">
      <c r="A33" s="2" t="s">
        <v>72</v>
      </c>
      <c r="B33" s="1" t="s">
        <v>73</v>
      </c>
      <c r="C33" s="14">
        <v>1399.98</v>
      </c>
      <c r="D33" s="14">
        <v>233.33</v>
      </c>
      <c r="E33" s="14">
        <v>0</v>
      </c>
      <c r="F33" s="14">
        <v>1633.31</v>
      </c>
      <c r="G33" s="14">
        <v>0</v>
      </c>
      <c r="H33" s="14">
        <v>0</v>
      </c>
      <c r="I33" s="14">
        <v>0</v>
      </c>
      <c r="J33" s="14">
        <v>0</v>
      </c>
      <c r="K33" s="14">
        <v>70.77</v>
      </c>
      <c r="L33" s="14">
        <v>41.34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112.11</v>
      </c>
      <c r="U33" s="14">
        <v>1521.2</v>
      </c>
    </row>
    <row r="34" spans="1:21">
      <c r="A34" s="2" t="s">
        <v>74</v>
      </c>
      <c r="B34" s="1" t="s">
        <v>75</v>
      </c>
      <c r="C34" s="14">
        <v>880.02</v>
      </c>
      <c r="D34" s="14">
        <v>146.66999999999999</v>
      </c>
      <c r="E34" s="14">
        <v>9109.34</v>
      </c>
      <c r="F34" s="14">
        <v>10136.030000000001</v>
      </c>
      <c r="G34" s="14">
        <v>0</v>
      </c>
      <c r="H34" s="14">
        <v>649.46</v>
      </c>
      <c r="I34" s="14">
        <v>0</v>
      </c>
      <c r="J34" s="14">
        <v>0</v>
      </c>
      <c r="K34" s="14">
        <v>2193.65</v>
      </c>
      <c r="L34" s="14">
        <v>68.739999999999995</v>
      </c>
      <c r="M34" s="14">
        <v>0</v>
      </c>
      <c r="N34" s="14">
        <v>0</v>
      </c>
      <c r="O34" s="14">
        <v>0</v>
      </c>
      <c r="P34" s="15">
        <v>-0.02</v>
      </c>
      <c r="Q34" s="14">
        <v>0</v>
      </c>
      <c r="R34" s="14">
        <v>0</v>
      </c>
      <c r="S34" s="14">
        <v>0</v>
      </c>
      <c r="T34" s="14">
        <v>2911.83</v>
      </c>
      <c r="U34" s="14">
        <v>7224.2</v>
      </c>
    </row>
    <row r="35" spans="1:21">
      <c r="A35" s="2" t="s">
        <v>76</v>
      </c>
      <c r="B35" s="1" t="s">
        <v>77</v>
      </c>
      <c r="C35" s="14">
        <v>293.33999999999997</v>
      </c>
      <c r="D35" s="14">
        <v>48.89</v>
      </c>
      <c r="E35" s="14">
        <v>0</v>
      </c>
      <c r="F35" s="14">
        <v>342.23</v>
      </c>
      <c r="G35" s="14">
        <v>0</v>
      </c>
      <c r="H35" s="14">
        <v>0</v>
      </c>
      <c r="I35" s="14">
        <v>0</v>
      </c>
      <c r="J35" s="15">
        <v>-76.94</v>
      </c>
      <c r="K35" s="14">
        <v>0</v>
      </c>
      <c r="L35" s="14">
        <v>53.78</v>
      </c>
      <c r="M35" s="14">
        <v>0</v>
      </c>
      <c r="N35" s="14">
        <v>0</v>
      </c>
      <c r="O35" s="14">
        <v>0</v>
      </c>
      <c r="P35" s="15">
        <v>-0.01</v>
      </c>
      <c r="Q35" s="14">
        <v>0</v>
      </c>
      <c r="R35" s="14">
        <v>0</v>
      </c>
      <c r="S35" s="14">
        <v>0</v>
      </c>
      <c r="T35" s="14">
        <v>-23.17</v>
      </c>
      <c r="U35" s="14">
        <v>365.4</v>
      </c>
    </row>
    <row r="36" spans="1:21">
      <c r="A36" s="2" t="s">
        <v>78</v>
      </c>
      <c r="B36" s="1" t="s">
        <v>79</v>
      </c>
      <c r="C36" s="14">
        <v>880.02</v>
      </c>
      <c r="D36" s="14">
        <v>146.66999999999999</v>
      </c>
      <c r="E36" s="14">
        <v>5877.57</v>
      </c>
      <c r="F36" s="14">
        <v>6904.26</v>
      </c>
      <c r="G36" s="14">
        <v>0</v>
      </c>
      <c r="H36" s="14">
        <v>0</v>
      </c>
      <c r="I36" s="14">
        <v>0</v>
      </c>
      <c r="J36" s="14">
        <v>0</v>
      </c>
      <c r="K36" s="14">
        <v>1265.19</v>
      </c>
      <c r="L36" s="14">
        <v>68.41</v>
      </c>
      <c r="M36" s="14">
        <v>0</v>
      </c>
      <c r="N36" s="14">
        <v>0</v>
      </c>
      <c r="O36" s="14">
        <v>0</v>
      </c>
      <c r="P36" s="14">
        <v>0.06</v>
      </c>
      <c r="Q36" s="14">
        <v>0</v>
      </c>
      <c r="R36" s="14">
        <v>0</v>
      </c>
      <c r="S36" s="14">
        <v>0</v>
      </c>
      <c r="T36" s="14">
        <v>1333.66</v>
      </c>
      <c r="U36" s="14">
        <v>5570.6</v>
      </c>
    </row>
    <row r="37" spans="1:21">
      <c r="A37" s="2" t="s">
        <v>80</v>
      </c>
      <c r="B37" s="1" t="s">
        <v>81</v>
      </c>
      <c r="C37" s="14">
        <v>1399.98</v>
      </c>
      <c r="D37" s="14">
        <v>233.33</v>
      </c>
      <c r="E37" s="14">
        <v>4737.4799999999996</v>
      </c>
      <c r="F37" s="14">
        <v>6370.79</v>
      </c>
      <c r="G37" s="14">
        <v>0</v>
      </c>
      <c r="H37" s="14">
        <v>0</v>
      </c>
      <c r="I37" s="14">
        <v>0</v>
      </c>
      <c r="J37" s="14">
        <v>0</v>
      </c>
      <c r="K37" s="14">
        <v>1139.72</v>
      </c>
      <c r="L37" s="14">
        <v>166.91</v>
      </c>
      <c r="M37" s="14">
        <v>0</v>
      </c>
      <c r="N37" s="14">
        <v>0</v>
      </c>
      <c r="O37" s="14">
        <v>0</v>
      </c>
      <c r="P37" s="15">
        <v>-0.04</v>
      </c>
      <c r="Q37" s="14">
        <v>0</v>
      </c>
      <c r="R37" s="14">
        <v>0</v>
      </c>
      <c r="S37" s="14">
        <v>0</v>
      </c>
      <c r="T37" s="14">
        <v>1306.5899999999999</v>
      </c>
      <c r="U37" s="14">
        <v>5064.2</v>
      </c>
    </row>
    <row r="38" spans="1:21">
      <c r="A38" s="2" t="s">
        <v>82</v>
      </c>
      <c r="B38" s="1" t="s">
        <v>83</v>
      </c>
      <c r="C38" s="14">
        <v>880.02</v>
      </c>
      <c r="D38" s="14">
        <v>146.66999999999999</v>
      </c>
      <c r="E38" s="14">
        <v>4110.13</v>
      </c>
      <c r="F38" s="14">
        <v>5136.82</v>
      </c>
      <c r="G38" s="14">
        <v>0</v>
      </c>
      <c r="H38" s="14">
        <v>802.69</v>
      </c>
      <c r="I38" s="14">
        <v>0</v>
      </c>
      <c r="J38" s="14">
        <v>0</v>
      </c>
      <c r="K38" s="14">
        <v>849.49</v>
      </c>
      <c r="L38" s="14">
        <v>72.17</v>
      </c>
      <c r="M38" s="14">
        <v>0</v>
      </c>
      <c r="N38" s="14">
        <v>2500</v>
      </c>
      <c r="O38" s="14">
        <v>0</v>
      </c>
      <c r="P38" s="14">
        <v>7.0000000000000007E-2</v>
      </c>
      <c r="Q38" s="14">
        <v>0</v>
      </c>
      <c r="R38" s="14">
        <v>0</v>
      </c>
      <c r="S38" s="14">
        <v>0</v>
      </c>
      <c r="T38" s="14">
        <v>4224.42</v>
      </c>
      <c r="U38" s="14">
        <v>912.4</v>
      </c>
    </row>
    <row r="39" spans="1:21">
      <c r="A39" s="2" t="s">
        <v>84</v>
      </c>
      <c r="B39" s="1" t="s">
        <v>85</v>
      </c>
      <c r="C39" s="14">
        <v>880.02</v>
      </c>
      <c r="D39" s="14">
        <v>146.66999999999999</v>
      </c>
      <c r="E39" s="14">
        <v>1655.32</v>
      </c>
      <c r="F39" s="14">
        <v>2682.01</v>
      </c>
      <c r="G39" s="14">
        <v>0</v>
      </c>
      <c r="H39" s="14">
        <v>0</v>
      </c>
      <c r="I39" s="14">
        <v>0</v>
      </c>
      <c r="J39" s="14">
        <v>0</v>
      </c>
      <c r="K39" s="14">
        <v>317.49</v>
      </c>
      <c r="L39" s="14">
        <v>95.24</v>
      </c>
      <c r="M39" s="14">
        <v>0</v>
      </c>
      <c r="N39" s="14">
        <v>0</v>
      </c>
      <c r="O39" s="14">
        <v>0</v>
      </c>
      <c r="P39" s="14">
        <v>0.08</v>
      </c>
      <c r="Q39" s="14">
        <v>0</v>
      </c>
      <c r="R39" s="14">
        <v>0</v>
      </c>
      <c r="S39" s="14">
        <v>0</v>
      </c>
      <c r="T39" s="14">
        <v>412.81</v>
      </c>
      <c r="U39" s="14">
        <v>2269.1999999999998</v>
      </c>
    </row>
    <row r="40" spans="1:21">
      <c r="A40" s="2" t="s">
        <v>86</v>
      </c>
      <c r="B40" s="1" t="s">
        <v>87</v>
      </c>
      <c r="C40" s="14">
        <v>800</v>
      </c>
      <c r="D40" s="14">
        <v>200</v>
      </c>
      <c r="E40" s="14">
        <v>0</v>
      </c>
      <c r="F40" s="14">
        <v>1000</v>
      </c>
      <c r="G40" s="14">
        <v>0</v>
      </c>
      <c r="H40" s="14">
        <v>0</v>
      </c>
      <c r="I40" s="14">
        <v>0</v>
      </c>
      <c r="J40" s="15">
        <v>-27.82</v>
      </c>
      <c r="K40" s="14">
        <v>0</v>
      </c>
      <c r="L40" s="14">
        <v>24.82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-3</v>
      </c>
      <c r="U40" s="14">
        <v>1003</v>
      </c>
    </row>
    <row r="41" spans="1:21">
      <c r="A41" s="2" t="s">
        <v>88</v>
      </c>
      <c r="B41" s="1" t="s">
        <v>89</v>
      </c>
      <c r="C41" s="14">
        <v>999.96</v>
      </c>
      <c r="D41" s="14">
        <v>166.66</v>
      </c>
      <c r="E41" s="14">
        <v>2184</v>
      </c>
      <c r="F41" s="14">
        <v>3350.62</v>
      </c>
      <c r="G41" s="14">
        <v>0</v>
      </c>
      <c r="H41" s="14">
        <v>0</v>
      </c>
      <c r="I41" s="14">
        <v>0</v>
      </c>
      <c r="J41" s="14">
        <v>0</v>
      </c>
      <c r="K41" s="14">
        <v>460.3</v>
      </c>
      <c r="L41" s="14">
        <v>28.96</v>
      </c>
      <c r="M41" s="14">
        <v>0</v>
      </c>
      <c r="N41" s="14">
        <v>0</v>
      </c>
      <c r="O41" s="14">
        <v>0</v>
      </c>
      <c r="P41" s="15">
        <v>-0.04</v>
      </c>
      <c r="Q41" s="14">
        <v>0</v>
      </c>
      <c r="R41" s="14">
        <v>0</v>
      </c>
      <c r="S41" s="14">
        <v>0</v>
      </c>
      <c r="T41" s="14">
        <v>489.22</v>
      </c>
      <c r="U41" s="14">
        <v>2861.4</v>
      </c>
    </row>
    <row r="42" spans="1:21">
      <c r="A42" s="2" t="s">
        <v>90</v>
      </c>
      <c r="B42" s="1" t="s">
        <v>91</v>
      </c>
      <c r="C42" s="14">
        <v>880.02</v>
      </c>
      <c r="D42" s="14">
        <v>146.66999999999999</v>
      </c>
      <c r="E42" s="14">
        <v>4997.5</v>
      </c>
      <c r="F42" s="14">
        <v>6024.19</v>
      </c>
      <c r="G42" s="14">
        <v>0</v>
      </c>
      <c r="H42" s="14">
        <v>0</v>
      </c>
      <c r="I42" s="14">
        <v>0</v>
      </c>
      <c r="J42" s="14">
        <v>0</v>
      </c>
      <c r="K42" s="14">
        <v>1058.2</v>
      </c>
      <c r="L42" s="14">
        <v>98.81</v>
      </c>
      <c r="M42" s="14">
        <v>0</v>
      </c>
      <c r="N42" s="14">
        <v>0</v>
      </c>
      <c r="O42" s="14">
        <v>0</v>
      </c>
      <c r="P42" s="15">
        <v>-0.02</v>
      </c>
      <c r="Q42" s="14">
        <v>0</v>
      </c>
      <c r="R42" s="14">
        <v>0</v>
      </c>
      <c r="S42" s="14">
        <v>0</v>
      </c>
      <c r="T42" s="14">
        <v>1156.99</v>
      </c>
      <c r="U42" s="14">
        <v>4867.2</v>
      </c>
    </row>
    <row r="43" spans="1:21">
      <c r="A43" s="2" t="s">
        <v>92</v>
      </c>
      <c r="B43" s="1" t="s">
        <v>93</v>
      </c>
      <c r="C43" s="14">
        <v>880.02</v>
      </c>
      <c r="D43" s="14">
        <v>146.66999999999999</v>
      </c>
      <c r="E43" s="14">
        <v>20812.09</v>
      </c>
      <c r="F43" s="14">
        <v>21838.78</v>
      </c>
      <c r="G43" s="14">
        <v>0</v>
      </c>
      <c r="H43" s="14">
        <v>0</v>
      </c>
      <c r="I43" s="14">
        <v>0</v>
      </c>
      <c r="J43" s="14">
        <v>0</v>
      </c>
      <c r="K43" s="14">
        <v>5906.42</v>
      </c>
      <c r="L43" s="14">
        <v>156.97</v>
      </c>
      <c r="M43" s="14">
        <v>0</v>
      </c>
      <c r="N43" s="14">
        <v>0</v>
      </c>
      <c r="O43" s="14">
        <v>0</v>
      </c>
      <c r="P43" s="15">
        <v>-0.01</v>
      </c>
      <c r="Q43" s="14">
        <v>0</v>
      </c>
      <c r="R43" s="14">
        <v>0</v>
      </c>
      <c r="S43" s="14">
        <v>0</v>
      </c>
      <c r="T43" s="14">
        <v>6063.38</v>
      </c>
      <c r="U43" s="14">
        <v>15775.4</v>
      </c>
    </row>
    <row r="44" spans="1:21">
      <c r="A44" s="2" t="s">
        <v>94</v>
      </c>
      <c r="B44" s="1" t="s">
        <v>95</v>
      </c>
      <c r="C44" s="14">
        <v>1602</v>
      </c>
      <c r="D44" s="14">
        <v>267</v>
      </c>
      <c r="E44" s="14">
        <v>0</v>
      </c>
      <c r="F44" s="14">
        <v>1869</v>
      </c>
      <c r="G44" s="14">
        <v>0</v>
      </c>
      <c r="H44" s="14">
        <v>0</v>
      </c>
      <c r="I44" s="14">
        <v>0</v>
      </c>
      <c r="J44" s="14">
        <v>0</v>
      </c>
      <c r="K44" s="14">
        <v>163.25</v>
      </c>
      <c r="L44" s="14">
        <v>63.13</v>
      </c>
      <c r="M44" s="14">
        <v>0</v>
      </c>
      <c r="N44" s="14">
        <v>0</v>
      </c>
      <c r="O44" s="14">
        <v>0</v>
      </c>
      <c r="P44" s="14">
        <v>0.02</v>
      </c>
      <c r="Q44" s="14">
        <v>0</v>
      </c>
      <c r="R44" s="14">
        <v>0</v>
      </c>
      <c r="S44" s="14">
        <v>0</v>
      </c>
      <c r="T44" s="14">
        <v>226.4</v>
      </c>
      <c r="U44" s="14">
        <v>1642.6</v>
      </c>
    </row>
    <row r="45" spans="1:21">
      <c r="A45" s="2" t="s">
        <v>96</v>
      </c>
      <c r="B45" s="1" t="s">
        <v>97</v>
      </c>
      <c r="C45" s="14">
        <v>880.02</v>
      </c>
      <c r="D45" s="14">
        <v>146.66999999999999</v>
      </c>
      <c r="E45" s="14">
        <v>3500</v>
      </c>
      <c r="F45" s="14">
        <v>4526.6899999999996</v>
      </c>
      <c r="G45" s="14">
        <v>0</v>
      </c>
      <c r="H45" s="14">
        <v>0</v>
      </c>
      <c r="I45" s="14">
        <v>0</v>
      </c>
      <c r="J45" s="14">
        <v>0</v>
      </c>
      <c r="K45" s="14">
        <v>711.51</v>
      </c>
      <c r="L45" s="14">
        <v>109.62</v>
      </c>
      <c r="M45" s="14">
        <v>0</v>
      </c>
      <c r="N45" s="14">
        <v>0</v>
      </c>
      <c r="O45" s="14">
        <v>0</v>
      </c>
      <c r="P45" s="15">
        <v>-0.04</v>
      </c>
      <c r="Q45" s="14">
        <v>0</v>
      </c>
      <c r="R45" s="14">
        <v>0</v>
      </c>
      <c r="S45" s="14">
        <v>0</v>
      </c>
      <c r="T45" s="14">
        <v>821.09</v>
      </c>
      <c r="U45" s="14">
        <v>3705.6</v>
      </c>
    </row>
    <row r="46" spans="1:21">
      <c r="A46" s="2" t="s">
        <v>98</v>
      </c>
      <c r="B46" s="1" t="s">
        <v>99</v>
      </c>
      <c r="C46" s="14">
        <v>1400.04</v>
      </c>
      <c r="D46" s="14">
        <v>233.34</v>
      </c>
      <c r="E46" s="14">
        <v>3177.08</v>
      </c>
      <c r="F46" s="14">
        <v>4810.46</v>
      </c>
      <c r="G46" s="14">
        <v>0</v>
      </c>
      <c r="H46" s="14">
        <v>0</v>
      </c>
      <c r="I46" s="14">
        <v>0</v>
      </c>
      <c r="J46" s="14">
        <v>0</v>
      </c>
      <c r="K46" s="14">
        <v>772.73</v>
      </c>
      <c r="L46" s="14">
        <v>225.42</v>
      </c>
      <c r="M46" s="14">
        <v>0</v>
      </c>
      <c r="N46" s="14">
        <v>0</v>
      </c>
      <c r="O46" s="14">
        <v>0</v>
      </c>
      <c r="P46" s="15">
        <v>-0.09</v>
      </c>
      <c r="Q46" s="14">
        <v>0</v>
      </c>
      <c r="R46" s="14">
        <v>0</v>
      </c>
      <c r="S46" s="14">
        <v>0</v>
      </c>
      <c r="T46" s="14">
        <v>998.06</v>
      </c>
      <c r="U46" s="14">
        <v>3812.4</v>
      </c>
    </row>
    <row r="47" spans="1:21">
      <c r="A47" s="2" t="s">
        <v>100</v>
      </c>
      <c r="B47" s="1" t="s">
        <v>101</v>
      </c>
      <c r="C47" s="14">
        <v>999.96</v>
      </c>
      <c r="D47" s="14">
        <v>166.66</v>
      </c>
      <c r="E47" s="14">
        <v>2293.63</v>
      </c>
      <c r="F47" s="14">
        <v>3460.25</v>
      </c>
      <c r="G47" s="14">
        <v>0</v>
      </c>
      <c r="H47" s="14">
        <v>0</v>
      </c>
      <c r="I47" s="14">
        <v>0</v>
      </c>
      <c r="J47" s="14">
        <v>0</v>
      </c>
      <c r="K47" s="14">
        <v>483.72</v>
      </c>
      <c r="L47" s="14">
        <v>28.96</v>
      </c>
      <c r="M47" s="14">
        <v>0</v>
      </c>
      <c r="N47" s="14">
        <v>0</v>
      </c>
      <c r="O47" s="14">
        <v>0</v>
      </c>
      <c r="P47" s="15">
        <v>-0.03</v>
      </c>
      <c r="Q47" s="14">
        <v>0</v>
      </c>
      <c r="R47" s="14">
        <v>0</v>
      </c>
      <c r="S47" s="14">
        <v>0</v>
      </c>
      <c r="T47" s="14">
        <v>512.65</v>
      </c>
      <c r="U47" s="14">
        <v>2947.6</v>
      </c>
    </row>
    <row r="48" spans="1:21">
      <c r="A48" s="2" t="s">
        <v>102</v>
      </c>
      <c r="B48" s="1" t="s">
        <v>103</v>
      </c>
      <c r="C48" s="14">
        <v>876.48</v>
      </c>
      <c r="D48" s="14">
        <v>146.08000000000001</v>
      </c>
      <c r="E48" s="14">
        <v>12557.72</v>
      </c>
      <c r="F48" s="14">
        <v>13580.28</v>
      </c>
      <c r="G48" s="14">
        <v>0</v>
      </c>
      <c r="H48" s="14">
        <v>0</v>
      </c>
      <c r="I48" s="14">
        <v>0</v>
      </c>
      <c r="J48" s="14">
        <v>0</v>
      </c>
      <c r="K48" s="14">
        <v>3226.92</v>
      </c>
      <c r="L48" s="14">
        <v>57.02</v>
      </c>
      <c r="M48" s="14">
        <v>0</v>
      </c>
      <c r="N48" s="14">
        <v>0</v>
      </c>
      <c r="O48" s="14">
        <v>0</v>
      </c>
      <c r="P48" s="15">
        <v>-0.06</v>
      </c>
      <c r="Q48" s="14">
        <v>0</v>
      </c>
      <c r="R48" s="14">
        <v>0</v>
      </c>
      <c r="S48" s="14">
        <v>0</v>
      </c>
      <c r="T48" s="14">
        <v>3283.88</v>
      </c>
      <c r="U48" s="14">
        <v>10296.4</v>
      </c>
    </row>
    <row r="49" spans="1:21">
      <c r="A49" s="2" t="s">
        <v>104</v>
      </c>
      <c r="B49" s="1" t="s">
        <v>105</v>
      </c>
      <c r="C49" s="14">
        <v>876.48</v>
      </c>
      <c r="D49" s="14">
        <v>146.08000000000001</v>
      </c>
      <c r="E49" s="14">
        <v>6216.66</v>
      </c>
      <c r="F49" s="14">
        <v>7239.22</v>
      </c>
      <c r="G49" s="14">
        <v>0</v>
      </c>
      <c r="H49" s="14">
        <v>0</v>
      </c>
      <c r="I49" s="14">
        <v>0</v>
      </c>
      <c r="J49" s="14">
        <v>0</v>
      </c>
      <c r="K49" s="14">
        <v>1343.97</v>
      </c>
      <c r="L49" s="14">
        <v>134.6</v>
      </c>
      <c r="M49" s="14">
        <v>0</v>
      </c>
      <c r="N49" s="14">
        <v>260</v>
      </c>
      <c r="O49" s="14">
        <v>0</v>
      </c>
      <c r="P49" s="14">
        <v>0.05</v>
      </c>
      <c r="Q49" s="14">
        <v>0</v>
      </c>
      <c r="R49" s="14">
        <v>0</v>
      </c>
      <c r="S49" s="14">
        <v>0</v>
      </c>
      <c r="T49" s="14">
        <v>1738.62</v>
      </c>
      <c r="U49" s="14">
        <v>5500.6</v>
      </c>
    </row>
    <row r="50" spans="1:21">
      <c r="A50" s="2" t="s">
        <v>106</v>
      </c>
      <c r="B50" s="1" t="s">
        <v>107</v>
      </c>
      <c r="C50" s="14">
        <v>1399.98</v>
      </c>
      <c r="D50" s="14">
        <v>233.33</v>
      </c>
      <c r="E50" s="14">
        <v>0</v>
      </c>
      <c r="F50" s="14">
        <v>1633.31</v>
      </c>
      <c r="G50" s="14">
        <v>0</v>
      </c>
      <c r="H50" s="14">
        <v>0</v>
      </c>
      <c r="I50" s="14">
        <v>0</v>
      </c>
      <c r="J50" s="14">
        <v>0</v>
      </c>
      <c r="K50" s="14">
        <v>70.77</v>
      </c>
      <c r="L50" s="14">
        <v>41.04</v>
      </c>
      <c r="M50" s="14">
        <v>0</v>
      </c>
      <c r="N50" s="14">
        <v>0</v>
      </c>
      <c r="O50" s="14">
        <v>0</v>
      </c>
      <c r="P50" s="14">
        <v>0.1</v>
      </c>
      <c r="Q50" s="14">
        <v>0</v>
      </c>
      <c r="R50" s="14">
        <v>0</v>
      </c>
      <c r="S50" s="14">
        <v>0</v>
      </c>
      <c r="T50" s="14">
        <v>111.91</v>
      </c>
      <c r="U50" s="14">
        <v>1521.4</v>
      </c>
    </row>
    <row r="51" spans="1:21">
      <c r="A51" s="2" t="s">
        <v>108</v>
      </c>
      <c r="B51" s="1" t="s">
        <v>109</v>
      </c>
      <c r="C51" s="14">
        <v>999.66</v>
      </c>
      <c r="D51" s="14">
        <v>166.61</v>
      </c>
      <c r="E51" s="14">
        <v>5454.51</v>
      </c>
      <c r="F51" s="14">
        <v>6620.78</v>
      </c>
      <c r="G51" s="14">
        <v>0</v>
      </c>
      <c r="H51" s="14">
        <v>0</v>
      </c>
      <c r="I51" s="14">
        <v>0</v>
      </c>
      <c r="J51" s="14">
        <v>0</v>
      </c>
      <c r="K51" s="14">
        <v>1198.51</v>
      </c>
      <c r="L51" s="14">
        <v>121.54</v>
      </c>
      <c r="M51" s="14">
        <v>0</v>
      </c>
      <c r="N51" s="14">
        <v>0</v>
      </c>
      <c r="O51" s="14">
        <v>0</v>
      </c>
      <c r="P51" s="14">
        <v>0.13</v>
      </c>
      <c r="Q51" s="14">
        <v>0</v>
      </c>
      <c r="R51" s="14">
        <v>0</v>
      </c>
      <c r="S51" s="14">
        <v>0</v>
      </c>
      <c r="T51" s="14">
        <v>1320.18</v>
      </c>
      <c r="U51" s="14">
        <v>5300.6</v>
      </c>
    </row>
    <row r="52" spans="1:21">
      <c r="A52" s="2" t="s">
        <v>110</v>
      </c>
      <c r="B52" s="1" t="s">
        <v>111</v>
      </c>
      <c r="C52" s="14">
        <v>999.96</v>
      </c>
      <c r="D52" s="14">
        <v>166.66</v>
      </c>
      <c r="E52" s="14">
        <v>2410.2399999999998</v>
      </c>
      <c r="F52" s="14">
        <v>3576.86</v>
      </c>
      <c r="G52" s="14">
        <v>0</v>
      </c>
      <c r="H52" s="14">
        <v>0</v>
      </c>
      <c r="I52" s="14">
        <v>0</v>
      </c>
      <c r="J52" s="14">
        <v>0</v>
      </c>
      <c r="K52" s="14">
        <v>508.63</v>
      </c>
      <c r="L52" s="14">
        <v>28.96</v>
      </c>
      <c r="M52" s="14">
        <v>0</v>
      </c>
      <c r="N52" s="14">
        <v>0</v>
      </c>
      <c r="O52" s="14">
        <v>0</v>
      </c>
      <c r="P52" s="14">
        <v>7.0000000000000007E-2</v>
      </c>
      <c r="Q52" s="14">
        <v>0</v>
      </c>
      <c r="R52" s="14">
        <v>0</v>
      </c>
      <c r="S52" s="14">
        <v>0</v>
      </c>
      <c r="T52" s="14">
        <v>537.66</v>
      </c>
      <c r="U52" s="14">
        <v>3039.2</v>
      </c>
    </row>
    <row r="53" spans="1:21">
      <c r="A53" s="2" t="s">
        <v>112</v>
      </c>
      <c r="B53" s="1" t="s">
        <v>113</v>
      </c>
      <c r="C53" s="14">
        <v>880.02</v>
      </c>
      <c r="D53" s="14">
        <v>146.66999999999999</v>
      </c>
      <c r="E53" s="14">
        <v>4791.0600000000004</v>
      </c>
      <c r="F53" s="14">
        <v>5817.75</v>
      </c>
      <c r="G53" s="14">
        <v>0</v>
      </c>
      <c r="H53" s="14">
        <v>0</v>
      </c>
      <c r="I53" s="14">
        <v>374.92</v>
      </c>
      <c r="J53" s="14">
        <v>0</v>
      </c>
      <c r="K53" s="14">
        <v>1009.64</v>
      </c>
      <c r="L53" s="14">
        <v>226.71</v>
      </c>
      <c r="M53" s="14">
        <v>0</v>
      </c>
      <c r="N53" s="14">
        <v>3000</v>
      </c>
      <c r="O53" s="14">
        <v>0</v>
      </c>
      <c r="P53" s="14">
        <v>0.08</v>
      </c>
      <c r="Q53" s="14">
        <v>0</v>
      </c>
      <c r="R53" s="14">
        <v>0</v>
      </c>
      <c r="S53" s="14">
        <v>0</v>
      </c>
      <c r="T53" s="14">
        <v>4611.3500000000004</v>
      </c>
      <c r="U53" s="14">
        <v>1206.4000000000001</v>
      </c>
    </row>
    <row r="54" spans="1:21">
      <c r="A54" s="2" t="s">
        <v>114</v>
      </c>
      <c r="B54" s="1" t="s">
        <v>115</v>
      </c>
      <c r="C54" s="14">
        <v>1602</v>
      </c>
      <c r="D54" s="14">
        <v>267</v>
      </c>
      <c r="E54" s="14">
        <v>0</v>
      </c>
      <c r="F54" s="14">
        <v>1869</v>
      </c>
      <c r="G54" s="14">
        <v>0</v>
      </c>
      <c r="H54" s="14">
        <v>0</v>
      </c>
      <c r="I54" s="14">
        <v>0</v>
      </c>
      <c r="J54" s="14">
        <v>0</v>
      </c>
      <c r="K54" s="14">
        <v>163.25</v>
      </c>
      <c r="L54" s="14">
        <v>47.95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211.2</v>
      </c>
      <c r="U54" s="14">
        <v>1657.8</v>
      </c>
    </row>
    <row r="55" spans="1:21">
      <c r="A55" s="2" t="s">
        <v>116</v>
      </c>
      <c r="B55" s="1" t="s">
        <v>117</v>
      </c>
      <c r="C55" s="14">
        <v>999.66</v>
      </c>
      <c r="D55" s="14">
        <v>166.61</v>
      </c>
      <c r="E55" s="14">
        <v>4400</v>
      </c>
      <c r="F55" s="14">
        <v>5566.27</v>
      </c>
      <c r="G55" s="14">
        <v>0</v>
      </c>
      <c r="H55" s="14">
        <v>0</v>
      </c>
      <c r="I55" s="14">
        <v>0</v>
      </c>
      <c r="J55" s="14">
        <v>0</v>
      </c>
      <c r="K55" s="14">
        <v>950.49</v>
      </c>
      <c r="L55" s="14">
        <v>75.5</v>
      </c>
      <c r="M55" s="14">
        <v>0</v>
      </c>
      <c r="N55" s="14">
        <v>0</v>
      </c>
      <c r="O55" s="14">
        <v>0</v>
      </c>
      <c r="P55" s="14">
        <v>0.08</v>
      </c>
      <c r="Q55" s="14">
        <v>0</v>
      </c>
      <c r="R55" s="14">
        <v>0</v>
      </c>
      <c r="S55" s="14">
        <v>0</v>
      </c>
      <c r="T55" s="14">
        <v>1026.07</v>
      </c>
      <c r="U55" s="14">
        <v>4540.2</v>
      </c>
    </row>
    <row r="56" spans="1:21">
      <c r="A56" s="2" t="s">
        <v>118</v>
      </c>
      <c r="B56" s="1" t="s">
        <v>119</v>
      </c>
      <c r="C56" s="14">
        <v>999.66</v>
      </c>
      <c r="D56" s="14">
        <v>166.61</v>
      </c>
      <c r="E56" s="14">
        <v>4500.1499999999996</v>
      </c>
      <c r="F56" s="14">
        <v>5666.42</v>
      </c>
      <c r="G56" s="14">
        <v>0</v>
      </c>
      <c r="H56" s="14">
        <v>0</v>
      </c>
      <c r="I56" s="14">
        <v>0</v>
      </c>
      <c r="J56" s="14">
        <v>0</v>
      </c>
      <c r="K56" s="14">
        <v>974.05</v>
      </c>
      <c r="L56" s="14">
        <v>72.84</v>
      </c>
      <c r="M56" s="14">
        <v>0</v>
      </c>
      <c r="N56" s="14">
        <v>0</v>
      </c>
      <c r="O56" s="14">
        <v>0</v>
      </c>
      <c r="P56" s="15">
        <v>-7.0000000000000007E-2</v>
      </c>
      <c r="Q56" s="14">
        <v>0</v>
      </c>
      <c r="R56" s="14">
        <v>0</v>
      </c>
      <c r="S56" s="14">
        <v>0</v>
      </c>
      <c r="T56" s="14">
        <v>1046.82</v>
      </c>
      <c r="U56" s="14">
        <v>4619.6000000000004</v>
      </c>
    </row>
    <row r="57" spans="1:21">
      <c r="A57" s="2" t="s">
        <v>120</v>
      </c>
      <c r="B57" s="1" t="s">
        <v>121</v>
      </c>
      <c r="C57" s="14">
        <v>880.02</v>
      </c>
      <c r="D57" s="14">
        <v>146.66999999999999</v>
      </c>
      <c r="E57" s="14">
        <v>980.38</v>
      </c>
      <c r="F57" s="14">
        <v>2007.07</v>
      </c>
      <c r="G57" s="14">
        <v>0</v>
      </c>
      <c r="H57" s="14">
        <v>0</v>
      </c>
      <c r="I57" s="14">
        <v>547.32000000000005</v>
      </c>
      <c r="J57" s="14">
        <v>0</v>
      </c>
      <c r="K57" s="14">
        <v>185.85</v>
      </c>
      <c r="L57" s="14">
        <v>155.88</v>
      </c>
      <c r="M57" s="14">
        <v>0</v>
      </c>
      <c r="N57" s="14">
        <v>700</v>
      </c>
      <c r="O57" s="14">
        <v>0</v>
      </c>
      <c r="P57" s="14">
        <v>0.02</v>
      </c>
      <c r="Q57" s="14">
        <v>0</v>
      </c>
      <c r="R57" s="14">
        <v>0</v>
      </c>
      <c r="S57" s="14">
        <v>0</v>
      </c>
      <c r="T57" s="14">
        <v>1589.07</v>
      </c>
      <c r="U57" s="14">
        <v>418</v>
      </c>
    </row>
    <row r="58" spans="1:21">
      <c r="A58" s="2" t="s">
        <v>122</v>
      </c>
      <c r="B58" s="1" t="s">
        <v>123</v>
      </c>
      <c r="C58" s="14">
        <v>200</v>
      </c>
      <c r="D58" s="14">
        <v>200</v>
      </c>
      <c r="E58" s="14">
        <v>0</v>
      </c>
      <c r="F58" s="14">
        <v>400</v>
      </c>
      <c r="G58" s="14">
        <v>0</v>
      </c>
      <c r="H58" s="14">
        <v>0</v>
      </c>
      <c r="I58" s="14">
        <v>0</v>
      </c>
      <c r="J58" s="15">
        <v>-73.239999999999995</v>
      </c>
      <c r="K58" s="14">
        <v>0</v>
      </c>
      <c r="L58" s="14">
        <v>9.93</v>
      </c>
      <c r="M58" s="14">
        <v>0</v>
      </c>
      <c r="N58" s="14">
        <v>0</v>
      </c>
      <c r="O58" s="14">
        <v>0</v>
      </c>
      <c r="P58" s="15">
        <v>-0.09</v>
      </c>
      <c r="Q58" s="14">
        <v>0</v>
      </c>
      <c r="R58" s="14">
        <v>0</v>
      </c>
      <c r="S58" s="14">
        <v>0</v>
      </c>
      <c r="T58" s="14">
        <v>-63.4</v>
      </c>
      <c r="U58" s="14">
        <v>463.4</v>
      </c>
    </row>
    <row r="59" spans="1:21">
      <c r="A59" s="2" t="s">
        <v>124</v>
      </c>
      <c r="B59" s="1" t="s">
        <v>125</v>
      </c>
      <c r="C59" s="14">
        <v>1285.74</v>
      </c>
      <c r="D59" s="14">
        <v>214.29</v>
      </c>
      <c r="E59" s="14">
        <v>0</v>
      </c>
      <c r="F59" s="14">
        <v>1500.03</v>
      </c>
      <c r="G59" s="14">
        <v>0</v>
      </c>
      <c r="H59" s="14">
        <v>0</v>
      </c>
      <c r="I59" s="14">
        <v>0</v>
      </c>
      <c r="J59" s="14">
        <v>0</v>
      </c>
      <c r="K59" s="14">
        <v>56.27</v>
      </c>
      <c r="L59" s="14">
        <v>46.25</v>
      </c>
      <c r="M59" s="14">
        <v>0</v>
      </c>
      <c r="N59" s="14">
        <v>0</v>
      </c>
      <c r="O59" s="14">
        <v>0</v>
      </c>
      <c r="P59" s="15">
        <v>-0.09</v>
      </c>
      <c r="Q59" s="14">
        <v>0</v>
      </c>
      <c r="R59" s="14">
        <v>0</v>
      </c>
      <c r="S59" s="14">
        <v>0</v>
      </c>
      <c r="T59" s="14">
        <v>102.43</v>
      </c>
      <c r="U59" s="14">
        <v>1397.6</v>
      </c>
    </row>
    <row r="60" spans="1:21">
      <c r="A60" s="2" t="s">
        <v>126</v>
      </c>
      <c r="B60" s="1" t="s">
        <v>127</v>
      </c>
      <c r="C60" s="14">
        <v>1602</v>
      </c>
      <c r="D60" s="14">
        <v>267</v>
      </c>
      <c r="E60" s="14">
        <v>0</v>
      </c>
      <c r="F60" s="14">
        <v>1869</v>
      </c>
      <c r="G60" s="14">
        <v>0</v>
      </c>
      <c r="H60" s="14">
        <v>355.52</v>
      </c>
      <c r="I60" s="14">
        <v>0</v>
      </c>
      <c r="J60" s="14">
        <v>0</v>
      </c>
      <c r="K60" s="14">
        <v>163.25</v>
      </c>
      <c r="L60" s="14">
        <v>54.84</v>
      </c>
      <c r="M60" s="14">
        <v>0</v>
      </c>
      <c r="N60" s="14">
        <v>0</v>
      </c>
      <c r="O60" s="14">
        <v>0</v>
      </c>
      <c r="P60" s="14">
        <v>0.19</v>
      </c>
      <c r="Q60" s="14">
        <v>0</v>
      </c>
      <c r="R60" s="14">
        <v>0</v>
      </c>
      <c r="S60" s="14">
        <v>0</v>
      </c>
      <c r="T60" s="14">
        <v>573.79999999999995</v>
      </c>
      <c r="U60" s="14">
        <v>1295.2</v>
      </c>
    </row>
    <row r="61" spans="1:21">
      <c r="A61" s="2" t="s">
        <v>128</v>
      </c>
      <c r="B61" s="1" t="s">
        <v>129</v>
      </c>
      <c r="C61" s="14">
        <v>880.02</v>
      </c>
      <c r="D61" s="14">
        <v>146.66999999999999</v>
      </c>
      <c r="E61" s="14">
        <v>13084.86</v>
      </c>
      <c r="F61" s="14">
        <v>14111.55</v>
      </c>
      <c r="G61" s="14">
        <v>0</v>
      </c>
      <c r="H61" s="14">
        <v>0</v>
      </c>
      <c r="I61" s="14">
        <v>0</v>
      </c>
      <c r="J61" s="14">
        <v>0</v>
      </c>
      <c r="K61" s="14">
        <v>3386.3</v>
      </c>
      <c r="L61" s="14">
        <v>133.99</v>
      </c>
      <c r="M61" s="14">
        <v>0</v>
      </c>
      <c r="N61" s="14">
        <v>1500</v>
      </c>
      <c r="O61" s="14">
        <v>0</v>
      </c>
      <c r="P61" s="15">
        <v>-0.14000000000000001</v>
      </c>
      <c r="Q61" s="14">
        <v>0</v>
      </c>
      <c r="R61" s="14">
        <v>0</v>
      </c>
      <c r="S61" s="14">
        <v>0</v>
      </c>
      <c r="T61" s="14">
        <v>5020.1499999999996</v>
      </c>
      <c r="U61" s="14">
        <v>9091.4</v>
      </c>
    </row>
    <row r="62" spans="1:21">
      <c r="A62" s="2" t="s">
        <v>130</v>
      </c>
      <c r="B62" s="1" t="s">
        <v>131</v>
      </c>
      <c r="C62" s="14">
        <v>999.66</v>
      </c>
      <c r="D62" s="14">
        <v>166.61</v>
      </c>
      <c r="E62" s="14">
        <v>3969.86</v>
      </c>
      <c r="F62" s="14">
        <v>5136.13</v>
      </c>
      <c r="G62" s="14">
        <v>0</v>
      </c>
      <c r="H62" s="14">
        <v>0</v>
      </c>
      <c r="I62" s="14">
        <v>0</v>
      </c>
      <c r="J62" s="14">
        <v>0</v>
      </c>
      <c r="K62" s="14">
        <v>849.32</v>
      </c>
      <c r="L62" s="14">
        <v>58.91</v>
      </c>
      <c r="M62" s="14">
        <v>0</v>
      </c>
      <c r="N62" s="14">
        <v>0</v>
      </c>
      <c r="O62" s="14">
        <v>0</v>
      </c>
      <c r="P62" s="14">
        <v>0.1</v>
      </c>
      <c r="Q62" s="14">
        <v>0</v>
      </c>
      <c r="R62" s="14">
        <v>0</v>
      </c>
      <c r="S62" s="14">
        <v>0</v>
      </c>
      <c r="T62" s="14">
        <v>908.33</v>
      </c>
      <c r="U62" s="14">
        <v>4227.8</v>
      </c>
    </row>
    <row r="63" spans="1:21">
      <c r="A63" s="2" t="s">
        <v>132</v>
      </c>
      <c r="B63" s="1" t="s">
        <v>133</v>
      </c>
      <c r="C63" s="14">
        <v>799.98</v>
      </c>
      <c r="D63" s="14">
        <v>133.33000000000001</v>
      </c>
      <c r="E63" s="14">
        <v>1590</v>
      </c>
      <c r="F63" s="14">
        <v>2523.31</v>
      </c>
      <c r="G63" s="14">
        <v>0</v>
      </c>
      <c r="H63" s="14">
        <v>0</v>
      </c>
      <c r="I63" s="14">
        <v>0</v>
      </c>
      <c r="J63" s="14">
        <v>0</v>
      </c>
      <c r="K63" s="14">
        <v>283.58999999999997</v>
      </c>
      <c r="L63" s="14">
        <v>83.92</v>
      </c>
      <c r="M63" s="14">
        <v>0</v>
      </c>
      <c r="N63" s="14">
        <v>0</v>
      </c>
      <c r="O63" s="14">
        <v>0</v>
      </c>
      <c r="P63" s="15">
        <v>-0.2</v>
      </c>
      <c r="Q63" s="14">
        <v>0</v>
      </c>
      <c r="R63" s="14">
        <v>0</v>
      </c>
      <c r="S63" s="14">
        <v>0</v>
      </c>
      <c r="T63" s="14">
        <v>367.31</v>
      </c>
      <c r="U63" s="14">
        <v>2156</v>
      </c>
    </row>
    <row r="64" spans="1:21">
      <c r="A64" s="2" t="s">
        <v>134</v>
      </c>
      <c r="B64" s="1" t="s">
        <v>135</v>
      </c>
      <c r="C64" s="14">
        <v>1200</v>
      </c>
      <c r="D64" s="14">
        <v>200</v>
      </c>
      <c r="E64" s="14">
        <v>0</v>
      </c>
      <c r="F64" s="14">
        <v>1400</v>
      </c>
      <c r="G64" s="14">
        <v>0</v>
      </c>
      <c r="H64" s="14">
        <v>0</v>
      </c>
      <c r="I64" s="14">
        <v>0</v>
      </c>
      <c r="J64" s="14">
        <v>0</v>
      </c>
      <c r="K64" s="14">
        <v>35.93</v>
      </c>
      <c r="L64" s="14">
        <v>98.35</v>
      </c>
      <c r="M64" s="14">
        <v>0</v>
      </c>
      <c r="N64" s="14">
        <v>0</v>
      </c>
      <c r="O64" s="14">
        <v>0</v>
      </c>
      <c r="P64" s="15">
        <v>-0.08</v>
      </c>
      <c r="Q64" s="14">
        <v>0</v>
      </c>
      <c r="R64" s="14">
        <v>0</v>
      </c>
      <c r="S64" s="14">
        <v>0</v>
      </c>
      <c r="T64" s="14">
        <v>134.19999999999999</v>
      </c>
      <c r="U64" s="14">
        <v>1265.8</v>
      </c>
    </row>
    <row r="65" spans="1:21">
      <c r="A65" s="2" t="s">
        <v>136</v>
      </c>
      <c r="B65" s="1" t="s">
        <v>137</v>
      </c>
      <c r="C65" s="14">
        <v>880.02</v>
      </c>
      <c r="D65" s="14">
        <v>146.66999999999999</v>
      </c>
      <c r="E65" s="14">
        <v>3362.7</v>
      </c>
      <c r="F65" s="14">
        <v>4389.3900000000003</v>
      </c>
      <c r="G65" s="14">
        <v>0</v>
      </c>
      <c r="H65" s="14">
        <v>0</v>
      </c>
      <c r="I65" s="14">
        <v>0</v>
      </c>
      <c r="J65" s="14">
        <v>0</v>
      </c>
      <c r="K65" s="14">
        <v>682.18</v>
      </c>
      <c r="L65" s="14">
        <v>47.47</v>
      </c>
      <c r="M65" s="14">
        <v>0</v>
      </c>
      <c r="N65" s="14">
        <v>0</v>
      </c>
      <c r="O65" s="14">
        <v>0</v>
      </c>
      <c r="P65" s="15">
        <v>-0.06</v>
      </c>
      <c r="Q65" s="14">
        <v>0</v>
      </c>
      <c r="R65" s="14">
        <v>0</v>
      </c>
      <c r="S65" s="14">
        <v>0</v>
      </c>
      <c r="T65" s="14">
        <v>729.59</v>
      </c>
      <c r="U65" s="14">
        <v>3659.8</v>
      </c>
    </row>
    <row r="66" spans="1:21">
      <c r="A66" s="2" t="s">
        <v>138</v>
      </c>
      <c r="B66" s="1" t="s">
        <v>139</v>
      </c>
      <c r="C66" s="14">
        <v>1400.04</v>
      </c>
      <c r="D66" s="14">
        <v>233.34</v>
      </c>
      <c r="E66" s="14">
        <v>20535.36</v>
      </c>
      <c r="F66" s="14">
        <v>22168.74</v>
      </c>
      <c r="G66" s="14">
        <v>0</v>
      </c>
      <c r="H66" s="14">
        <v>0</v>
      </c>
      <c r="I66" s="14">
        <v>208.65</v>
      </c>
      <c r="J66" s="14">
        <v>0</v>
      </c>
      <c r="K66" s="14">
        <v>6018.61</v>
      </c>
      <c r="L66" s="14">
        <v>129.87</v>
      </c>
      <c r="M66" s="14">
        <v>0</v>
      </c>
      <c r="N66" s="14">
        <v>0</v>
      </c>
      <c r="O66" s="14">
        <v>0</v>
      </c>
      <c r="P66" s="14">
        <v>0.01</v>
      </c>
      <c r="Q66" s="14">
        <v>0</v>
      </c>
      <c r="R66" s="14">
        <v>0</v>
      </c>
      <c r="S66" s="14">
        <v>0</v>
      </c>
      <c r="T66" s="14">
        <v>6357.14</v>
      </c>
      <c r="U66" s="14">
        <v>15811.6</v>
      </c>
    </row>
    <row r="67" spans="1:21">
      <c r="A67" s="2" t="s">
        <v>140</v>
      </c>
      <c r="B67" s="1" t="s">
        <v>141</v>
      </c>
      <c r="C67" s="14">
        <v>799.98</v>
      </c>
      <c r="D67" s="14">
        <v>133.33000000000001</v>
      </c>
      <c r="E67" s="14">
        <v>1230</v>
      </c>
      <c r="F67" s="14">
        <v>2163.31</v>
      </c>
      <c r="G67" s="14">
        <v>0</v>
      </c>
      <c r="H67" s="14">
        <v>0</v>
      </c>
      <c r="I67" s="14">
        <v>0</v>
      </c>
      <c r="J67" s="14">
        <v>0</v>
      </c>
      <c r="K67" s="14">
        <v>213.85</v>
      </c>
      <c r="L67" s="14">
        <v>79.97</v>
      </c>
      <c r="M67" s="14">
        <v>0</v>
      </c>
      <c r="N67" s="14">
        <v>0</v>
      </c>
      <c r="O67" s="14">
        <v>0</v>
      </c>
      <c r="P67" s="15">
        <v>-0.11</v>
      </c>
      <c r="Q67" s="14">
        <v>0</v>
      </c>
      <c r="R67" s="14">
        <v>0</v>
      </c>
      <c r="S67" s="14">
        <v>0</v>
      </c>
      <c r="T67" s="14">
        <v>293.70999999999998</v>
      </c>
      <c r="U67" s="14">
        <v>1869.6</v>
      </c>
    </row>
    <row r="68" spans="1:21">
      <c r="A68" s="2" t="s">
        <v>142</v>
      </c>
      <c r="B68" s="1" t="s">
        <v>143</v>
      </c>
      <c r="C68" s="14">
        <v>999.66</v>
      </c>
      <c r="D68" s="14">
        <v>166.61</v>
      </c>
      <c r="E68" s="14">
        <v>5334.25</v>
      </c>
      <c r="F68" s="14">
        <v>6500.52</v>
      </c>
      <c r="G68" s="14">
        <v>0</v>
      </c>
      <c r="H68" s="14">
        <v>0</v>
      </c>
      <c r="I68" s="14">
        <v>0</v>
      </c>
      <c r="J68" s="14">
        <v>0</v>
      </c>
      <c r="K68" s="14">
        <v>1170.23</v>
      </c>
      <c r="L68" s="14">
        <v>117.63</v>
      </c>
      <c r="M68" s="14">
        <v>0</v>
      </c>
      <c r="N68" s="14">
        <v>0</v>
      </c>
      <c r="O68" s="14">
        <v>0</v>
      </c>
      <c r="P68" s="15">
        <v>-0.14000000000000001</v>
      </c>
      <c r="Q68" s="14">
        <v>0</v>
      </c>
      <c r="R68" s="14">
        <v>0</v>
      </c>
      <c r="S68" s="14">
        <v>0</v>
      </c>
      <c r="T68" s="14">
        <v>1287.72</v>
      </c>
      <c r="U68" s="14">
        <v>5212.8</v>
      </c>
    </row>
    <row r="69" spans="1:21">
      <c r="A69" s="2" t="s">
        <v>144</v>
      </c>
      <c r="B69" s="1" t="s">
        <v>145</v>
      </c>
      <c r="C69" s="14">
        <v>200</v>
      </c>
      <c r="D69" s="14">
        <v>200</v>
      </c>
      <c r="E69" s="14">
        <v>0</v>
      </c>
      <c r="F69" s="14">
        <v>400</v>
      </c>
      <c r="G69" s="14">
        <v>0</v>
      </c>
      <c r="H69" s="14">
        <v>0</v>
      </c>
      <c r="I69" s="14">
        <v>0</v>
      </c>
      <c r="J69" s="15">
        <v>-73.239999999999995</v>
      </c>
      <c r="K69" s="14">
        <v>0</v>
      </c>
      <c r="L69" s="14">
        <v>9.93</v>
      </c>
      <c r="M69" s="14">
        <v>0</v>
      </c>
      <c r="N69" s="14">
        <v>0</v>
      </c>
      <c r="O69" s="14">
        <v>0</v>
      </c>
      <c r="P69" s="15">
        <v>-0.09</v>
      </c>
      <c r="Q69" s="14">
        <v>0</v>
      </c>
      <c r="R69" s="14">
        <v>0</v>
      </c>
      <c r="S69" s="14">
        <v>0</v>
      </c>
      <c r="T69" s="14">
        <v>-63.4</v>
      </c>
      <c r="U69" s="14">
        <v>463.4</v>
      </c>
    </row>
    <row r="70" spans="1:21" s="7" customFormat="1">
      <c r="A70" s="17" t="s">
        <v>146</v>
      </c>
      <c r="C70" s="7" t="s">
        <v>147</v>
      </c>
      <c r="D70" s="7" t="s">
        <v>147</v>
      </c>
      <c r="E70" s="7" t="s">
        <v>147</v>
      </c>
      <c r="F70" s="7" t="s">
        <v>147</v>
      </c>
      <c r="G70" s="7" t="s">
        <v>147</v>
      </c>
      <c r="H70" s="7" t="s">
        <v>147</v>
      </c>
      <c r="I70" s="7" t="s">
        <v>147</v>
      </c>
      <c r="J70" s="7" t="s">
        <v>147</v>
      </c>
      <c r="K70" s="7" t="s">
        <v>147</v>
      </c>
      <c r="L70" s="7" t="s">
        <v>147</v>
      </c>
      <c r="M70" s="7" t="s">
        <v>147</v>
      </c>
      <c r="N70" s="7" t="s">
        <v>147</v>
      </c>
      <c r="O70" s="7" t="s">
        <v>147</v>
      </c>
      <c r="P70" s="7" t="s">
        <v>147</v>
      </c>
      <c r="Q70" s="7" t="s">
        <v>147</v>
      </c>
      <c r="R70" s="7" t="s">
        <v>147</v>
      </c>
      <c r="S70" s="7" t="s">
        <v>147</v>
      </c>
      <c r="T70" s="7" t="s">
        <v>147</v>
      </c>
      <c r="U70" s="7" t="s">
        <v>147</v>
      </c>
    </row>
    <row r="71" spans="1:21">
      <c r="C71" s="19">
        <v>68066.039999999994</v>
      </c>
      <c r="D71" s="19">
        <v>11744.34</v>
      </c>
      <c r="E71" s="19">
        <v>319211.7</v>
      </c>
      <c r="F71" s="19">
        <v>399022.08000000002</v>
      </c>
      <c r="G71" s="19">
        <v>0</v>
      </c>
      <c r="H71" s="19">
        <v>4028.53</v>
      </c>
      <c r="I71" s="19">
        <v>2453.4299999999998</v>
      </c>
      <c r="J71" s="20">
        <v>-343.29</v>
      </c>
      <c r="K71" s="19">
        <v>90280.85</v>
      </c>
      <c r="L71" s="19">
        <v>5272.19</v>
      </c>
      <c r="M71" s="19">
        <v>0</v>
      </c>
      <c r="N71" s="19">
        <v>9960</v>
      </c>
      <c r="O71" s="19">
        <v>0</v>
      </c>
      <c r="P71" s="20">
        <v>-0.51</v>
      </c>
      <c r="Q71" s="19">
        <v>1383.88</v>
      </c>
      <c r="R71" s="19">
        <v>1300</v>
      </c>
      <c r="S71" s="19">
        <v>0</v>
      </c>
      <c r="T71" s="19">
        <v>114335.08</v>
      </c>
      <c r="U71" s="19">
        <v>284687</v>
      </c>
    </row>
    <row r="73" spans="1:21">
      <c r="A73" s="12" t="s">
        <v>148</v>
      </c>
    </row>
    <row r="74" spans="1:21">
      <c r="A74" s="2" t="s">
        <v>149</v>
      </c>
      <c r="B74" s="1" t="s">
        <v>150</v>
      </c>
      <c r="C74" s="14">
        <v>91.28</v>
      </c>
      <c r="D74" s="14">
        <v>91.28</v>
      </c>
      <c r="E74" s="14">
        <v>801.56</v>
      </c>
      <c r="F74" s="14">
        <v>984.12</v>
      </c>
      <c r="G74" s="14">
        <v>0</v>
      </c>
      <c r="H74" s="14">
        <v>0</v>
      </c>
      <c r="I74" s="14">
        <v>0</v>
      </c>
      <c r="J74" s="15">
        <v>-29.55</v>
      </c>
      <c r="K74" s="14">
        <v>0</v>
      </c>
      <c r="L74" s="14">
        <v>4.54</v>
      </c>
      <c r="M74" s="14">
        <v>0</v>
      </c>
      <c r="N74" s="14">
        <v>0</v>
      </c>
      <c r="O74" s="14">
        <v>0</v>
      </c>
      <c r="P74" s="15">
        <v>-7.0000000000000007E-2</v>
      </c>
      <c r="Q74" s="14">
        <v>0</v>
      </c>
      <c r="R74" s="14">
        <v>0</v>
      </c>
      <c r="S74" s="14">
        <v>0</v>
      </c>
      <c r="T74" s="14">
        <v>-25.08</v>
      </c>
      <c r="U74" s="14">
        <v>1009.2</v>
      </c>
    </row>
    <row r="75" spans="1:21">
      <c r="A75" s="2" t="s">
        <v>151</v>
      </c>
      <c r="B75" s="1" t="s">
        <v>152</v>
      </c>
      <c r="C75" s="14">
        <v>572.46</v>
      </c>
      <c r="D75" s="14">
        <v>95.41</v>
      </c>
      <c r="E75" s="14">
        <v>2821.01</v>
      </c>
      <c r="F75" s="14">
        <v>3488.88</v>
      </c>
      <c r="G75" s="14">
        <v>0</v>
      </c>
      <c r="H75" s="14">
        <v>0</v>
      </c>
      <c r="I75" s="14">
        <v>0</v>
      </c>
      <c r="J75" s="14">
        <v>0</v>
      </c>
      <c r="K75" s="14">
        <v>489.84</v>
      </c>
      <c r="L75" s="14">
        <v>78.900000000000006</v>
      </c>
      <c r="M75" s="14">
        <v>34.89</v>
      </c>
      <c r="N75" s="14">
        <v>0</v>
      </c>
      <c r="O75" s="14">
        <v>170.96</v>
      </c>
      <c r="P75" s="14">
        <v>0.09</v>
      </c>
      <c r="Q75" s="14">
        <v>0</v>
      </c>
      <c r="R75" s="14">
        <v>0</v>
      </c>
      <c r="S75" s="14">
        <v>0</v>
      </c>
      <c r="T75" s="14">
        <v>774.68</v>
      </c>
      <c r="U75" s="14">
        <v>2714.2</v>
      </c>
    </row>
    <row r="76" spans="1:21">
      <c r="A76" s="2" t="s">
        <v>153</v>
      </c>
      <c r="B76" s="1" t="s">
        <v>154</v>
      </c>
      <c r="C76" s="14">
        <v>537.54</v>
      </c>
      <c r="D76" s="14">
        <v>89.59</v>
      </c>
      <c r="E76" s="14">
        <v>7838.22</v>
      </c>
      <c r="F76" s="14">
        <v>8465.35</v>
      </c>
      <c r="G76" s="14">
        <v>0</v>
      </c>
      <c r="H76" s="14">
        <v>0</v>
      </c>
      <c r="I76" s="14">
        <v>0</v>
      </c>
      <c r="J76" s="14">
        <v>0</v>
      </c>
      <c r="K76" s="14">
        <v>1692.44</v>
      </c>
      <c r="L76" s="14">
        <v>158.38</v>
      </c>
      <c r="M76" s="14">
        <v>84.65</v>
      </c>
      <c r="N76" s="14">
        <v>0</v>
      </c>
      <c r="O76" s="14">
        <v>414.8</v>
      </c>
      <c r="P76" s="14">
        <v>0.08</v>
      </c>
      <c r="Q76" s="14">
        <v>0</v>
      </c>
      <c r="R76" s="14">
        <v>0</v>
      </c>
      <c r="S76" s="14">
        <v>0</v>
      </c>
      <c r="T76" s="14">
        <v>2350.35</v>
      </c>
      <c r="U76" s="14">
        <v>6115</v>
      </c>
    </row>
    <row r="77" spans="1:21">
      <c r="A77" s="2" t="s">
        <v>155</v>
      </c>
      <c r="B77" s="1" t="s">
        <v>156</v>
      </c>
      <c r="C77" s="14">
        <v>447.95</v>
      </c>
      <c r="D77" s="14">
        <v>74.66</v>
      </c>
      <c r="E77" s="14">
        <v>2010.85</v>
      </c>
      <c r="F77" s="14">
        <v>2533.46</v>
      </c>
      <c r="G77" s="14">
        <v>0</v>
      </c>
      <c r="H77" s="14">
        <v>0</v>
      </c>
      <c r="I77" s="14">
        <v>0</v>
      </c>
      <c r="J77" s="14">
        <v>0</v>
      </c>
      <c r="K77" s="14">
        <v>285.76</v>
      </c>
      <c r="L77" s="14">
        <v>68.28</v>
      </c>
      <c r="M77" s="14">
        <v>26.38</v>
      </c>
      <c r="N77" s="14">
        <v>0</v>
      </c>
      <c r="O77" s="14">
        <v>129.26</v>
      </c>
      <c r="P77" s="15">
        <v>-0.02</v>
      </c>
      <c r="Q77" s="14">
        <v>0</v>
      </c>
      <c r="R77" s="14">
        <v>300</v>
      </c>
      <c r="S77" s="14">
        <v>0</v>
      </c>
      <c r="T77" s="14">
        <v>809.66</v>
      </c>
      <c r="U77" s="14">
        <v>1723.8</v>
      </c>
    </row>
    <row r="78" spans="1:21">
      <c r="A78" s="2" t="s">
        <v>157</v>
      </c>
      <c r="B78" s="1" t="s">
        <v>158</v>
      </c>
      <c r="C78" s="14">
        <v>480.24</v>
      </c>
      <c r="D78" s="14">
        <v>80.040000000000006</v>
      </c>
      <c r="E78" s="14">
        <v>915.87</v>
      </c>
      <c r="F78" s="14">
        <v>1476.15</v>
      </c>
      <c r="G78" s="14">
        <v>0</v>
      </c>
      <c r="H78" s="14">
        <v>0</v>
      </c>
      <c r="I78" s="14">
        <v>0</v>
      </c>
      <c r="J78" s="14">
        <v>0</v>
      </c>
      <c r="K78" s="14">
        <v>53.67</v>
      </c>
      <c r="L78" s="14">
        <v>35.729999999999997</v>
      </c>
      <c r="M78" s="14">
        <v>14.76</v>
      </c>
      <c r="N78" s="14">
        <v>0</v>
      </c>
      <c r="O78" s="14">
        <v>72.33</v>
      </c>
      <c r="P78" s="14">
        <v>0.06</v>
      </c>
      <c r="Q78" s="14">
        <v>0</v>
      </c>
      <c r="R78" s="14">
        <v>0</v>
      </c>
      <c r="S78" s="14">
        <v>0</v>
      </c>
      <c r="T78" s="14">
        <v>176.55</v>
      </c>
      <c r="U78" s="14">
        <v>1299.5999999999999</v>
      </c>
    </row>
    <row r="79" spans="1:21">
      <c r="A79" s="2" t="s">
        <v>159</v>
      </c>
      <c r="B79" s="1" t="s">
        <v>160</v>
      </c>
      <c r="C79" s="14">
        <v>480.24</v>
      </c>
      <c r="D79" s="14">
        <v>80.040000000000006</v>
      </c>
      <c r="E79" s="14">
        <v>3810.94</v>
      </c>
      <c r="F79" s="14">
        <v>4371.22</v>
      </c>
      <c r="G79" s="14">
        <v>0</v>
      </c>
      <c r="H79" s="14">
        <v>0</v>
      </c>
      <c r="I79" s="14">
        <v>0</v>
      </c>
      <c r="J79" s="14">
        <v>0</v>
      </c>
      <c r="K79" s="14">
        <v>678.3</v>
      </c>
      <c r="L79" s="14">
        <v>119.88</v>
      </c>
      <c r="M79" s="14">
        <v>43.71</v>
      </c>
      <c r="N79" s="14">
        <v>0</v>
      </c>
      <c r="O79" s="14">
        <v>214.19</v>
      </c>
      <c r="P79" s="15">
        <v>-0.06</v>
      </c>
      <c r="Q79" s="14">
        <v>0</v>
      </c>
      <c r="R79" s="14">
        <v>700</v>
      </c>
      <c r="S79" s="14">
        <v>0</v>
      </c>
      <c r="T79" s="14">
        <v>1756.02</v>
      </c>
      <c r="U79" s="14">
        <v>2615.1999999999998</v>
      </c>
    </row>
    <row r="80" spans="1:21">
      <c r="A80" s="2" t="s">
        <v>161</v>
      </c>
      <c r="B80" s="1" t="s">
        <v>162</v>
      </c>
      <c r="C80" s="14">
        <v>633.6</v>
      </c>
      <c r="D80" s="14">
        <v>105.6</v>
      </c>
      <c r="E80" s="14">
        <v>2380.52</v>
      </c>
      <c r="F80" s="14">
        <v>3119.72</v>
      </c>
      <c r="G80" s="14">
        <v>0</v>
      </c>
      <c r="H80" s="14">
        <v>0</v>
      </c>
      <c r="I80" s="14">
        <v>0</v>
      </c>
      <c r="J80" s="14">
        <v>0</v>
      </c>
      <c r="K80" s="14">
        <v>410.98</v>
      </c>
      <c r="L80" s="14">
        <v>76.989999999999995</v>
      </c>
      <c r="M80" s="14">
        <v>0</v>
      </c>
      <c r="N80" s="14">
        <v>0</v>
      </c>
      <c r="O80" s="14">
        <v>0</v>
      </c>
      <c r="P80" s="14">
        <v>0.15</v>
      </c>
      <c r="Q80" s="14">
        <v>0</v>
      </c>
      <c r="R80" s="14">
        <v>0</v>
      </c>
      <c r="S80" s="14">
        <v>0</v>
      </c>
      <c r="T80" s="14">
        <v>488.12</v>
      </c>
      <c r="U80" s="14">
        <v>2631.6</v>
      </c>
    </row>
    <row r="81" spans="1:21">
      <c r="A81" s="2" t="s">
        <v>163</v>
      </c>
      <c r="B81" s="1" t="s">
        <v>164</v>
      </c>
      <c r="C81" s="14">
        <v>320.16000000000003</v>
      </c>
      <c r="D81" s="14">
        <v>53.36</v>
      </c>
      <c r="E81" s="14">
        <v>1117.8599999999999</v>
      </c>
      <c r="F81" s="14">
        <v>1491.38</v>
      </c>
      <c r="G81" s="14">
        <v>0</v>
      </c>
      <c r="H81" s="14">
        <v>0</v>
      </c>
      <c r="I81" s="14">
        <v>0</v>
      </c>
      <c r="J81" s="14">
        <v>0</v>
      </c>
      <c r="K81" s="14">
        <v>55.33</v>
      </c>
      <c r="L81" s="14">
        <v>22.56</v>
      </c>
      <c r="M81" s="14">
        <v>16.78</v>
      </c>
      <c r="N81" s="14">
        <v>0</v>
      </c>
      <c r="O81" s="14">
        <v>82.23</v>
      </c>
      <c r="P81" s="14">
        <v>0.08</v>
      </c>
      <c r="Q81" s="14">
        <v>0</v>
      </c>
      <c r="R81" s="14">
        <v>0</v>
      </c>
      <c r="S81" s="14">
        <v>0</v>
      </c>
      <c r="T81" s="14">
        <v>176.98</v>
      </c>
      <c r="U81" s="14">
        <v>1314.4</v>
      </c>
    </row>
    <row r="82" spans="1:21">
      <c r="A82" s="2" t="s">
        <v>165</v>
      </c>
      <c r="B82" s="1" t="s">
        <v>166</v>
      </c>
      <c r="C82" s="14">
        <v>633.41999999999996</v>
      </c>
      <c r="D82" s="14">
        <v>105.57</v>
      </c>
      <c r="E82" s="14">
        <v>3025.18</v>
      </c>
      <c r="F82" s="14">
        <v>3764.17</v>
      </c>
      <c r="G82" s="14">
        <v>0</v>
      </c>
      <c r="H82" s="14">
        <v>0</v>
      </c>
      <c r="I82" s="14">
        <v>0</v>
      </c>
      <c r="J82" s="14">
        <v>0</v>
      </c>
      <c r="K82" s="14">
        <v>548.64</v>
      </c>
      <c r="L82" s="14">
        <v>79.19</v>
      </c>
      <c r="M82" s="14">
        <v>0</v>
      </c>
      <c r="N82" s="14">
        <v>0</v>
      </c>
      <c r="O82" s="14">
        <v>0</v>
      </c>
      <c r="P82" s="14">
        <v>0.14000000000000001</v>
      </c>
      <c r="Q82" s="14">
        <v>0</v>
      </c>
      <c r="R82" s="14">
        <v>150</v>
      </c>
      <c r="S82" s="14">
        <v>0</v>
      </c>
      <c r="T82" s="14">
        <v>777.97</v>
      </c>
      <c r="U82" s="14">
        <v>2986.2</v>
      </c>
    </row>
    <row r="83" spans="1:21">
      <c r="A83" s="2" t="s">
        <v>167</v>
      </c>
      <c r="B83" s="1" t="s">
        <v>168</v>
      </c>
      <c r="C83" s="14">
        <v>268.77</v>
      </c>
      <c r="D83" s="14">
        <v>44.8</v>
      </c>
      <c r="E83" s="14">
        <v>0</v>
      </c>
      <c r="F83" s="14">
        <v>313.57</v>
      </c>
      <c r="G83" s="14">
        <v>0</v>
      </c>
      <c r="H83" s="14">
        <v>0</v>
      </c>
      <c r="I83" s="14">
        <v>0</v>
      </c>
      <c r="J83" s="15">
        <v>-78.77</v>
      </c>
      <c r="K83" s="14">
        <v>0</v>
      </c>
      <c r="L83" s="14">
        <v>35</v>
      </c>
      <c r="M83" s="14">
        <v>0</v>
      </c>
      <c r="N83" s="14">
        <v>0</v>
      </c>
      <c r="O83" s="14">
        <v>0</v>
      </c>
      <c r="P83" s="15">
        <v>-0.06</v>
      </c>
      <c r="Q83" s="14">
        <v>0</v>
      </c>
      <c r="R83" s="14">
        <v>0</v>
      </c>
      <c r="S83" s="14">
        <v>0</v>
      </c>
      <c r="T83" s="14">
        <v>-43.83</v>
      </c>
      <c r="U83" s="14">
        <v>357.4</v>
      </c>
    </row>
    <row r="84" spans="1:21">
      <c r="A84" s="2" t="s">
        <v>169</v>
      </c>
      <c r="B84" s="1" t="s">
        <v>170</v>
      </c>
      <c r="C84" s="14">
        <v>537.54</v>
      </c>
      <c r="D84" s="14">
        <v>89.59</v>
      </c>
      <c r="E84" s="14">
        <v>5193.99</v>
      </c>
      <c r="F84" s="14">
        <v>5821.12</v>
      </c>
      <c r="G84" s="14">
        <v>0</v>
      </c>
      <c r="H84" s="14">
        <v>0</v>
      </c>
      <c r="I84" s="14">
        <v>0</v>
      </c>
      <c r="J84" s="14">
        <v>0</v>
      </c>
      <c r="K84" s="14">
        <v>1010.43</v>
      </c>
      <c r="L84" s="14">
        <v>150.75</v>
      </c>
      <c r="M84" s="14">
        <v>58.21</v>
      </c>
      <c r="N84" s="14">
        <v>0</v>
      </c>
      <c r="O84" s="14">
        <v>285.23</v>
      </c>
      <c r="P84" s="14">
        <v>0.1</v>
      </c>
      <c r="Q84" s="14">
        <v>0</v>
      </c>
      <c r="R84" s="14">
        <v>1000</v>
      </c>
      <c r="S84" s="14">
        <v>0</v>
      </c>
      <c r="T84" s="14">
        <v>2504.7199999999998</v>
      </c>
      <c r="U84" s="14">
        <v>3316.4</v>
      </c>
    </row>
    <row r="85" spans="1:21">
      <c r="A85" s="2" t="s">
        <v>171</v>
      </c>
      <c r="B85" s="1" t="s">
        <v>172</v>
      </c>
      <c r="C85" s="14">
        <v>480.24</v>
      </c>
      <c r="D85" s="14">
        <v>80.040000000000006</v>
      </c>
      <c r="E85" s="14">
        <v>5691.95</v>
      </c>
      <c r="F85" s="14">
        <v>6252.23</v>
      </c>
      <c r="G85" s="14">
        <v>0</v>
      </c>
      <c r="H85" s="14">
        <v>0</v>
      </c>
      <c r="I85" s="14">
        <v>0</v>
      </c>
      <c r="J85" s="14">
        <v>0</v>
      </c>
      <c r="K85" s="14">
        <v>1111.83</v>
      </c>
      <c r="L85" s="14">
        <v>68.25</v>
      </c>
      <c r="M85" s="14">
        <v>62.52</v>
      </c>
      <c r="N85" s="14">
        <v>0</v>
      </c>
      <c r="O85" s="14">
        <v>306.36</v>
      </c>
      <c r="P85" s="15">
        <v>-0.13</v>
      </c>
      <c r="Q85" s="14">
        <v>0</v>
      </c>
      <c r="R85" s="14">
        <v>0</v>
      </c>
      <c r="S85" s="14">
        <v>0</v>
      </c>
      <c r="T85" s="14">
        <v>1548.83</v>
      </c>
      <c r="U85" s="14">
        <v>4703.3999999999996</v>
      </c>
    </row>
    <row r="86" spans="1:21">
      <c r="A86" s="2" t="s">
        <v>173</v>
      </c>
      <c r="B86" s="1" t="s">
        <v>174</v>
      </c>
      <c r="C86" s="14">
        <v>633.6</v>
      </c>
      <c r="D86" s="14">
        <v>105.6</v>
      </c>
      <c r="E86" s="14">
        <v>2989.17</v>
      </c>
      <c r="F86" s="14">
        <v>3728.37</v>
      </c>
      <c r="G86" s="14">
        <v>0</v>
      </c>
      <c r="H86" s="14">
        <v>0</v>
      </c>
      <c r="I86" s="14">
        <v>0</v>
      </c>
      <c r="J86" s="14">
        <v>0</v>
      </c>
      <c r="K86" s="14">
        <v>540.99</v>
      </c>
      <c r="L86" s="14">
        <v>90.43</v>
      </c>
      <c r="M86" s="14">
        <v>0</v>
      </c>
      <c r="N86" s="14">
        <v>0</v>
      </c>
      <c r="O86" s="14">
        <v>0</v>
      </c>
      <c r="P86" s="14">
        <v>0.15</v>
      </c>
      <c r="Q86" s="14">
        <v>0</v>
      </c>
      <c r="R86" s="14">
        <v>0</v>
      </c>
      <c r="S86" s="14">
        <v>0</v>
      </c>
      <c r="T86" s="14">
        <v>631.57000000000005</v>
      </c>
      <c r="U86" s="14">
        <v>3096.8</v>
      </c>
    </row>
    <row r="87" spans="1:21">
      <c r="A87" s="2" t="s">
        <v>175</v>
      </c>
      <c r="B87" s="1" t="s">
        <v>176</v>
      </c>
      <c r="C87" s="14">
        <v>633.66</v>
      </c>
      <c r="D87" s="14">
        <v>105.61</v>
      </c>
      <c r="E87" s="14">
        <v>2383.73</v>
      </c>
      <c r="F87" s="14">
        <v>3123</v>
      </c>
      <c r="G87" s="14">
        <v>0</v>
      </c>
      <c r="H87" s="14">
        <v>0</v>
      </c>
      <c r="I87" s="14">
        <v>0</v>
      </c>
      <c r="J87" s="14">
        <v>0</v>
      </c>
      <c r="K87" s="14">
        <v>411.68</v>
      </c>
      <c r="L87" s="14">
        <v>76.010000000000005</v>
      </c>
      <c r="M87" s="14">
        <v>0</v>
      </c>
      <c r="N87" s="14">
        <v>0</v>
      </c>
      <c r="O87" s="14">
        <v>0</v>
      </c>
      <c r="P87" s="14">
        <v>0.11</v>
      </c>
      <c r="Q87" s="14">
        <v>0</v>
      </c>
      <c r="R87" s="14">
        <v>0</v>
      </c>
      <c r="S87" s="14">
        <v>0</v>
      </c>
      <c r="T87" s="14">
        <v>487.8</v>
      </c>
      <c r="U87" s="14">
        <v>2635.2</v>
      </c>
    </row>
    <row r="88" spans="1:21">
      <c r="A88" s="2" t="s">
        <v>177</v>
      </c>
      <c r="B88" s="1" t="s">
        <v>178</v>
      </c>
      <c r="C88" s="14">
        <v>480.24</v>
      </c>
      <c r="D88" s="14">
        <v>80.040000000000006</v>
      </c>
      <c r="E88" s="14">
        <v>1825.15</v>
      </c>
      <c r="F88" s="14">
        <v>2385.4299999999998</v>
      </c>
      <c r="G88" s="14">
        <v>0</v>
      </c>
      <c r="H88" s="14">
        <v>0</v>
      </c>
      <c r="I88" s="14">
        <v>0</v>
      </c>
      <c r="J88" s="14">
        <v>0</v>
      </c>
      <c r="K88" s="14">
        <v>254.14</v>
      </c>
      <c r="L88" s="14">
        <v>0</v>
      </c>
      <c r="M88" s="14">
        <v>0</v>
      </c>
      <c r="N88" s="14">
        <v>0</v>
      </c>
      <c r="O88" s="14">
        <v>0</v>
      </c>
      <c r="P88" s="14">
        <v>0.09</v>
      </c>
      <c r="Q88" s="14">
        <v>0</v>
      </c>
      <c r="R88" s="14">
        <v>0</v>
      </c>
      <c r="S88" s="14">
        <v>0</v>
      </c>
      <c r="T88" s="14">
        <v>254.23</v>
      </c>
      <c r="U88" s="14">
        <v>2131.1999999999998</v>
      </c>
    </row>
    <row r="89" spans="1:21">
      <c r="A89" s="2" t="s">
        <v>179</v>
      </c>
      <c r="B89" s="1" t="s">
        <v>180</v>
      </c>
      <c r="C89" s="14">
        <v>480.24</v>
      </c>
      <c r="D89" s="14">
        <v>80.040000000000006</v>
      </c>
      <c r="E89" s="14">
        <v>972.42</v>
      </c>
      <c r="F89" s="14">
        <v>1532.7</v>
      </c>
      <c r="G89" s="14">
        <v>0</v>
      </c>
      <c r="H89" s="14">
        <v>0</v>
      </c>
      <c r="I89" s="14">
        <v>0</v>
      </c>
      <c r="J89" s="14">
        <v>0</v>
      </c>
      <c r="K89" s="14">
        <v>59.83</v>
      </c>
      <c r="L89" s="14">
        <v>71.819999999999993</v>
      </c>
      <c r="M89" s="14">
        <v>15.33</v>
      </c>
      <c r="N89" s="14">
        <v>0</v>
      </c>
      <c r="O89" s="14">
        <v>75.099999999999994</v>
      </c>
      <c r="P89" s="14">
        <v>0.02</v>
      </c>
      <c r="Q89" s="14">
        <v>0</v>
      </c>
      <c r="R89" s="14">
        <v>300</v>
      </c>
      <c r="S89" s="14">
        <v>200</v>
      </c>
      <c r="T89" s="14">
        <v>722.1</v>
      </c>
      <c r="U89" s="14">
        <v>810.6</v>
      </c>
    </row>
    <row r="90" spans="1:21">
      <c r="A90" s="2" t="s">
        <v>181</v>
      </c>
      <c r="B90" s="1" t="s">
        <v>182</v>
      </c>
      <c r="C90" s="14">
        <v>537.54</v>
      </c>
      <c r="D90" s="14">
        <v>89.59</v>
      </c>
      <c r="E90" s="14">
        <v>3709.35</v>
      </c>
      <c r="F90" s="14">
        <v>4336.4799999999996</v>
      </c>
      <c r="G90" s="14">
        <v>0</v>
      </c>
      <c r="H90" s="14">
        <v>0</v>
      </c>
      <c r="I90" s="14">
        <v>0</v>
      </c>
      <c r="J90" s="14">
        <v>0</v>
      </c>
      <c r="K90" s="14">
        <v>670.88</v>
      </c>
      <c r="L90" s="14">
        <v>87.42</v>
      </c>
      <c r="M90" s="14">
        <v>43.36</v>
      </c>
      <c r="N90" s="14">
        <v>0</v>
      </c>
      <c r="O90" s="14">
        <v>212.49</v>
      </c>
      <c r="P90" s="14">
        <v>0.13</v>
      </c>
      <c r="Q90" s="14">
        <v>0</v>
      </c>
      <c r="R90" s="14">
        <v>0</v>
      </c>
      <c r="S90" s="14">
        <v>0</v>
      </c>
      <c r="T90" s="14">
        <v>1014.28</v>
      </c>
      <c r="U90" s="14">
        <v>3322.2</v>
      </c>
    </row>
    <row r="91" spans="1:21">
      <c r="A91" s="2" t="s">
        <v>183</v>
      </c>
      <c r="B91" s="1" t="s">
        <v>184</v>
      </c>
      <c r="C91" s="14">
        <v>480.24</v>
      </c>
      <c r="D91" s="14">
        <v>80.040000000000006</v>
      </c>
      <c r="E91" s="14">
        <v>4344.2700000000004</v>
      </c>
      <c r="F91" s="14">
        <v>4904.55</v>
      </c>
      <c r="G91" s="14">
        <v>0</v>
      </c>
      <c r="H91" s="14">
        <v>0</v>
      </c>
      <c r="I91" s="14">
        <v>0</v>
      </c>
      <c r="J91" s="14">
        <v>0</v>
      </c>
      <c r="K91" s="14">
        <v>794.86</v>
      </c>
      <c r="L91" s="14">
        <v>145.19</v>
      </c>
      <c r="M91" s="14">
        <v>0</v>
      </c>
      <c r="N91" s="14">
        <v>0</v>
      </c>
      <c r="O91" s="14">
        <v>0</v>
      </c>
      <c r="P91" s="15">
        <v>-0.1</v>
      </c>
      <c r="Q91" s="14">
        <v>0</v>
      </c>
      <c r="R91" s="14">
        <v>0</v>
      </c>
      <c r="S91" s="14">
        <v>0</v>
      </c>
      <c r="T91" s="14">
        <v>939.95</v>
      </c>
      <c r="U91" s="14">
        <v>3964.6</v>
      </c>
    </row>
    <row r="92" spans="1:21">
      <c r="A92" s="2" t="s">
        <v>185</v>
      </c>
      <c r="B92" s="1" t="s">
        <v>186</v>
      </c>
      <c r="C92" s="14">
        <v>537.54</v>
      </c>
      <c r="D92" s="14">
        <v>89.59</v>
      </c>
      <c r="E92" s="14">
        <v>2786.36</v>
      </c>
      <c r="F92" s="14">
        <v>3413.49</v>
      </c>
      <c r="G92" s="14">
        <v>0</v>
      </c>
      <c r="H92" s="14">
        <v>0</v>
      </c>
      <c r="I92" s="14">
        <v>0</v>
      </c>
      <c r="J92" s="14">
        <v>0</v>
      </c>
      <c r="K92" s="14">
        <v>473.73</v>
      </c>
      <c r="L92" s="14">
        <v>79.430000000000007</v>
      </c>
      <c r="M92" s="14">
        <v>34.130000000000003</v>
      </c>
      <c r="N92" s="14">
        <v>0</v>
      </c>
      <c r="O92" s="14">
        <v>167.26</v>
      </c>
      <c r="P92" s="15">
        <v>-0.06</v>
      </c>
      <c r="Q92" s="14">
        <v>0</v>
      </c>
      <c r="R92" s="14">
        <v>0</v>
      </c>
      <c r="S92" s="14">
        <v>0</v>
      </c>
      <c r="T92" s="14">
        <v>754.49</v>
      </c>
      <c r="U92" s="14">
        <v>2659</v>
      </c>
    </row>
    <row r="93" spans="1:21">
      <c r="A93" s="2" t="s">
        <v>187</v>
      </c>
      <c r="B93" s="1" t="s">
        <v>188</v>
      </c>
      <c r="C93" s="14">
        <v>528</v>
      </c>
      <c r="D93" s="14">
        <v>88</v>
      </c>
      <c r="E93" s="14">
        <v>3710.1</v>
      </c>
      <c r="F93" s="14">
        <v>4326.1000000000004</v>
      </c>
      <c r="G93" s="14">
        <v>0</v>
      </c>
      <c r="H93" s="14">
        <v>0</v>
      </c>
      <c r="I93" s="14">
        <v>0</v>
      </c>
      <c r="J93" s="14">
        <v>0</v>
      </c>
      <c r="K93" s="14">
        <v>668.67</v>
      </c>
      <c r="L93" s="14">
        <v>101.05</v>
      </c>
      <c r="M93" s="14">
        <v>0</v>
      </c>
      <c r="N93" s="14">
        <v>0</v>
      </c>
      <c r="O93" s="14">
        <v>0</v>
      </c>
      <c r="P93" s="15">
        <v>-0.02</v>
      </c>
      <c r="Q93" s="14">
        <v>0</v>
      </c>
      <c r="R93" s="14">
        <v>0</v>
      </c>
      <c r="S93" s="14">
        <v>0</v>
      </c>
      <c r="T93" s="14">
        <v>769.7</v>
      </c>
      <c r="U93" s="14">
        <v>3556.4</v>
      </c>
    </row>
    <row r="94" spans="1:21">
      <c r="A94" s="2" t="s">
        <v>189</v>
      </c>
      <c r="B94" s="1" t="s">
        <v>190</v>
      </c>
      <c r="C94" s="14">
        <v>480.24</v>
      </c>
      <c r="D94" s="14">
        <v>80.040000000000006</v>
      </c>
      <c r="E94" s="14">
        <v>1296.8800000000001</v>
      </c>
      <c r="F94" s="14">
        <v>1857.16</v>
      </c>
      <c r="G94" s="14">
        <v>0</v>
      </c>
      <c r="H94" s="14">
        <v>0</v>
      </c>
      <c r="I94" s="14">
        <v>0</v>
      </c>
      <c r="J94" s="14">
        <v>0</v>
      </c>
      <c r="K94" s="14">
        <v>161.36000000000001</v>
      </c>
      <c r="L94" s="14">
        <v>24.34</v>
      </c>
      <c r="M94" s="14">
        <v>18.57</v>
      </c>
      <c r="N94" s="14">
        <v>0</v>
      </c>
      <c r="O94" s="14">
        <v>91</v>
      </c>
      <c r="P94" s="14">
        <v>0.09</v>
      </c>
      <c r="Q94" s="14">
        <v>0</v>
      </c>
      <c r="R94" s="14">
        <v>0</v>
      </c>
      <c r="S94" s="14">
        <v>0</v>
      </c>
      <c r="T94" s="14">
        <v>295.36</v>
      </c>
      <c r="U94" s="14">
        <v>1561.8</v>
      </c>
    </row>
    <row r="95" spans="1:21">
      <c r="A95" s="2" t="s">
        <v>191</v>
      </c>
      <c r="B95" s="1" t="s">
        <v>192</v>
      </c>
      <c r="C95" s="14">
        <v>1028.58</v>
      </c>
      <c r="D95" s="14">
        <v>171.43</v>
      </c>
      <c r="E95" s="14">
        <v>4396.71</v>
      </c>
      <c r="F95" s="14">
        <v>5596.72</v>
      </c>
      <c r="G95" s="14">
        <v>0</v>
      </c>
      <c r="H95" s="14">
        <v>0</v>
      </c>
      <c r="I95" s="14">
        <v>301.08999999999997</v>
      </c>
      <c r="J95" s="14">
        <v>0</v>
      </c>
      <c r="K95" s="14">
        <v>957.66</v>
      </c>
      <c r="L95" s="14">
        <v>83.93</v>
      </c>
      <c r="M95" s="14">
        <v>0</v>
      </c>
      <c r="N95" s="14">
        <v>0</v>
      </c>
      <c r="O95" s="14">
        <v>0</v>
      </c>
      <c r="P95" s="14">
        <v>0.04</v>
      </c>
      <c r="Q95" s="14">
        <v>0</v>
      </c>
      <c r="R95" s="14">
        <v>0</v>
      </c>
      <c r="S95" s="14">
        <v>0</v>
      </c>
      <c r="T95" s="14">
        <v>1342.72</v>
      </c>
      <c r="U95" s="14">
        <v>4254</v>
      </c>
    </row>
    <row r="96" spans="1:21">
      <c r="A96" s="2" t="s">
        <v>193</v>
      </c>
      <c r="B96" s="1" t="s">
        <v>194</v>
      </c>
      <c r="C96" s="14">
        <v>633.41999999999996</v>
      </c>
      <c r="D96" s="14">
        <v>105.57</v>
      </c>
      <c r="E96" s="14">
        <v>3585.57</v>
      </c>
      <c r="F96" s="14">
        <v>4324.5600000000004</v>
      </c>
      <c r="G96" s="14">
        <v>0</v>
      </c>
      <c r="H96" s="14">
        <v>0</v>
      </c>
      <c r="I96" s="14">
        <v>0</v>
      </c>
      <c r="J96" s="14">
        <v>0</v>
      </c>
      <c r="K96" s="14">
        <v>668.34</v>
      </c>
      <c r="L96" s="14">
        <v>72.739999999999995</v>
      </c>
      <c r="M96" s="14">
        <v>0</v>
      </c>
      <c r="N96" s="14">
        <v>0</v>
      </c>
      <c r="O96" s="14">
        <v>0</v>
      </c>
      <c r="P96" s="14">
        <v>0.08</v>
      </c>
      <c r="Q96" s="14">
        <v>0</v>
      </c>
      <c r="R96" s="14">
        <v>0</v>
      </c>
      <c r="S96" s="14">
        <v>0</v>
      </c>
      <c r="T96" s="14">
        <v>741.16</v>
      </c>
      <c r="U96" s="14">
        <v>3583.4</v>
      </c>
    </row>
    <row r="97" spans="1:21">
      <c r="A97" s="2" t="s">
        <v>195</v>
      </c>
      <c r="B97" s="1" t="s">
        <v>196</v>
      </c>
      <c r="C97" s="14">
        <v>537.54</v>
      </c>
      <c r="D97" s="14">
        <v>89.59</v>
      </c>
      <c r="E97" s="14">
        <v>2151.5500000000002</v>
      </c>
      <c r="F97" s="14">
        <v>2778.68</v>
      </c>
      <c r="G97" s="14">
        <v>0</v>
      </c>
      <c r="H97" s="14">
        <v>0</v>
      </c>
      <c r="I97" s="14">
        <v>0</v>
      </c>
      <c r="J97" s="14">
        <v>0</v>
      </c>
      <c r="K97" s="14">
        <v>338.14</v>
      </c>
      <c r="L97" s="14">
        <v>59.05</v>
      </c>
      <c r="M97" s="14">
        <v>27.79</v>
      </c>
      <c r="N97" s="14">
        <v>0</v>
      </c>
      <c r="O97" s="14">
        <v>136.16</v>
      </c>
      <c r="P97" s="15">
        <v>-0.06</v>
      </c>
      <c r="Q97" s="14">
        <v>0</v>
      </c>
      <c r="R97" s="14">
        <v>0</v>
      </c>
      <c r="S97" s="14">
        <v>0</v>
      </c>
      <c r="T97" s="14">
        <v>561.08000000000004</v>
      </c>
      <c r="U97" s="14">
        <v>2217.6</v>
      </c>
    </row>
    <row r="98" spans="1:21">
      <c r="A98" s="2" t="s">
        <v>197</v>
      </c>
      <c r="B98" s="1" t="s">
        <v>198</v>
      </c>
      <c r="C98" s="14">
        <v>480.24</v>
      </c>
      <c r="D98" s="14">
        <v>80.040000000000006</v>
      </c>
      <c r="E98" s="14">
        <v>3745.43</v>
      </c>
      <c r="F98" s="14">
        <v>4305.71</v>
      </c>
      <c r="G98" s="14">
        <v>0</v>
      </c>
      <c r="H98" s="14">
        <v>0</v>
      </c>
      <c r="I98" s="14">
        <v>0</v>
      </c>
      <c r="J98" s="14">
        <v>0</v>
      </c>
      <c r="K98" s="14">
        <v>664.31</v>
      </c>
      <c r="L98" s="14">
        <v>85.61</v>
      </c>
      <c r="M98" s="14">
        <v>43.06</v>
      </c>
      <c r="N98" s="14">
        <v>0</v>
      </c>
      <c r="O98" s="14">
        <v>210.98</v>
      </c>
      <c r="P98" s="15">
        <v>-0.05</v>
      </c>
      <c r="Q98" s="14">
        <v>0</v>
      </c>
      <c r="R98" s="14">
        <v>500</v>
      </c>
      <c r="S98" s="14">
        <v>0</v>
      </c>
      <c r="T98" s="14">
        <v>1503.91</v>
      </c>
      <c r="U98" s="14">
        <v>2801.8</v>
      </c>
    </row>
    <row r="99" spans="1:21">
      <c r="A99" s="2" t="s">
        <v>199</v>
      </c>
      <c r="B99" s="1" t="s">
        <v>200</v>
      </c>
      <c r="C99" s="14">
        <v>633.6</v>
      </c>
      <c r="D99" s="14">
        <v>105.6</v>
      </c>
      <c r="E99" s="14">
        <v>5120.54</v>
      </c>
      <c r="F99" s="14">
        <v>5859.74</v>
      </c>
      <c r="G99" s="14">
        <v>15</v>
      </c>
      <c r="H99" s="14">
        <v>0</v>
      </c>
      <c r="I99" s="14">
        <v>1340.34</v>
      </c>
      <c r="J99" s="14">
        <v>0</v>
      </c>
      <c r="K99" s="14">
        <v>1019.52</v>
      </c>
      <c r="L99" s="14">
        <v>151.71</v>
      </c>
      <c r="M99" s="14">
        <v>0</v>
      </c>
      <c r="N99" s="14">
        <v>0</v>
      </c>
      <c r="O99" s="14">
        <v>0</v>
      </c>
      <c r="P99" s="15">
        <v>-0.03</v>
      </c>
      <c r="Q99" s="14">
        <v>0</v>
      </c>
      <c r="R99" s="14">
        <v>0</v>
      </c>
      <c r="S99" s="14">
        <v>0</v>
      </c>
      <c r="T99" s="14">
        <v>2526.54</v>
      </c>
      <c r="U99" s="14">
        <v>3333.2</v>
      </c>
    </row>
    <row r="100" spans="1:21">
      <c r="A100" s="2" t="s">
        <v>201</v>
      </c>
      <c r="B100" s="1" t="s">
        <v>202</v>
      </c>
      <c r="C100" s="14">
        <v>400.2</v>
      </c>
      <c r="D100" s="14">
        <v>66.7</v>
      </c>
      <c r="E100" s="14">
        <v>459.41</v>
      </c>
      <c r="F100" s="14">
        <v>926.31</v>
      </c>
      <c r="G100" s="14">
        <v>0</v>
      </c>
      <c r="H100" s="14">
        <v>0</v>
      </c>
      <c r="I100" s="14">
        <v>0</v>
      </c>
      <c r="J100" s="15">
        <v>-33.9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0.01</v>
      </c>
      <c r="Q100" s="14">
        <v>0</v>
      </c>
      <c r="R100" s="14">
        <v>0</v>
      </c>
      <c r="S100" s="14">
        <v>0</v>
      </c>
      <c r="T100" s="14">
        <v>-33.89</v>
      </c>
      <c r="U100" s="14">
        <v>960.2</v>
      </c>
    </row>
    <row r="101" spans="1:21">
      <c r="A101" s="2" t="s">
        <v>203</v>
      </c>
      <c r="B101" s="1" t="s">
        <v>204</v>
      </c>
      <c r="C101" s="14">
        <v>480.24</v>
      </c>
      <c r="D101" s="14">
        <v>80.040000000000006</v>
      </c>
      <c r="E101" s="14">
        <v>1823.03</v>
      </c>
      <c r="F101" s="14">
        <v>2383.31</v>
      </c>
      <c r="G101" s="14">
        <v>0</v>
      </c>
      <c r="H101" s="14">
        <v>0</v>
      </c>
      <c r="I101" s="14">
        <v>0</v>
      </c>
      <c r="J101" s="14">
        <v>0</v>
      </c>
      <c r="K101" s="14">
        <v>253.69</v>
      </c>
      <c r="L101" s="14">
        <v>80.39</v>
      </c>
      <c r="M101" s="14">
        <v>0</v>
      </c>
      <c r="N101" s="14">
        <v>0</v>
      </c>
      <c r="O101" s="14">
        <v>0</v>
      </c>
      <c r="P101" s="14">
        <v>0.03</v>
      </c>
      <c r="Q101" s="14">
        <v>0</v>
      </c>
      <c r="R101" s="14">
        <v>0</v>
      </c>
      <c r="S101" s="14">
        <v>0</v>
      </c>
      <c r="T101" s="14">
        <v>334.11</v>
      </c>
      <c r="U101" s="14">
        <v>2049.1999999999998</v>
      </c>
    </row>
    <row r="102" spans="1:21">
      <c r="A102" s="2" t="s">
        <v>205</v>
      </c>
      <c r="B102" s="1" t="s">
        <v>206</v>
      </c>
      <c r="C102" s="14">
        <v>537.48</v>
      </c>
      <c r="D102" s="14">
        <v>89.58</v>
      </c>
      <c r="E102" s="14">
        <v>2059.88</v>
      </c>
      <c r="F102" s="14">
        <v>2686.94</v>
      </c>
      <c r="G102" s="14">
        <v>0</v>
      </c>
      <c r="H102" s="14">
        <v>0</v>
      </c>
      <c r="I102" s="14">
        <v>0</v>
      </c>
      <c r="J102" s="14">
        <v>0</v>
      </c>
      <c r="K102" s="14">
        <v>318.54000000000002</v>
      </c>
      <c r="L102" s="14">
        <v>50.33</v>
      </c>
      <c r="M102" s="14">
        <v>0</v>
      </c>
      <c r="N102" s="14">
        <v>0</v>
      </c>
      <c r="O102" s="14">
        <v>0</v>
      </c>
      <c r="P102" s="14">
        <v>7.0000000000000007E-2</v>
      </c>
      <c r="Q102" s="14">
        <v>0</v>
      </c>
      <c r="R102" s="14">
        <v>0</v>
      </c>
      <c r="S102" s="14">
        <v>0</v>
      </c>
      <c r="T102" s="14">
        <v>368.94</v>
      </c>
      <c r="U102" s="14">
        <v>2318</v>
      </c>
    </row>
    <row r="103" spans="1:21">
      <c r="A103" s="2" t="s">
        <v>207</v>
      </c>
      <c r="B103" s="1" t="s">
        <v>208</v>
      </c>
      <c r="C103" s="14">
        <v>633.6</v>
      </c>
      <c r="D103" s="14">
        <v>105.6</v>
      </c>
      <c r="E103" s="14">
        <v>4924.1000000000004</v>
      </c>
      <c r="F103" s="14">
        <v>5663.3</v>
      </c>
      <c r="G103" s="14">
        <v>0</v>
      </c>
      <c r="H103" s="14">
        <v>0</v>
      </c>
      <c r="I103" s="14">
        <v>0</v>
      </c>
      <c r="J103" s="14">
        <v>0</v>
      </c>
      <c r="K103" s="14">
        <v>973.31</v>
      </c>
      <c r="L103" s="14">
        <v>153.37</v>
      </c>
      <c r="M103" s="14">
        <v>0</v>
      </c>
      <c r="N103" s="14">
        <v>0</v>
      </c>
      <c r="O103" s="14">
        <v>0</v>
      </c>
      <c r="P103" s="14">
        <v>0.02</v>
      </c>
      <c r="Q103" s="14">
        <v>0</v>
      </c>
      <c r="R103" s="14">
        <v>0</v>
      </c>
      <c r="S103" s="14">
        <v>0</v>
      </c>
      <c r="T103" s="14">
        <v>1126.7</v>
      </c>
      <c r="U103" s="14">
        <v>4536.6000000000004</v>
      </c>
    </row>
    <row r="104" spans="1:21">
      <c r="A104" s="2" t="s">
        <v>209</v>
      </c>
      <c r="B104" s="1" t="s">
        <v>210</v>
      </c>
      <c r="C104" s="14">
        <v>537.54</v>
      </c>
      <c r="D104" s="14">
        <v>89.59</v>
      </c>
      <c r="E104" s="14">
        <v>6122.47</v>
      </c>
      <c r="F104" s="14">
        <v>6749.6</v>
      </c>
      <c r="G104" s="14">
        <v>15</v>
      </c>
      <c r="H104" s="14">
        <v>0</v>
      </c>
      <c r="I104" s="14">
        <v>144.4</v>
      </c>
      <c r="J104" s="14">
        <v>0</v>
      </c>
      <c r="K104" s="14">
        <v>1228.81</v>
      </c>
      <c r="L104" s="14">
        <v>116.94</v>
      </c>
      <c r="M104" s="14">
        <v>67.5</v>
      </c>
      <c r="N104" s="14">
        <v>0</v>
      </c>
      <c r="O104" s="14">
        <v>330.73</v>
      </c>
      <c r="P104" s="14">
        <v>0.02</v>
      </c>
      <c r="Q104" s="14">
        <v>0</v>
      </c>
      <c r="R104" s="14">
        <v>200</v>
      </c>
      <c r="S104" s="14">
        <v>0</v>
      </c>
      <c r="T104" s="14">
        <v>2103.4</v>
      </c>
      <c r="U104" s="14">
        <v>4646.2</v>
      </c>
    </row>
    <row r="105" spans="1:21">
      <c r="A105" s="2" t="s">
        <v>211</v>
      </c>
      <c r="B105" s="1" t="s">
        <v>212</v>
      </c>
      <c r="C105" s="14">
        <v>633.41999999999996</v>
      </c>
      <c r="D105" s="14">
        <v>105.57</v>
      </c>
      <c r="E105" s="14">
        <v>1368.52</v>
      </c>
      <c r="F105" s="14">
        <v>2107.5100000000002</v>
      </c>
      <c r="G105" s="14">
        <v>0</v>
      </c>
      <c r="H105" s="14">
        <v>0</v>
      </c>
      <c r="I105" s="14">
        <v>0</v>
      </c>
      <c r="J105" s="14">
        <v>0</v>
      </c>
      <c r="K105" s="14">
        <v>203.85</v>
      </c>
      <c r="L105" s="14">
        <v>58.33</v>
      </c>
      <c r="M105" s="14">
        <v>0</v>
      </c>
      <c r="N105" s="14">
        <v>0</v>
      </c>
      <c r="O105" s="14">
        <v>0</v>
      </c>
      <c r="P105" s="14">
        <v>0.13</v>
      </c>
      <c r="Q105" s="14">
        <v>0</v>
      </c>
      <c r="R105" s="14">
        <v>0</v>
      </c>
      <c r="S105" s="14">
        <v>0</v>
      </c>
      <c r="T105" s="14">
        <v>262.31</v>
      </c>
      <c r="U105" s="14">
        <v>1845.2</v>
      </c>
    </row>
    <row r="106" spans="1:21">
      <c r="A106" s="2" t="s">
        <v>213</v>
      </c>
      <c r="B106" s="1" t="s">
        <v>214</v>
      </c>
      <c r="C106" s="14">
        <v>480.24</v>
      </c>
      <c r="D106" s="14">
        <v>80.040000000000006</v>
      </c>
      <c r="E106" s="14">
        <v>1845.33</v>
      </c>
      <c r="F106" s="14">
        <v>2405.61</v>
      </c>
      <c r="G106" s="14">
        <v>0</v>
      </c>
      <c r="H106" s="14">
        <v>0</v>
      </c>
      <c r="I106" s="14">
        <v>0</v>
      </c>
      <c r="J106" s="14">
        <v>0</v>
      </c>
      <c r="K106" s="14">
        <v>258.45</v>
      </c>
      <c r="L106" s="14">
        <v>46.7</v>
      </c>
      <c r="M106" s="14">
        <v>24.06</v>
      </c>
      <c r="N106" s="14">
        <v>0</v>
      </c>
      <c r="O106" s="14">
        <v>117.87</v>
      </c>
      <c r="P106" s="15">
        <v>-7.0000000000000007E-2</v>
      </c>
      <c r="Q106" s="14">
        <v>0</v>
      </c>
      <c r="R106" s="14">
        <v>0</v>
      </c>
      <c r="S106" s="14">
        <v>0</v>
      </c>
      <c r="T106" s="14">
        <v>447.01</v>
      </c>
      <c r="U106" s="14">
        <v>1958.6</v>
      </c>
    </row>
    <row r="107" spans="1:21">
      <c r="A107" s="2" t="s">
        <v>215</v>
      </c>
      <c r="B107" s="1" t="s">
        <v>216</v>
      </c>
      <c r="C107" s="14">
        <v>534.29999999999995</v>
      </c>
      <c r="D107" s="14">
        <v>89.05</v>
      </c>
      <c r="E107" s="14">
        <v>1461</v>
      </c>
      <c r="F107" s="14">
        <v>2084.35</v>
      </c>
      <c r="G107" s="14">
        <v>0</v>
      </c>
      <c r="H107" s="14">
        <v>0</v>
      </c>
      <c r="I107" s="14">
        <v>0</v>
      </c>
      <c r="J107" s="14">
        <v>0</v>
      </c>
      <c r="K107" s="14">
        <v>199.7</v>
      </c>
      <c r="L107" s="14">
        <v>54.02</v>
      </c>
      <c r="M107" s="14">
        <v>20.84</v>
      </c>
      <c r="N107" s="14">
        <v>0</v>
      </c>
      <c r="O107" s="14">
        <v>102.13</v>
      </c>
      <c r="P107" s="15">
        <v>-0.14000000000000001</v>
      </c>
      <c r="Q107" s="14">
        <v>0</v>
      </c>
      <c r="R107" s="14">
        <v>0</v>
      </c>
      <c r="S107" s="14">
        <v>0</v>
      </c>
      <c r="T107" s="14">
        <v>376.55</v>
      </c>
      <c r="U107" s="14">
        <v>1707.8</v>
      </c>
    </row>
    <row r="108" spans="1:21">
      <c r="A108" s="2" t="s">
        <v>217</v>
      </c>
      <c r="B108" s="1" t="s">
        <v>218</v>
      </c>
      <c r="C108" s="14">
        <v>537.54</v>
      </c>
      <c r="D108" s="14">
        <v>89.59</v>
      </c>
      <c r="E108" s="14">
        <v>6065.44</v>
      </c>
      <c r="F108" s="14">
        <v>6692.57</v>
      </c>
      <c r="G108" s="14">
        <v>0</v>
      </c>
      <c r="H108" s="14">
        <v>0</v>
      </c>
      <c r="I108" s="14">
        <v>0</v>
      </c>
      <c r="J108" s="14">
        <v>0</v>
      </c>
      <c r="K108" s="14">
        <v>1215.4000000000001</v>
      </c>
      <c r="L108" s="14">
        <v>118.81</v>
      </c>
      <c r="M108" s="14">
        <v>66.930000000000007</v>
      </c>
      <c r="N108" s="14">
        <v>0</v>
      </c>
      <c r="O108" s="14">
        <v>327.94</v>
      </c>
      <c r="P108" s="15">
        <v>-0.11</v>
      </c>
      <c r="Q108" s="14">
        <v>0</v>
      </c>
      <c r="R108" s="14">
        <v>200</v>
      </c>
      <c r="S108" s="14">
        <v>0</v>
      </c>
      <c r="T108" s="14">
        <v>1928.97</v>
      </c>
      <c r="U108" s="14">
        <v>4763.6000000000004</v>
      </c>
    </row>
    <row r="109" spans="1:21">
      <c r="A109" s="2" t="s">
        <v>219</v>
      </c>
      <c r="B109" s="1" t="s">
        <v>220</v>
      </c>
      <c r="C109" s="14">
        <v>633.6</v>
      </c>
      <c r="D109" s="14">
        <v>105.6</v>
      </c>
      <c r="E109" s="14">
        <v>3318.23</v>
      </c>
      <c r="F109" s="14">
        <v>4057.43</v>
      </c>
      <c r="G109" s="14">
        <v>0</v>
      </c>
      <c r="H109" s="14">
        <v>442.08</v>
      </c>
      <c r="I109" s="14">
        <v>0</v>
      </c>
      <c r="J109" s="14">
        <v>0</v>
      </c>
      <c r="K109" s="14">
        <v>611.28</v>
      </c>
      <c r="L109" s="14">
        <v>97.06</v>
      </c>
      <c r="M109" s="14">
        <v>0</v>
      </c>
      <c r="N109" s="14">
        <v>0</v>
      </c>
      <c r="O109" s="14">
        <v>0</v>
      </c>
      <c r="P109" s="14">
        <v>0.01</v>
      </c>
      <c r="Q109" s="14">
        <v>0</v>
      </c>
      <c r="R109" s="14">
        <v>200</v>
      </c>
      <c r="S109" s="14">
        <v>0</v>
      </c>
      <c r="T109" s="14">
        <v>1350.43</v>
      </c>
      <c r="U109" s="14">
        <v>2707</v>
      </c>
    </row>
    <row r="110" spans="1:21">
      <c r="A110" s="2" t="s">
        <v>221</v>
      </c>
      <c r="B110" s="1" t="s">
        <v>222</v>
      </c>
      <c r="C110" s="14">
        <v>480.24</v>
      </c>
      <c r="D110" s="14">
        <v>80.040000000000006</v>
      </c>
      <c r="E110" s="14">
        <v>4430.25</v>
      </c>
      <c r="F110" s="14">
        <v>4990.53</v>
      </c>
      <c r="G110" s="14">
        <v>0</v>
      </c>
      <c r="H110" s="14">
        <v>0</v>
      </c>
      <c r="I110" s="14">
        <v>0</v>
      </c>
      <c r="J110" s="14">
        <v>0</v>
      </c>
      <c r="K110" s="14">
        <v>815.08</v>
      </c>
      <c r="L110" s="14">
        <v>150.66999999999999</v>
      </c>
      <c r="M110" s="14">
        <v>0</v>
      </c>
      <c r="N110" s="14">
        <v>0</v>
      </c>
      <c r="O110" s="14">
        <v>0</v>
      </c>
      <c r="P110" s="15">
        <v>-0.02</v>
      </c>
      <c r="Q110" s="14">
        <v>0</v>
      </c>
      <c r="R110" s="14">
        <v>0</v>
      </c>
      <c r="S110" s="14">
        <v>0</v>
      </c>
      <c r="T110" s="14">
        <v>965.73</v>
      </c>
      <c r="U110" s="14">
        <v>4024.8</v>
      </c>
    </row>
    <row r="111" spans="1:21">
      <c r="A111" s="2" t="s">
        <v>223</v>
      </c>
      <c r="B111" s="1" t="s">
        <v>224</v>
      </c>
      <c r="C111" s="14">
        <v>91.28</v>
      </c>
      <c r="D111" s="14">
        <v>0</v>
      </c>
      <c r="E111" s="14">
        <v>1500</v>
      </c>
      <c r="F111" s="14">
        <v>1591.28</v>
      </c>
      <c r="G111" s="14">
        <v>0</v>
      </c>
      <c r="H111" s="14">
        <v>0</v>
      </c>
      <c r="I111" s="14">
        <v>0</v>
      </c>
      <c r="J111" s="14">
        <v>0</v>
      </c>
      <c r="K111" s="14">
        <v>66.2</v>
      </c>
      <c r="L111" s="14">
        <v>0</v>
      </c>
      <c r="M111" s="14">
        <v>0</v>
      </c>
      <c r="N111" s="14">
        <v>0</v>
      </c>
      <c r="O111" s="14">
        <v>0</v>
      </c>
      <c r="P111" s="14">
        <v>0.08</v>
      </c>
      <c r="Q111" s="14">
        <v>0</v>
      </c>
      <c r="R111" s="14">
        <v>0</v>
      </c>
      <c r="S111" s="14">
        <v>0</v>
      </c>
      <c r="T111" s="14">
        <v>66.28</v>
      </c>
      <c r="U111" s="14">
        <v>1525</v>
      </c>
    </row>
    <row r="112" spans="1:21">
      <c r="A112" s="2" t="s">
        <v>225</v>
      </c>
      <c r="B112" s="1" t="s">
        <v>226</v>
      </c>
      <c r="C112" s="14">
        <v>400.2</v>
      </c>
      <c r="D112" s="14">
        <v>66.7</v>
      </c>
      <c r="E112" s="14">
        <v>1136.28</v>
      </c>
      <c r="F112" s="14">
        <v>1603.18</v>
      </c>
      <c r="G112" s="14">
        <v>0</v>
      </c>
      <c r="H112" s="14">
        <v>0</v>
      </c>
      <c r="I112" s="14">
        <v>0</v>
      </c>
      <c r="J112" s="14">
        <v>0</v>
      </c>
      <c r="K112" s="14">
        <v>67.489999999999995</v>
      </c>
      <c r="L112" s="14">
        <v>24.42</v>
      </c>
      <c r="M112" s="14">
        <v>16.97</v>
      </c>
      <c r="N112" s="14">
        <v>0</v>
      </c>
      <c r="O112" s="14">
        <v>83.13</v>
      </c>
      <c r="P112" s="15">
        <v>-0.03</v>
      </c>
      <c r="Q112" s="14">
        <v>0</v>
      </c>
      <c r="R112" s="14">
        <v>0</v>
      </c>
      <c r="S112" s="14">
        <v>0</v>
      </c>
      <c r="T112" s="14">
        <v>191.98</v>
      </c>
      <c r="U112" s="14">
        <v>1411.2</v>
      </c>
    </row>
    <row r="113" spans="1:21">
      <c r="A113" s="2" t="s">
        <v>227</v>
      </c>
      <c r="B113" s="1" t="s">
        <v>228</v>
      </c>
      <c r="C113" s="14">
        <v>400.2</v>
      </c>
      <c r="D113" s="14">
        <v>80.040000000000006</v>
      </c>
      <c r="E113" s="14">
        <v>678.7</v>
      </c>
      <c r="F113" s="14">
        <v>1158.94</v>
      </c>
      <c r="G113" s="14">
        <v>0</v>
      </c>
      <c r="H113" s="14">
        <v>0</v>
      </c>
      <c r="I113" s="14">
        <v>0</v>
      </c>
      <c r="J113" s="14">
        <v>0</v>
      </c>
      <c r="K113" s="14">
        <v>2.74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2.74</v>
      </c>
      <c r="U113" s="14">
        <v>1156.2</v>
      </c>
    </row>
    <row r="114" spans="1:21">
      <c r="A114" s="2" t="s">
        <v>229</v>
      </c>
      <c r="B114" s="1" t="s">
        <v>230</v>
      </c>
      <c r="C114" s="14">
        <v>537.54</v>
      </c>
      <c r="D114" s="14">
        <v>89.59</v>
      </c>
      <c r="E114" s="14">
        <v>7900.51</v>
      </c>
      <c r="F114" s="14">
        <v>8527.64</v>
      </c>
      <c r="G114" s="14">
        <v>0</v>
      </c>
      <c r="H114" s="14">
        <v>0</v>
      </c>
      <c r="I114" s="14">
        <v>0</v>
      </c>
      <c r="J114" s="14">
        <v>0</v>
      </c>
      <c r="K114" s="14">
        <v>1711.13</v>
      </c>
      <c r="L114" s="14">
        <v>132.78</v>
      </c>
      <c r="M114" s="14">
        <v>85.28</v>
      </c>
      <c r="N114" s="14">
        <v>0</v>
      </c>
      <c r="O114" s="14">
        <v>417.85</v>
      </c>
      <c r="P114" s="14">
        <v>0</v>
      </c>
      <c r="Q114" s="14">
        <v>0</v>
      </c>
      <c r="R114" s="14">
        <v>150</v>
      </c>
      <c r="S114" s="14">
        <v>0</v>
      </c>
      <c r="T114" s="14">
        <v>2497.04</v>
      </c>
      <c r="U114" s="14">
        <v>6030.6</v>
      </c>
    </row>
    <row r="115" spans="1:21">
      <c r="A115" s="2" t="s">
        <v>231</v>
      </c>
      <c r="B115" s="1" t="s">
        <v>232</v>
      </c>
      <c r="C115" s="14">
        <v>547.67999999999995</v>
      </c>
      <c r="D115" s="14">
        <v>91.28</v>
      </c>
      <c r="E115" s="14">
        <v>2911.53</v>
      </c>
      <c r="F115" s="14">
        <v>3550.49</v>
      </c>
      <c r="G115" s="14">
        <v>0</v>
      </c>
      <c r="H115" s="14">
        <v>0</v>
      </c>
      <c r="I115" s="14">
        <v>545.02</v>
      </c>
      <c r="J115" s="14">
        <v>0</v>
      </c>
      <c r="K115" s="14">
        <v>503</v>
      </c>
      <c r="L115" s="14">
        <v>15.85</v>
      </c>
      <c r="M115" s="14">
        <v>0</v>
      </c>
      <c r="N115" s="14">
        <v>0</v>
      </c>
      <c r="O115" s="14">
        <v>0</v>
      </c>
      <c r="P115" s="14">
        <v>0.02</v>
      </c>
      <c r="Q115" s="14">
        <v>0</v>
      </c>
      <c r="R115" s="14">
        <v>0</v>
      </c>
      <c r="S115" s="14">
        <v>0</v>
      </c>
      <c r="T115" s="14">
        <v>1063.8900000000001</v>
      </c>
      <c r="U115" s="14">
        <v>2486.6</v>
      </c>
    </row>
    <row r="116" spans="1:21">
      <c r="A116" s="2" t="s">
        <v>233</v>
      </c>
      <c r="B116" s="1" t="s">
        <v>234</v>
      </c>
      <c r="C116" s="14">
        <v>633.6</v>
      </c>
      <c r="D116" s="14">
        <v>105.6</v>
      </c>
      <c r="E116" s="14">
        <v>4889.92</v>
      </c>
      <c r="F116" s="14">
        <v>5629.12</v>
      </c>
      <c r="G116" s="14">
        <v>0</v>
      </c>
      <c r="H116" s="14">
        <v>0</v>
      </c>
      <c r="I116" s="14">
        <v>0</v>
      </c>
      <c r="J116" s="14">
        <v>0</v>
      </c>
      <c r="K116" s="14">
        <v>965.28</v>
      </c>
      <c r="L116" s="14">
        <v>194.59</v>
      </c>
      <c r="M116" s="14">
        <v>0</v>
      </c>
      <c r="N116" s="14">
        <v>0</v>
      </c>
      <c r="O116" s="14">
        <v>0</v>
      </c>
      <c r="P116" s="14">
        <v>0.05</v>
      </c>
      <c r="Q116" s="14">
        <v>0</v>
      </c>
      <c r="R116" s="14">
        <v>500</v>
      </c>
      <c r="S116" s="14">
        <v>0</v>
      </c>
      <c r="T116" s="14">
        <v>1659.92</v>
      </c>
      <c r="U116" s="14">
        <v>3969.2</v>
      </c>
    </row>
    <row r="117" spans="1:21" s="7" customFormat="1">
      <c r="A117" s="17" t="s">
        <v>146</v>
      </c>
      <c r="C117" s="7" t="s">
        <v>147</v>
      </c>
      <c r="D117" s="7" t="s">
        <v>147</v>
      </c>
      <c r="E117" s="7" t="s">
        <v>147</v>
      </c>
      <c r="F117" s="7" t="s">
        <v>147</v>
      </c>
      <c r="G117" s="7" t="s">
        <v>147</v>
      </c>
      <c r="H117" s="7" t="s">
        <v>147</v>
      </c>
      <c r="I117" s="7" t="s">
        <v>147</v>
      </c>
      <c r="J117" s="7" t="s">
        <v>147</v>
      </c>
      <c r="K117" s="7" t="s">
        <v>147</v>
      </c>
      <c r="L117" s="7" t="s">
        <v>147</v>
      </c>
      <c r="M117" s="7" t="s">
        <v>147</v>
      </c>
      <c r="N117" s="7" t="s">
        <v>147</v>
      </c>
      <c r="O117" s="7" t="s">
        <v>147</v>
      </c>
      <c r="P117" s="7" t="s">
        <v>147</v>
      </c>
      <c r="Q117" s="7" t="s">
        <v>147</v>
      </c>
      <c r="R117" s="7" t="s">
        <v>147</v>
      </c>
      <c r="S117" s="7" t="s">
        <v>147</v>
      </c>
      <c r="T117" s="7" t="s">
        <v>147</v>
      </c>
      <c r="U117" s="7" t="s">
        <v>147</v>
      </c>
    </row>
    <row r="118" spans="1:21">
      <c r="C118" s="19">
        <v>22087.02</v>
      </c>
      <c r="D118" s="19">
        <v>3755.37</v>
      </c>
      <c r="E118" s="19">
        <v>131519.78</v>
      </c>
      <c r="F118" s="19">
        <v>157362.17000000001</v>
      </c>
      <c r="G118" s="19">
        <v>30</v>
      </c>
      <c r="H118" s="19">
        <v>442.08</v>
      </c>
      <c r="I118" s="19">
        <v>2330.85</v>
      </c>
      <c r="J118" s="20">
        <v>-142.22</v>
      </c>
      <c r="K118" s="19">
        <v>23415.279999999999</v>
      </c>
      <c r="L118" s="19">
        <v>3321.44</v>
      </c>
      <c r="M118" s="19">
        <v>805.72</v>
      </c>
      <c r="N118" s="19">
        <v>0</v>
      </c>
      <c r="O118" s="19">
        <v>3948</v>
      </c>
      <c r="P118" s="19">
        <v>0.82</v>
      </c>
      <c r="Q118" s="19">
        <v>0</v>
      </c>
      <c r="R118" s="19">
        <v>4200</v>
      </c>
      <c r="S118" s="19">
        <v>200</v>
      </c>
      <c r="T118" s="19">
        <v>38551.97</v>
      </c>
      <c r="U118" s="19">
        <v>118810.2</v>
      </c>
    </row>
    <row r="120" spans="1:21" s="7" customFormat="1">
      <c r="A120" s="16"/>
      <c r="C120" s="7" t="s">
        <v>235</v>
      </c>
      <c r="D120" s="7" t="s">
        <v>235</v>
      </c>
      <c r="E120" s="7" t="s">
        <v>235</v>
      </c>
      <c r="F120" s="7" t="s">
        <v>235</v>
      </c>
      <c r="G120" s="7" t="s">
        <v>235</v>
      </c>
      <c r="H120" s="7" t="s">
        <v>235</v>
      </c>
      <c r="I120" s="7" t="s">
        <v>235</v>
      </c>
      <c r="J120" s="7" t="s">
        <v>235</v>
      </c>
      <c r="K120" s="7" t="s">
        <v>235</v>
      </c>
      <c r="L120" s="7" t="s">
        <v>235</v>
      </c>
      <c r="M120" s="7" t="s">
        <v>235</v>
      </c>
      <c r="N120" s="7" t="s">
        <v>235</v>
      </c>
      <c r="O120" s="7" t="s">
        <v>235</v>
      </c>
      <c r="P120" s="7" t="s">
        <v>235</v>
      </c>
      <c r="Q120" s="7" t="s">
        <v>235</v>
      </c>
      <c r="R120" s="7" t="s">
        <v>235</v>
      </c>
      <c r="S120" s="7" t="s">
        <v>235</v>
      </c>
      <c r="T120" s="7" t="s">
        <v>235</v>
      </c>
      <c r="U120" s="7" t="s">
        <v>235</v>
      </c>
    </row>
    <row r="121" spans="1:21">
      <c r="A121" s="17" t="s">
        <v>236</v>
      </c>
      <c r="B121" s="1" t="s">
        <v>237</v>
      </c>
      <c r="C121" s="19">
        <v>90153.06</v>
      </c>
      <c r="D121" s="19">
        <v>15499.71</v>
      </c>
      <c r="E121" s="19">
        <v>450731.48</v>
      </c>
      <c r="F121" s="19">
        <v>556384.25</v>
      </c>
      <c r="G121" s="19">
        <v>30</v>
      </c>
      <c r="H121" s="19">
        <v>4470.6099999999997</v>
      </c>
      <c r="I121" s="19">
        <v>4784.28</v>
      </c>
      <c r="J121" s="20">
        <v>-485.51</v>
      </c>
      <c r="K121" s="19">
        <v>113696.13</v>
      </c>
      <c r="L121" s="19">
        <v>8593.6299999999992</v>
      </c>
      <c r="M121" s="19">
        <v>805.72</v>
      </c>
      <c r="N121" s="19">
        <v>9960</v>
      </c>
      <c r="O121" s="19">
        <v>3948</v>
      </c>
      <c r="P121" s="19">
        <v>0.31</v>
      </c>
      <c r="Q121" s="19">
        <v>1383.88</v>
      </c>
      <c r="R121" s="19">
        <v>5500</v>
      </c>
      <c r="S121" s="19">
        <v>200</v>
      </c>
      <c r="T121" s="19">
        <v>152887.04999999999</v>
      </c>
      <c r="U121" s="19">
        <v>403497.2</v>
      </c>
    </row>
    <row r="123" spans="1:21">
      <c r="C123" s="1" t="s">
        <v>237</v>
      </c>
      <c r="D123" s="1" t="s">
        <v>237</v>
      </c>
      <c r="E123" s="1" t="s">
        <v>237</v>
      </c>
      <c r="F123" s="1" t="s">
        <v>237</v>
      </c>
      <c r="G123" s="1" t="s">
        <v>237</v>
      </c>
      <c r="H123" s="1" t="s">
        <v>237</v>
      </c>
      <c r="I123" s="1" t="s">
        <v>237</v>
      </c>
      <c r="J123" s="1" t="s">
        <v>237</v>
      </c>
      <c r="K123" s="1" t="s">
        <v>237</v>
      </c>
      <c r="L123" s="1" t="s">
        <v>237</v>
      </c>
      <c r="M123" s="1" t="s">
        <v>237</v>
      </c>
      <c r="N123" s="1" t="s">
        <v>237</v>
      </c>
      <c r="O123" s="1" t="s">
        <v>237</v>
      </c>
      <c r="P123" s="1" t="s">
        <v>237</v>
      </c>
      <c r="Q123" s="1" t="s">
        <v>237</v>
      </c>
      <c r="R123" s="1" t="s">
        <v>237</v>
      </c>
      <c r="S123" s="1" t="s">
        <v>237</v>
      </c>
      <c r="T123" s="1" t="s">
        <v>237</v>
      </c>
      <c r="U123" s="1" t="s">
        <v>237</v>
      </c>
    </row>
    <row r="124" spans="1:21">
      <c r="A124" s="2" t="s">
        <v>237</v>
      </c>
      <c r="B124" s="1" t="s">
        <v>237</v>
      </c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9"/>
  <sheetViews>
    <sheetView topLeftCell="A91" workbookViewId="0">
      <selection activeCell="D119" sqref="D119"/>
    </sheetView>
  </sheetViews>
  <sheetFormatPr baseColWidth="10" defaultRowHeight="15"/>
  <cols>
    <col min="2" max="2" width="14.7109375" customWidth="1"/>
    <col min="3" max="3" width="18.85546875" bestFit="1" customWidth="1"/>
    <col min="4" max="4" width="12.5703125" bestFit="1" customWidth="1"/>
    <col min="5" max="5" width="34" bestFit="1" customWidth="1"/>
  </cols>
  <sheetData>
    <row r="1" spans="1:10">
      <c r="A1" s="22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>
      <c r="A2" s="23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19.5">
      <c r="A3" s="21" t="s">
        <v>2</v>
      </c>
      <c r="B3" s="21"/>
      <c r="C3" s="24"/>
      <c r="D3" s="21"/>
      <c r="E3" s="21"/>
      <c r="F3" s="21"/>
      <c r="G3" s="21"/>
      <c r="H3" s="21"/>
      <c r="I3" s="21"/>
      <c r="J3" s="21"/>
    </row>
    <row r="4" spans="1:10">
      <c r="A4" s="21" t="s">
        <v>238</v>
      </c>
      <c r="B4" s="21"/>
      <c r="C4" s="21"/>
      <c r="D4" s="21"/>
      <c r="E4" s="21"/>
      <c r="F4" s="21"/>
      <c r="G4" s="21"/>
      <c r="H4" s="21"/>
      <c r="I4" s="21"/>
      <c r="J4" s="21"/>
    </row>
    <row r="6" spans="1:10">
      <c r="A6" s="25"/>
      <c r="B6" s="25"/>
      <c r="C6" s="25"/>
      <c r="D6" s="25"/>
      <c r="E6" s="25"/>
      <c r="F6" s="25"/>
      <c r="G6" s="25"/>
      <c r="H6" s="25"/>
      <c r="I6" s="21"/>
      <c r="J6" s="21"/>
    </row>
    <row r="7" spans="1:10">
      <c r="A7" s="26"/>
      <c r="B7" s="26"/>
      <c r="C7" s="26"/>
      <c r="D7" s="26"/>
      <c r="E7" s="26"/>
      <c r="F7" s="26"/>
      <c r="G7" s="26"/>
      <c r="H7" s="26"/>
      <c r="I7" s="21"/>
      <c r="J7" s="21"/>
    </row>
    <row r="8" spans="1:10">
      <c r="A8" s="28" t="s">
        <v>239</v>
      </c>
      <c r="B8" s="28" t="s">
        <v>240</v>
      </c>
      <c r="C8" s="28" t="s">
        <v>241</v>
      </c>
      <c r="D8" s="29" t="s">
        <v>242</v>
      </c>
      <c r="E8" s="28" t="s">
        <v>243</v>
      </c>
      <c r="F8" s="27"/>
      <c r="G8" s="27"/>
      <c r="H8" s="27"/>
      <c r="I8" s="27"/>
      <c r="J8" s="27"/>
    </row>
    <row r="9" spans="1:10">
      <c r="A9" s="21" t="s">
        <v>177</v>
      </c>
      <c r="B9" s="21"/>
      <c r="C9" s="21" t="s">
        <v>244</v>
      </c>
      <c r="D9" s="21">
        <v>2131.2000000000003</v>
      </c>
      <c r="E9" s="21" t="s">
        <v>178</v>
      </c>
      <c r="F9" s="21"/>
      <c r="G9" s="21"/>
      <c r="H9" s="21"/>
      <c r="I9" s="21"/>
      <c r="J9" s="21"/>
    </row>
    <row r="10" spans="1:10">
      <c r="A10" s="21" t="s">
        <v>201</v>
      </c>
      <c r="B10" s="21"/>
      <c r="C10" s="21" t="s">
        <v>244</v>
      </c>
      <c r="D10" s="21">
        <v>960.2</v>
      </c>
      <c r="E10" s="21" t="s">
        <v>202</v>
      </c>
      <c r="F10" s="21"/>
      <c r="G10" s="21"/>
      <c r="H10" s="21"/>
      <c r="I10" s="21"/>
      <c r="J10" s="21"/>
    </row>
    <row r="11" spans="1:10">
      <c r="A11" s="21" t="s">
        <v>122</v>
      </c>
      <c r="B11" s="21"/>
      <c r="C11" s="21" t="s">
        <v>244</v>
      </c>
      <c r="D11" s="21">
        <v>463.40000000000003</v>
      </c>
      <c r="E11" s="21" t="s">
        <v>123</v>
      </c>
      <c r="F11" s="21"/>
      <c r="G11" s="21"/>
      <c r="H11" s="21"/>
      <c r="I11" s="21"/>
      <c r="J11" s="21"/>
    </row>
    <row r="12" spans="1:10">
      <c r="A12" s="21"/>
      <c r="B12" s="21" t="s">
        <v>245</v>
      </c>
      <c r="C12" s="21"/>
      <c r="D12" s="30">
        <v>3554.8</v>
      </c>
      <c r="E12" s="21" t="s">
        <v>246</v>
      </c>
      <c r="F12" s="21"/>
      <c r="G12" s="21"/>
      <c r="H12" s="21"/>
      <c r="I12" s="21"/>
      <c r="J12" s="21"/>
    </row>
    <row r="14" spans="1:10">
      <c r="A14" s="21" t="s">
        <v>151</v>
      </c>
      <c r="B14" s="21">
        <v>56708845760</v>
      </c>
      <c r="C14" s="21" t="s">
        <v>247</v>
      </c>
      <c r="D14" s="21">
        <v>2714.2000000000003</v>
      </c>
      <c r="E14" s="21" t="s">
        <v>152</v>
      </c>
      <c r="F14" s="21"/>
      <c r="G14" s="21"/>
      <c r="H14" s="21"/>
      <c r="I14" s="21"/>
      <c r="J14" s="21"/>
    </row>
    <row r="15" spans="1:10">
      <c r="A15" s="21" t="s">
        <v>153</v>
      </c>
      <c r="B15" s="21">
        <v>56708845774</v>
      </c>
      <c r="C15" s="21" t="s">
        <v>247</v>
      </c>
      <c r="D15" s="21">
        <v>6115</v>
      </c>
      <c r="E15" s="21" t="s">
        <v>154</v>
      </c>
      <c r="F15" s="21"/>
      <c r="G15" s="21"/>
      <c r="H15" s="21"/>
      <c r="I15" s="21"/>
      <c r="J15" s="21"/>
    </row>
    <row r="16" spans="1:10">
      <c r="A16" s="21">
        <v>16</v>
      </c>
      <c r="B16" s="21">
        <v>56708881292</v>
      </c>
      <c r="C16" s="21" t="s">
        <v>247</v>
      </c>
      <c r="D16" s="21">
        <v>25508.800000000003</v>
      </c>
      <c r="E16" s="21" t="s">
        <v>35</v>
      </c>
      <c r="F16" s="21"/>
      <c r="G16" s="21"/>
      <c r="H16" s="21"/>
      <c r="I16" s="21"/>
      <c r="J16" s="21"/>
    </row>
    <row r="17" spans="1:5">
      <c r="A17" s="21" t="s">
        <v>159</v>
      </c>
      <c r="B17" s="21">
        <v>56708845791</v>
      </c>
      <c r="C17" s="21" t="s">
        <v>247</v>
      </c>
      <c r="D17" s="21">
        <v>2615.2000000000003</v>
      </c>
      <c r="E17" s="21" t="s">
        <v>160</v>
      </c>
    </row>
    <row r="18" spans="1:5">
      <c r="A18" s="21">
        <v>18</v>
      </c>
      <c r="B18" s="21">
        <v>56708881349</v>
      </c>
      <c r="C18" s="21" t="s">
        <v>247</v>
      </c>
      <c r="D18" s="21">
        <v>40024.200000000004</v>
      </c>
      <c r="E18" s="21" t="s">
        <v>49</v>
      </c>
    </row>
    <row r="19" spans="1:5">
      <c r="A19" s="21" t="s">
        <v>167</v>
      </c>
      <c r="B19" s="21">
        <v>56708845820</v>
      </c>
      <c r="C19" s="21" t="s">
        <v>247</v>
      </c>
      <c r="D19" s="21">
        <v>357.40000000000003</v>
      </c>
      <c r="E19" s="21" t="s">
        <v>168</v>
      </c>
    </row>
    <row r="20" spans="1:5">
      <c r="A20" s="21" t="s">
        <v>169</v>
      </c>
      <c r="B20" s="21">
        <v>56708845834</v>
      </c>
      <c r="C20" s="21" t="s">
        <v>247</v>
      </c>
      <c r="D20" s="21">
        <v>3316.4</v>
      </c>
      <c r="E20" s="21" t="s">
        <v>170</v>
      </c>
    </row>
    <row r="21" spans="1:5">
      <c r="A21" s="21" t="s">
        <v>78</v>
      </c>
      <c r="B21" s="21">
        <v>56708881457</v>
      </c>
      <c r="C21" s="21" t="s">
        <v>247</v>
      </c>
      <c r="D21" s="21">
        <v>5570.6</v>
      </c>
      <c r="E21" s="21" t="s">
        <v>79</v>
      </c>
    </row>
    <row r="22" spans="1:5">
      <c r="A22" s="21" t="s">
        <v>80</v>
      </c>
      <c r="B22" s="21">
        <v>56708845038</v>
      </c>
      <c r="C22" s="21" t="s">
        <v>247</v>
      </c>
      <c r="D22" s="21">
        <v>5064.2000000000007</v>
      </c>
      <c r="E22" s="21" t="s">
        <v>81</v>
      </c>
    </row>
    <row r="23" spans="1:5">
      <c r="A23" s="21" t="s">
        <v>181</v>
      </c>
      <c r="B23" s="21">
        <v>56708881915</v>
      </c>
      <c r="C23" s="21" t="s">
        <v>247</v>
      </c>
      <c r="D23" s="21">
        <v>3322.2000000000003</v>
      </c>
      <c r="E23" s="21" t="s">
        <v>182</v>
      </c>
    </row>
    <row r="24" spans="1:5">
      <c r="A24" s="21" t="s">
        <v>185</v>
      </c>
      <c r="B24" s="21">
        <v>56708845865</v>
      </c>
      <c r="C24" s="21" t="s">
        <v>247</v>
      </c>
      <c r="D24" s="21">
        <v>2659</v>
      </c>
      <c r="E24" s="21" t="s">
        <v>186</v>
      </c>
    </row>
    <row r="25" spans="1:5">
      <c r="A25" s="21" t="s">
        <v>187</v>
      </c>
      <c r="B25" s="21">
        <v>56708845879</v>
      </c>
      <c r="C25" s="21" t="s">
        <v>247</v>
      </c>
      <c r="D25" s="21">
        <v>3556.4</v>
      </c>
      <c r="E25" s="21" t="s">
        <v>188</v>
      </c>
    </row>
    <row r="26" spans="1:5">
      <c r="A26" s="21">
        <v>30</v>
      </c>
      <c r="B26" s="21">
        <v>56708881503</v>
      </c>
      <c r="C26" s="21" t="s">
        <v>247</v>
      </c>
      <c r="D26" s="21">
        <v>15775.400000000001</v>
      </c>
      <c r="E26" s="21" t="s">
        <v>93</v>
      </c>
    </row>
    <row r="27" spans="1:5">
      <c r="A27" s="21" t="s">
        <v>195</v>
      </c>
      <c r="B27" s="21">
        <v>56708845911</v>
      </c>
      <c r="C27" s="21" t="s">
        <v>247</v>
      </c>
      <c r="D27" s="21">
        <v>2217.6</v>
      </c>
      <c r="E27" s="21" t="s">
        <v>196</v>
      </c>
    </row>
    <row r="28" spans="1:5">
      <c r="A28" s="21" t="s">
        <v>209</v>
      </c>
      <c r="B28" s="21">
        <v>56708881946</v>
      </c>
      <c r="C28" s="21" t="s">
        <v>247</v>
      </c>
      <c r="D28" s="21">
        <v>4646.2</v>
      </c>
      <c r="E28" s="21" t="s">
        <v>210</v>
      </c>
    </row>
    <row r="29" spans="1:5">
      <c r="A29" s="21" t="s">
        <v>120</v>
      </c>
      <c r="B29" s="21">
        <v>56708881596</v>
      </c>
      <c r="C29" s="21" t="s">
        <v>247</v>
      </c>
      <c r="D29" s="21">
        <v>418</v>
      </c>
      <c r="E29" s="21" t="s">
        <v>121</v>
      </c>
    </row>
    <row r="30" spans="1:5">
      <c r="A30" s="21" t="s">
        <v>217</v>
      </c>
      <c r="B30" s="21">
        <v>56708881963</v>
      </c>
      <c r="C30" s="21" t="s">
        <v>247</v>
      </c>
      <c r="D30" s="21">
        <v>4763.6000000000004</v>
      </c>
      <c r="E30" s="21" t="s">
        <v>218</v>
      </c>
    </row>
    <row r="31" spans="1:5">
      <c r="A31" s="21" t="s">
        <v>229</v>
      </c>
      <c r="B31" s="21">
        <v>60589747903</v>
      </c>
      <c r="C31" s="21" t="s">
        <v>247</v>
      </c>
      <c r="D31" s="21">
        <v>6030.6</v>
      </c>
      <c r="E31" s="21" t="s">
        <v>230</v>
      </c>
    </row>
    <row r="32" spans="1:5">
      <c r="A32" s="21" t="s">
        <v>233</v>
      </c>
      <c r="B32" s="21">
        <v>56708846050</v>
      </c>
      <c r="C32" s="21" t="s">
        <v>247</v>
      </c>
      <c r="D32" s="21">
        <v>3969.2000000000003</v>
      </c>
      <c r="E32" s="21" t="s">
        <v>234</v>
      </c>
    </row>
    <row r="33" spans="1:5">
      <c r="A33" s="21" t="s">
        <v>219</v>
      </c>
      <c r="B33" s="21">
        <v>56708845990</v>
      </c>
      <c r="C33" s="21" t="s">
        <v>247</v>
      </c>
      <c r="D33" s="21">
        <v>2707</v>
      </c>
      <c r="E33" s="21" t="s">
        <v>220</v>
      </c>
    </row>
    <row r="34" spans="1:5">
      <c r="A34" s="21" t="s">
        <v>215</v>
      </c>
      <c r="B34" s="21">
        <v>56708845973</v>
      </c>
      <c r="C34" s="21" t="s">
        <v>247</v>
      </c>
      <c r="D34" s="21">
        <v>1707.8000000000002</v>
      </c>
      <c r="E34" s="21" t="s">
        <v>216</v>
      </c>
    </row>
    <row r="35" spans="1:5">
      <c r="A35" s="21" t="s">
        <v>155</v>
      </c>
      <c r="B35" s="21">
        <v>56708845788</v>
      </c>
      <c r="C35" s="21" t="s">
        <v>247</v>
      </c>
      <c r="D35" s="21">
        <v>1723.8000000000002</v>
      </c>
      <c r="E35" s="21" t="s">
        <v>156</v>
      </c>
    </row>
    <row r="36" spans="1:5">
      <c r="A36" s="21" t="s">
        <v>42</v>
      </c>
      <c r="B36" s="21">
        <v>56708844916</v>
      </c>
      <c r="C36" s="21" t="s">
        <v>247</v>
      </c>
      <c r="D36" s="21">
        <v>320.20000000000005</v>
      </c>
      <c r="E36" s="21" t="s">
        <v>43</v>
      </c>
    </row>
    <row r="37" spans="1:5">
      <c r="A37" s="21" t="s">
        <v>197</v>
      </c>
      <c r="B37" s="21">
        <v>56708845925</v>
      </c>
      <c r="C37" s="21" t="s">
        <v>247</v>
      </c>
      <c r="D37" s="21">
        <v>2801.8</v>
      </c>
      <c r="E37" s="21" t="s">
        <v>198</v>
      </c>
    </row>
    <row r="38" spans="1:5">
      <c r="A38" s="21" t="s">
        <v>179</v>
      </c>
      <c r="B38" s="21">
        <v>56708845851</v>
      </c>
      <c r="C38" s="21" t="s">
        <v>247</v>
      </c>
      <c r="D38" s="21">
        <v>810.6</v>
      </c>
      <c r="E38" s="21" t="s">
        <v>180</v>
      </c>
    </row>
    <row r="39" spans="1:5">
      <c r="A39" s="21" t="s">
        <v>32</v>
      </c>
      <c r="B39" s="21">
        <v>56708844887</v>
      </c>
      <c r="C39" s="21" t="s">
        <v>247</v>
      </c>
      <c r="D39" s="21">
        <v>3033.6000000000004</v>
      </c>
      <c r="E39" s="21" t="s">
        <v>33</v>
      </c>
    </row>
    <row r="40" spans="1:5">
      <c r="A40" s="21" t="s">
        <v>118</v>
      </c>
      <c r="B40" s="21">
        <v>56708845254</v>
      </c>
      <c r="C40" s="21" t="s">
        <v>247</v>
      </c>
      <c r="D40" s="21">
        <v>4619.6000000000004</v>
      </c>
      <c r="E40" s="21" t="s">
        <v>119</v>
      </c>
    </row>
    <row r="41" spans="1:5">
      <c r="A41" s="21" t="s">
        <v>199</v>
      </c>
      <c r="B41" s="21">
        <v>56708845939</v>
      </c>
      <c r="C41" s="21" t="s">
        <v>247</v>
      </c>
      <c r="D41" s="21">
        <v>3333.2000000000003</v>
      </c>
      <c r="E41" s="21" t="s">
        <v>200</v>
      </c>
    </row>
    <row r="42" spans="1:5">
      <c r="A42" s="21" t="s">
        <v>112</v>
      </c>
      <c r="B42" s="21">
        <v>56708845237</v>
      </c>
      <c r="C42" s="21" t="s">
        <v>247</v>
      </c>
      <c r="D42" s="21">
        <v>1206.4000000000001</v>
      </c>
      <c r="E42" s="21" t="s">
        <v>113</v>
      </c>
    </row>
    <row r="43" spans="1:5">
      <c r="A43" s="21" t="s">
        <v>52</v>
      </c>
      <c r="B43" s="21">
        <v>56708844950</v>
      </c>
      <c r="C43" s="21" t="s">
        <v>247</v>
      </c>
      <c r="D43" s="21">
        <v>859</v>
      </c>
      <c r="E43" s="21" t="s">
        <v>53</v>
      </c>
    </row>
    <row r="44" spans="1:5">
      <c r="A44" s="21" t="s">
        <v>124</v>
      </c>
      <c r="B44" s="21">
        <v>56708845268</v>
      </c>
      <c r="C44" s="21" t="s">
        <v>247</v>
      </c>
      <c r="D44" s="21">
        <v>1397.6000000000001</v>
      </c>
      <c r="E44" s="21" t="s">
        <v>125</v>
      </c>
    </row>
    <row r="45" spans="1:5">
      <c r="A45" s="21" t="s">
        <v>82</v>
      </c>
      <c r="B45" s="21">
        <v>56708881460</v>
      </c>
      <c r="C45" s="21" t="s">
        <v>247</v>
      </c>
      <c r="D45" s="21">
        <v>912.40000000000009</v>
      </c>
      <c r="E45" s="21" t="s">
        <v>83</v>
      </c>
    </row>
    <row r="46" spans="1:5">
      <c r="A46" s="21" t="s">
        <v>173</v>
      </c>
      <c r="B46" s="21">
        <v>56708881901</v>
      </c>
      <c r="C46" s="21" t="s">
        <v>247</v>
      </c>
      <c r="D46" s="21">
        <v>3096.8</v>
      </c>
      <c r="E46" s="21" t="s">
        <v>174</v>
      </c>
    </row>
    <row r="47" spans="1:5">
      <c r="A47" s="21" t="s">
        <v>114</v>
      </c>
      <c r="B47" s="21">
        <v>56708845240</v>
      </c>
      <c r="C47" s="21" t="s">
        <v>247</v>
      </c>
      <c r="D47" s="21">
        <v>1657.8000000000002</v>
      </c>
      <c r="E47" s="21" t="s">
        <v>115</v>
      </c>
    </row>
    <row r="48" spans="1:5">
      <c r="A48" s="21" t="s">
        <v>161</v>
      </c>
      <c r="B48" s="21">
        <v>56708881872</v>
      </c>
      <c r="C48" s="21" t="s">
        <v>247</v>
      </c>
      <c r="D48" s="21">
        <v>2631.6000000000004</v>
      </c>
      <c r="E48" s="21" t="s">
        <v>162</v>
      </c>
    </row>
    <row r="49" spans="1:5">
      <c r="A49" s="21" t="s">
        <v>126</v>
      </c>
      <c r="B49" s="21">
        <v>60589939521</v>
      </c>
      <c r="C49" s="21" t="s">
        <v>247</v>
      </c>
      <c r="D49" s="21">
        <v>1295.2</v>
      </c>
      <c r="E49" s="21" t="s">
        <v>127</v>
      </c>
    </row>
    <row r="50" spans="1:5">
      <c r="A50" s="21" t="s">
        <v>38</v>
      </c>
      <c r="B50" s="21">
        <v>56708881304</v>
      </c>
      <c r="C50" s="21" t="s">
        <v>247</v>
      </c>
      <c r="D50" s="21">
        <v>4433.2</v>
      </c>
      <c r="E50" s="21" t="s">
        <v>39</v>
      </c>
    </row>
    <row r="51" spans="1:5">
      <c r="A51" s="21" t="s">
        <v>40</v>
      </c>
      <c r="B51" s="21">
        <v>56708881318</v>
      </c>
      <c r="C51" s="21" t="s">
        <v>247</v>
      </c>
      <c r="D51" s="21">
        <v>551.80000000000007</v>
      </c>
      <c r="E51" s="21" t="s">
        <v>41</v>
      </c>
    </row>
    <row r="52" spans="1:5">
      <c r="A52" s="21" t="s">
        <v>68</v>
      </c>
      <c r="B52" s="21">
        <v>60590329504</v>
      </c>
      <c r="C52" s="21" t="s">
        <v>247</v>
      </c>
      <c r="D52" s="21">
        <v>1118.8</v>
      </c>
      <c r="E52" s="21" t="s">
        <v>69</v>
      </c>
    </row>
    <row r="53" spans="1:5">
      <c r="A53" s="21" t="s">
        <v>207</v>
      </c>
      <c r="B53" s="21">
        <v>56708845942</v>
      </c>
      <c r="C53" s="21" t="s">
        <v>247</v>
      </c>
      <c r="D53" s="21">
        <v>4536.6000000000004</v>
      </c>
      <c r="E53" s="21" t="s">
        <v>208</v>
      </c>
    </row>
    <row r="54" spans="1:5">
      <c r="A54" s="21" t="s">
        <v>128</v>
      </c>
      <c r="B54" s="21">
        <v>60589627948</v>
      </c>
      <c r="C54" s="21" t="s">
        <v>247</v>
      </c>
      <c r="D54" s="21">
        <v>9091.4</v>
      </c>
      <c r="E54" s="21" t="s">
        <v>129</v>
      </c>
    </row>
    <row r="55" spans="1:5">
      <c r="A55" s="21" t="s">
        <v>54</v>
      </c>
      <c r="B55" s="21">
        <v>56708844964</v>
      </c>
      <c r="C55" s="21" t="s">
        <v>247</v>
      </c>
      <c r="D55" s="21">
        <v>1647</v>
      </c>
      <c r="E55" s="21" t="s">
        <v>55</v>
      </c>
    </row>
    <row r="56" spans="1:5">
      <c r="A56" s="21" t="s">
        <v>94</v>
      </c>
      <c r="B56" s="21">
        <v>60589552237</v>
      </c>
      <c r="C56" s="21" t="s">
        <v>247</v>
      </c>
      <c r="D56" s="21">
        <v>1642.6000000000001</v>
      </c>
      <c r="E56" s="21" t="s">
        <v>95</v>
      </c>
    </row>
    <row r="57" spans="1:5">
      <c r="A57" s="21" t="s">
        <v>189</v>
      </c>
      <c r="B57" s="21">
        <v>56708845882</v>
      </c>
      <c r="C57" s="21" t="s">
        <v>247</v>
      </c>
      <c r="D57" s="21">
        <v>1561.8000000000002</v>
      </c>
      <c r="E57" s="21" t="s">
        <v>190</v>
      </c>
    </row>
    <row r="58" spans="1:5">
      <c r="A58" s="21" t="s">
        <v>70</v>
      </c>
      <c r="B58" s="21">
        <v>56708845010</v>
      </c>
      <c r="C58" s="21" t="s">
        <v>247</v>
      </c>
      <c r="D58" s="21">
        <v>2380.2000000000003</v>
      </c>
      <c r="E58" s="21" t="s">
        <v>71</v>
      </c>
    </row>
    <row r="59" spans="1:5">
      <c r="A59" s="21" t="s">
        <v>108</v>
      </c>
      <c r="B59" s="21">
        <v>56708881551</v>
      </c>
      <c r="C59" s="21" t="s">
        <v>247</v>
      </c>
      <c r="D59" s="21">
        <v>5300.6</v>
      </c>
      <c r="E59" s="21" t="s">
        <v>109</v>
      </c>
    </row>
    <row r="60" spans="1:5">
      <c r="A60" s="21" t="s">
        <v>132</v>
      </c>
      <c r="B60" s="21">
        <v>56708845709</v>
      </c>
      <c r="C60" s="21" t="s">
        <v>247</v>
      </c>
      <c r="D60" s="21">
        <v>2156</v>
      </c>
      <c r="E60" s="21" t="s">
        <v>133</v>
      </c>
    </row>
    <row r="61" spans="1:5">
      <c r="A61" s="21" t="s">
        <v>90</v>
      </c>
      <c r="B61" s="21">
        <v>56708845072</v>
      </c>
      <c r="C61" s="21" t="s">
        <v>247</v>
      </c>
      <c r="D61" s="21">
        <v>4867.2</v>
      </c>
      <c r="E61" s="21" t="s">
        <v>91</v>
      </c>
    </row>
    <row r="62" spans="1:5">
      <c r="A62" s="21" t="s">
        <v>140</v>
      </c>
      <c r="B62" s="21">
        <v>60594462438</v>
      </c>
      <c r="C62" s="21" t="s">
        <v>247</v>
      </c>
      <c r="D62" s="21">
        <v>1869.6000000000001</v>
      </c>
      <c r="E62" s="21" t="s">
        <v>141</v>
      </c>
    </row>
    <row r="63" spans="1:5">
      <c r="A63" s="21" t="s">
        <v>213</v>
      </c>
      <c r="B63" s="21">
        <v>56708881608</v>
      </c>
      <c r="C63" s="21" t="s">
        <v>247</v>
      </c>
      <c r="D63" s="21">
        <v>1958.6000000000001</v>
      </c>
      <c r="E63" s="21" t="s">
        <v>214</v>
      </c>
    </row>
    <row r="64" spans="1:5">
      <c r="A64" s="21" t="s">
        <v>60</v>
      </c>
      <c r="B64" s="21">
        <v>56708881383</v>
      </c>
      <c r="C64" s="21" t="s">
        <v>247</v>
      </c>
      <c r="D64" s="21">
        <v>20685.600000000002</v>
      </c>
      <c r="E64" s="21" t="s">
        <v>61</v>
      </c>
    </row>
    <row r="65" spans="1:5">
      <c r="A65" s="21" t="s">
        <v>116</v>
      </c>
      <c r="B65" s="21">
        <v>56708881582</v>
      </c>
      <c r="C65" s="21" t="s">
        <v>247</v>
      </c>
      <c r="D65" s="21">
        <v>4540.2</v>
      </c>
      <c r="E65" s="21" t="s">
        <v>117</v>
      </c>
    </row>
    <row r="66" spans="1:5">
      <c r="A66" s="21" t="s">
        <v>165</v>
      </c>
      <c r="B66" s="21">
        <v>56710773131</v>
      </c>
      <c r="C66" s="21" t="s">
        <v>247</v>
      </c>
      <c r="D66" s="21">
        <v>2986.2000000000003</v>
      </c>
      <c r="E66" s="21" t="s">
        <v>166</v>
      </c>
    </row>
    <row r="67" spans="1:5">
      <c r="A67" s="21" t="s">
        <v>76</v>
      </c>
      <c r="B67" s="21">
        <v>56708881656</v>
      </c>
      <c r="C67" s="21" t="s">
        <v>247</v>
      </c>
      <c r="D67" s="21">
        <v>365.40000000000003</v>
      </c>
      <c r="E67" s="21" t="s">
        <v>77</v>
      </c>
    </row>
    <row r="68" spans="1:5">
      <c r="A68" s="21" t="s">
        <v>98</v>
      </c>
      <c r="B68" s="21">
        <v>56708845530</v>
      </c>
      <c r="C68" s="21" t="s">
        <v>247</v>
      </c>
      <c r="D68" s="21">
        <v>3812.4</v>
      </c>
      <c r="E68" s="21" t="s">
        <v>99</v>
      </c>
    </row>
    <row r="69" spans="1:5">
      <c r="A69" s="21" t="s">
        <v>142</v>
      </c>
      <c r="B69" s="21">
        <v>56710784605</v>
      </c>
      <c r="C69" s="21" t="s">
        <v>247</v>
      </c>
      <c r="D69" s="21">
        <v>5212.8</v>
      </c>
      <c r="E69" s="21" t="s">
        <v>143</v>
      </c>
    </row>
    <row r="70" spans="1:5">
      <c r="A70" s="21" t="s">
        <v>191</v>
      </c>
      <c r="B70" s="21">
        <v>60589845501</v>
      </c>
      <c r="C70" s="21" t="s">
        <v>247</v>
      </c>
      <c r="D70" s="21">
        <v>4254</v>
      </c>
      <c r="E70" s="21" t="s">
        <v>192</v>
      </c>
    </row>
    <row r="71" spans="1:5">
      <c r="A71" s="21" t="s">
        <v>56</v>
      </c>
      <c r="B71" s="21">
        <v>60592609882</v>
      </c>
      <c r="C71" s="21" t="s">
        <v>247</v>
      </c>
      <c r="D71" s="21">
        <v>6365.4000000000005</v>
      </c>
      <c r="E71" s="21" t="s">
        <v>57</v>
      </c>
    </row>
    <row r="72" spans="1:5">
      <c r="A72" s="21" t="s">
        <v>102</v>
      </c>
      <c r="B72" s="21">
        <v>60589665774</v>
      </c>
      <c r="C72" s="21" t="s">
        <v>247</v>
      </c>
      <c r="D72" s="21">
        <v>10296.400000000001</v>
      </c>
      <c r="E72" s="21" t="s">
        <v>103</v>
      </c>
    </row>
    <row r="73" spans="1:5">
      <c r="A73" s="21" t="s">
        <v>225</v>
      </c>
      <c r="B73" s="21">
        <v>60589634536</v>
      </c>
      <c r="C73" s="21" t="s">
        <v>247</v>
      </c>
      <c r="D73" s="21">
        <v>1411.2</v>
      </c>
      <c r="E73" s="21" t="s">
        <v>226</v>
      </c>
    </row>
    <row r="74" spans="1:5">
      <c r="A74" s="21" t="s">
        <v>157</v>
      </c>
      <c r="B74" s="21">
        <v>60589582591</v>
      </c>
      <c r="C74" s="21" t="s">
        <v>247</v>
      </c>
      <c r="D74" s="21">
        <v>1299.6000000000001</v>
      </c>
      <c r="E74" s="21" t="s">
        <v>158</v>
      </c>
    </row>
    <row r="75" spans="1:5">
      <c r="A75" s="21" t="s">
        <v>163</v>
      </c>
      <c r="B75" s="21">
        <v>60589642468</v>
      </c>
      <c r="C75" s="21" t="s">
        <v>247</v>
      </c>
      <c r="D75" s="21">
        <v>1314.4</v>
      </c>
      <c r="E75" s="21" t="s">
        <v>164</v>
      </c>
    </row>
    <row r="76" spans="1:5">
      <c r="A76" s="21" t="s">
        <v>221</v>
      </c>
      <c r="B76" s="21">
        <v>60589597089</v>
      </c>
      <c r="C76" s="21" t="s">
        <v>247</v>
      </c>
      <c r="D76" s="21">
        <v>4024.8</v>
      </c>
      <c r="E76" s="21" t="s">
        <v>222</v>
      </c>
    </row>
    <row r="77" spans="1:5">
      <c r="A77" s="21" t="s">
        <v>203</v>
      </c>
      <c r="B77" s="21">
        <v>60589426888</v>
      </c>
      <c r="C77" s="21" t="s">
        <v>247</v>
      </c>
      <c r="D77" s="21">
        <v>2049.2000000000003</v>
      </c>
      <c r="E77" s="21" t="s">
        <v>204</v>
      </c>
    </row>
    <row r="78" spans="1:5">
      <c r="A78" s="21" t="s">
        <v>72</v>
      </c>
      <c r="B78" s="21">
        <v>60590035188</v>
      </c>
      <c r="C78" s="21" t="s">
        <v>247</v>
      </c>
      <c r="D78" s="21">
        <v>1521.2</v>
      </c>
      <c r="E78" s="21" t="s">
        <v>73</v>
      </c>
    </row>
    <row r="79" spans="1:5">
      <c r="A79" s="21" t="s">
        <v>183</v>
      </c>
      <c r="B79" s="21">
        <v>60589704184</v>
      </c>
      <c r="C79" s="21" t="s">
        <v>247</v>
      </c>
      <c r="D79" s="21">
        <v>3964.6000000000004</v>
      </c>
      <c r="E79" s="21" t="s">
        <v>184</v>
      </c>
    </row>
    <row r="80" spans="1:5">
      <c r="A80" s="21" t="s">
        <v>136</v>
      </c>
      <c r="B80" s="21">
        <v>60590199370</v>
      </c>
      <c r="C80" s="21" t="s">
        <v>247</v>
      </c>
      <c r="D80" s="21">
        <v>3659.8</v>
      </c>
      <c r="E80" s="21" t="s">
        <v>137</v>
      </c>
    </row>
    <row r="81" spans="1:5">
      <c r="A81" s="21" t="s">
        <v>171</v>
      </c>
      <c r="B81" s="21">
        <v>60590100738</v>
      </c>
      <c r="C81" s="21" t="s">
        <v>247</v>
      </c>
      <c r="D81" s="21">
        <v>4703.4000000000005</v>
      </c>
      <c r="E81" s="21" t="s">
        <v>172</v>
      </c>
    </row>
    <row r="82" spans="1:5">
      <c r="A82" s="21" t="s">
        <v>130</v>
      </c>
      <c r="B82" s="21">
        <v>60590412629</v>
      </c>
      <c r="C82" s="21" t="s">
        <v>247</v>
      </c>
      <c r="D82" s="21">
        <v>4227.8</v>
      </c>
      <c r="E82" s="21" t="s">
        <v>131</v>
      </c>
    </row>
    <row r="83" spans="1:5">
      <c r="A83" s="21" t="s">
        <v>96</v>
      </c>
      <c r="B83" s="21">
        <v>60590678030</v>
      </c>
      <c r="C83" s="21" t="s">
        <v>247</v>
      </c>
      <c r="D83" s="21">
        <v>3705.6000000000004</v>
      </c>
      <c r="E83" s="21" t="s">
        <v>97</v>
      </c>
    </row>
    <row r="84" spans="1:5">
      <c r="A84" s="21" t="s">
        <v>175</v>
      </c>
      <c r="B84" s="21">
        <v>60592118015</v>
      </c>
      <c r="C84" s="21" t="s">
        <v>247</v>
      </c>
      <c r="D84" s="21">
        <v>2635.2000000000003</v>
      </c>
      <c r="E84" s="21" t="s">
        <v>176</v>
      </c>
    </row>
    <row r="85" spans="1:5">
      <c r="A85" s="21" t="s">
        <v>106</v>
      </c>
      <c r="B85" s="21">
        <v>60590340221</v>
      </c>
      <c r="C85" s="21" t="s">
        <v>247</v>
      </c>
      <c r="D85" s="21">
        <v>1521.4</v>
      </c>
      <c r="E85" s="21" t="s">
        <v>107</v>
      </c>
    </row>
    <row r="86" spans="1:5">
      <c r="A86" s="21" t="s">
        <v>58</v>
      </c>
      <c r="B86" s="21">
        <v>60592030048</v>
      </c>
      <c r="C86" s="21" t="s">
        <v>247</v>
      </c>
      <c r="D86" s="21">
        <v>2410.6</v>
      </c>
      <c r="E86" s="21" t="s">
        <v>59</v>
      </c>
    </row>
    <row r="87" spans="1:5">
      <c r="A87" s="21" t="s">
        <v>44</v>
      </c>
      <c r="B87" s="21">
        <v>60592545278</v>
      </c>
      <c r="C87" s="21" t="s">
        <v>247</v>
      </c>
      <c r="D87" s="21">
        <v>3251.4</v>
      </c>
      <c r="E87" s="21" t="s">
        <v>45</v>
      </c>
    </row>
    <row r="88" spans="1:5">
      <c r="A88" s="21" t="s">
        <v>193</v>
      </c>
      <c r="B88" s="21">
        <v>60592420864</v>
      </c>
      <c r="C88" s="21" t="s">
        <v>247</v>
      </c>
      <c r="D88" s="21">
        <v>3583.4</v>
      </c>
      <c r="E88" s="21" t="s">
        <v>194</v>
      </c>
    </row>
    <row r="89" spans="1:5">
      <c r="A89" s="21" t="s">
        <v>211</v>
      </c>
      <c r="B89" s="21">
        <v>60592492890</v>
      </c>
      <c r="C89" s="21" t="s">
        <v>247</v>
      </c>
      <c r="D89" s="21">
        <v>1845.2</v>
      </c>
      <c r="E89" s="21" t="s">
        <v>212</v>
      </c>
    </row>
    <row r="90" spans="1:5">
      <c r="A90" s="21" t="s">
        <v>205</v>
      </c>
      <c r="B90" s="21">
        <v>60592585699</v>
      </c>
      <c r="C90" s="21" t="s">
        <v>247</v>
      </c>
      <c r="D90" s="21">
        <v>2318</v>
      </c>
      <c r="E90" s="21" t="s">
        <v>206</v>
      </c>
    </row>
    <row r="91" spans="1:5">
      <c r="A91" s="21" t="s">
        <v>84</v>
      </c>
      <c r="B91" s="21">
        <v>60592636121</v>
      </c>
      <c r="C91" s="21" t="s">
        <v>247</v>
      </c>
      <c r="D91" s="21">
        <v>2269.2000000000003</v>
      </c>
      <c r="E91" s="21" t="s">
        <v>85</v>
      </c>
    </row>
    <row r="92" spans="1:5">
      <c r="A92" s="21" t="s">
        <v>134</v>
      </c>
      <c r="B92" s="21">
        <v>60592631462</v>
      </c>
      <c r="C92" s="21" t="s">
        <v>247</v>
      </c>
      <c r="D92" s="21">
        <v>1265.8000000000002</v>
      </c>
      <c r="E92" s="21" t="s">
        <v>135</v>
      </c>
    </row>
    <row r="93" spans="1:5">
      <c r="A93" s="21" t="s">
        <v>74</v>
      </c>
      <c r="B93" s="21">
        <v>60584074827</v>
      </c>
      <c r="C93" s="21" t="s">
        <v>247</v>
      </c>
      <c r="D93" s="21">
        <v>7224.2000000000007</v>
      </c>
      <c r="E93" s="21" t="s">
        <v>75</v>
      </c>
    </row>
    <row r="94" spans="1:5">
      <c r="A94" s="21" t="s">
        <v>104</v>
      </c>
      <c r="B94" s="21">
        <v>56708881702</v>
      </c>
      <c r="C94" s="21" t="s">
        <v>247</v>
      </c>
      <c r="D94" s="21">
        <v>5500.6</v>
      </c>
      <c r="E94" s="21" t="s">
        <v>105</v>
      </c>
    </row>
    <row r="95" spans="1:5">
      <c r="A95" s="21" t="s">
        <v>88</v>
      </c>
      <c r="B95" s="21">
        <v>60594750506</v>
      </c>
      <c r="C95" s="21" t="s">
        <v>247</v>
      </c>
      <c r="D95" s="21">
        <v>2861.4</v>
      </c>
      <c r="E95" s="21" t="s">
        <v>89</v>
      </c>
    </row>
    <row r="96" spans="1:5">
      <c r="A96" s="21" t="s">
        <v>46</v>
      </c>
      <c r="B96" s="21">
        <v>60594701908</v>
      </c>
      <c r="C96" s="21" t="s">
        <v>247</v>
      </c>
      <c r="D96" s="21">
        <v>2452.4</v>
      </c>
      <c r="E96" s="21" t="s">
        <v>47</v>
      </c>
    </row>
    <row r="97" spans="1:5">
      <c r="A97" s="21" t="s">
        <v>66</v>
      </c>
      <c r="B97" s="21">
        <v>60595209110</v>
      </c>
      <c r="C97" s="21" t="s">
        <v>247</v>
      </c>
      <c r="D97" s="21">
        <v>1019.6</v>
      </c>
      <c r="E97" s="21" t="s">
        <v>67</v>
      </c>
    </row>
    <row r="98" spans="1:5">
      <c r="A98" s="21" t="s">
        <v>50</v>
      </c>
      <c r="B98" s="21">
        <v>60577925003</v>
      </c>
      <c r="C98" s="21" t="s">
        <v>247</v>
      </c>
      <c r="D98" s="21">
        <v>8610.6</v>
      </c>
      <c r="E98" s="21" t="s">
        <v>51</v>
      </c>
    </row>
    <row r="99" spans="1:5">
      <c r="A99" s="21" t="s">
        <v>110</v>
      </c>
      <c r="B99" s="21">
        <v>60595911850</v>
      </c>
      <c r="C99" s="21" t="s">
        <v>247</v>
      </c>
      <c r="D99" s="21">
        <v>3039.2000000000003</v>
      </c>
      <c r="E99" s="21" t="s">
        <v>111</v>
      </c>
    </row>
    <row r="100" spans="1:5">
      <c r="A100" s="21" t="s">
        <v>64</v>
      </c>
      <c r="B100" s="21">
        <v>60566567515</v>
      </c>
      <c r="C100" s="21" t="s">
        <v>247</v>
      </c>
      <c r="D100" s="21">
        <v>1019.6</v>
      </c>
      <c r="E100" s="21" t="s">
        <v>65</v>
      </c>
    </row>
    <row r="101" spans="1:5">
      <c r="A101" s="21" t="s">
        <v>231</v>
      </c>
      <c r="B101" s="21">
        <v>60578682154</v>
      </c>
      <c r="C101" s="21" t="s">
        <v>247</v>
      </c>
      <c r="D101" s="21">
        <v>2486.6000000000004</v>
      </c>
      <c r="E101" s="21" t="s">
        <v>232</v>
      </c>
    </row>
    <row r="102" spans="1:5">
      <c r="A102" s="21" t="s">
        <v>30</v>
      </c>
      <c r="B102" s="21">
        <v>56710784500</v>
      </c>
      <c r="C102" s="21" t="s">
        <v>247</v>
      </c>
      <c r="D102" s="21">
        <v>12398.800000000001</v>
      </c>
      <c r="E102" s="21" t="s">
        <v>31</v>
      </c>
    </row>
    <row r="103" spans="1:5">
      <c r="A103" s="21" t="s">
        <v>86</v>
      </c>
      <c r="B103" s="21">
        <v>60596635649</v>
      </c>
      <c r="C103" s="21" t="s">
        <v>247</v>
      </c>
      <c r="D103" s="21">
        <v>1003</v>
      </c>
      <c r="E103" s="21" t="s">
        <v>87</v>
      </c>
    </row>
    <row r="104" spans="1:5">
      <c r="A104" s="21" t="s">
        <v>227</v>
      </c>
      <c r="B104" s="21">
        <v>60596596065</v>
      </c>
      <c r="C104" s="21" t="s">
        <v>247</v>
      </c>
      <c r="D104" s="21">
        <v>1156.2</v>
      </c>
      <c r="E104" s="21" t="s">
        <v>228</v>
      </c>
    </row>
    <row r="105" spans="1:5">
      <c r="A105" s="21" t="s">
        <v>149</v>
      </c>
      <c r="B105" s="21">
        <v>56697905731</v>
      </c>
      <c r="C105" s="21" t="s">
        <v>247</v>
      </c>
      <c r="D105" s="21">
        <v>1009.2</v>
      </c>
      <c r="E105" s="21" t="s">
        <v>150</v>
      </c>
    </row>
    <row r="106" spans="1:5">
      <c r="A106" s="21" t="s">
        <v>223</v>
      </c>
      <c r="B106" s="21">
        <v>56714607256</v>
      </c>
      <c r="C106" s="21" t="s">
        <v>247</v>
      </c>
      <c r="D106" s="21">
        <v>1525</v>
      </c>
      <c r="E106" s="21" t="s">
        <v>224</v>
      </c>
    </row>
    <row r="107" spans="1:5">
      <c r="A107" s="21"/>
      <c r="B107" s="21" t="s">
        <v>248</v>
      </c>
      <c r="C107" s="21"/>
      <c r="D107" s="30">
        <v>378680.6</v>
      </c>
      <c r="E107" s="21" t="s">
        <v>249</v>
      </c>
    </row>
    <row r="109" spans="1:5">
      <c r="A109" s="21" t="s">
        <v>138</v>
      </c>
      <c r="B109" s="21">
        <v>1179675078</v>
      </c>
      <c r="C109" s="21" t="s">
        <v>250</v>
      </c>
      <c r="D109" s="21">
        <v>15811.6</v>
      </c>
      <c r="E109" s="21" t="s">
        <v>139</v>
      </c>
    </row>
    <row r="110" spans="1:5">
      <c r="A110" s="21" t="s">
        <v>100</v>
      </c>
      <c r="B110" s="21">
        <v>1168500843</v>
      </c>
      <c r="C110" s="21" t="s">
        <v>250</v>
      </c>
      <c r="D110" s="21">
        <v>2947.6000000000004</v>
      </c>
      <c r="E110" s="21" t="s">
        <v>101</v>
      </c>
    </row>
    <row r="111" spans="1:5">
      <c r="A111" s="21" t="s">
        <v>62</v>
      </c>
      <c r="B111" s="21">
        <v>462465140</v>
      </c>
      <c r="C111" s="21" t="s">
        <v>250</v>
      </c>
      <c r="D111" s="21">
        <v>1019.6</v>
      </c>
      <c r="E111" s="21" t="s">
        <v>63</v>
      </c>
    </row>
    <row r="112" spans="1:5">
      <c r="A112" s="21" t="s">
        <v>36</v>
      </c>
      <c r="B112" s="21">
        <v>1543342964</v>
      </c>
      <c r="C112" s="21" t="s">
        <v>250</v>
      </c>
      <c r="D112" s="21">
        <v>1019.6</v>
      </c>
      <c r="E112" s="21" t="s">
        <v>37</v>
      </c>
    </row>
    <row r="113" spans="1:5">
      <c r="A113" s="21" t="s">
        <v>144</v>
      </c>
      <c r="B113" s="21">
        <v>1514177835</v>
      </c>
      <c r="C113" s="21" t="s">
        <v>250</v>
      </c>
      <c r="D113" s="21">
        <v>463.40000000000003</v>
      </c>
      <c r="E113" s="21" t="s">
        <v>145</v>
      </c>
    </row>
    <row r="114" spans="1:5">
      <c r="A114" s="21"/>
      <c r="B114" s="21" t="s">
        <v>251</v>
      </c>
      <c r="C114" s="21"/>
      <c r="D114" s="30">
        <v>21261.8</v>
      </c>
      <c r="E114" s="21" t="s">
        <v>252</v>
      </c>
    </row>
    <row r="116" spans="1:5">
      <c r="A116" s="21"/>
      <c r="B116" s="31" t="s">
        <v>245</v>
      </c>
      <c r="C116" s="31"/>
      <c r="D116" s="32">
        <v>3554.8</v>
      </c>
      <c r="E116" s="31" t="s">
        <v>246</v>
      </c>
    </row>
    <row r="117" spans="1:5">
      <c r="A117" s="21"/>
      <c r="B117" s="31" t="s">
        <v>248</v>
      </c>
      <c r="C117" s="31"/>
      <c r="D117" s="32">
        <v>378680.6</v>
      </c>
      <c r="E117" s="31" t="s">
        <v>249</v>
      </c>
    </row>
    <row r="118" spans="1:5">
      <c r="A118" s="21"/>
      <c r="B118" s="31" t="s">
        <v>251</v>
      </c>
      <c r="C118" s="31"/>
      <c r="D118" s="32">
        <v>21261.8</v>
      </c>
      <c r="E118" s="31" t="s">
        <v>252</v>
      </c>
    </row>
    <row r="119" spans="1:5">
      <c r="A119" s="21"/>
      <c r="B119" s="31"/>
      <c r="C119" s="31"/>
      <c r="D119" s="32">
        <v>403497.2</v>
      </c>
      <c r="E119" s="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/>
  </sheetViews>
  <sheetFormatPr baseColWidth="10" defaultRowHeight="15"/>
  <cols>
    <col min="1" max="1" width="11.42578125" style="21"/>
    <col min="2" max="2" width="11.5703125" style="21" bestFit="1" customWidth="1"/>
    <col min="3" max="16384" width="11.42578125" style="21"/>
  </cols>
  <sheetData>
    <row r="1" spans="1:6">
      <c r="A1" s="49" t="s">
        <v>260</v>
      </c>
      <c r="B1" s="49"/>
      <c r="C1" s="50"/>
      <c r="D1" s="51"/>
      <c r="E1" s="51"/>
      <c r="F1" s="52"/>
    </row>
    <row r="2" spans="1:6">
      <c r="A2" s="49" t="s">
        <v>272</v>
      </c>
      <c r="B2" s="49"/>
      <c r="C2" s="50"/>
      <c r="D2" s="51"/>
      <c r="E2" s="51"/>
      <c r="F2" s="52"/>
    </row>
    <row r="3" spans="1:6">
      <c r="A3" s="49" t="s">
        <v>261</v>
      </c>
      <c r="B3" s="53" t="s">
        <v>273</v>
      </c>
      <c r="C3" s="50"/>
      <c r="D3" s="51"/>
      <c r="E3" s="51"/>
      <c r="F3" s="52"/>
    </row>
    <row r="4" spans="1:6">
      <c r="A4" s="50"/>
      <c r="B4" s="50"/>
      <c r="C4" s="50"/>
      <c r="D4" s="51"/>
      <c r="E4" s="51"/>
      <c r="F4" s="52"/>
    </row>
    <row r="5" spans="1:6">
      <c r="A5" s="50" t="s">
        <v>262</v>
      </c>
      <c r="B5" s="50" t="s">
        <v>263</v>
      </c>
      <c r="C5" s="50"/>
      <c r="D5" s="51"/>
      <c r="E5" s="51"/>
      <c r="F5" s="52"/>
    </row>
    <row r="6" spans="1:6">
      <c r="A6" s="51" t="s">
        <v>264</v>
      </c>
      <c r="B6" s="54">
        <v>291531.17</v>
      </c>
      <c r="C6" s="51"/>
      <c r="D6" s="51"/>
      <c r="E6" s="51"/>
      <c r="F6" s="52"/>
    </row>
    <row r="7" spans="1:6">
      <c r="A7" s="51" t="s">
        <v>265</v>
      </c>
      <c r="B7" s="54">
        <v>75799.600000000006</v>
      </c>
      <c r="C7" s="51"/>
      <c r="D7" s="51"/>
      <c r="E7" s="51"/>
      <c r="F7" s="52"/>
    </row>
    <row r="8" spans="1:6">
      <c r="A8" s="51" t="s">
        <v>266</v>
      </c>
      <c r="B8" s="54">
        <v>0</v>
      </c>
      <c r="C8" s="51"/>
      <c r="D8" s="51"/>
      <c r="E8" s="51"/>
      <c r="F8" s="52"/>
    </row>
    <row r="9" spans="1:6">
      <c r="A9" s="51" t="s">
        <v>267</v>
      </c>
      <c r="B9" s="54">
        <v>5623.5</v>
      </c>
      <c r="C9" s="51"/>
      <c r="D9" s="51"/>
      <c r="E9" s="51"/>
      <c r="F9" s="52"/>
    </row>
    <row r="10" spans="1:6">
      <c r="A10" s="51" t="s">
        <v>268</v>
      </c>
      <c r="B10" s="54">
        <v>0</v>
      </c>
      <c r="C10" s="51"/>
      <c r="D10" s="51"/>
      <c r="E10" s="51"/>
      <c r="F10" s="52"/>
    </row>
    <row r="11" spans="1:6">
      <c r="A11" s="51" t="s">
        <v>269</v>
      </c>
      <c r="B11" s="54">
        <v>63974.9</v>
      </c>
      <c r="C11" s="51"/>
      <c r="D11" s="51"/>
      <c r="E11" s="51"/>
      <c r="F11" s="52"/>
    </row>
    <row r="12" spans="1:6">
      <c r="A12" s="51" t="s">
        <v>270</v>
      </c>
      <c r="B12" s="55">
        <v>0</v>
      </c>
      <c r="C12" s="51"/>
      <c r="D12" s="51"/>
      <c r="E12" s="51"/>
      <c r="F12" s="52"/>
    </row>
    <row r="13" spans="1:6" ht="15.75" thickBot="1">
      <c r="A13" s="51" t="s">
        <v>271</v>
      </c>
      <c r="B13" s="56">
        <v>176259.58</v>
      </c>
      <c r="C13" s="51"/>
      <c r="D13" s="51"/>
      <c r="E13" s="51"/>
      <c r="F13" s="52"/>
    </row>
    <row r="14" spans="1:6">
      <c r="A14" s="51"/>
      <c r="B14" s="57">
        <f>SUM(B6:B13)</f>
        <v>613188.75</v>
      </c>
      <c r="C14" s="51"/>
      <c r="D14" s="57"/>
      <c r="E14" s="51"/>
      <c r="F14" s="52"/>
    </row>
    <row r="15" spans="1:6" ht="15.75" thickBot="1">
      <c r="A15" s="51"/>
      <c r="B15" s="58">
        <f>B14*0.16</f>
        <v>98110.2</v>
      </c>
      <c r="C15" s="51"/>
      <c r="D15" s="52"/>
      <c r="E15" s="51"/>
      <c r="F15" s="52"/>
    </row>
    <row r="16" spans="1:6" ht="15.75" thickTop="1">
      <c r="A16" s="51"/>
      <c r="B16" s="59">
        <f>+B14+B15</f>
        <v>711298.95</v>
      </c>
      <c r="C16" s="51"/>
      <c r="D16" s="59"/>
      <c r="E16" s="51"/>
      <c r="F16" s="52"/>
    </row>
    <row r="17" spans="1:6">
      <c r="A17" s="51"/>
      <c r="B17" s="54">
        <v>711298.95</v>
      </c>
      <c r="C17" s="51"/>
      <c r="D17" s="54"/>
      <c r="E17" s="51"/>
      <c r="F17" s="52"/>
    </row>
    <row r="18" spans="1:6">
      <c r="A18" s="51"/>
      <c r="B18" s="54">
        <f>+B16-B17</f>
        <v>0</v>
      </c>
      <c r="C18" s="51"/>
      <c r="D18" s="54"/>
      <c r="E18" s="51"/>
      <c r="F18" s="52"/>
    </row>
    <row r="19" spans="1:6">
      <c r="A19" s="51"/>
      <c r="B19" s="54"/>
      <c r="C19" s="51"/>
      <c r="D19" s="51"/>
      <c r="E19" s="51"/>
      <c r="F19" s="52"/>
    </row>
    <row r="20" spans="1:6">
      <c r="A20" s="51"/>
      <c r="B20" s="51"/>
      <c r="C20" s="51"/>
      <c r="D20" s="51"/>
      <c r="E20" s="51"/>
      <c r="F20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2017-11-03T17:03:12Z</dcterms:created>
  <dcterms:modified xsi:type="dcterms:W3CDTF">2017-11-06T16:48:27Z</dcterms:modified>
</cp:coreProperties>
</file>