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FACTURACION!$A$11:$N$67</definedName>
  </definedNames>
  <calcPr calcId="124519"/>
</workbook>
</file>

<file path=xl/calcChain.xml><?xml version="1.0" encoding="utf-8"?>
<calcChain xmlns="http://schemas.openxmlformats.org/spreadsheetml/2006/main">
  <c r="B14" i="4"/>
  <c r="B15" s="1"/>
  <c r="B16" l="1"/>
  <c r="B18" s="1"/>
  <c r="F109" i="3" l="1"/>
  <c r="G109"/>
  <c r="E109"/>
  <c r="E71"/>
  <c r="F71" s="1"/>
  <c r="I71" s="1"/>
  <c r="G71"/>
  <c r="H71"/>
  <c r="E72"/>
  <c r="F72" s="1"/>
  <c r="H72"/>
  <c r="E73"/>
  <c r="G73" s="1"/>
  <c r="F73"/>
  <c r="H73"/>
  <c r="E74"/>
  <c r="F74"/>
  <c r="G74"/>
  <c r="H74"/>
  <c r="E75"/>
  <c r="F75"/>
  <c r="G75"/>
  <c r="H75"/>
  <c r="E76"/>
  <c r="F76" s="1"/>
  <c r="H76"/>
  <c r="E77"/>
  <c r="G77" s="1"/>
  <c r="F77"/>
  <c r="I77" s="1"/>
  <c r="H77"/>
  <c r="E78"/>
  <c r="F78"/>
  <c r="G78"/>
  <c r="H78"/>
  <c r="E79"/>
  <c r="F79"/>
  <c r="G79"/>
  <c r="H79"/>
  <c r="E80"/>
  <c r="F80" s="1"/>
  <c r="H80"/>
  <c r="E81"/>
  <c r="G81" s="1"/>
  <c r="F81"/>
  <c r="H81"/>
  <c r="E82"/>
  <c r="F82"/>
  <c r="I82" s="1"/>
  <c r="G82"/>
  <c r="H82"/>
  <c r="E83"/>
  <c r="F83"/>
  <c r="I83" s="1"/>
  <c r="G83"/>
  <c r="H83"/>
  <c r="E84"/>
  <c r="F84" s="1"/>
  <c r="H84"/>
  <c r="E85"/>
  <c r="G85" s="1"/>
  <c r="F85"/>
  <c r="H85"/>
  <c r="E86"/>
  <c r="F86"/>
  <c r="G86"/>
  <c r="H86"/>
  <c r="E87"/>
  <c r="F87"/>
  <c r="G87"/>
  <c r="H87"/>
  <c r="E88"/>
  <c r="F88" s="1"/>
  <c r="H88"/>
  <c r="E89"/>
  <c r="G89" s="1"/>
  <c r="F89"/>
  <c r="H89"/>
  <c r="E90"/>
  <c r="F90"/>
  <c r="G90"/>
  <c r="H90"/>
  <c r="E91"/>
  <c r="F91"/>
  <c r="G91"/>
  <c r="H91"/>
  <c r="E92"/>
  <c r="F92" s="1"/>
  <c r="H92"/>
  <c r="E93"/>
  <c r="G93" s="1"/>
  <c r="F93"/>
  <c r="I93" s="1"/>
  <c r="H93"/>
  <c r="E94"/>
  <c r="F94"/>
  <c r="G94"/>
  <c r="H94"/>
  <c r="E95"/>
  <c r="F95"/>
  <c r="G95"/>
  <c r="H95"/>
  <c r="E96"/>
  <c r="F96" s="1"/>
  <c r="H96"/>
  <c r="E97"/>
  <c r="G97" s="1"/>
  <c r="F97"/>
  <c r="H97"/>
  <c r="E98"/>
  <c r="F98"/>
  <c r="I98" s="1"/>
  <c r="G98"/>
  <c r="H98"/>
  <c r="E99"/>
  <c r="F99"/>
  <c r="G99"/>
  <c r="I99" s="1"/>
  <c r="H99"/>
  <c r="E100"/>
  <c r="F100" s="1"/>
  <c r="H100"/>
  <c r="E101"/>
  <c r="G101" s="1"/>
  <c r="F101"/>
  <c r="H101"/>
  <c r="E102"/>
  <c r="F102"/>
  <c r="I102" s="1"/>
  <c r="G102"/>
  <c r="H102"/>
  <c r="E103"/>
  <c r="F103" s="1"/>
  <c r="I103" s="1"/>
  <c r="G103"/>
  <c r="H103"/>
  <c r="E104"/>
  <c r="F104" s="1"/>
  <c r="H104"/>
  <c r="E105"/>
  <c r="G105" s="1"/>
  <c r="F105"/>
  <c r="H105"/>
  <c r="E106"/>
  <c r="F106"/>
  <c r="I106" s="1"/>
  <c r="G106"/>
  <c r="H106"/>
  <c r="E107"/>
  <c r="F107" s="1"/>
  <c r="I107" s="1"/>
  <c r="G107"/>
  <c r="H107"/>
  <c r="I70"/>
  <c r="J70" s="1"/>
  <c r="H70"/>
  <c r="G70"/>
  <c r="F70"/>
  <c r="E70"/>
  <c r="E55"/>
  <c r="F55" s="1"/>
  <c r="H55"/>
  <c r="E56"/>
  <c r="F56" s="1"/>
  <c r="H56"/>
  <c r="E57"/>
  <c r="G57" s="1"/>
  <c r="H57"/>
  <c r="E58"/>
  <c r="G58" s="1"/>
  <c r="H58"/>
  <c r="E59"/>
  <c r="G59" s="1"/>
  <c r="H59"/>
  <c r="E60"/>
  <c r="G60" s="1"/>
  <c r="H60"/>
  <c r="E61"/>
  <c r="G61" s="1"/>
  <c r="H61"/>
  <c r="E62"/>
  <c r="G62" s="1"/>
  <c r="H62"/>
  <c r="E63"/>
  <c r="F63" s="1"/>
  <c r="H63"/>
  <c r="E64"/>
  <c r="F64" s="1"/>
  <c r="H64"/>
  <c r="E65"/>
  <c r="G65" s="1"/>
  <c r="H65"/>
  <c r="E39"/>
  <c r="F39" s="1"/>
  <c r="H39"/>
  <c r="E40"/>
  <c r="F40" s="1"/>
  <c r="H40"/>
  <c r="E41"/>
  <c r="G41" s="1"/>
  <c r="H41"/>
  <c r="E42"/>
  <c r="G42" s="1"/>
  <c r="H42"/>
  <c r="E43"/>
  <c r="G43" s="1"/>
  <c r="H43"/>
  <c r="E44"/>
  <c r="G44" s="1"/>
  <c r="H44"/>
  <c r="E45"/>
  <c r="G45" s="1"/>
  <c r="H45"/>
  <c r="E46"/>
  <c r="G46" s="1"/>
  <c r="H46"/>
  <c r="E47"/>
  <c r="F47" s="1"/>
  <c r="H47"/>
  <c r="E48"/>
  <c r="F48" s="1"/>
  <c r="H48"/>
  <c r="E49"/>
  <c r="G49" s="1"/>
  <c r="H49"/>
  <c r="E50"/>
  <c r="G50" s="1"/>
  <c r="H50"/>
  <c r="E51"/>
  <c r="G51" s="1"/>
  <c r="H51"/>
  <c r="E52"/>
  <c r="G52" s="1"/>
  <c r="F52"/>
  <c r="H52"/>
  <c r="E53"/>
  <c r="G53" s="1"/>
  <c r="H53"/>
  <c r="E54"/>
  <c r="G54" s="1"/>
  <c r="H54"/>
  <c r="E13"/>
  <c r="F13" s="1"/>
  <c r="H13"/>
  <c r="E14"/>
  <c r="F14" s="1"/>
  <c r="G14"/>
  <c r="H14"/>
  <c r="E15"/>
  <c r="G15" s="1"/>
  <c r="H15"/>
  <c r="E16"/>
  <c r="G16" s="1"/>
  <c r="H16"/>
  <c r="E17"/>
  <c r="G17" s="1"/>
  <c r="H17"/>
  <c r="E18"/>
  <c r="G18" s="1"/>
  <c r="H18"/>
  <c r="E19"/>
  <c r="G19" s="1"/>
  <c r="H19"/>
  <c r="E20"/>
  <c r="G20" s="1"/>
  <c r="H20"/>
  <c r="E21"/>
  <c r="G21" s="1"/>
  <c r="H21"/>
  <c r="E22"/>
  <c r="G22" s="1"/>
  <c r="H22"/>
  <c r="E23"/>
  <c r="H23"/>
  <c r="E24"/>
  <c r="G24" s="1"/>
  <c r="H24"/>
  <c r="E25"/>
  <c r="F25" s="1"/>
  <c r="G25"/>
  <c r="H25"/>
  <c r="E26"/>
  <c r="F26" s="1"/>
  <c r="G26"/>
  <c r="H26"/>
  <c r="E27"/>
  <c r="H27"/>
  <c r="E28"/>
  <c r="G28" s="1"/>
  <c r="H28"/>
  <c r="E29"/>
  <c r="F29" s="1"/>
  <c r="H29"/>
  <c r="E30"/>
  <c r="F30" s="1"/>
  <c r="G30"/>
  <c r="H30"/>
  <c r="E31"/>
  <c r="H31"/>
  <c r="E32"/>
  <c r="F32" s="1"/>
  <c r="H32"/>
  <c r="E33"/>
  <c r="G33" s="1"/>
  <c r="H33"/>
  <c r="E34"/>
  <c r="G34" s="1"/>
  <c r="H34"/>
  <c r="E35"/>
  <c r="F35" s="1"/>
  <c r="H35"/>
  <c r="E36"/>
  <c r="G36" s="1"/>
  <c r="H36"/>
  <c r="E37"/>
  <c r="G37" s="1"/>
  <c r="H37"/>
  <c r="E38"/>
  <c r="G38" s="1"/>
  <c r="H38"/>
  <c r="H12"/>
  <c r="E12"/>
  <c r="F28" l="1"/>
  <c r="G40"/>
  <c r="E67"/>
  <c r="E112" s="1"/>
  <c r="F34"/>
  <c r="I34" s="1"/>
  <c r="J34" s="1"/>
  <c r="K34" s="1"/>
  <c r="G29"/>
  <c r="F18"/>
  <c r="G13"/>
  <c r="G39"/>
  <c r="I39" s="1"/>
  <c r="J39" s="1"/>
  <c r="F51"/>
  <c r="G56"/>
  <c r="G55"/>
  <c r="F36"/>
  <c r="I36" s="1"/>
  <c r="J36" s="1"/>
  <c r="K36" s="1"/>
  <c r="F33"/>
  <c r="F24"/>
  <c r="F17"/>
  <c r="F50"/>
  <c r="I50" s="1"/>
  <c r="I30"/>
  <c r="I29"/>
  <c r="I14"/>
  <c r="I13"/>
  <c r="J13" s="1"/>
  <c r="K13" s="1"/>
  <c r="I52"/>
  <c r="J52" s="1"/>
  <c r="K52" s="1"/>
  <c r="I51"/>
  <c r="G48"/>
  <c r="I48" s="1"/>
  <c r="J48" s="1"/>
  <c r="K48" s="1"/>
  <c r="G47"/>
  <c r="I47" s="1"/>
  <c r="J47" s="1"/>
  <c r="K47" s="1"/>
  <c r="F46"/>
  <c r="I46" s="1"/>
  <c r="J46" s="1"/>
  <c r="K46" s="1"/>
  <c r="G64"/>
  <c r="I64" s="1"/>
  <c r="J64" s="1"/>
  <c r="K64" s="1"/>
  <c r="G63"/>
  <c r="I63" s="1"/>
  <c r="J63" s="1"/>
  <c r="K63" s="1"/>
  <c r="F62"/>
  <c r="I62" s="1"/>
  <c r="F12"/>
  <c r="F38"/>
  <c r="F37"/>
  <c r="F22"/>
  <c r="I22" s="1"/>
  <c r="J22" s="1"/>
  <c r="K22" s="1"/>
  <c r="F21"/>
  <c r="F16"/>
  <c r="F54"/>
  <c r="F44"/>
  <c r="I44" s="1"/>
  <c r="J44" s="1"/>
  <c r="K44" s="1"/>
  <c r="F43"/>
  <c r="I43" s="1"/>
  <c r="J43" s="1"/>
  <c r="K43" s="1"/>
  <c r="F60"/>
  <c r="F59"/>
  <c r="G12"/>
  <c r="I26"/>
  <c r="J26" s="1"/>
  <c r="K26" s="1"/>
  <c r="I25"/>
  <c r="F20"/>
  <c r="I20" s="1"/>
  <c r="F42"/>
  <c r="I42" s="1"/>
  <c r="F58"/>
  <c r="I58" s="1"/>
  <c r="H67"/>
  <c r="H109"/>
  <c r="I38"/>
  <c r="J38" s="1"/>
  <c r="K38" s="1"/>
  <c r="I37"/>
  <c r="I21"/>
  <c r="I60"/>
  <c r="J60" s="1"/>
  <c r="K60" s="1"/>
  <c r="I59"/>
  <c r="J59" s="1"/>
  <c r="K70"/>
  <c r="I95"/>
  <c r="I94"/>
  <c r="I79"/>
  <c r="I78"/>
  <c r="I87"/>
  <c r="I86"/>
  <c r="J86" s="1"/>
  <c r="K86" s="1"/>
  <c r="I33"/>
  <c r="I28"/>
  <c r="J28" s="1"/>
  <c r="I18"/>
  <c r="I17"/>
  <c r="I40"/>
  <c r="I56"/>
  <c r="J56" s="1"/>
  <c r="K56" s="1"/>
  <c r="I55"/>
  <c r="J55" s="1"/>
  <c r="K55" s="1"/>
  <c r="I105"/>
  <c r="I101"/>
  <c r="J101" s="1"/>
  <c r="K101" s="1"/>
  <c r="I91"/>
  <c r="I90"/>
  <c r="I85"/>
  <c r="I75"/>
  <c r="I74"/>
  <c r="J107"/>
  <c r="K107" s="1"/>
  <c r="J103"/>
  <c r="K103"/>
  <c r="J98"/>
  <c r="K98" s="1"/>
  <c r="J93"/>
  <c r="K93" s="1"/>
  <c r="I88"/>
  <c r="J83"/>
  <c r="K83" s="1"/>
  <c r="J82"/>
  <c r="K82" s="1"/>
  <c r="J77"/>
  <c r="K77" s="1"/>
  <c r="J95"/>
  <c r="K95" s="1"/>
  <c r="I89"/>
  <c r="J79"/>
  <c r="K79" s="1"/>
  <c r="J78"/>
  <c r="K78" s="1"/>
  <c r="I73"/>
  <c r="J75"/>
  <c r="K75" s="1"/>
  <c r="J105"/>
  <c r="K105" s="1"/>
  <c r="J90"/>
  <c r="K90" s="1"/>
  <c r="J85"/>
  <c r="K85" s="1"/>
  <c r="J74"/>
  <c r="K74" s="1"/>
  <c r="J106"/>
  <c r="K106" s="1"/>
  <c r="J102"/>
  <c r="K102" s="1"/>
  <c r="J99"/>
  <c r="K99" s="1"/>
  <c r="I97"/>
  <c r="J87"/>
  <c r="K87" s="1"/>
  <c r="I81"/>
  <c r="I76"/>
  <c r="K71"/>
  <c r="J71"/>
  <c r="G104"/>
  <c r="I104" s="1"/>
  <c r="G100"/>
  <c r="I100" s="1"/>
  <c r="G96"/>
  <c r="I96" s="1"/>
  <c r="G92"/>
  <c r="I92" s="1"/>
  <c r="G88"/>
  <c r="G84"/>
  <c r="I84" s="1"/>
  <c r="G80"/>
  <c r="I80" s="1"/>
  <c r="G76"/>
  <c r="G72"/>
  <c r="I72"/>
  <c r="F65"/>
  <c r="I65" s="1"/>
  <c r="F61"/>
  <c r="I61" s="1"/>
  <c r="F57"/>
  <c r="I57" s="1"/>
  <c r="J51"/>
  <c r="K51" s="1"/>
  <c r="I54"/>
  <c r="J40"/>
  <c r="K40" s="1"/>
  <c r="F53"/>
  <c r="I53" s="1"/>
  <c r="F49"/>
  <c r="I49" s="1"/>
  <c r="F45"/>
  <c r="I45" s="1"/>
  <c r="F41"/>
  <c r="I41" s="1"/>
  <c r="J25"/>
  <c r="K25" s="1"/>
  <c r="J20"/>
  <c r="K20" s="1"/>
  <c r="J37"/>
  <c r="K37" s="1"/>
  <c r="I16"/>
  <c r="J33"/>
  <c r="K33" s="1"/>
  <c r="J18"/>
  <c r="K18" s="1"/>
  <c r="J30"/>
  <c r="K30" s="1"/>
  <c r="J29"/>
  <c r="K29" s="1"/>
  <c r="I24"/>
  <c r="J14"/>
  <c r="K14" s="1"/>
  <c r="G35"/>
  <c r="I35" s="1"/>
  <c r="G31"/>
  <c r="G27"/>
  <c r="G23"/>
  <c r="G32"/>
  <c r="I32" s="1"/>
  <c r="F31"/>
  <c r="I31" s="1"/>
  <c r="F27"/>
  <c r="I27" s="1"/>
  <c r="F23"/>
  <c r="I23" s="1"/>
  <c r="F19"/>
  <c r="F15"/>
  <c r="I15" s="1"/>
  <c r="I19"/>
  <c r="J58" l="1"/>
  <c r="K58" s="1"/>
  <c r="F67"/>
  <c r="F112" s="1"/>
  <c r="I12"/>
  <c r="J12" s="1"/>
  <c r="J17"/>
  <c r="K17" s="1"/>
  <c r="G67"/>
  <c r="G112" s="1"/>
  <c r="I109"/>
  <c r="H112"/>
  <c r="K28"/>
  <c r="I67"/>
  <c r="I112" s="1"/>
  <c r="J21"/>
  <c r="K21" s="1"/>
  <c r="K39"/>
  <c r="K59"/>
  <c r="J91"/>
  <c r="K91" s="1"/>
  <c r="J94"/>
  <c r="K94" s="1"/>
  <c r="K12"/>
  <c r="J80"/>
  <c r="K80" s="1"/>
  <c r="J96"/>
  <c r="K96"/>
  <c r="J84"/>
  <c r="K84" s="1"/>
  <c r="J100"/>
  <c r="K100" s="1"/>
  <c r="J104"/>
  <c r="K104" s="1"/>
  <c r="J92"/>
  <c r="K92" s="1"/>
  <c r="J97"/>
  <c r="K97" s="1"/>
  <c r="J76"/>
  <c r="K76" s="1"/>
  <c r="J88"/>
  <c r="K88" s="1"/>
  <c r="J81"/>
  <c r="K81" s="1"/>
  <c r="K73"/>
  <c r="J73"/>
  <c r="J72"/>
  <c r="K72"/>
  <c r="K89"/>
  <c r="J89"/>
  <c r="J65"/>
  <c r="K65" s="1"/>
  <c r="J62"/>
  <c r="K62" s="1"/>
  <c r="J57"/>
  <c r="K57" s="1"/>
  <c r="J61"/>
  <c r="K61" s="1"/>
  <c r="J53"/>
  <c r="K53" s="1"/>
  <c r="J41"/>
  <c r="K41" s="1"/>
  <c r="J54"/>
  <c r="K54" s="1"/>
  <c r="J42"/>
  <c r="K42" s="1"/>
  <c r="J45"/>
  <c r="K45" s="1"/>
  <c r="J49"/>
  <c r="K49" s="1"/>
  <c r="J50"/>
  <c r="K50" s="1"/>
  <c r="J31"/>
  <c r="K31" s="1"/>
  <c r="J35"/>
  <c r="K35" s="1"/>
  <c r="J23"/>
  <c r="K23" s="1"/>
  <c r="J24"/>
  <c r="K24" s="1"/>
  <c r="J27"/>
  <c r="K27" s="1"/>
  <c r="J32"/>
  <c r="K32" s="1"/>
  <c r="J19"/>
  <c r="K19" s="1"/>
  <c r="J15"/>
  <c r="K15" s="1"/>
  <c r="J16"/>
  <c r="K16" s="1"/>
  <c r="K109" l="1"/>
  <c r="J109"/>
  <c r="J67"/>
  <c r="J112" s="1"/>
  <c r="K67"/>
  <c r="K112" s="1"/>
</calcChain>
</file>

<file path=xl/sharedStrings.xml><?xml version="1.0" encoding="utf-8"?>
<sst xmlns="http://schemas.openxmlformats.org/spreadsheetml/2006/main" count="961" uniqueCount="318">
  <si>
    <t>CONTPAQ i</t>
  </si>
  <si>
    <t xml:space="preserve">      NÓMINAS</t>
  </si>
  <si>
    <t>011 INGENIERIA FISCAL LABORAL SC</t>
  </si>
  <si>
    <t>Lista de Raya (forma tabular)</t>
  </si>
  <si>
    <t>Periodo 43 al 43 Semanal del 18/10/2017 al 24/10/2017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</si>
  <si>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</si>
  <si>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</si>
  <si>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</si>
  <si>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</si>
  <si>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</si>
  <si>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</si>
  <si>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</si>
  <si>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Compensación</t>
  </si>
  <si>
    <t>Prima de vacaciones a tiempo</t>
  </si>
  <si>
    <t>*TOTAL* *PERCEPCIONES*</t>
  </si>
  <si>
    <t>Seguro de vivienda Infonavit</t>
  </si>
  <si>
    <t>Préstamo Infonavit (vsm)</t>
  </si>
  <si>
    <t>Préstamo Infonavit (cf)</t>
  </si>
  <si>
    <t>Subsidio al Empleo (sp)</t>
  </si>
  <si>
    <t>I.S.R. (sp)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</si>
  <si>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</si>
  <si>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</si>
  <si>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</si>
  <si>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</si>
  <si>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</si>
  <si>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</si>
  <si>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</si>
  <si>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</si>
  <si>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</si>
  <si>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</si>
  <si>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</si>
  <si>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</si>
  <si>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AMA11</t>
  </si>
  <si>
    <t>Acosta Moreno Edgar Armando</t>
  </si>
  <si>
    <t>0AB27</t>
  </si>
  <si>
    <t>Aguilar Bravo Cristian Saul</t>
  </si>
  <si>
    <t>00016</t>
  </si>
  <si>
    <t>Arenas Vargas Moises</t>
  </si>
  <si>
    <t>AGL09</t>
  </si>
  <si>
    <t>Arias Gonzalez Luis Ignacio</t>
  </si>
  <si>
    <t>0AZ14</t>
  </si>
  <si>
    <t>Arroyo Zarazua Gilberto</t>
  </si>
  <si>
    <t>ASA16</t>
  </si>
  <si>
    <t>Arteaga Silva Alfredo</t>
  </si>
  <si>
    <t>BL011</t>
  </si>
  <si>
    <t>Berdeja Leon Francisco Gerardo</t>
  </si>
  <si>
    <t>BPM22</t>
  </si>
  <si>
    <t>Bocanegra Peguero Maria Guadalupe</t>
  </si>
  <si>
    <t>CCM30</t>
  </si>
  <si>
    <t>Cardenas Casas Maria Del Rocio</t>
  </si>
  <si>
    <t>00018</t>
  </si>
  <si>
    <t>Carrasco Tovar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</si>
  <si>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</si>
  <si>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</si>
  <si>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</si>
  <si>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</si>
  <si>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</si>
  <si>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</si>
  <si>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</si>
  <si>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</si>
  <si>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FVP13</t>
  </si>
  <si>
    <t>Flores Ventura Paulina Soledad</t>
  </si>
  <si>
    <t>GAR10</t>
  </si>
  <si>
    <t>Gallegos Romero Cristian</t>
  </si>
  <si>
    <t>GTJ04</t>
  </si>
  <si>
    <t>Garcia Torres Juan Manuel</t>
  </si>
  <si>
    <t>GTS17</t>
  </si>
  <si>
    <t>Garcia Tovar Samantha Monserrat</t>
  </si>
  <si>
    <t>GSD12</t>
  </si>
  <si>
    <t>Garzon Salazar Diego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</si>
  <si>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</si>
  <si>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</si>
  <si>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</si>
  <si>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</si>
  <si>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</si>
  <si>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</si>
  <si>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</si>
  <si>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</si>
  <si>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</si>
  <si>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</si>
  <si>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</si>
  <si>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</si>
  <si>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</si>
  <si>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</si>
  <si>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</si>
  <si>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</si>
  <si>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LSJ31</t>
  </si>
  <si>
    <t>Loyola Sandoval Jose Andres</t>
  </si>
  <si>
    <t>LEA25</t>
  </si>
  <si>
    <t>Lupercio Espino Alan Jairo</t>
  </si>
  <si>
    <t>00030</t>
  </si>
  <si>
    <t>Melendez Padilla Claudia Cristina</t>
  </si>
  <si>
    <t>MSA27</t>
  </si>
  <si>
    <t>Morales Sanchez Angel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</si>
  <si>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</si>
  <si>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</si>
  <si>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</si>
  <si>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</si>
  <si>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</si>
  <si>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</si>
  <si>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</si>
  <si>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</si>
  <si>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</si>
  <si>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</si>
  <si>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</si>
  <si>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</si>
  <si>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PNO16</t>
  </si>
  <si>
    <t>Patiño Navarro Oscar Martin</t>
  </si>
  <si>
    <t>PLJ01</t>
  </si>
  <si>
    <t>Perez Lopez Jimmy Florentino</t>
  </si>
  <si>
    <t>0RA06</t>
  </si>
  <si>
    <t>Reyes Armadillo Jorge Andres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</si>
  <si>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</si>
  <si>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</si>
  <si>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</si>
  <si>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</si>
  <si>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</si>
  <si>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</si>
  <si>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</si>
  <si>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</si>
  <si>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</si>
  <si>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</si>
  <si>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</si>
  <si>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</si>
  <si>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</si>
  <si>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</si>
  <si>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</si>
  <si>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</si>
  <si>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</si>
  <si>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</si>
  <si>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TGE30</t>
  </si>
  <si>
    <t>Torres Gaytan Evelyn</t>
  </si>
  <si>
    <t>TIL17</t>
  </si>
  <si>
    <t>Torres Ibarra Luis Gerardo</t>
  </si>
  <si>
    <t>TPG16</t>
  </si>
  <si>
    <t>Troncoso Peña Gerardo</t>
  </si>
  <si>
    <t>VH015</t>
  </si>
  <si>
    <t>Valdez Hernandez Elda Nelly</t>
  </si>
  <si>
    <t>VGR22</t>
  </si>
  <si>
    <t>Vargas Gomez Raul Armando</t>
  </si>
  <si>
    <t>Total Depto</t>
  </si>
  <si>
    <t xml:space="preserve">  -----------------------</t>
  </si>
  <si>
    <t>Departamento 2 1200XSERVICOS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</si>
  <si>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</si>
  <si>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</si>
  <si>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</si>
  <si>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</si>
  <si>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</si>
  <si>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</si>
  <si>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</si>
  <si>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</si>
  <si>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</si>
  <si>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</si>
  <si>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</si>
  <si>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</si>
  <si>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</si>
  <si>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</si>
  <si>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</si>
  <si>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</si>
  <si>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</si>
  <si>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</si>
  <si>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</si>
  <si>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</si>
  <si>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</si>
  <si>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</si>
  <si>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</si>
  <si>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</si>
  <si>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</si>
  <si>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</si>
  <si>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</si>
  <si>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</si>
  <si>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</si>
  <si>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</si>
  <si>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</si>
  <si>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</si>
  <si>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</si>
  <si>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</si>
  <si>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</si>
  <si>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</si>
  <si>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</si>
  <si>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</si>
  <si>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</si>
  <si>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</si>
  <si>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</si>
  <si>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</si>
  <si>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</si>
  <si>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</si>
  <si>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</si>
  <si>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</si>
  <si>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</si>
  <si>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</si>
  <si>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PAJ21</t>
  </si>
  <si>
    <t>Puebla Martinez Jose Andres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</si>
  <si>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</si>
  <si>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</si>
  <si>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</si>
  <si>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</si>
  <si>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</si>
  <si>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</si>
  <si>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</si>
  <si>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</si>
  <si>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</si>
  <si>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</si>
  <si>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</si>
  <si>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</si>
  <si>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</si>
  <si>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</si>
  <si>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</si>
  <si>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</si>
  <si>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</si>
  <si>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</si>
  <si>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VBJ17</t>
  </si>
  <si>
    <t>Valdez Bernal Juan Pablo</t>
  </si>
  <si>
    <t>0VM14</t>
  </si>
  <si>
    <t>Valdez Martinez Martin</t>
  </si>
  <si>
    <t>VRE18</t>
  </si>
  <si>
    <t>Vidal Reyes Edgar Omar</t>
  </si>
  <si>
    <t>0VM21</t>
  </si>
  <si>
    <t>Vigueras Martinez Juan Carlos</t>
  </si>
  <si>
    <t xml:space="preserve">  =============</t>
  </si>
  <si>
    <t>Total Gral.</t>
  </si>
  <si>
    <t xml:space="preserve"> </t>
  </si>
  <si>
    <t>Periodo 43 del 2017-10-18 al 2017-10-24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</si>
  <si>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</si>
  <si>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</si>
  <si>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</si>
  <si>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</si>
  <si>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</si>
  <si>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</si>
  <si>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</si>
  <si>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</si>
  <si>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</si>
  <si>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</si>
  <si>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87</t>
  </si>
  <si>
    <t>99 Otros</t>
  </si>
  <si>
    <t>Total Otros</t>
  </si>
  <si>
    <t>Total de movimientos 4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</si>
  <si>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</si>
  <si>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</si>
  <si>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</si>
  <si>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</si>
  <si>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</si>
  <si>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</si>
  <si>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</si>
  <si>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</si>
  <si>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</si>
  <si>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</si>
  <si>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</si>
  <si>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</si>
  <si>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</si>
  <si>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</si>
  <si>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</si>
  <si>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</si>
  <si>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</si>
  <si>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</si>
  <si>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</si>
  <si>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43</t>
  </si>
  <si>
    <t>18/10/2017 AL 24/10/2017</t>
  </si>
  <si>
    <t>VENTAS</t>
  </si>
  <si>
    <t>ACOSTA MORENO EDGAR ARMANDO</t>
  </si>
  <si>
    <t>SERVICIO</t>
  </si>
  <si>
    <t>AGUILAR BRAVO CRISTIAN SAUL</t>
  </si>
  <si>
    <t>ARENAS VARGAS MOISES</t>
  </si>
  <si>
    <t>SEMINUEVOS</t>
  </si>
  <si>
    <t>ARIAS GONZALEZ LUIS IGNACIO</t>
  </si>
  <si>
    <t>ARROYO ZARAZUA GILBERTO</t>
  </si>
  <si>
    <t>ARTEAGA SILVA ALFREDO</t>
  </si>
  <si>
    <t>BERDEJA LEON FRANCISCO GERARDO</t>
  </si>
  <si>
    <t>BOCANEGRA PEGUERO MARIA GUADALUPE</t>
  </si>
  <si>
    <t>CARDENAS CASAS MARIA DEL ROCIO</t>
  </si>
  <si>
    <t>CARRASCO TOVAR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</si>
  <si>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</si>
  <si>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</si>
  <si>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</si>
  <si>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</si>
  <si>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</si>
  <si>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VENTURA PAULINA SOLEDAD</t>
  </si>
  <si>
    <t>GALLEGOS ROMERO CRISTIAN</t>
  </si>
  <si>
    <t>GARCIA TORRES JUAN MANUEL</t>
  </si>
  <si>
    <t>GARCIA TOVAR SAMANTHA MONSERRAT</t>
  </si>
  <si>
    <t>GARZON SALAZAR DIEGO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</si>
  <si>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</si>
  <si>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</si>
  <si>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</si>
  <si>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</si>
  <si>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</si>
  <si>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SOLIS GUMECINDO</t>
  </si>
  <si>
    <t>ADMON SERVICIO</t>
  </si>
  <si>
    <t>HURTADO PAJARO JOSE EDUARDO</t>
  </si>
  <si>
    <t>JIMENEZ HERNANDEZ JULIO CESAR</t>
  </si>
  <si>
    <t>LANDAVERDE GARCIA JUAN</t>
  </si>
  <si>
    <t>LOYOLA SANDOVAL JOSE ANDRES</t>
  </si>
  <si>
    <t>LUPERCIO ESPINO ALAN JAIRO</t>
  </si>
  <si>
    <t>MELENDEZ PADILLA CLAUDIA CRISTINA</t>
  </si>
  <si>
    <t>MORALES SANCHEZ ANGEL</t>
  </si>
  <si>
    <t>MORENO VALERA NORMA</t>
  </si>
  <si>
    <t>NAVARRO ARENAS ANDREA ARELI</t>
  </si>
  <si>
    <t>OCHOA PALACIOS RAUL ALEJANDRO</t>
  </si>
  <si>
    <t>OLIVAS MANCILLA JESUS SADIEL</t>
  </si>
  <si>
    <t>ONTIVEROS PLIEGO LUIS GERARDO</t>
  </si>
  <si>
    <t>PADILLA RUIZ JOSE ANTONIO</t>
  </si>
  <si>
    <t>PATIÑO NAVARRO OSCAR MARTIN</t>
  </si>
  <si>
    <t>PEREZ LOPEZ JIMMY FLORENTINO</t>
  </si>
  <si>
    <t>REYES ARMADILLO JORGE ANDRES</t>
  </si>
  <si>
    <t>RIVERA AGUILAR GABRIEL</t>
  </si>
  <si>
    <t>RODRIGUEZ PINACHO CESAR OCTAVIO</t>
  </si>
  <si>
    <t>RODRIGUEZ RODRIGUEZ RODOLFO ANUAR</t>
  </si>
  <si>
    <t>RUIZ RODRIGUEZ OMAR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</si>
  <si>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</si>
  <si>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</si>
  <si>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</si>
  <si>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</si>
  <si>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</si>
  <si>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GAYTAN EVELYN</t>
  </si>
  <si>
    <t>TORRES IBARRA LUIS GERARDO</t>
  </si>
  <si>
    <t>TRONCOSO PEÑA GERARDO</t>
  </si>
  <si>
    <t>VALDEZ HERNANDEZ ELDA NELLY</t>
  </si>
  <si>
    <t>VARGAS GOMEZ RAUL ARMANDO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</si>
</sst>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44" fontId="9" fillId="0" borderId="0" xfId="0" applyNumberFormat="1" applyFont="1"/>
    <xf numFmtId="44" fontId="24" fillId="0" borderId="1" xfId="0" applyNumberFormat="1" applyFont="1" applyBorder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5" borderId="13" xfId="0" applyFont="1" applyFill="1" applyBorder="1"/>
    <xf numFmtId="0" fontId="27" fillId="0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N115"/>
  <sheetViews>
    <sheetView workbookViewId="0">
      <pane xSplit="2" ySplit="11" topLeftCell="D12" activePane="bottomRight" state="frozen"/>
      <selection pane="topRight" activeCell="C1" sqref="C1"/>
      <selection pane="bottomLeft" activeCell="A12" sqref="A12"/>
      <selection pane="bottomRight" activeCell="I13" sqref="I13:I65"/>
    </sheetView>
  </sheetViews>
  <sheetFormatPr baseColWidth="10" defaultRowHeight="11.25"/>
  <cols>
    <col min="1" max="1" width="7.42578125" style="2" customWidth="1"/>
    <col min="2" max="2" width="25.85546875" style="1" customWidth="1"/>
    <col min="3" max="3" width="14" style="1" customWidth="1"/>
    <col min="4" max="4" width="11.42578125" style="1"/>
    <col min="5" max="5" width="13.85546875" style="1" customWidth="1"/>
    <col min="6" max="8" width="11.7109375" style="1" bestFit="1" customWidth="1"/>
    <col min="9" max="9" width="12.28515625" style="1" bestFit="1" customWidth="1"/>
    <col min="10" max="10" width="11.7109375" style="1" bestFit="1" customWidth="1"/>
    <col min="11" max="11" width="12.28515625" style="1" bestFit="1" customWidth="1"/>
    <col min="12" max="16384" width="11.42578125" style="1"/>
  </cols>
  <sheetData>
    <row r="1" spans="1:14" ht="18" customHeight="1">
      <c r="A1" s="3" t="s">
        <v>0</v>
      </c>
      <c r="B1" s="26" t="s">
        <v>221</v>
      </c>
    </row>
    <row r="2" spans="1:14" ht="24.95" customHeight="1">
      <c r="A2" s="4" t="s">
        <v>1</v>
      </c>
      <c r="B2" s="21" t="s">
        <v>2</v>
      </c>
    </row>
    <row r="3" spans="1:14" ht="15">
      <c r="B3" s="23" t="s">
        <v>3</v>
      </c>
    </row>
    <row r="4" spans="1:14" ht="12.75">
      <c r="B4" s="25" t="s">
        <v>4</v>
      </c>
    </row>
    <row r="5" spans="1:14">
      <c r="B5" s="6" t="s">
        <v>5</v>
      </c>
    </row>
    <row r="6" spans="1:14">
      <c r="B6" s="6" t="s">
        <v>6</v>
      </c>
    </row>
    <row r="7" spans="1:14" ht="15">
      <c r="E7" s="45" t="s">
        <v>237</v>
      </c>
      <c r="F7" s="46"/>
      <c r="G7" s="46"/>
      <c r="H7" s="46"/>
      <c r="I7" s="46"/>
      <c r="J7" s="46"/>
      <c r="K7" s="47"/>
    </row>
    <row r="8" spans="1:14" s="5" customFormat="1" ht="23.25" thickBot="1">
      <c r="A8" s="8" t="s">
        <v>7</v>
      </c>
      <c r="B8" s="9" t="s">
        <v>8</v>
      </c>
      <c r="C8" s="10" t="s">
        <v>14</v>
      </c>
      <c r="E8" s="41" t="s">
        <v>14</v>
      </c>
      <c r="F8" s="41" t="s">
        <v>238</v>
      </c>
      <c r="G8" s="41" t="s">
        <v>239</v>
      </c>
      <c r="H8" s="41" t="s">
        <v>240</v>
      </c>
      <c r="I8" s="41" t="s">
        <v>241</v>
      </c>
      <c r="J8" s="41" t="s">
        <v>242</v>
      </c>
      <c r="K8" s="41" t="s">
        <v>243</v>
      </c>
    </row>
    <row r="9" spans="1:14" ht="12" thickTop="1">
      <c r="A9" s="13" t="s">
        <v>30</v>
      </c>
    </row>
    <row r="11" spans="1:14">
      <c r="A11" s="12" t="s">
        <v>31</v>
      </c>
    </row>
    <row r="12" spans="1:14" ht="15" hidden="1">
      <c r="A12" s="2" t="s">
        <v>32</v>
      </c>
      <c r="B12" s="1" t="s">
        <v>33</v>
      </c>
      <c r="C12" s="14">
        <v>1459.01</v>
      </c>
      <c r="E12" s="42">
        <f>+C12</f>
        <v>1459.01</v>
      </c>
      <c r="F12" s="42">
        <f>+E12*2%</f>
        <v>29.180199999999999</v>
      </c>
      <c r="G12" s="42">
        <f>+E12*7.5%</f>
        <v>109.42574999999999</v>
      </c>
      <c r="H12" s="42">
        <f>+INGENIERIA!Q12</f>
        <v>0</v>
      </c>
      <c r="I12" s="42">
        <f>SUM(E12:H12)</f>
        <v>1597.6159499999999</v>
      </c>
      <c r="J12" s="42">
        <f>+I12*16%</f>
        <v>255.61855199999999</v>
      </c>
      <c r="K12" s="42">
        <f>+I12+J12</f>
        <v>1853.2345019999998</v>
      </c>
      <c r="M12" s="61" t="s">
        <v>258</v>
      </c>
      <c r="N12" s="61" t="s">
        <v>259</v>
      </c>
    </row>
    <row r="13" spans="1:14" ht="15">
      <c r="A13" s="2" t="s">
        <v>34</v>
      </c>
      <c r="B13" s="1" t="s">
        <v>35</v>
      </c>
      <c r="C13" s="14">
        <v>4475.24</v>
      </c>
      <c r="E13" s="42">
        <f t="shared" ref="E13:E38" si="0">+C13</f>
        <v>4475.24</v>
      </c>
      <c r="F13" s="42">
        <f t="shared" ref="F13:F65" si="1">+E13*2%</f>
        <v>89.504800000000003</v>
      </c>
      <c r="G13" s="42">
        <f t="shared" ref="G13:G38" si="2">+E13*7.5%</f>
        <v>335.64299999999997</v>
      </c>
      <c r="H13" s="42">
        <f>+INGENIERIA!Q13</f>
        <v>0</v>
      </c>
      <c r="I13" s="42">
        <f t="shared" ref="I13:I38" si="3">SUM(E13:H13)</f>
        <v>4900.3877999999995</v>
      </c>
      <c r="J13" s="42">
        <f t="shared" ref="J13:J65" si="4">+I13*16%</f>
        <v>784.06204799999989</v>
      </c>
      <c r="K13" s="42">
        <f t="shared" ref="K13:K38" si="5">+I13+J13</f>
        <v>5684.4498479999993</v>
      </c>
      <c r="M13" s="62" t="s">
        <v>260</v>
      </c>
      <c r="N13" s="63" t="s">
        <v>261</v>
      </c>
    </row>
    <row r="14" spans="1:14" ht="15" hidden="1">
      <c r="A14" s="2" t="s">
        <v>36</v>
      </c>
      <c r="B14" s="1" t="s">
        <v>37</v>
      </c>
      <c r="C14" s="14">
        <v>8404.66</v>
      </c>
      <c r="E14" s="42">
        <f t="shared" si="0"/>
        <v>8404.66</v>
      </c>
      <c r="F14" s="42">
        <f t="shared" si="1"/>
        <v>168.0932</v>
      </c>
      <c r="G14" s="42">
        <f t="shared" si="2"/>
        <v>630.34949999999992</v>
      </c>
      <c r="H14" s="42">
        <f>+INGENIERIA!Q14</f>
        <v>0</v>
      </c>
      <c r="I14" s="42">
        <f t="shared" si="3"/>
        <v>9203.1026999999995</v>
      </c>
      <c r="J14" s="42">
        <f t="shared" si="4"/>
        <v>1472.4964319999999</v>
      </c>
      <c r="K14" s="42">
        <f t="shared" si="5"/>
        <v>10675.599131999999</v>
      </c>
      <c r="M14" s="62" t="s">
        <v>258</v>
      </c>
      <c r="N14" s="63" t="s">
        <v>262</v>
      </c>
    </row>
    <row r="15" spans="1:14" ht="15" hidden="1">
      <c r="A15" s="2" t="s">
        <v>38</v>
      </c>
      <c r="B15" s="1" t="s">
        <v>39</v>
      </c>
      <c r="C15" s="14">
        <v>1026.69</v>
      </c>
      <c r="E15" s="42">
        <f t="shared" si="0"/>
        <v>1026.69</v>
      </c>
      <c r="F15" s="42">
        <f t="shared" si="1"/>
        <v>20.533800000000003</v>
      </c>
      <c r="G15" s="42">
        <f t="shared" si="2"/>
        <v>77.001750000000001</v>
      </c>
      <c r="H15" s="42">
        <f>+INGENIERIA!Q15</f>
        <v>0</v>
      </c>
      <c r="I15" s="42">
        <f t="shared" si="3"/>
        <v>1124.2255499999999</v>
      </c>
      <c r="J15" s="42">
        <f t="shared" si="4"/>
        <v>179.87608799999998</v>
      </c>
      <c r="K15" s="42">
        <f t="shared" si="5"/>
        <v>1304.1016379999999</v>
      </c>
      <c r="M15" s="62" t="s">
        <v>263</v>
      </c>
      <c r="N15" s="63" t="s">
        <v>264</v>
      </c>
    </row>
    <row r="16" spans="1:14" ht="15" hidden="1">
      <c r="A16" s="2" t="s">
        <v>40</v>
      </c>
      <c r="B16" s="1" t="s">
        <v>41</v>
      </c>
      <c r="C16" s="14">
        <v>10279.25</v>
      </c>
      <c r="E16" s="42">
        <f t="shared" si="0"/>
        <v>10279.25</v>
      </c>
      <c r="F16" s="42">
        <f t="shared" si="1"/>
        <v>205.58500000000001</v>
      </c>
      <c r="G16" s="42">
        <f t="shared" si="2"/>
        <v>770.94375000000002</v>
      </c>
      <c r="H16" s="42">
        <f>+INGENIERIA!Q16</f>
        <v>0</v>
      </c>
      <c r="I16" s="42">
        <f t="shared" si="3"/>
        <v>11255.778749999999</v>
      </c>
      <c r="J16" s="42">
        <f t="shared" si="4"/>
        <v>1800.9246000000001</v>
      </c>
      <c r="K16" s="42">
        <f t="shared" si="5"/>
        <v>13056.70335</v>
      </c>
      <c r="M16" s="62" t="s">
        <v>258</v>
      </c>
      <c r="N16" s="63" t="s">
        <v>265</v>
      </c>
    </row>
    <row r="17" spans="1:14" ht="15" hidden="1">
      <c r="A17" s="2" t="s">
        <v>42</v>
      </c>
      <c r="B17" s="1" t="s">
        <v>43</v>
      </c>
      <c r="C17" s="14">
        <v>1026.69</v>
      </c>
      <c r="E17" s="42">
        <f t="shared" si="0"/>
        <v>1026.69</v>
      </c>
      <c r="F17" s="42">
        <f t="shared" si="1"/>
        <v>20.533800000000003</v>
      </c>
      <c r="G17" s="42">
        <f t="shared" si="2"/>
        <v>77.001750000000001</v>
      </c>
      <c r="H17" s="42">
        <f>+INGENIERIA!Q17</f>
        <v>0</v>
      </c>
      <c r="I17" s="42">
        <f t="shared" si="3"/>
        <v>1124.2255499999999</v>
      </c>
      <c r="J17" s="42">
        <f t="shared" si="4"/>
        <v>179.87608799999998</v>
      </c>
      <c r="K17" s="42">
        <f t="shared" si="5"/>
        <v>1304.1016379999999</v>
      </c>
      <c r="M17" s="62" t="s">
        <v>263</v>
      </c>
      <c r="N17" s="63" t="s">
        <v>266</v>
      </c>
    </row>
    <row r="18" spans="1:14" ht="15" hidden="1">
      <c r="A18" s="2" t="s">
        <v>44</v>
      </c>
      <c r="B18" s="1" t="s">
        <v>45</v>
      </c>
      <c r="C18" s="14">
        <v>2854.31</v>
      </c>
      <c r="E18" s="42">
        <f t="shared" si="0"/>
        <v>2854.31</v>
      </c>
      <c r="F18" s="42">
        <f t="shared" si="1"/>
        <v>57.086199999999998</v>
      </c>
      <c r="G18" s="42">
        <f t="shared" si="2"/>
        <v>214.07325</v>
      </c>
      <c r="H18" s="42">
        <f>+INGENIERIA!Q18</f>
        <v>0</v>
      </c>
      <c r="I18" s="42">
        <f t="shared" si="3"/>
        <v>3125.4694500000001</v>
      </c>
      <c r="J18" s="42">
        <f t="shared" si="4"/>
        <v>500.07511200000005</v>
      </c>
      <c r="K18" s="42">
        <f t="shared" si="5"/>
        <v>3625.544562</v>
      </c>
      <c r="M18" s="62" t="s">
        <v>258</v>
      </c>
      <c r="N18" s="63" t="s">
        <v>267</v>
      </c>
    </row>
    <row r="19" spans="1:14" ht="15" hidden="1">
      <c r="A19" s="2" t="s">
        <v>46</v>
      </c>
      <c r="B19" s="1" t="s">
        <v>47</v>
      </c>
      <c r="C19" s="14">
        <v>2432.37</v>
      </c>
      <c r="E19" s="42">
        <f t="shared" si="0"/>
        <v>2432.37</v>
      </c>
      <c r="F19" s="42">
        <f t="shared" si="1"/>
        <v>48.647399999999998</v>
      </c>
      <c r="G19" s="42">
        <f t="shared" si="2"/>
        <v>182.42774999999997</v>
      </c>
      <c r="H19" s="42">
        <f>+INGENIERIA!Q19</f>
        <v>0</v>
      </c>
      <c r="I19" s="42">
        <f t="shared" si="3"/>
        <v>2663.4451499999996</v>
      </c>
      <c r="J19" s="42">
        <f t="shared" si="4"/>
        <v>426.15122399999996</v>
      </c>
      <c r="K19" s="42">
        <f t="shared" si="5"/>
        <v>3089.5963739999997</v>
      </c>
      <c r="M19" s="62" t="s">
        <v>263</v>
      </c>
      <c r="N19" s="63" t="s">
        <v>268</v>
      </c>
    </row>
    <row r="20" spans="1:14" ht="15">
      <c r="A20" s="2" t="s">
        <v>48</v>
      </c>
      <c r="B20" s="1" t="s">
        <v>49</v>
      </c>
      <c r="C20" s="14">
        <v>2583.31</v>
      </c>
      <c r="E20" s="42">
        <f t="shared" si="0"/>
        <v>2583.31</v>
      </c>
      <c r="F20" s="42">
        <f t="shared" si="1"/>
        <v>51.666200000000003</v>
      </c>
      <c r="G20" s="42">
        <f t="shared" si="2"/>
        <v>193.74824999999998</v>
      </c>
      <c r="H20" s="42">
        <f>+INGENIERIA!Q20</f>
        <v>0</v>
      </c>
      <c r="I20" s="42">
        <f t="shared" si="3"/>
        <v>2828.7244500000002</v>
      </c>
      <c r="J20" s="42">
        <f t="shared" si="4"/>
        <v>452.59591200000006</v>
      </c>
      <c r="K20" s="42">
        <f t="shared" si="5"/>
        <v>3281.3203620000004</v>
      </c>
      <c r="M20" s="62" t="s">
        <v>260</v>
      </c>
      <c r="N20" s="63" t="s">
        <v>269</v>
      </c>
    </row>
    <row r="21" spans="1:14" ht="15" hidden="1">
      <c r="A21" s="2" t="s">
        <v>50</v>
      </c>
      <c r="B21" s="1" t="s">
        <v>51</v>
      </c>
      <c r="C21" s="14">
        <v>16978.150000000001</v>
      </c>
      <c r="E21" s="42">
        <f t="shared" si="0"/>
        <v>16978.150000000001</v>
      </c>
      <c r="F21" s="42">
        <f t="shared" si="1"/>
        <v>339.56300000000005</v>
      </c>
      <c r="G21" s="42">
        <f t="shared" si="2"/>
        <v>1273.3612500000002</v>
      </c>
      <c r="H21" s="42">
        <f>+INGENIERIA!Q21</f>
        <v>0</v>
      </c>
      <c r="I21" s="42">
        <f t="shared" si="3"/>
        <v>18591.074250000001</v>
      </c>
      <c r="J21" s="42">
        <f t="shared" si="4"/>
        <v>2974.5718800000004</v>
      </c>
      <c r="K21" s="42">
        <f t="shared" si="5"/>
        <v>21565.646130000001</v>
      </c>
      <c r="M21" s="62" t="s">
        <v>258</v>
      </c>
      <c r="N21" s="63" t="s">
        <v>270</v>
      </c>
    </row>
    <row r="22" spans="1:14" ht="15" hidden="1">
      <c r="A22" s="2" t="s">
        <v>52</v>
      </c>
      <c r="B22" s="1" t="s">
        <v>53</v>
      </c>
      <c r="C22" s="14">
        <v>1915.18</v>
      </c>
      <c r="E22" s="42">
        <f t="shared" si="0"/>
        <v>1915.18</v>
      </c>
      <c r="F22" s="42">
        <f t="shared" si="1"/>
        <v>38.303600000000003</v>
      </c>
      <c r="G22" s="42">
        <f t="shared" si="2"/>
        <v>143.63849999999999</v>
      </c>
      <c r="H22" s="42">
        <f>+INGENIERIA!Q22</f>
        <v>0</v>
      </c>
      <c r="I22" s="42">
        <f t="shared" si="3"/>
        <v>2097.1221</v>
      </c>
      <c r="J22" s="42">
        <f t="shared" si="4"/>
        <v>335.539536</v>
      </c>
      <c r="K22" s="42">
        <f t="shared" si="5"/>
        <v>2432.6616359999998</v>
      </c>
      <c r="M22" s="62" t="s">
        <v>263</v>
      </c>
      <c r="N22" s="63" t="s">
        <v>271</v>
      </c>
    </row>
    <row r="23" spans="1:14" ht="15" hidden="1">
      <c r="A23" s="2" t="s">
        <v>54</v>
      </c>
      <c r="B23" s="1" t="s">
        <v>55</v>
      </c>
      <c r="C23" s="14">
        <v>1869</v>
      </c>
      <c r="E23" s="42">
        <f t="shared" si="0"/>
        <v>1869</v>
      </c>
      <c r="F23" s="42">
        <f t="shared" si="1"/>
        <v>37.380000000000003</v>
      </c>
      <c r="G23" s="42">
        <f t="shared" si="2"/>
        <v>140.17499999999998</v>
      </c>
      <c r="H23" s="42">
        <f>+INGENIERIA!Q23</f>
        <v>0</v>
      </c>
      <c r="I23" s="42">
        <f t="shared" si="3"/>
        <v>2046.5550000000001</v>
      </c>
      <c r="J23" s="42">
        <f t="shared" si="4"/>
        <v>327.44880000000001</v>
      </c>
      <c r="K23" s="42">
        <f t="shared" si="5"/>
        <v>2374.0038</v>
      </c>
      <c r="M23" s="62" t="s">
        <v>272</v>
      </c>
      <c r="N23" s="63" t="s">
        <v>273</v>
      </c>
    </row>
    <row r="24" spans="1:14" ht="15" hidden="1">
      <c r="A24" s="2" t="s">
        <v>56</v>
      </c>
      <c r="B24" s="1" t="s">
        <v>57</v>
      </c>
      <c r="C24" s="14">
        <v>1869</v>
      </c>
      <c r="E24" s="42">
        <f t="shared" si="0"/>
        <v>1869</v>
      </c>
      <c r="F24" s="42">
        <f t="shared" si="1"/>
        <v>37.380000000000003</v>
      </c>
      <c r="G24" s="42">
        <f t="shared" si="2"/>
        <v>140.17499999999998</v>
      </c>
      <c r="H24" s="42">
        <f>+INGENIERIA!Q24</f>
        <v>0</v>
      </c>
      <c r="I24" s="42">
        <f t="shared" si="3"/>
        <v>2046.5550000000001</v>
      </c>
      <c r="J24" s="42">
        <f t="shared" si="4"/>
        <v>327.44880000000001</v>
      </c>
      <c r="K24" s="42">
        <f t="shared" si="5"/>
        <v>2374.0038</v>
      </c>
      <c r="M24" s="62" t="s">
        <v>272</v>
      </c>
      <c r="N24" s="63" t="s">
        <v>274</v>
      </c>
    </row>
    <row r="25" spans="1:14" ht="15" hidden="1">
      <c r="A25" s="2" t="s">
        <v>58</v>
      </c>
      <c r="B25" s="1" t="s">
        <v>59</v>
      </c>
      <c r="C25" s="14">
        <v>1026.69</v>
      </c>
      <c r="E25" s="42">
        <f t="shared" si="0"/>
        <v>1026.69</v>
      </c>
      <c r="F25" s="42">
        <f t="shared" si="1"/>
        <v>20.533800000000003</v>
      </c>
      <c r="G25" s="42">
        <f t="shared" si="2"/>
        <v>77.001750000000001</v>
      </c>
      <c r="H25" s="42">
        <f>+INGENIERIA!Q25</f>
        <v>0</v>
      </c>
      <c r="I25" s="42">
        <f t="shared" si="3"/>
        <v>1124.2255499999999</v>
      </c>
      <c r="J25" s="42">
        <f t="shared" si="4"/>
        <v>179.87608799999998</v>
      </c>
      <c r="K25" s="42">
        <f t="shared" si="5"/>
        <v>1304.1016379999999</v>
      </c>
      <c r="M25" s="62" t="s">
        <v>258</v>
      </c>
      <c r="N25" s="63" t="s">
        <v>275</v>
      </c>
    </row>
    <row r="26" spans="1:14" ht="15" hidden="1">
      <c r="A26" s="2" t="s">
        <v>60</v>
      </c>
      <c r="B26" s="1" t="s">
        <v>61</v>
      </c>
      <c r="C26" s="14">
        <v>7320.06</v>
      </c>
      <c r="E26" s="42">
        <f t="shared" si="0"/>
        <v>7320.06</v>
      </c>
      <c r="F26" s="42">
        <f t="shared" si="1"/>
        <v>146.40120000000002</v>
      </c>
      <c r="G26" s="42">
        <f t="shared" si="2"/>
        <v>549.00450000000001</v>
      </c>
      <c r="H26" s="42">
        <f>+INGENIERIA!Q26</f>
        <v>0</v>
      </c>
      <c r="I26" s="42">
        <f t="shared" si="3"/>
        <v>8015.4657000000007</v>
      </c>
      <c r="J26" s="42">
        <f t="shared" si="4"/>
        <v>1282.4745120000002</v>
      </c>
      <c r="K26" s="42">
        <f t="shared" si="5"/>
        <v>9297.9402120000013</v>
      </c>
      <c r="M26" s="62" t="s">
        <v>258</v>
      </c>
      <c r="N26" s="63" t="s">
        <v>276</v>
      </c>
    </row>
    <row r="27" spans="1:14" ht="15" hidden="1">
      <c r="A27" s="2" t="s">
        <v>62</v>
      </c>
      <c r="B27" s="1" t="s">
        <v>63</v>
      </c>
      <c r="C27" s="14">
        <v>15462.13</v>
      </c>
      <c r="E27" s="42">
        <f t="shared" si="0"/>
        <v>15462.13</v>
      </c>
      <c r="F27" s="42">
        <f t="shared" si="1"/>
        <v>309.24259999999998</v>
      </c>
      <c r="G27" s="42">
        <f t="shared" si="2"/>
        <v>1159.6597499999998</v>
      </c>
      <c r="H27" s="42">
        <f>+INGENIERIA!Q27</f>
        <v>0</v>
      </c>
      <c r="I27" s="42">
        <f t="shared" si="3"/>
        <v>16931.032349999998</v>
      </c>
      <c r="J27" s="42">
        <f t="shared" si="4"/>
        <v>2708.9651759999997</v>
      </c>
      <c r="K27" s="42">
        <f t="shared" si="5"/>
        <v>19639.997525999999</v>
      </c>
      <c r="M27" s="62" t="s">
        <v>258</v>
      </c>
      <c r="N27" s="63" t="s">
        <v>277</v>
      </c>
    </row>
    <row r="28" spans="1:14" ht="15" hidden="1">
      <c r="A28" s="2" t="s">
        <v>64</v>
      </c>
      <c r="B28" s="1" t="s">
        <v>65</v>
      </c>
      <c r="C28" s="14">
        <v>1026.69</v>
      </c>
      <c r="E28" s="42">
        <f t="shared" si="0"/>
        <v>1026.69</v>
      </c>
      <c r="F28" s="42">
        <f t="shared" si="1"/>
        <v>20.533800000000003</v>
      </c>
      <c r="G28" s="42">
        <f t="shared" si="2"/>
        <v>77.001750000000001</v>
      </c>
      <c r="H28" s="42">
        <f>+INGENIERIA!Q28</f>
        <v>0</v>
      </c>
      <c r="I28" s="42">
        <f t="shared" si="3"/>
        <v>1124.2255499999999</v>
      </c>
      <c r="J28" s="42">
        <f t="shared" si="4"/>
        <v>179.87608799999998</v>
      </c>
      <c r="K28" s="42">
        <f t="shared" si="5"/>
        <v>1304.1016379999999</v>
      </c>
      <c r="M28" s="62" t="s">
        <v>258</v>
      </c>
      <c r="N28" s="63" t="s">
        <v>278</v>
      </c>
    </row>
    <row r="29" spans="1:14" ht="15" hidden="1">
      <c r="A29" s="2" t="s">
        <v>66</v>
      </c>
      <c r="B29" s="1" t="s">
        <v>67</v>
      </c>
      <c r="C29" s="14">
        <v>1173.3599999999999</v>
      </c>
      <c r="E29" s="42">
        <f t="shared" si="0"/>
        <v>1173.3599999999999</v>
      </c>
      <c r="F29" s="42">
        <f t="shared" si="1"/>
        <v>23.467199999999998</v>
      </c>
      <c r="G29" s="42">
        <f t="shared" si="2"/>
        <v>88.001999999999995</v>
      </c>
      <c r="H29" s="42">
        <f>+INGENIERIA!Q29</f>
        <v>0</v>
      </c>
      <c r="I29" s="42">
        <f t="shared" si="3"/>
        <v>1284.8291999999999</v>
      </c>
      <c r="J29" s="42">
        <f t="shared" si="4"/>
        <v>205.57267199999998</v>
      </c>
      <c r="K29" s="42">
        <f t="shared" si="5"/>
        <v>1490.4018719999999</v>
      </c>
      <c r="M29" s="61" t="s">
        <v>258</v>
      </c>
      <c r="N29" s="61" t="s">
        <v>279</v>
      </c>
    </row>
    <row r="30" spans="1:14" ht="15" hidden="1">
      <c r="A30" s="2" t="s">
        <v>68</v>
      </c>
      <c r="B30" s="1" t="s">
        <v>69</v>
      </c>
      <c r="C30" s="14">
        <v>1026.69</v>
      </c>
      <c r="E30" s="42">
        <f t="shared" si="0"/>
        <v>1026.69</v>
      </c>
      <c r="F30" s="42">
        <f t="shared" si="1"/>
        <v>20.533800000000003</v>
      </c>
      <c r="G30" s="42">
        <f t="shared" si="2"/>
        <v>77.001750000000001</v>
      </c>
      <c r="H30" s="42">
        <f>+INGENIERIA!Q30</f>
        <v>0</v>
      </c>
      <c r="I30" s="42">
        <f t="shared" si="3"/>
        <v>1124.2255499999999</v>
      </c>
      <c r="J30" s="42">
        <f t="shared" si="4"/>
        <v>179.87608799999998</v>
      </c>
      <c r="K30" s="42">
        <f t="shared" si="5"/>
        <v>1304.1016379999999</v>
      </c>
      <c r="M30" s="62" t="s">
        <v>258</v>
      </c>
      <c r="N30" s="63" t="s">
        <v>280</v>
      </c>
    </row>
    <row r="31" spans="1:14" ht="15" hidden="1">
      <c r="A31" s="2" t="s">
        <v>70</v>
      </c>
      <c r="B31" s="1" t="s">
        <v>71</v>
      </c>
      <c r="C31" s="14">
        <v>5518.65</v>
      </c>
      <c r="E31" s="42">
        <f t="shared" si="0"/>
        <v>5518.65</v>
      </c>
      <c r="F31" s="42">
        <f t="shared" si="1"/>
        <v>110.37299999999999</v>
      </c>
      <c r="G31" s="42">
        <f t="shared" si="2"/>
        <v>413.89874999999995</v>
      </c>
      <c r="H31" s="42">
        <f>+INGENIERIA!Q31</f>
        <v>0</v>
      </c>
      <c r="I31" s="42">
        <f t="shared" si="3"/>
        <v>6042.9217499999995</v>
      </c>
      <c r="J31" s="42">
        <f t="shared" si="4"/>
        <v>966.86747999999989</v>
      </c>
      <c r="K31" s="42">
        <f t="shared" si="5"/>
        <v>7009.7892299999994</v>
      </c>
      <c r="M31" s="62" t="s">
        <v>258</v>
      </c>
      <c r="N31" s="63" t="s">
        <v>281</v>
      </c>
    </row>
    <row r="32" spans="1:14" ht="15" hidden="1">
      <c r="A32" s="2" t="s">
        <v>72</v>
      </c>
      <c r="B32" s="1" t="s">
        <v>73</v>
      </c>
      <c r="C32" s="14">
        <v>2800</v>
      </c>
      <c r="E32" s="42">
        <f t="shared" si="0"/>
        <v>2800</v>
      </c>
      <c r="F32" s="42">
        <f t="shared" si="1"/>
        <v>56</v>
      </c>
      <c r="G32" s="42">
        <f t="shared" si="2"/>
        <v>210</v>
      </c>
      <c r="H32" s="42">
        <f>+INGENIERIA!Q32</f>
        <v>0</v>
      </c>
      <c r="I32" s="42">
        <f t="shared" si="3"/>
        <v>3066</v>
      </c>
      <c r="J32" s="42">
        <f t="shared" si="4"/>
        <v>490.56</v>
      </c>
      <c r="K32" s="42">
        <f t="shared" si="5"/>
        <v>3556.56</v>
      </c>
      <c r="M32" s="62" t="s">
        <v>258</v>
      </c>
      <c r="N32" s="63" t="s">
        <v>282</v>
      </c>
    </row>
    <row r="33" spans="1:14" ht="15" hidden="1">
      <c r="A33" s="2" t="s">
        <v>74</v>
      </c>
      <c r="B33" s="1" t="s">
        <v>75</v>
      </c>
      <c r="C33" s="14">
        <v>1633.31</v>
      </c>
      <c r="E33" s="42">
        <f t="shared" si="0"/>
        <v>1633.31</v>
      </c>
      <c r="F33" s="42">
        <f t="shared" si="1"/>
        <v>32.666199999999996</v>
      </c>
      <c r="G33" s="42">
        <f t="shared" si="2"/>
        <v>122.49824999999998</v>
      </c>
      <c r="H33" s="42">
        <f>+INGENIERIA!Q33</f>
        <v>0</v>
      </c>
      <c r="I33" s="42">
        <f t="shared" si="3"/>
        <v>1788.4744499999997</v>
      </c>
      <c r="J33" s="42">
        <f t="shared" si="4"/>
        <v>286.15591199999994</v>
      </c>
      <c r="K33" s="42">
        <f t="shared" si="5"/>
        <v>2074.6303619999999</v>
      </c>
      <c r="M33" s="62" t="s">
        <v>283</v>
      </c>
      <c r="N33" s="63" t="s">
        <v>284</v>
      </c>
    </row>
    <row r="34" spans="1:14" ht="15" hidden="1">
      <c r="A34" s="2" t="s">
        <v>76</v>
      </c>
      <c r="B34" s="1" t="s">
        <v>77</v>
      </c>
      <c r="C34" s="14">
        <v>3526.69</v>
      </c>
      <c r="E34" s="42">
        <f t="shared" si="0"/>
        <v>3526.69</v>
      </c>
      <c r="F34" s="42">
        <f t="shared" si="1"/>
        <v>70.533799999999999</v>
      </c>
      <c r="G34" s="42">
        <f t="shared" si="2"/>
        <v>264.50175000000002</v>
      </c>
      <c r="H34" s="42">
        <f>+INGENIERIA!Q34</f>
        <v>0</v>
      </c>
      <c r="I34" s="42">
        <f t="shared" si="3"/>
        <v>3861.7255500000001</v>
      </c>
      <c r="J34" s="42">
        <f t="shared" si="4"/>
        <v>617.87608799999998</v>
      </c>
      <c r="K34" s="42">
        <f t="shared" si="5"/>
        <v>4479.6016380000001</v>
      </c>
      <c r="M34" s="62" t="s">
        <v>263</v>
      </c>
      <c r="N34" s="63" t="s">
        <v>285</v>
      </c>
    </row>
    <row r="35" spans="1:14" ht="15" hidden="1">
      <c r="A35" s="2" t="s">
        <v>78</v>
      </c>
      <c r="B35" s="1" t="s">
        <v>79</v>
      </c>
      <c r="C35" s="14">
        <v>1026.69</v>
      </c>
      <c r="E35" s="42">
        <f t="shared" si="0"/>
        <v>1026.69</v>
      </c>
      <c r="F35" s="42">
        <f t="shared" si="1"/>
        <v>20.533800000000003</v>
      </c>
      <c r="G35" s="42">
        <f t="shared" si="2"/>
        <v>77.001750000000001</v>
      </c>
      <c r="H35" s="42">
        <f>+INGENIERIA!Q35</f>
        <v>0</v>
      </c>
      <c r="I35" s="42">
        <f t="shared" si="3"/>
        <v>1124.2255499999999</v>
      </c>
      <c r="J35" s="42">
        <f t="shared" si="4"/>
        <v>179.87608799999998</v>
      </c>
      <c r="K35" s="42">
        <f t="shared" si="5"/>
        <v>1304.1016379999999</v>
      </c>
      <c r="M35" s="62" t="s">
        <v>258</v>
      </c>
      <c r="N35" s="63" t="s">
        <v>286</v>
      </c>
    </row>
    <row r="36" spans="1:14" ht="15">
      <c r="A36" s="2" t="s">
        <v>80</v>
      </c>
      <c r="B36" s="1" t="s">
        <v>81</v>
      </c>
      <c r="C36" s="14">
        <v>5628.05</v>
      </c>
      <c r="E36" s="42">
        <f t="shared" si="0"/>
        <v>5628.05</v>
      </c>
      <c r="F36" s="42">
        <f t="shared" si="1"/>
        <v>112.56100000000001</v>
      </c>
      <c r="G36" s="42">
        <f t="shared" si="2"/>
        <v>422.10374999999999</v>
      </c>
      <c r="H36" s="42">
        <f>+INGENIERIA!Q36</f>
        <v>0</v>
      </c>
      <c r="I36" s="42">
        <f t="shared" si="3"/>
        <v>6162.7147500000001</v>
      </c>
      <c r="J36" s="42">
        <f t="shared" si="4"/>
        <v>986.03435999999999</v>
      </c>
      <c r="K36" s="42">
        <f t="shared" si="5"/>
        <v>7148.7491099999997</v>
      </c>
      <c r="M36" s="62" t="s">
        <v>287</v>
      </c>
      <c r="N36" s="63" t="s">
        <v>288</v>
      </c>
    </row>
    <row r="37" spans="1:14" ht="15" hidden="1">
      <c r="A37" s="2" t="s">
        <v>82</v>
      </c>
      <c r="B37" s="1" t="s">
        <v>83</v>
      </c>
      <c r="C37" s="14">
        <v>3737.05</v>
      </c>
      <c r="E37" s="42">
        <f t="shared" si="0"/>
        <v>3737.05</v>
      </c>
      <c r="F37" s="42">
        <f t="shared" si="1"/>
        <v>74.741</v>
      </c>
      <c r="G37" s="42">
        <f t="shared" si="2"/>
        <v>280.27875</v>
      </c>
      <c r="H37" s="42">
        <f>+INGENIERIA!Q37</f>
        <v>0</v>
      </c>
      <c r="I37" s="42">
        <f t="shared" si="3"/>
        <v>4092.0697500000001</v>
      </c>
      <c r="J37" s="42">
        <f t="shared" si="4"/>
        <v>654.73116000000005</v>
      </c>
      <c r="K37" s="42">
        <f t="shared" si="5"/>
        <v>4746.8009099999999</v>
      </c>
      <c r="M37" s="62" t="s">
        <v>258</v>
      </c>
      <c r="N37" s="63" t="s">
        <v>289</v>
      </c>
    </row>
    <row r="38" spans="1:14" ht="15" hidden="1">
      <c r="A38" s="2" t="s">
        <v>84</v>
      </c>
      <c r="B38" s="1" t="s">
        <v>85</v>
      </c>
      <c r="C38" s="14">
        <v>4376.29</v>
      </c>
      <c r="E38" s="42">
        <f t="shared" si="0"/>
        <v>4376.29</v>
      </c>
      <c r="F38" s="42">
        <f t="shared" si="1"/>
        <v>87.525800000000004</v>
      </c>
      <c r="G38" s="42">
        <f t="shared" si="2"/>
        <v>328.22174999999999</v>
      </c>
      <c r="H38" s="42">
        <f>+INGENIERIA!Q38</f>
        <v>0</v>
      </c>
      <c r="I38" s="42">
        <f t="shared" si="3"/>
        <v>4792.03755</v>
      </c>
      <c r="J38" s="42">
        <f t="shared" si="4"/>
        <v>766.72600799999998</v>
      </c>
      <c r="K38" s="42">
        <f t="shared" si="5"/>
        <v>5558.7635579999996</v>
      </c>
      <c r="M38" s="62" t="s">
        <v>263</v>
      </c>
      <c r="N38" s="63" t="s">
        <v>290</v>
      </c>
    </row>
    <row r="39" spans="1:14" ht="15">
      <c r="A39" s="2" t="s">
        <v>86</v>
      </c>
      <c r="B39" s="1" t="s">
        <v>87</v>
      </c>
      <c r="C39" s="14">
        <v>2636.45</v>
      </c>
      <c r="E39" s="42">
        <f>+C39</f>
        <v>2636.45</v>
      </c>
      <c r="F39" s="42">
        <f>+E39*2%</f>
        <v>52.728999999999999</v>
      </c>
      <c r="G39" s="42">
        <f>+E39*7.5%</f>
        <v>197.73374999999999</v>
      </c>
      <c r="H39" s="42">
        <f>+INGENIERIA!Q39</f>
        <v>0</v>
      </c>
      <c r="I39" s="42">
        <f>SUM(E39:H39)</f>
        <v>2886.9127499999995</v>
      </c>
      <c r="J39" s="42">
        <f>+I39*16%</f>
        <v>461.9060399999999</v>
      </c>
      <c r="K39" s="42">
        <f>+I39+J39</f>
        <v>3348.8187899999994</v>
      </c>
      <c r="M39" s="62" t="s">
        <v>260</v>
      </c>
      <c r="N39" s="63" t="s">
        <v>291</v>
      </c>
    </row>
    <row r="40" spans="1:14" ht="15" hidden="1">
      <c r="A40" s="2" t="s">
        <v>88</v>
      </c>
      <c r="B40" s="1" t="s">
        <v>89</v>
      </c>
      <c r="C40" s="14">
        <v>1026.69</v>
      </c>
      <c r="E40" s="42">
        <f t="shared" ref="E40:E54" si="6">+C40</f>
        <v>1026.69</v>
      </c>
      <c r="F40" s="42">
        <f t="shared" si="1"/>
        <v>20.533800000000003</v>
      </c>
      <c r="G40" s="42">
        <f t="shared" ref="G40:G54" si="7">+E40*7.5%</f>
        <v>77.001750000000001</v>
      </c>
      <c r="H40" s="42">
        <f>+INGENIERIA!Q40</f>
        <v>0</v>
      </c>
      <c r="I40" s="42">
        <f t="shared" ref="I40:I54" si="8">SUM(E40:H40)</f>
        <v>1124.2255499999999</v>
      </c>
      <c r="J40" s="42">
        <f t="shared" si="4"/>
        <v>179.87608799999998</v>
      </c>
      <c r="K40" s="42">
        <f t="shared" ref="K40:K54" si="9">+I40+J40</f>
        <v>1304.1016379999999</v>
      </c>
      <c r="M40" s="62" t="s">
        <v>263</v>
      </c>
      <c r="N40" s="63" t="s">
        <v>292</v>
      </c>
    </row>
    <row r="41" spans="1:14" ht="15" hidden="1">
      <c r="A41" s="2" t="s">
        <v>90</v>
      </c>
      <c r="B41" s="1" t="s">
        <v>91</v>
      </c>
      <c r="C41" s="14">
        <v>4163.62</v>
      </c>
      <c r="E41" s="42">
        <f t="shared" si="6"/>
        <v>4163.62</v>
      </c>
      <c r="F41" s="42">
        <f t="shared" si="1"/>
        <v>83.272400000000005</v>
      </c>
      <c r="G41" s="42">
        <f t="shared" si="7"/>
        <v>312.2715</v>
      </c>
      <c r="H41" s="42">
        <f>+INGENIERIA!Q41</f>
        <v>0</v>
      </c>
      <c r="I41" s="42">
        <f t="shared" si="8"/>
        <v>4559.1638999999996</v>
      </c>
      <c r="J41" s="42">
        <f t="shared" si="4"/>
        <v>729.4662239999999</v>
      </c>
      <c r="K41" s="42">
        <f t="shared" si="9"/>
        <v>5288.6301239999993</v>
      </c>
      <c r="M41" s="62" t="s">
        <v>258</v>
      </c>
      <c r="N41" s="63" t="s">
        <v>293</v>
      </c>
    </row>
    <row r="42" spans="1:14" ht="15" hidden="1">
      <c r="A42" s="2" t="s">
        <v>92</v>
      </c>
      <c r="B42" s="1" t="s">
        <v>93</v>
      </c>
      <c r="C42" s="14">
        <v>1869</v>
      </c>
      <c r="E42" s="42">
        <f t="shared" si="6"/>
        <v>1869</v>
      </c>
      <c r="F42" s="42">
        <f t="shared" si="1"/>
        <v>37.380000000000003</v>
      </c>
      <c r="G42" s="42">
        <f t="shared" si="7"/>
        <v>140.17499999999998</v>
      </c>
      <c r="H42" s="42">
        <f>+INGENIERIA!Q42</f>
        <v>0</v>
      </c>
      <c r="I42" s="42">
        <f t="shared" si="8"/>
        <v>2046.5550000000001</v>
      </c>
      <c r="J42" s="42">
        <f t="shared" si="4"/>
        <v>327.44880000000001</v>
      </c>
      <c r="K42" s="42">
        <f t="shared" si="9"/>
        <v>2374.0038</v>
      </c>
      <c r="M42" s="62" t="s">
        <v>258</v>
      </c>
      <c r="N42" s="63" t="s">
        <v>294</v>
      </c>
    </row>
    <row r="43" spans="1:14" ht="15" hidden="1">
      <c r="A43" s="2" t="s">
        <v>94</v>
      </c>
      <c r="B43" s="1" t="s">
        <v>95</v>
      </c>
      <c r="C43" s="14">
        <v>15696.06</v>
      </c>
      <c r="E43" s="42">
        <f t="shared" si="6"/>
        <v>15696.06</v>
      </c>
      <c r="F43" s="42">
        <f t="shared" si="1"/>
        <v>313.9212</v>
      </c>
      <c r="G43" s="42">
        <f t="shared" si="7"/>
        <v>1177.2044999999998</v>
      </c>
      <c r="H43" s="42">
        <f>+INGENIERIA!Q43</f>
        <v>0</v>
      </c>
      <c r="I43" s="42">
        <f t="shared" si="8"/>
        <v>17187.185700000002</v>
      </c>
      <c r="J43" s="42">
        <f t="shared" si="4"/>
        <v>2749.9497120000005</v>
      </c>
      <c r="K43" s="42">
        <f t="shared" si="9"/>
        <v>19937.135412000003</v>
      </c>
      <c r="M43" s="62" t="s">
        <v>263</v>
      </c>
      <c r="N43" s="63" t="s">
        <v>295</v>
      </c>
    </row>
    <row r="44" spans="1:14" ht="15" hidden="1">
      <c r="A44" s="2" t="s">
        <v>96</v>
      </c>
      <c r="B44" s="1" t="s">
        <v>97</v>
      </c>
      <c r="C44" s="14">
        <v>6658.26</v>
      </c>
      <c r="E44" s="42">
        <f t="shared" si="6"/>
        <v>6658.26</v>
      </c>
      <c r="F44" s="42">
        <f t="shared" si="1"/>
        <v>133.1652</v>
      </c>
      <c r="G44" s="42">
        <f t="shared" si="7"/>
        <v>499.36950000000002</v>
      </c>
      <c r="H44" s="42">
        <f>+INGENIERIA!Q44</f>
        <v>0</v>
      </c>
      <c r="I44" s="42">
        <f t="shared" si="8"/>
        <v>7290.7947000000004</v>
      </c>
      <c r="J44" s="42">
        <f t="shared" si="4"/>
        <v>1166.5271520000001</v>
      </c>
      <c r="K44" s="42">
        <f t="shared" si="9"/>
        <v>8457.3218520000009</v>
      </c>
      <c r="M44" s="62" t="s">
        <v>263</v>
      </c>
      <c r="N44" s="63" t="s">
        <v>296</v>
      </c>
    </row>
    <row r="45" spans="1:14" ht="15">
      <c r="A45" s="2" t="s">
        <v>98</v>
      </c>
      <c r="B45" s="1" t="s">
        <v>99</v>
      </c>
      <c r="C45" s="14">
        <v>2646.89</v>
      </c>
      <c r="E45" s="42">
        <f t="shared" si="6"/>
        <v>2646.89</v>
      </c>
      <c r="F45" s="42">
        <f t="shared" si="1"/>
        <v>52.937799999999996</v>
      </c>
      <c r="G45" s="42">
        <f t="shared" si="7"/>
        <v>198.51674999999997</v>
      </c>
      <c r="H45" s="42">
        <f>+INGENIERIA!Q45</f>
        <v>0</v>
      </c>
      <c r="I45" s="42">
        <f t="shared" si="8"/>
        <v>2898.3445499999998</v>
      </c>
      <c r="J45" s="42">
        <f t="shared" si="4"/>
        <v>463.73512799999997</v>
      </c>
      <c r="K45" s="42">
        <f t="shared" si="9"/>
        <v>3362.0796779999996</v>
      </c>
      <c r="M45" s="62" t="s">
        <v>287</v>
      </c>
      <c r="N45" s="63" t="s">
        <v>297</v>
      </c>
    </row>
    <row r="46" spans="1:14" ht="15" hidden="1">
      <c r="A46" s="2" t="s">
        <v>100</v>
      </c>
      <c r="B46" s="1" t="s">
        <v>101</v>
      </c>
      <c r="C46" s="14">
        <v>1892.39</v>
      </c>
      <c r="E46" s="42">
        <f t="shared" si="6"/>
        <v>1892.39</v>
      </c>
      <c r="F46" s="42">
        <f t="shared" si="1"/>
        <v>37.847799999999999</v>
      </c>
      <c r="G46" s="42">
        <f t="shared" si="7"/>
        <v>141.92925</v>
      </c>
      <c r="H46" s="42">
        <f>+INGENIERIA!Q46</f>
        <v>0</v>
      </c>
      <c r="I46" s="42">
        <f t="shared" si="8"/>
        <v>2072.16705</v>
      </c>
      <c r="J46" s="42">
        <f t="shared" si="4"/>
        <v>331.54672800000003</v>
      </c>
      <c r="K46" s="42">
        <f t="shared" si="9"/>
        <v>2403.7137780000003</v>
      </c>
      <c r="M46" s="62" t="s">
        <v>258</v>
      </c>
      <c r="N46" s="63" t="s">
        <v>298</v>
      </c>
    </row>
    <row r="47" spans="1:14" ht="15" hidden="1">
      <c r="A47" s="2" t="s">
        <v>102</v>
      </c>
      <c r="B47" s="1" t="s">
        <v>103</v>
      </c>
      <c r="C47" s="14">
        <v>9447.65</v>
      </c>
      <c r="E47" s="42">
        <f t="shared" si="6"/>
        <v>9447.65</v>
      </c>
      <c r="F47" s="42">
        <f t="shared" si="1"/>
        <v>188.953</v>
      </c>
      <c r="G47" s="42">
        <f t="shared" si="7"/>
        <v>708.5737499999999</v>
      </c>
      <c r="H47" s="42">
        <f>+INGENIERIA!Q47</f>
        <v>0</v>
      </c>
      <c r="I47" s="42">
        <f t="shared" si="8"/>
        <v>10345.176749999999</v>
      </c>
      <c r="J47" s="42">
        <f t="shared" si="4"/>
        <v>1655.2282799999998</v>
      </c>
      <c r="K47" s="42">
        <f t="shared" si="9"/>
        <v>12000.405029999998</v>
      </c>
      <c r="M47" s="62" t="s">
        <v>258</v>
      </c>
      <c r="N47" s="63" t="s">
        <v>299</v>
      </c>
    </row>
    <row r="48" spans="1:14" ht="15" hidden="1">
      <c r="A48" s="2" t="s">
        <v>104</v>
      </c>
      <c r="B48" s="1" t="s">
        <v>105</v>
      </c>
      <c r="C48" s="14">
        <v>1633.31</v>
      </c>
      <c r="E48" s="42">
        <f t="shared" si="6"/>
        <v>1633.31</v>
      </c>
      <c r="F48" s="42">
        <f t="shared" si="1"/>
        <v>32.666199999999996</v>
      </c>
      <c r="G48" s="42">
        <f t="shared" si="7"/>
        <v>122.49824999999998</v>
      </c>
      <c r="H48" s="42">
        <f>+INGENIERIA!Q48</f>
        <v>0</v>
      </c>
      <c r="I48" s="42">
        <f t="shared" si="8"/>
        <v>1788.4744499999997</v>
      </c>
      <c r="J48" s="42">
        <f t="shared" si="4"/>
        <v>286.15591199999994</v>
      </c>
      <c r="K48" s="42">
        <f t="shared" si="9"/>
        <v>2074.6303619999999</v>
      </c>
      <c r="M48" s="62" t="s">
        <v>283</v>
      </c>
      <c r="N48" s="63" t="s">
        <v>300</v>
      </c>
    </row>
    <row r="49" spans="1:14" ht="15">
      <c r="A49" s="2" t="s">
        <v>106</v>
      </c>
      <c r="B49" s="1" t="s">
        <v>107</v>
      </c>
      <c r="C49" s="14">
        <v>3202.45</v>
      </c>
      <c r="E49" s="42">
        <f t="shared" si="6"/>
        <v>3202.45</v>
      </c>
      <c r="F49" s="42">
        <f t="shared" si="1"/>
        <v>64.048999999999992</v>
      </c>
      <c r="G49" s="42">
        <f t="shared" si="7"/>
        <v>240.18374999999997</v>
      </c>
      <c r="H49" s="42">
        <f>+INGENIERIA!Q49</f>
        <v>0</v>
      </c>
      <c r="I49" s="42">
        <f t="shared" si="8"/>
        <v>3506.6827499999999</v>
      </c>
      <c r="J49" s="42">
        <f t="shared" si="4"/>
        <v>561.06924000000004</v>
      </c>
      <c r="K49" s="42">
        <f t="shared" si="9"/>
        <v>4067.7519899999998</v>
      </c>
      <c r="M49" s="62" t="s">
        <v>260</v>
      </c>
      <c r="N49" s="63" t="s">
        <v>301</v>
      </c>
    </row>
    <row r="50" spans="1:14" ht="15">
      <c r="A50" s="2" t="s">
        <v>108</v>
      </c>
      <c r="B50" s="1" t="s">
        <v>109</v>
      </c>
      <c r="C50" s="14">
        <v>3967.66</v>
      </c>
      <c r="E50" s="42">
        <f t="shared" si="6"/>
        <v>3967.66</v>
      </c>
      <c r="F50" s="42">
        <f t="shared" si="1"/>
        <v>79.353200000000001</v>
      </c>
      <c r="G50" s="42">
        <f t="shared" si="7"/>
        <v>297.5745</v>
      </c>
      <c r="H50" s="42">
        <f>+INGENIERIA!Q50</f>
        <v>0</v>
      </c>
      <c r="I50" s="42">
        <f t="shared" si="8"/>
        <v>4344.5877</v>
      </c>
      <c r="J50" s="42">
        <f t="shared" si="4"/>
        <v>695.13403200000005</v>
      </c>
      <c r="K50" s="42">
        <f t="shared" si="9"/>
        <v>5039.721732</v>
      </c>
      <c r="M50" s="62" t="s">
        <v>260</v>
      </c>
      <c r="N50" s="63" t="s">
        <v>302</v>
      </c>
    </row>
    <row r="51" spans="1:14" ht="15" hidden="1">
      <c r="A51" s="2" t="s">
        <v>110</v>
      </c>
      <c r="B51" s="1" t="s">
        <v>111</v>
      </c>
      <c r="C51" s="14">
        <v>4861</v>
      </c>
      <c r="E51" s="42">
        <f t="shared" si="6"/>
        <v>4861</v>
      </c>
      <c r="F51" s="42">
        <f t="shared" si="1"/>
        <v>97.22</v>
      </c>
      <c r="G51" s="42">
        <f t="shared" si="7"/>
        <v>364.57499999999999</v>
      </c>
      <c r="H51" s="42">
        <f>+INGENIERIA!Q51</f>
        <v>0</v>
      </c>
      <c r="I51" s="42">
        <f t="shared" si="8"/>
        <v>5322.7950000000001</v>
      </c>
      <c r="J51" s="42">
        <f t="shared" si="4"/>
        <v>851.6472</v>
      </c>
      <c r="K51" s="42">
        <f t="shared" si="9"/>
        <v>6174.4422000000004</v>
      </c>
      <c r="M51" s="62" t="s">
        <v>258</v>
      </c>
      <c r="N51" s="63" t="s">
        <v>303</v>
      </c>
    </row>
    <row r="52" spans="1:14" ht="15">
      <c r="A52" s="2" t="s">
        <v>112</v>
      </c>
      <c r="B52" s="1" t="s">
        <v>113</v>
      </c>
      <c r="C52" s="14">
        <v>1869</v>
      </c>
      <c r="E52" s="42">
        <f t="shared" si="6"/>
        <v>1869</v>
      </c>
      <c r="F52" s="42">
        <f t="shared" si="1"/>
        <v>37.380000000000003</v>
      </c>
      <c r="G52" s="42">
        <f t="shared" si="7"/>
        <v>140.17499999999998</v>
      </c>
      <c r="H52" s="42">
        <f>+INGENIERIA!Q52</f>
        <v>0</v>
      </c>
      <c r="I52" s="42">
        <f t="shared" si="8"/>
        <v>2046.5550000000001</v>
      </c>
      <c r="J52" s="42">
        <f t="shared" si="4"/>
        <v>327.44880000000001</v>
      </c>
      <c r="K52" s="42">
        <f t="shared" si="9"/>
        <v>2374.0038</v>
      </c>
      <c r="M52" s="62" t="s">
        <v>260</v>
      </c>
      <c r="N52" s="63" t="s">
        <v>304</v>
      </c>
    </row>
    <row r="53" spans="1:14" ht="15">
      <c r="A53" s="2" t="s">
        <v>114</v>
      </c>
      <c r="B53" s="1" t="s">
        <v>115</v>
      </c>
      <c r="C53" s="14">
        <v>5187.25</v>
      </c>
      <c r="E53" s="42">
        <f t="shared" si="6"/>
        <v>5187.25</v>
      </c>
      <c r="F53" s="42">
        <f t="shared" si="1"/>
        <v>103.745</v>
      </c>
      <c r="G53" s="42">
        <f t="shared" si="7"/>
        <v>389.04374999999999</v>
      </c>
      <c r="H53" s="42">
        <f>+INGENIERIA!Q53</f>
        <v>0</v>
      </c>
      <c r="I53" s="42">
        <f t="shared" si="8"/>
        <v>5680.0387499999997</v>
      </c>
      <c r="J53" s="42">
        <f t="shared" si="4"/>
        <v>908.80619999999999</v>
      </c>
      <c r="K53" s="42">
        <f t="shared" si="9"/>
        <v>6588.8449499999997</v>
      </c>
      <c r="M53" s="62" t="s">
        <v>260</v>
      </c>
      <c r="N53" s="63" t="s">
        <v>305</v>
      </c>
    </row>
    <row r="54" spans="1:14" ht="15">
      <c r="A54" s="2" t="s">
        <v>116</v>
      </c>
      <c r="B54" s="1" t="s">
        <v>117</v>
      </c>
      <c r="C54" s="14">
        <v>2722.69</v>
      </c>
      <c r="E54" s="42">
        <f t="shared" si="6"/>
        <v>2722.69</v>
      </c>
      <c r="F54" s="42">
        <f t="shared" si="1"/>
        <v>54.453800000000001</v>
      </c>
      <c r="G54" s="42">
        <f t="shared" si="7"/>
        <v>204.20175</v>
      </c>
      <c r="H54" s="42">
        <f>+INGENIERIA!Q54</f>
        <v>0</v>
      </c>
      <c r="I54" s="42">
        <f t="shared" si="8"/>
        <v>2981.34555</v>
      </c>
      <c r="J54" s="42">
        <f t="shared" si="4"/>
        <v>477.015288</v>
      </c>
      <c r="K54" s="42">
        <f t="shared" si="9"/>
        <v>3458.3608380000001</v>
      </c>
      <c r="M54" s="62" t="s">
        <v>260</v>
      </c>
      <c r="N54" s="63" t="s">
        <v>306</v>
      </c>
    </row>
    <row r="55" spans="1:14" ht="15" hidden="1">
      <c r="A55" s="2" t="s">
        <v>118</v>
      </c>
      <c r="B55" s="1" t="s">
        <v>119</v>
      </c>
      <c r="C55" s="14">
        <v>855.57</v>
      </c>
      <c r="E55" s="42">
        <f>+C55</f>
        <v>855.57</v>
      </c>
      <c r="F55" s="42">
        <f>+E55*2%</f>
        <v>17.1114</v>
      </c>
      <c r="G55" s="42">
        <f>+E55*7.5%</f>
        <v>64.167749999999998</v>
      </c>
      <c r="H55" s="42">
        <f>+INGENIERIA!Q55</f>
        <v>0</v>
      </c>
      <c r="I55" s="42">
        <f>SUM(E55:H55)</f>
        <v>936.84915000000001</v>
      </c>
      <c r="J55" s="42">
        <f>+I55*16%</f>
        <v>149.89586400000002</v>
      </c>
      <c r="K55" s="42">
        <f>+I55+J55</f>
        <v>1086.7450140000001</v>
      </c>
      <c r="M55" s="62" t="s">
        <v>258</v>
      </c>
      <c r="N55" s="63" t="s">
        <v>307</v>
      </c>
    </row>
    <row r="56" spans="1:14" ht="15">
      <c r="A56" s="2" t="s">
        <v>120</v>
      </c>
      <c r="B56" s="1" t="s">
        <v>121</v>
      </c>
      <c r="C56" s="14">
        <v>1500.03</v>
      </c>
      <c r="E56" s="42">
        <f t="shared" ref="E56:E65" si="10">+C56</f>
        <v>1500.03</v>
      </c>
      <c r="F56" s="42">
        <f t="shared" si="1"/>
        <v>30.000599999999999</v>
      </c>
      <c r="G56" s="42">
        <f t="shared" ref="G56:G65" si="11">+E56*7.5%</f>
        <v>112.50224999999999</v>
      </c>
      <c r="H56" s="42">
        <f>+INGENIERIA!Q56</f>
        <v>0</v>
      </c>
      <c r="I56" s="42">
        <f t="shared" ref="I56:I65" si="12">SUM(E56:H56)</f>
        <v>1642.5328500000001</v>
      </c>
      <c r="J56" s="42">
        <f t="shared" si="4"/>
        <v>262.80525599999999</v>
      </c>
      <c r="K56" s="42">
        <f t="shared" ref="K56:K65" si="13">+I56+J56</f>
        <v>1905.3381060000002</v>
      </c>
      <c r="M56" s="62" t="s">
        <v>287</v>
      </c>
      <c r="N56" s="63" t="s">
        <v>308</v>
      </c>
    </row>
    <row r="57" spans="1:14" ht="15" hidden="1">
      <c r="A57" s="2" t="s">
        <v>122</v>
      </c>
      <c r="B57" s="1" t="s">
        <v>123</v>
      </c>
      <c r="C57" s="14">
        <v>1869</v>
      </c>
      <c r="E57" s="42">
        <f t="shared" si="10"/>
        <v>1869</v>
      </c>
      <c r="F57" s="42">
        <f t="shared" si="1"/>
        <v>37.380000000000003</v>
      </c>
      <c r="G57" s="42">
        <f t="shared" si="11"/>
        <v>140.17499999999998</v>
      </c>
      <c r="H57" s="42">
        <f>+INGENIERIA!Q57</f>
        <v>0</v>
      </c>
      <c r="I57" s="42">
        <f t="shared" si="12"/>
        <v>2046.5550000000001</v>
      </c>
      <c r="J57" s="42">
        <f t="shared" si="4"/>
        <v>327.44880000000001</v>
      </c>
      <c r="K57" s="42">
        <f t="shared" si="13"/>
        <v>2374.0038</v>
      </c>
      <c r="M57" s="62" t="s">
        <v>283</v>
      </c>
      <c r="N57" s="63" t="s">
        <v>309</v>
      </c>
    </row>
    <row r="58" spans="1:14" ht="15" hidden="1">
      <c r="A58" s="2" t="s">
        <v>124</v>
      </c>
      <c r="B58" s="1" t="s">
        <v>125</v>
      </c>
      <c r="C58" s="14">
        <v>8789.75</v>
      </c>
      <c r="E58" s="42">
        <f t="shared" si="10"/>
        <v>8789.75</v>
      </c>
      <c r="F58" s="42">
        <f t="shared" si="1"/>
        <v>175.79500000000002</v>
      </c>
      <c r="G58" s="42">
        <f t="shared" si="11"/>
        <v>659.23124999999993</v>
      </c>
      <c r="H58" s="42">
        <f>+INGENIERIA!Q58</f>
        <v>0</v>
      </c>
      <c r="I58" s="42">
        <f t="shared" si="12"/>
        <v>9624.7762500000008</v>
      </c>
      <c r="J58" s="42">
        <f t="shared" si="4"/>
        <v>1539.9642000000001</v>
      </c>
      <c r="K58" s="42">
        <f t="shared" si="13"/>
        <v>11164.740450000001</v>
      </c>
      <c r="M58" s="62" t="s">
        <v>258</v>
      </c>
      <c r="N58" s="63" t="s">
        <v>310</v>
      </c>
    </row>
    <row r="59" spans="1:14" ht="15">
      <c r="A59" s="2" t="s">
        <v>126</v>
      </c>
      <c r="B59" s="1" t="s">
        <v>127</v>
      </c>
      <c r="C59" s="14">
        <v>2235.38</v>
      </c>
      <c r="E59" s="42">
        <f t="shared" si="10"/>
        <v>2235.38</v>
      </c>
      <c r="F59" s="42">
        <f t="shared" si="1"/>
        <v>44.707600000000006</v>
      </c>
      <c r="G59" s="42">
        <f t="shared" si="11"/>
        <v>167.65350000000001</v>
      </c>
      <c r="H59" s="42">
        <f>+INGENIERIA!Q59</f>
        <v>0</v>
      </c>
      <c r="I59" s="42">
        <f t="shared" si="12"/>
        <v>2447.7411000000002</v>
      </c>
      <c r="J59" s="42">
        <f t="shared" si="4"/>
        <v>391.63857600000006</v>
      </c>
      <c r="K59" s="42">
        <f t="shared" si="13"/>
        <v>2839.3796760000005</v>
      </c>
      <c r="M59" s="62" t="s">
        <v>287</v>
      </c>
      <c r="N59" s="63" t="s">
        <v>311</v>
      </c>
    </row>
    <row r="60" spans="1:14" ht="15">
      <c r="A60" s="2" t="s">
        <v>128</v>
      </c>
      <c r="B60" s="1" t="s">
        <v>129</v>
      </c>
      <c r="C60" s="14">
        <v>2703.31</v>
      </c>
      <c r="E60" s="42">
        <f t="shared" si="10"/>
        <v>2703.31</v>
      </c>
      <c r="F60" s="42">
        <f t="shared" si="1"/>
        <v>54.066200000000002</v>
      </c>
      <c r="G60" s="42">
        <f t="shared" si="11"/>
        <v>202.74824999999998</v>
      </c>
      <c r="H60" s="42">
        <f>+INGENIERIA!Q60</f>
        <v>0</v>
      </c>
      <c r="I60" s="42">
        <f t="shared" si="12"/>
        <v>2960.1244500000003</v>
      </c>
      <c r="J60" s="42">
        <f t="shared" si="4"/>
        <v>473.61991200000006</v>
      </c>
      <c r="K60" s="42">
        <f t="shared" si="13"/>
        <v>3433.7443620000004</v>
      </c>
      <c r="M60" s="62" t="s">
        <v>287</v>
      </c>
      <c r="N60" s="63" t="s">
        <v>312</v>
      </c>
    </row>
    <row r="61" spans="1:14" ht="15" hidden="1">
      <c r="A61" s="2" t="s">
        <v>130</v>
      </c>
      <c r="B61" s="1" t="s">
        <v>131</v>
      </c>
      <c r="C61" s="14">
        <v>1400</v>
      </c>
      <c r="E61" s="42">
        <f t="shared" si="10"/>
        <v>1400</v>
      </c>
      <c r="F61" s="42">
        <f t="shared" si="1"/>
        <v>28</v>
      </c>
      <c r="G61" s="42">
        <f t="shared" si="11"/>
        <v>105</v>
      </c>
      <c r="H61" s="42">
        <f>+INGENIERIA!Q61</f>
        <v>0</v>
      </c>
      <c r="I61" s="42">
        <f t="shared" si="12"/>
        <v>1533</v>
      </c>
      <c r="J61" s="42">
        <f t="shared" si="4"/>
        <v>245.28</v>
      </c>
      <c r="K61" s="42">
        <f t="shared" si="13"/>
        <v>1778.28</v>
      </c>
      <c r="M61" s="62" t="s">
        <v>263</v>
      </c>
      <c r="N61" s="63" t="s">
        <v>313</v>
      </c>
    </row>
    <row r="62" spans="1:14" ht="15" hidden="1">
      <c r="A62" s="2" t="s">
        <v>132</v>
      </c>
      <c r="B62" s="1" t="s">
        <v>133</v>
      </c>
      <c r="C62" s="14">
        <v>2197.4</v>
      </c>
      <c r="E62" s="42">
        <f t="shared" si="10"/>
        <v>2197.4</v>
      </c>
      <c r="F62" s="42">
        <f t="shared" si="1"/>
        <v>43.948</v>
      </c>
      <c r="G62" s="42">
        <f t="shared" si="11"/>
        <v>164.80500000000001</v>
      </c>
      <c r="H62" s="42">
        <f>+INGENIERIA!Q62</f>
        <v>0</v>
      </c>
      <c r="I62" s="42">
        <f t="shared" si="12"/>
        <v>2406.1529999999998</v>
      </c>
      <c r="J62" s="42">
        <f t="shared" si="4"/>
        <v>384.98447999999996</v>
      </c>
      <c r="K62" s="42">
        <f t="shared" si="13"/>
        <v>2791.1374799999999</v>
      </c>
      <c r="M62" s="62" t="s">
        <v>258</v>
      </c>
      <c r="N62" s="63" t="s">
        <v>314</v>
      </c>
    </row>
    <row r="63" spans="1:14" ht="15" hidden="1">
      <c r="A63" s="2" t="s">
        <v>134</v>
      </c>
      <c r="B63" s="1" t="s">
        <v>135</v>
      </c>
      <c r="C63" s="14">
        <v>3564.7</v>
      </c>
      <c r="E63" s="42">
        <f t="shared" si="10"/>
        <v>3564.7</v>
      </c>
      <c r="F63" s="42">
        <f t="shared" si="1"/>
        <v>71.293999999999997</v>
      </c>
      <c r="G63" s="42">
        <f t="shared" si="11"/>
        <v>267.35249999999996</v>
      </c>
      <c r="H63" s="42">
        <f>+INGENIERIA!Q63</f>
        <v>0</v>
      </c>
      <c r="I63" s="42">
        <f t="shared" si="12"/>
        <v>3903.3464999999997</v>
      </c>
      <c r="J63" s="42">
        <f t="shared" si="4"/>
        <v>624.53543999999999</v>
      </c>
      <c r="K63" s="42">
        <f t="shared" si="13"/>
        <v>4527.8819399999993</v>
      </c>
      <c r="M63" s="62" t="s">
        <v>263</v>
      </c>
      <c r="N63" s="63" t="s">
        <v>315</v>
      </c>
    </row>
    <row r="64" spans="1:14" ht="15">
      <c r="A64" s="2" t="s">
        <v>136</v>
      </c>
      <c r="B64" s="1" t="s">
        <v>137</v>
      </c>
      <c r="C64" s="14">
        <v>1893.31</v>
      </c>
      <c r="E64" s="42">
        <f t="shared" si="10"/>
        <v>1893.31</v>
      </c>
      <c r="F64" s="42">
        <f t="shared" si="1"/>
        <v>37.866199999999999</v>
      </c>
      <c r="G64" s="42">
        <f t="shared" si="11"/>
        <v>141.99824999999998</v>
      </c>
      <c r="H64" s="42">
        <f>+INGENIERIA!Q64</f>
        <v>0</v>
      </c>
      <c r="I64" s="42">
        <f t="shared" si="12"/>
        <v>2073.17445</v>
      </c>
      <c r="J64" s="42">
        <f t="shared" si="4"/>
        <v>331.70791200000002</v>
      </c>
      <c r="K64" s="42">
        <f t="shared" si="13"/>
        <v>2404.8823619999998</v>
      </c>
      <c r="M64" s="62" t="s">
        <v>287</v>
      </c>
      <c r="N64" s="63" t="s">
        <v>316</v>
      </c>
    </row>
    <row r="65" spans="1:14" ht="15">
      <c r="A65" s="2" t="s">
        <v>138</v>
      </c>
      <c r="B65" s="1" t="s">
        <v>139</v>
      </c>
      <c r="C65" s="14">
        <v>4620.87</v>
      </c>
      <c r="E65" s="42">
        <f t="shared" si="10"/>
        <v>4620.87</v>
      </c>
      <c r="F65" s="42">
        <f t="shared" si="1"/>
        <v>92.417400000000001</v>
      </c>
      <c r="G65" s="42">
        <f t="shared" si="11"/>
        <v>346.56524999999999</v>
      </c>
      <c r="H65" s="42">
        <f>+INGENIERIA!Q65</f>
        <v>0</v>
      </c>
      <c r="I65" s="42">
        <f t="shared" si="12"/>
        <v>5059.8526499999998</v>
      </c>
      <c r="J65" s="42">
        <f t="shared" si="4"/>
        <v>809.57642399999997</v>
      </c>
      <c r="K65" s="42">
        <f t="shared" si="13"/>
        <v>5869.4290739999997</v>
      </c>
      <c r="M65" s="62" t="s">
        <v>260</v>
      </c>
      <c r="N65" s="63" t="s">
        <v>317</v>
      </c>
    </row>
    <row r="66" spans="1:14" s="7" customFormat="1" hidden="1">
      <c r="A66" s="17" t="s">
        <v>140</v>
      </c>
      <c r="C66" s="7" t="s">
        <v>141</v>
      </c>
      <c r="E66" s="39" t="s">
        <v>141</v>
      </c>
      <c r="F66" s="39" t="s">
        <v>141</v>
      </c>
      <c r="G66" s="39" t="s">
        <v>141</v>
      </c>
      <c r="H66" s="39" t="s">
        <v>141</v>
      </c>
      <c r="I66" s="39" t="s">
        <v>141</v>
      </c>
      <c r="J66" s="39" t="s">
        <v>141</v>
      </c>
      <c r="K66" s="39" t="s">
        <v>141</v>
      </c>
    </row>
    <row r="67" spans="1:14" hidden="1">
      <c r="C67" s="19">
        <v>213564.9</v>
      </c>
      <c r="E67" s="43">
        <f>SUM(E12:E65)</f>
        <v>213564.90000000005</v>
      </c>
      <c r="F67" s="43">
        <f t="shared" ref="F67:K67" si="14">SUM(F12:F65)</f>
        <v>4271.2980000000007</v>
      </c>
      <c r="G67" s="43">
        <f t="shared" si="14"/>
        <v>16017.367500000004</v>
      </c>
      <c r="H67" s="43">
        <f t="shared" si="14"/>
        <v>0</v>
      </c>
      <c r="I67" s="43">
        <f t="shared" si="14"/>
        <v>233853.56549999994</v>
      </c>
      <c r="J67" s="43">
        <f t="shared" si="14"/>
        <v>37416.570479999995</v>
      </c>
      <c r="K67" s="43">
        <f t="shared" si="14"/>
        <v>271270.13597999996</v>
      </c>
    </row>
    <row r="69" spans="1:14">
      <c r="A69" s="12" t="s">
        <v>142</v>
      </c>
    </row>
    <row r="70" spans="1:14">
      <c r="A70" s="2" t="s">
        <v>143</v>
      </c>
      <c r="B70" s="1" t="s">
        <v>144</v>
      </c>
      <c r="C70" s="14">
        <v>3161.59</v>
      </c>
      <c r="E70" s="42">
        <f>+C70</f>
        <v>3161.59</v>
      </c>
      <c r="F70" s="42">
        <f>+E70*2%</f>
        <v>63.231800000000007</v>
      </c>
      <c r="G70" s="42">
        <f>+E70*7.5%</f>
        <v>237.11924999999999</v>
      </c>
      <c r="H70" s="42">
        <f>+INGENIERIA!Q70</f>
        <v>154.91999999999999</v>
      </c>
      <c r="I70" s="42">
        <f>SUM(E70:H70)</f>
        <v>3616.8610500000004</v>
      </c>
      <c r="J70" s="42">
        <f>+I70*16%</f>
        <v>578.69776800000011</v>
      </c>
      <c r="K70" s="42">
        <f>+I70+J70</f>
        <v>4195.5588180000004</v>
      </c>
      <c r="L70" s="40"/>
    </row>
    <row r="71" spans="1:14">
      <c r="A71" s="2" t="s">
        <v>145</v>
      </c>
      <c r="B71" s="1" t="s">
        <v>146</v>
      </c>
      <c r="C71" s="14">
        <v>8464.2900000000009</v>
      </c>
      <c r="E71" s="42">
        <f t="shared" ref="E71:E107" si="15">+C71</f>
        <v>8464.2900000000009</v>
      </c>
      <c r="F71" s="42">
        <f t="shared" ref="F71:F107" si="16">+E71*2%</f>
        <v>169.28580000000002</v>
      </c>
      <c r="G71" s="42">
        <f t="shared" ref="G71:G107" si="17">+E71*7.5%</f>
        <v>634.82175000000007</v>
      </c>
      <c r="H71" s="42">
        <f>+INGENIERIA!Q71</f>
        <v>414.75</v>
      </c>
      <c r="I71" s="42">
        <f t="shared" ref="I71:I107" si="18">SUM(E71:H71)</f>
        <v>9683.1475500000015</v>
      </c>
      <c r="J71" s="42">
        <f t="shared" ref="J71:J107" si="19">+I71*16%</f>
        <v>1549.3036080000002</v>
      </c>
      <c r="K71" s="42">
        <f t="shared" ref="K71:K107" si="20">+I71+J71</f>
        <v>11232.451158000002</v>
      </c>
    </row>
    <row r="72" spans="1:14">
      <c r="A72" s="2" t="s">
        <v>147</v>
      </c>
      <c r="B72" s="1" t="s">
        <v>148</v>
      </c>
      <c r="C72" s="14">
        <v>3263.11</v>
      </c>
      <c r="E72" s="42">
        <f t="shared" si="15"/>
        <v>3263.11</v>
      </c>
      <c r="F72" s="42">
        <f t="shared" si="16"/>
        <v>65.262200000000007</v>
      </c>
      <c r="G72" s="42">
        <f t="shared" si="17"/>
        <v>244.73325</v>
      </c>
      <c r="H72" s="42">
        <f>+INGENIERIA!Q72</f>
        <v>159.88999999999999</v>
      </c>
      <c r="I72" s="42">
        <f t="shared" si="18"/>
        <v>3732.9954499999999</v>
      </c>
      <c r="J72" s="42">
        <f t="shared" si="19"/>
        <v>597.27927199999999</v>
      </c>
      <c r="K72" s="42">
        <f t="shared" si="20"/>
        <v>4330.2747220000001</v>
      </c>
    </row>
    <row r="73" spans="1:14">
      <c r="A73" s="2" t="s">
        <v>149</v>
      </c>
      <c r="B73" s="1" t="s">
        <v>150</v>
      </c>
      <c r="C73" s="14">
        <v>1311.22</v>
      </c>
      <c r="E73" s="42">
        <f t="shared" si="15"/>
        <v>1311.22</v>
      </c>
      <c r="F73" s="42">
        <f t="shared" si="16"/>
        <v>26.224400000000003</v>
      </c>
      <c r="G73" s="42">
        <f t="shared" si="17"/>
        <v>98.341499999999996</v>
      </c>
      <c r="H73" s="42">
        <f>+INGENIERIA!Q73</f>
        <v>64.25</v>
      </c>
      <c r="I73" s="42">
        <f t="shared" si="18"/>
        <v>1500.0359000000001</v>
      </c>
      <c r="J73" s="42">
        <f t="shared" si="19"/>
        <v>240.00574400000002</v>
      </c>
      <c r="K73" s="42">
        <f t="shared" si="20"/>
        <v>1740.0416440000001</v>
      </c>
    </row>
    <row r="74" spans="1:14">
      <c r="A74" s="2" t="s">
        <v>151</v>
      </c>
      <c r="B74" s="1" t="s">
        <v>152</v>
      </c>
      <c r="C74" s="14">
        <v>4305.74</v>
      </c>
      <c r="E74" s="42">
        <f t="shared" si="15"/>
        <v>4305.74</v>
      </c>
      <c r="F74" s="42">
        <f t="shared" si="16"/>
        <v>86.114800000000002</v>
      </c>
      <c r="G74" s="42">
        <f t="shared" si="17"/>
        <v>322.93049999999999</v>
      </c>
      <c r="H74" s="42">
        <f>+INGENIERIA!Q74</f>
        <v>210.98</v>
      </c>
      <c r="I74" s="42">
        <f t="shared" si="18"/>
        <v>4925.7653</v>
      </c>
      <c r="J74" s="42">
        <f t="shared" si="19"/>
        <v>788.12244800000008</v>
      </c>
      <c r="K74" s="42">
        <f t="shared" si="20"/>
        <v>5713.8877480000001</v>
      </c>
    </row>
    <row r="75" spans="1:14">
      <c r="A75" s="2" t="s">
        <v>153</v>
      </c>
      <c r="B75" s="1" t="s">
        <v>154</v>
      </c>
      <c r="C75" s="14">
        <v>3239.93</v>
      </c>
      <c r="E75" s="42">
        <f t="shared" si="15"/>
        <v>3239.93</v>
      </c>
      <c r="F75" s="42">
        <f t="shared" si="16"/>
        <v>64.798599999999993</v>
      </c>
      <c r="G75" s="42">
        <f t="shared" si="17"/>
        <v>242.99474999999998</v>
      </c>
      <c r="H75" s="42">
        <f>+INGENIERIA!Q75</f>
        <v>0</v>
      </c>
      <c r="I75" s="42">
        <f t="shared" si="18"/>
        <v>3547.7233499999998</v>
      </c>
      <c r="J75" s="42">
        <f t="shared" si="19"/>
        <v>567.63573599999995</v>
      </c>
      <c r="K75" s="42">
        <f t="shared" si="20"/>
        <v>4115.3590859999995</v>
      </c>
    </row>
    <row r="76" spans="1:14">
      <c r="A76" s="2" t="s">
        <v>155</v>
      </c>
      <c r="B76" s="1" t="s">
        <v>156</v>
      </c>
      <c r="C76" s="14">
        <v>1346.41</v>
      </c>
      <c r="E76" s="42">
        <f t="shared" si="15"/>
        <v>1346.41</v>
      </c>
      <c r="F76" s="42">
        <f t="shared" si="16"/>
        <v>26.928200000000004</v>
      </c>
      <c r="G76" s="42">
        <f t="shared" si="17"/>
        <v>100.98075</v>
      </c>
      <c r="H76" s="42">
        <f>+INGENIERIA!Q76</f>
        <v>65.97</v>
      </c>
      <c r="I76" s="42">
        <f t="shared" si="18"/>
        <v>1540.2889500000001</v>
      </c>
      <c r="J76" s="42">
        <f t="shared" si="19"/>
        <v>246.44623200000004</v>
      </c>
      <c r="K76" s="42">
        <f t="shared" si="20"/>
        <v>1786.7351820000001</v>
      </c>
    </row>
    <row r="77" spans="1:14">
      <c r="A77" s="2" t="s">
        <v>157</v>
      </c>
      <c r="B77" s="1" t="s">
        <v>158</v>
      </c>
      <c r="C77" s="14">
        <v>3801.56</v>
      </c>
      <c r="E77" s="42">
        <f t="shared" si="15"/>
        <v>3801.56</v>
      </c>
      <c r="F77" s="42">
        <f t="shared" si="16"/>
        <v>76.031199999999998</v>
      </c>
      <c r="G77" s="42">
        <f t="shared" si="17"/>
        <v>285.11699999999996</v>
      </c>
      <c r="H77" s="42">
        <f>+INGENIERIA!Q77</f>
        <v>0</v>
      </c>
      <c r="I77" s="42">
        <f t="shared" si="18"/>
        <v>4162.7082</v>
      </c>
      <c r="J77" s="42">
        <f t="shared" si="19"/>
        <v>666.03331200000002</v>
      </c>
      <c r="K77" s="42">
        <f t="shared" si="20"/>
        <v>4828.7415120000005</v>
      </c>
    </row>
    <row r="78" spans="1:14">
      <c r="A78" s="2" t="s">
        <v>159</v>
      </c>
      <c r="B78" s="1" t="s">
        <v>160</v>
      </c>
      <c r="C78" s="14">
        <v>5795.59</v>
      </c>
      <c r="E78" s="42">
        <f t="shared" si="15"/>
        <v>5795.59</v>
      </c>
      <c r="F78" s="42">
        <f t="shared" si="16"/>
        <v>115.9118</v>
      </c>
      <c r="G78" s="42">
        <f t="shared" si="17"/>
        <v>434.66924999999998</v>
      </c>
      <c r="H78" s="42">
        <f>+INGENIERIA!Q78</f>
        <v>283.98</v>
      </c>
      <c r="I78" s="42">
        <f t="shared" si="18"/>
        <v>6630.1510500000004</v>
      </c>
      <c r="J78" s="42">
        <f t="shared" si="19"/>
        <v>1060.8241680000001</v>
      </c>
      <c r="K78" s="42">
        <f t="shared" si="20"/>
        <v>7690.9752180000005</v>
      </c>
    </row>
    <row r="79" spans="1:14">
      <c r="A79" s="2" t="s">
        <v>161</v>
      </c>
      <c r="B79" s="1" t="s">
        <v>162</v>
      </c>
      <c r="C79" s="14">
        <v>4651.43</v>
      </c>
      <c r="E79" s="42">
        <f t="shared" si="15"/>
        <v>4651.43</v>
      </c>
      <c r="F79" s="42">
        <f t="shared" si="16"/>
        <v>93.028600000000012</v>
      </c>
      <c r="G79" s="42">
        <f t="shared" si="17"/>
        <v>348.85725000000002</v>
      </c>
      <c r="H79" s="42">
        <f>+INGENIERIA!Q79</f>
        <v>227.92</v>
      </c>
      <c r="I79" s="42">
        <f t="shared" si="18"/>
        <v>5321.23585</v>
      </c>
      <c r="J79" s="42">
        <f t="shared" si="19"/>
        <v>851.39773600000001</v>
      </c>
      <c r="K79" s="42">
        <f t="shared" si="20"/>
        <v>6172.6335859999999</v>
      </c>
    </row>
    <row r="80" spans="1:14">
      <c r="A80" s="2" t="s">
        <v>163</v>
      </c>
      <c r="B80" s="1" t="s">
        <v>164</v>
      </c>
      <c r="C80" s="14">
        <v>4388.63</v>
      </c>
      <c r="E80" s="42">
        <f t="shared" si="15"/>
        <v>4388.63</v>
      </c>
      <c r="F80" s="42">
        <f t="shared" si="16"/>
        <v>87.772599999999997</v>
      </c>
      <c r="G80" s="42">
        <f t="shared" si="17"/>
        <v>329.14724999999999</v>
      </c>
      <c r="H80" s="42">
        <f>+INGENIERIA!Q80</f>
        <v>0</v>
      </c>
      <c r="I80" s="42">
        <f t="shared" si="18"/>
        <v>4805.5498500000003</v>
      </c>
      <c r="J80" s="42">
        <f t="shared" si="19"/>
        <v>768.88797600000009</v>
      </c>
      <c r="K80" s="42">
        <f t="shared" si="20"/>
        <v>5574.4378260000003</v>
      </c>
    </row>
    <row r="81" spans="1:11">
      <c r="A81" s="2" t="s">
        <v>165</v>
      </c>
      <c r="B81" s="1" t="s">
        <v>166</v>
      </c>
      <c r="C81" s="14">
        <v>5100.25</v>
      </c>
      <c r="E81" s="42">
        <f t="shared" si="15"/>
        <v>5100.25</v>
      </c>
      <c r="F81" s="42">
        <f t="shared" si="16"/>
        <v>102.005</v>
      </c>
      <c r="G81" s="42">
        <f t="shared" si="17"/>
        <v>382.51875000000001</v>
      </c>
      <c r="H81" s="42">
        <f>+INGENIERIA!Q81</f>
        <v>0</v>
      </c>
      <c r="I81" s="42">
        <f t="shared" si="18"/>
        <v>5584.7737500000003</v>
      </c>
      <c r="J81" s="42">
        <f t="shared" si="19"/>
        <v>893.56380000000001</v>
      </c>
      <c r="K81" s="42">
        <f t="shared" si="20"/>
        <v>6478.3375500000002</v>
      </c>
    </row>
    <row r="82" spans="1:11">
      <c r="A82" s="2" t="s">
        <v>167</v>
      </c>
      <c r="B82" s="1" t="s">
        <v>168</v>
      </c>
      <c r="C82" s="14">
        <v>2105.4299999999998</v>
      </c>
      <c r="E82" s="42">
        <f t="shared" si="15"/>
        <v>2105.4299999999998</v>
      </c>
      <c r="F82" s="42">
        <f t="shared" si="16"/>
        <v>42.108599999999996</v>
      </c>
      <c r="G82" s="42">
        <f t="shared" si="17"/>
        <v>157.90724999999998</v>
      </c>
      <c r="H82" s="42">
        <f>+INGENIERIA!Q82</f>
        <v>0</v>
      </c>
      <c r="I82" s="42">
        <f t="shared" si="18"/>
        <v>2305.4458500000001</v>
      </c>
      <c r="J82" s="42">
        <f t="shared" si="19"/>
        <v>368.87133600000004</v>
      </c>
      <c r="K82" s="42">
        <f t="shared" si="20"/>
        <v>2674.3171860000002</v>
      </c>
    </row>
    <row r="83" spans="1:11">
      <c r="A83" s="2" t="s">
        <v>169</v>
      </c>
      <c r="B83" s="1" t="s">
        <v>170</v>
      </c>
      <c r="C83" s="14">
        <v>1832.53</v>
      </c>
      <c r="E83" s="42">
        <f t="shared" si="15"/>
        <v>1832.53</v>
      </c>
      <c r="F83" s="42">
        <f t="shared" si="16"/>
        <v>36.650599999999997</v>
      </c>
      <c r="G83" s="42">
        <f t="shared" si="17"/>
        <v>137.43975</v>
      </c>
      <c r="H83" s="42">
        <f>+INGENIERIA!Q83</f>
        <v>89.79</v>
      </c>
      <c r="I83" s="42">
        <f t="shared" si="18"/>
        <v>2096.4103500000001</v>
      </c>
      <c r="J83" s="42">
        <f t="shared" si="19"/>
        <v>335.425656</v>
      </c>
      <c r="K83" s="42">
        <f t="shared" si="20"/>
        <v>2431.836006</v>
      </c>
    </row>
    <row r="84" spans="1:11">
      <c r="A84" s="2" t="s">
        <v>171</v>
      </c>
      <c r="B84" s="1" t="s">
        <v>172</v>
      </c>
      <c r="C84" s="14">
        <v>2814.27</v>
      </c>
      <c r="E84" s="42">
        <f t="shared" si="15"/>
        <v>2814.27</v>
      </c>
      <c r="F84" s="42">
        <f t="shared" si="16"/>
        <v>56.285400000000003</v>
      </c>
      <c r="G84" s="42">
        <f t="shared" si="17"/>
        <v>211.07024999999999</v>
      </c>
      <c r="H84" s="42">
        <f>+INGENIERIA!Q84</f>
        <v>137.9</v>
      </c>
      <c r="I84" s="42">
        <f t="shared" si="18"/>
        <v>3219.52565</v>
      </c>
      <c r="J84" s="42">
        <f t="shared" si="19"/>
        <v>515.12410399999999</v>
      </c>
      <c r="K84" s="42">
        <f t="shared" si="20"/>
        <v>3734.649754</v>
      </c>
    </row>
    <row r="85" spans="1:11">
      <c r="A85" s="2" t="s">
        <v>173</v>
      </c>
      <c r="B85" s="1" t="s">
        <v>174</v>
      </c>
      <c r="C85" s="14">
        <v>5980.59</v>
      </c>
      <c r="E85" s="42">
        <f t="shared" si="15"/>
        <v>5980.59</v>
      </c>
      <c r="F85" s="42">
        <f t="shared" si="16"/>
        <v>119.6118</v>
      </c>
      <c r="G85" s="42">
        <f t="shared" si="17"/>
        <v>448.54424999999998</v>
      </c>
      <c r="H85" s="42">
        <f>+INGENIERIA!Q85</f>
        <v>0</v>
      </c>
      <c r="I85" s="42">
        <f t="shared" si="18"/>
        <v>6548.7460499999997</v>
      </c>
      <c r="J85" s="42">
        <f t="shared" si="19"/>
        <v>1047.799368</v>
      </c>
      <c r="K85" s="42">
        <f t="shared" si="20"/>
        <v>7596.5454179999997</v>
      </c>
    </row>
    <row r="86" spans="1:11">
      <c r="A86" s="2" t="s">
        <v>175</v>
      </c>
      <c r="B86" s="1" t="s">
        <v>176</v>
      </c>
      <c r="C86" s="14">
        <v>3232.7</v>
      </c>
      <c r="E86" s="42">
        <f t="shared" si="15"/>
        <v>3232.7</v>
      </c>
      <c r="F86" s="42">
        <f t="shared" si="16"/>
        <v>64.653999999999996</v>
      </c>
      <c r="G86" s="42">
        <f t="shared" si="17"/>
        <v>242.45249999999999</v>
      </c>
      <c r="H86" s="42">
        <f>+INGENIERIA!Q86</f>
        <v>158.4</v>
      </c>
      <c r="I86" s="42">
        <f t="shared" si="18"/>
        <v>3698.2064999999998</v>
      </c>
      <c r="J86" s="42">
        <f t="shared" si="19"/>
        <v>591.71303999999998</v>
      </c>
      <c r="K86" s="42">
        <f t="shared" si="20"/>
        <v>4289.9195399999999</v>
      </c>
    </row>
    <row r="87" spans="1:11">
      <c r="A87" s="2" t="s">
        <v>177</v>
      </c>
      <c r="B87" s="1" t="s">
        <v>178</v>
      </c>
      <c r="C87" s="14">
        <v>4319.13</v>
      </c>
      <c r="E87" s="42">
        <f t="shared" si="15"/>
        <v>4319.13</v>
      </c>
      <c r="F87" s="42">
        <f t="shared" si="16"/>
        <v>86.382600000000011</v>
      </c>
      <c r="G87" s="42">
        <f t="shared" si="17"/>
        <v>323.93475000000001</v>
      </c>
      <c r="H87" s="42">
        <f>+INGENIERIA!Q87</f>
        <v>0</v>
      </c>
      <c r="I87" s="42">
        <f t="shared" si="18"/>
        <v>4729.4473500000004</v>
      </c>
      <c r="J87" s="42">
        <f t="shared" si="19"/>
        <v>756.71157600000004</v>
      </c>
      <c r="K87" s="42">
        <f t="shared" si="20"/>
        <v>5486.1589260000001</v>
      </c>
    </row>
    <row r="88" spans="1:11">
      <c r="A88" s="2" t="s">
        <v>179</v>
      </c>
      <c r="B88" s="1" t="s">
        <v>180</v>
      </c>
      <c r="C88" s="14">
        <v>1180.71</v>
      </c>
      <c r="E88" s="42">
        <f t="shared" si="15"/>
        <v>1180.71</v>
      </c>
      <c r="F88" s="42">
        <f t="shared" si="16"/>
        <v>23.6142</v>
      </c>
      <c r="G88" s="42">
        <f t="shared" si="17"/>
        <v>88.553250000000006</v>
      </c>
      <c r="H88" s="42">
        <f>+INGENIERIA!Q88</f>
        <v>57.85</v>
      </c>
      <c r="I88" s="42">
        <f t="shared" si="18"/>
        <v>1350.7274499999999</v>
      </c>
      <c r="J88" s="42">
        <f t="shared" si="19"/>
        <v>216.11639199999999</v>
      </c>
      <c r="K88" s="42">
        <f t="shared" si="20"/>
        <v>1566.8438419999998</v>
      </c>
    </row>
    <row r="89" spans="1:11">
      <c r="A89" s="2" t="s">
        <v>181</v>
      </c>
      <c r="B89" s="1" t="s">
        <v>182</v>
      </c>
      <c r="C89" s="14">
        <v>5224.1499999999996</v>
      </c>
      <c r="E89" s="42">
        <f t="shared" si="15"/>
        <v>5224.1499999999996</v>
      </c>
      <c r="F89" s="42">
        <f t="shared" si="16"/>
        <v>104.48299999999999</v>
      </c>
      <c r="G89" s="42">
        <f t="shared" si="17"/>
        <v>391.81124999999997</v>
      </c>
      <c r="H89" s="42">
        <f>+INGENIERIA!Q89</f>
        <v>0</v>
      </c>
      <c r="I89" s="42">
        <f t="shared" si="18"/>
        <v>5720.4442499999996</v>
      </c>
      <c r="J89" s="42">
        <f t="shared" si="19"/>
        <v>915.27107999999998</v>
      </c>
      <c r="K89" s="42">
        <f t="shared" si="20"/>
        <v>6635.7153299999991</v>
      </c>
    </row>
    <row r="90" spans="1:11">
      <c r="A90" s="2" t="s">
        <v>183</v>
      </c>
      <c r="B90" s="1" t="s">
        <v>184</v>
      </c>
      <c r="C90" s="14">
        <v>3853.57</v>
      </c>
      <c r="E90" s="42">
        <f t="shared" si="15"/>
        <v>3853.57</v>
      </c>
      <c r="F90" s="42">
        <f t="shared" si="16"/>
        <v>77.071400000000011</v>
      </c>
      <c r="G90" s="42">
        <f t="shared" si="17"/>
        <v>289.01774999999998</v>
      </c>
      <c r="H90" s="42">
        <f>+INGENIERIA!Q90</f>
        <v>0</v>
      </c>
      <c r="I90" s="42">
        <f t="shared" si="18"/>
        <v>4219.6591499999995</v>
      </c>
      <c r="J90" s="42">
        <f t="shared" si="19"/>
        <v>675.14546399999995</v>
      </c>
      <c r="K90" s="42">
        <f t="shared" si="20"/>
        <v>4894.8046139999997</v>
      </c>
    </row>
    <row r="91" spans="1:11">
      <c r="A91" s="2" t="s">
        <v>185</v>
      </c>
      <c r="B91" s="1" t="s">
        <v>186</v>
      </c>
      <c r="C91" s="14">
        <v>2644.51</v>
      </c>
      <c r="E91" s="42">
        <f t="shared" si="15"/>
        <v>2644.51</v>
      </c>
      <c r="F91" s="42">
        <f t="shared" si="16"/>
        <v>52.890200000000007</v>
      </c>
      <c r="G91" s="42">
        <f t="shared" si="17"/>
        <v>198.33825000000002</v>
      </c>
      <c r="H91" s="42">
        <f>+INGENIERIA!Q91</f>
        <v>129.58000000000001</v>
      </c>
      <c r="I91" s="42">
        <f t="shared" si="18"/>
        <v>3025.3184499999998</v>
      </c>
      <c r="J91" s="42">
        <f t="shared" si="19"/>
        <v>484.050952</v>
      </c>
      <c r="K91" s="42">
        <f t="shared" si="20"/>
        <v>3509.3694019999998</v>
      </c>
    </row>
    <row r="92" spans="1:11">
      <c r="A92" s="2" t="s">
        <v>187</v>
      </c>
      <c r="B92" s="1" t="s">
        <v>188</v>
      </c>
      <c r="C92" s="14">
        <v>3024.11</v>
      </c>
      <c r="E92" s="42">
        <f t="shared" si="15"/>
        <v>3024.11</v>
      </c>
      <c r="F92" s="42">
        <f t="shared" si="16"/>
        <v>60.482200000000006</v>
      </c>
      <c r="G92" s="42">
        <f t="shared" si="17"/>
        <v>226.80825000000002</v>
      </c>
      <c r="H92" s="42">
        <f>+INGENIERIA!Q92</f>
        <v>148.18</v>
      </c>
      <c r="I92" s="42">
        <f t="shared" si="18"/>
        <v>3459.5804499999999</v>
      </c>
      <c r="J92" s="42">
        <f t="shared" si="19"/>
        <v>553.532872</v>
      </c>
      <c r="K92" s="42">
        <f t="shared" si="20"/>
        <v>4013.1133220000002</v>
      </c>
    </row>
    <row r="93" spans="1:11">
      <c r="A93" s="2" t="s">
        <v>189</v>
      </c>
      <c r="B93" s="1" t="s">
        <v>190</v>
      </c>
      <c r="C93" s="14">
        <v>5559.32</v>
      </c>
      <c r="E93" s="42">
        <f t="shared" si="15"/>
        <v>5559.32</v>
      </c>
      <c r="F93" s="42">
        <f t="shared" si="16"/>
        <v>111.18639999999999</v>
      </c>
      <c r="G93" s="42">
        <f t="shared" si="17"/>
        <v>416.94899999999996</v>
      </c>
      <c r="H93" s="42">
        <f>+INGENIERIA!Q93</f>
        <v>0</v>
      </c>
      <c r="I93" s="42">
        <f t="shared" si="18"/>
        <v>6087.4553999999989</v>
      </c>
      <c r="J93" s="42">
        <f t="shared" si="19"/>
        <v>973.99286399999983</v>
      </c>
      <c r="K93" s="42">
        <f t="shared" si="20"/>
        <v>7061.4482639999987</v>
      </c>
    </row>
    <row r="94" spans="1:11">
      <c r="A94" s="2" t="s">
        <v>191</v>
      </c>
      <c r="B94" s="1" t="s">
        <v>192</v>
      </c>
      <c r="C94" s="14">
        <v>2365.0500000000002</v>
      </c>
      <c r="E94" s="42">
        <f t="shared" si="15"/>
        <v>2365.0500000000002</v>
      </c>
      <c r="F94" s="42">
        <f t="shared" si="16"/>
        <v>47.301000000000002</v>
      </c>
      <c r="G94" s="42">
        <f t="shared" si="17"/>
        <v>177.37875</v>
      </c>
      <c r="H94" s="42">
        <f>+INGENIERIA!Q94</f>
        <v>0</v>
      </c>
      <c r="I94" s="42">
        <f t="shared" si="18"/>
        <v>2589.72975</v>
      </c>
      <c r="J94" s="42">
        <f t="shared" si="19"/>
        <v>414.35676000000001</v>
      </c>
      <c r="K94" s="42">
        <f t="shared" si="20"/>
        <v>3004.0865100000001</v>
      </c>
    </row>
    <row r="95" spans="1:11">
      <c r="A95" s="2" t="s">
        <v>193</v>
      </c>
      <c r="B95" s="1" t="s">
        <v>194</v>
      </c>
      <c r="C95" s="14">
        <v>2887.49</v>
      </c>
      <c r="E95" s="42">
        <f t="shared" si="15"/>
        <v>2887.49</v>
      </c>
      <c r="F95" s="42">
        <f t="shared" si="16"/>
        <v>57.749799999999993</v>
      </c>
      <c r="G95" s="42">
        <f t="shared" si="17"/>
        <v>216.56174999999999</v>
      </c>
      <c r="H95" s="42">
        <f>+INGENIERIA!Q95</f>
        <v>0</v>
      </c>
      <c r="I95" s="42">
        <f t="shared" si="18"/>
        <v>3161.8015499999997</v>
      </c>
      <c r="J95" s="42">
        <f t="shared" si="19"/>
        <v>505.88824799999998</v>
      </c>
      <c r="K95" s="42">
        <f t="shared" si="20"/>
        <v>3667.6897979999994</v>
      </c>
    </row>
    <row r="96" spans="1:11">
      <c r="A96" s="2" t="s">
        <v>195</v>
      </c>
      <c r="B96" s="1" t="s">
        <v>196</v>
      </c>
      <c r="C96" s="14">
        <v>5759.69</v>
      </c>
      <c r="E96" s="42">
        <f t="shared" si="15"/>
        <v>5759.69</v>
      </c>
      <c r="F96" s="42">
        <f t="shared" si="16"/>
        <v>115.1938</v>
      </c>
      <c r="G96" s="42">
        <f t="shared" si="17"/>
        <v>431.97674999999998</v>
      </c>
      <c r="H96" s="42">
        <f>+INGENIERIA!Q96</f>
        <v>0</v>
      </c>
      <c r="I96" s="42">
        <f t="shared" si="18"/>
        <v>6306.8605499999994</v>
      </c>
      <c r="J96" s="42">
        <f t="shared" si="19"/>
        <v>1009.0976879999999</v>
      </c>
      <c r="K96" s="42">
        <f t="shared" si="20"/>
        <v>7315.9582379999993</v>
      </c>
    </row>
    <row r="97" spans="1:11">
      <c r="A97" s="2" t="s">
        <v>197</v>
      </c>
      <c r="B97" s="1" t="s">
        <v>198</v>
      </c>
      <c r="C97" s="14">
        <v>4787.2</v>
      </c>
      <c r="E97" s="42">
        <f t="shared" si="15"/>
        <v>4787.2</v>
      </c>
      <c r="F97" s="42">
        <f t="shared" si="16"/>
        <v>95.744</v>
      </c>
      <c r="G97" s="42">
        <f t="shared" si="17"/>
        <v>359.03999999999996</v>
      </c>
      <c r="H97" s="42">
        <f>+INGENIERIA!Q97</f>
        <v>234.57</v>
      </c>
      <c r="I97" s="42">
        <f t="shared" si="18"/>
        <v>5476.5539999999992</v>
      </c>
      <c r="J97" s="42">
        <f t="shared" si="19"/>
        <v>876.24863999999991</v>
      </c>
      <c r="K97" s="42">
        <f t="shared" si="20"/>
        <v>6352.802639999999</v>
      </c>
    </row>
    <row r="98" spans="1:11">
      <c r="A98" s="2" t="s">
        <v>199</v>
      </c>
      <c r="B98" s="1" t="s">
        <v>200</v>
      </c>
      <c r="C98" s="14">
        <v>2447.3000000000002</v>
      </c>
      <c r="E98" s="42">
        <f t="shared" si="15"/>
        <v>2447.3000000000002</v>
      </c>
      <c r="F98" s="42">
        <f t="shared" si="16"/>
        <v>48.946000000000005</v>
      </c>
      <c r="G98" s="42">
        <f t="shared" si="17"/>
        <v>183.54750000000001</v>
      </c>
      <c r="H98" s="42">
        <f>+INGENIERIA!Q98</f>
        <v>0</v>
      </c>
      <c r="I98" s="42">
        <f t="shared" si="18"/>
        <v>2679.7935000000002</v>
      </c>
      <c r="J98" s="42">
        <f t="shared" si="19"/>
        <v>428.76696000000004</v>
      </c>
      <c r="K98" s="42">
        <f t="shared" si="20"/>
        <v>3108.5604600000001</v>
      </c>
    </row>
    <row r="99" spans="1:11">
      <c r="A99" s="2" t="s">
        <v>201</v>
      </c>
      <c r="B99" s="1" t="s">
        <v>202</v>
      </c>
      <c r="C99" s="14">
        <v>2125.2800000000002</v>
      </c>
      <c r="E99" s="42">
        <f t="shared" si="15"/>
        <v>2125.2800000000002</v>
      </c>
      <c r="F99" s="42">
        <f t="shared" si="16"/>
        <v>42.505600000000008</v>
      </c>
      <c r="G99" s="42">
        <f t="shared" si="17"/>
        <v>159.39600000000002</v>
      </c>
      <c r="H99" s="42">
        <f>+INGENIERIA!Q99</f>
        <v>104.14</v>
      </c>
      <c r="I99" s="42">
        <f t="shared" si="18"/>
        <v>2431.3216000000002</v>
      </c>
      <c r="J99" s="42">
        <f t="shared" si="19"/>
        <v>389.01145600000007</v>
      </c>
      <c r="K99" s="42">
        <f t="shared" si="20"/>
        <v>2820.3330560000004</v>
      </c>
    </row>
    <row r="100" spans="1:11">
      <c r="A100" s="2" t="s">
        <v>203</v>
      </c>
      <c r="B100" s="1" t="s">
        <v>204</v>
      </c>
      <c r="C100" s="14">
        <v>2045.28</v>
      </c>
      <c r="E100" s="42">
        <f t="shared" si="15"/>
        <v>2045.28</v>
      </c>
      <c r="F100" s="42">
        <f t="shared" si="16"/>
        <v>40.9056</v>
      </c>
      <c r="G100" s="42">
        <f t="shared" si="17"/>
        <v>153.39599999999999</v>
      </c>
      <c r="H100" s="42">
        <f>+INGENIERIA!Q100</f>
        <v>100.22</v>
      </c>
      <c r="I100" s="42">
        <f t="shared" si="18"/>
        <v>2339.8015999999998</v>
      </c>
      <c r="J100" s="42">
        <f t="shared" si="19"/>
        <v>374.36825599999997</v>
      </c>
      <c r="K100" s="42">
        <f t="shared" si="20"/>
        <v>2714.1698559999995</v>
      </c>
    </row>
    <row r="101" spans="1:11">
      <c r="A101" s="2" t="s">
        <v>205</v>
      </c>
      <c r="B101" s="1" t="s">
        <v>206</v>
      </c>
      <c r="C101" s="14">
        <v>5107.5</v>
      </c>
      <c r="E101" s="42">
        <f t="shared" si="15"/>
        <v>5107.5</v>
      </c>
      <c r="F101" s="42">
        <f t="shared" si="16"/>
        <v>102.15</v>
      </c>
      <c r="G101" s="42">
        <f t="shared" si="17"/>
        <v>383.0625</v>
      </c>
      <c r="H101" s="42">
        <f>+INGENIERIA!Q101</f>
        <v>250.27</v>
      </c>
      <c r="I101" s="42">
        <f t="shared" si="18"/>
        <v>5842.9825000000001</v>
      </c>
      <c r="J101" s="42">
        <f t="shared" si="19"/>
        <v>934.87720000000002</v>
      </c>
      <c r="K101" s="42">
        <f t="shared" si="20"/>
        <v>6777.8597</v>
      </c>
    </row>
    <row r="102" spans="1:11">
      <c r="A102" s="2" t="s">
        <v>207</v>
      </c>
      <c r="B102" s="1" t="s">
        <v>208</v>
      </c>
      <c r="C102" s="14">
        <v>4457.2299999999996</v>
      </c>
      <c r="E102" s="42">
        <f t="shared" si="15"/>
        <v>4457.2299999999996</v>
      </c>
      <c r="F102" s="42">
        <f t="shared" si="16"/>
        <v>89.144599999999997</v>
      </c>
      <c r="G102" s="42">
        <f t="shared" si="17"/>
        <v>334.29224999999997</v>
      </c>
      <c r="H102" s="42">
        <f>+INGENIERIA!Q102</f>
        <v>0</v>
      </c>
      <c r="I102" s="42">
        <f t="shared" si="18"/>
        <v>4880.6668499999996</v>
      </c>
      <c r="J102" s="42">
        <f t="shared" si="19"/>
        <v>780.90669600000001</v>
      </c>
      <c r="K102" s="42">
        <f t="shared" si="20"/>
        <v>5661.5735459999996</v>
      </c>
    </row>
    <row r="103" spans="1:11">
      <c r="A103" s="2" t="s">
        <v>209</v>
      </c>
      <c r="B103" s="1" t="s">
        <v>210</v>
      </c>
      <c r="C103" s="14">
        <v>6241.26</v>
      </c>
      <c r="E103" s="42">
        <f t="shared" si="15"/>
        <v>6241.26</v>
      </c>
      <c r="F103" s="42">
        <f t="shared" si="16"/>
        <v>124.82520000000001</v>
      </c>
      <c r="G103" s="42">
        <f t="shared" si="17"/>
        <v>468.09449999999998</v>
      </c>
      <c r="H103" s="42">
        <f>+INGENIERIA!Q103</f>
        <v>0</v>
      </c>
      <c r="I103" s="42">
        <f t="shared" si="18"/>
        <v>6834.1797000000006</v>
      </c>
      <c r="J103" s="42">
        <f t="shared" si="19"/>
        <v>1093.4687520000002</v>
      </c>
      <c r="K103" s="42">
        <f t="shared" si="20"/>
        <v>7927.6484520000013</v>
      </c>
    </row>
    <row r="104" spans="1:11">
      <c r="A104" s="2" t="s">
        <v>211</v>
      </c>
      <c r="B104" s="1" t="s">
        <v>212</v>
      </c>
      <c r="C104" s="14">
        <v>1363.87</v>
      </c>
      <c r="E104" s="42">
        <f t="shared" si="15"/>
        <v>1363.87</v>
      </c>
      <c r="F104" s="42">
        <f t="shared" si="16"/>
        <v>27.2774</v>
      </c>
      <c r="G104" s="42">
        <f t="shared" si="17"/>
        <v>102.29024999999999</v>
      </c>
      <c r="H104" s="42">
        <f>+INGENIERIA!Q104</f>
        <v>66.83</v>
      </c>
      <c r="I104" s="42">
        <f t="shared" si="18"/>
        <v>1560.2676499999998</v>
      </c>
      <c r="J104" s="42">
        <f t="shared" si="19"/>
        <v>249.64282399999996</v>
      </c>
      <c r="K104" s="42">
        <f t="shared" si="20"/>
        <v>1809.9104739999998</v>
      </c>
    </row>
    <row r="105" spans="1:11">
      <c r="A105" s="2" t="s">
        <v>213</v>
      </c>
      <c r="B105" s="1" t="s">
        <v>214</v>
      </c>
      <c r="C105" s="14">
        <v>6506.45</v>
      </c>
      <c r="E105" s="42">
        <f t="shared" si="15"/>
        <v>6506.45</v>
      </c>
      <c r="F105" s="42">
        <f t="shared" si="16"/>
        <v>130.12899999999999</v>
      </c>
      <c r="G105" s="42">
        <f t="shared" si="17"/>
        <v>487.98374999999999</v>
      </c>
      <c r="H105" s="42">
        <f>+INGENIERIA!Q105</f>
        <v>318.82</v>
      </c>
      <c r="I105" s="42">
        <f t="shared" si="18"/>
        <v>7443.3827499999998</v>
      </c>
      <c r="J105" s="42">
        <f t="shared" si="19"/>
        <v>1190.9412399999999</v>
      </c>
      <c r="K105" s="42">
        <f t="shared" si="20"/>
        <v>8634.323989999999</v>
      </c>
    </row>
    <row r="106" spans="1:11">
      <c r="A106" s="2" t="s">
        <v>215</v>
      </c>
      <c r="B106" s="1" t="s">
        <v>216</v>
      </c>
      <c r="C106" s="14">
        <v>3816</v>
      </c>
      <c r="E106" s="42">
        <f t="shared" si="15"/>
        <v>3816</v>
      </c>
      <c r="F106" s="42">
        <f t="shared" si="16"/>
        <v>76.320000000000007</v>
      </c>
      <c r="G106" s="42">
        <f t="shared" si="17"/>
        <v>286.2</v>
      </c>
      <c r="H106" s="42">
        <f>+INGENIERIA!Q106</f>
        <v>0</v>
      </c>
      <c r="I106" s="42">
        <f t="shared" si="18"/>
        <v>4178.5200000000004</v>
      </c>
      <c r="J106" s="42">
        <f t="shared" si="19"/>
        <v>668.56320000000005</v>
      </c>
      <c r="K106" s="42">
        <f t="shared" si="20"/>
        <v>4847.0832000000009</v>
      </c>
    </row>
    <row r="107" spans="1:11">
      <c r="A107" s="2" t="s">
        <v>217</v>
      </c>
      <c r="B107" s="1" t="s">
        <v>218</v>
      </c>
      <c r="C107" s="14">
        <v>6178.2</v>
      </c>
      <c r="E107" s="42">
        <f t="shared" si="15"/>
        <v>6178.2</v>
      </c>
      <c r="F107" s="42">
        <f t="shared" si="16"/>
        <v>123.56399999999999</v>
      </c>
      <c r="G107" s="42">
        <f t="shared" si="17"/>
        <v>463.36499999999995</v>
      </c>
      <c r="H107" s="42">
        <f>+INGENIERIA!Q107</f>
        <v>0</v>
      </c>
      <c r="I107" s="42">
        <f t="shared" si="18"/>
        <v>6765.1289999999999</v>
      </c>
      <c r="J107" s="42">
        <f t="shared" si="19"/>
        <v>1082.42064</v>
      </c>
      <c r="K107" s="42">
        <f t="shared" si="20"/>
        <v>7847.5496400000002</v>
      </c>
    </row>
    <row r="108" spans="1:11" s="7" customFormat="1">
      <c r="A108" s="17" t="s">
        <v>140</v>
      </c>
      <c r="C108" s="7" t="s">
        <v>141</v>
      </c>
      <c r="E108" s="39" t="s">
        <v>141</v>
      </c>
      <c r="F108" s="39" t="s">
        <v>141</v>
      </c>
      <c r="G108" s="39" t="s">
        <v>141</v>
      </c>
      <c r="H108" s="39" t="s">
        <v>141</v>
      </c>
      <c r="I108" s="39" t="s">
        <v>141</v>
      </c>
      <c r="J108" s="39" t="s">
        <v>141</v>
      </c>
      <c r="K108" s="39" t="s">
        <v>141</v>
      </c>
    </row>
    <row r="109" spans="1:11">
      <c r="C109" s="19">
        <v>146688.57</v>
      </c>
      <c r="E109" s="43">
        <f>SUM(E70:E107)</f>
        <v>146688.57</v>
      </c>
      <c r="F109" s="43">
        <f t="shared" ref="F109:K109" si="21">SUM(F70:F107)</f>
        <v>2933.7714000000001</v>
      </c>
      <c r="G109" s="43">
        <f t="shared" si="21"/>
        <v>11001.642749999999</v>
      </c>
      <c r="H109" s="43">
        <f t="shared" si="21"/>
        <v>3379.21</v>
      </c>
      <c r="I109" s="43">
        <f t="shared" si="21"/>
        <v>164003.19415</v>
      </c>
      <c r="J109" s="43">
        <f t="shared" si="21"/>
        <v>26240.511064000002</v>
      </c>
      <c r="K109" s="43">
        <f t="shared" si="21"/>
        <v>190243.70521400002</v>
      </c>
    </row>
    <row r="111" spans="1:11" s="7" customFormat="1">
      <c r="A111" s="16"/>
      <c r="C111" s="7" t="s">
        <v>219</v>
      </c>
      <c r="E111" s="39" t="s">
        <v>219</v>
      </c>
      <c r="F111" s="39" t="s">
        <v>219</v>
      </c>
      <c r="G111" s="39" t="s">
        <v>219</v>
      </c>
      <c r="H111" s="39" t="s">
        <v>219</v>
      </c>
      <c r="I111" s="39" t="s">
        <v>219</v>
      </c>
      <c r="J111" s="39" t="s">
        <v>219</v>
      </c>
      <c r="K111" s="39" t="s">
        <v>219</v>
      </c>
    </row>
    <row r="112" spans="1:11" ht="13.5" thickBot="1">
      <c r="A112" s="17" t="s">
        <v>220</v>
      </c>
      <c r="B112" s="1" t="s">
        <v>221</v>
      </c>
      <c r="C112" s="19">
        <v>360253.47</v>
      </c>
      <c r="E112" s="44">
        <f>+E67+E109</f>
        <v>360253.47000000009</v>
      </c>
      <c r="F112" s="44">
        <f t="shared" ref="F112:K112" si="22">+F67+F109</f>
        <v>7205.0694000000003</v>
      </c>
      <c r="G112" s="44">
        <f t="shared" si="22"/>
        <v>27019.010250000003</v>
      </c>
      <c r="H112" s="44">
        <f t="shared" si="22"/>
        <v>3379.21</v>
      </c>
      <c r="I112" s="44">
        <f t="shared" si="22"/>
        <v>397856.75964999991</v>
      </c>
      <c r="J112" s="44">
        <f t="shared" si="22"/>
        <v>63657.081544000001</v>
      </c>
      <c r="K112" s="44">
        <f t="shared" si="22"/>
        <v>461513.84119399998</v>
      </c>
    </row>
    <row r="113" spans="1:3" ht="12" thickTop="1"/>
    <row r="114" spans="1:3">
      <c r="C114" s="1" t="s">
        <v>221</v>
      </c>
    </row>
    <row r="115" spans="1:3">
      <c r="A115" s="2" t="s">
        <v>221</v>
      </c>
      <c r="B115" s="1" t="s">
        <v>221</v>
      </c>
      <c r="C115" s="18"/>
    </row>
  </sheetData>
  <autoFilter ref="A11:N67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5"/>
  <sheetViews>
    <sheetView workbookViewId="0">
      <pane xSplit="2" ySplit="11" topLeftCell="M45" activePane="bottomRight" state="frozen"/>
      <selection pane="topRight" activeCell="C1" sqref="C1"/>
      <selection pane="bottomLeft" activeCell="A12" sqref="A12"/>
      <selection pane="bottomRight" activeCell="W112" sqref="W112"/>
    </sheetView>
  </sheetViews>
  <sheetFormatPr baseColWidth="10" defaultRowHeight="11.25"/>
  <cols>
    <col min="1" max="1" width="7.42578125" style="2" customWidth="1"/>
    <col min="2" max="2" width="25.85546875" style="1" customWidth="1"/>
    <col min="3" max="3" width="11" style="1" customWidth="1"/>
    <col min="4" max="4" width="9.7109375" style="1" customWidth="1"/>
    <col min="5" max="5" width="13.140625" style="1" customWidth="1"/>
    <col min="6" max="6" width="15" style="1" bestFit="1" customWidth="1"/>
    <col min="7" max="7" width="12.7109375" style="1" customWidth="1"/>
    <col min="8" max="8" width="14" style="1" customWidth="1"/>
    <col min="9" max="9" width="11" style="1" customWidth="1"/>
    <col min="10" max="10" width="10.140625" style="1" customWidth="1"/>
    <col min="11" max="11" width="10.28515625" style="1" customWidth="1"/>
    <col min="12" max="12" width="9.140625" style="1" customWidth="1"/>
    <col min="13" max="13" width="10.28515625" style="1" customWidth="1"/>
    <col min="14" max="14" width="9" style="1" customWidth="1"/>
    <col min="15" max="15" width="9.7109375" style="1" customWidth="1"/>
    <col min="16" max="16" width="12.140625" style="1" customWidth="1"/>
    <col min="17" max="17" width="10.7109375" style="1" customWidth="1"/>
    <col min="18" max="18" width="9" style="1" customWidth="1"/>
    <col min="19" max="19" width="12" style="1" customWidth="1"/>
    <col min="20" max="20" width="9.28515625" style="1" customWidth="1"/>
    <col min="21" max="21" width="10.42578125" style="1" customWidth="1"/>
    <col min="22" max="22" width="14" style="1" customWidth="1"/>
    <col min="23" max="23" width="10.85546875" style="1" customWidth="1"/>
    <col min="24" max="16384" width="11.42578125" style="1"/>
  </cols>
  <sheetData>
    <row r="1" spans="1:23" ht="18" customHeight="1">
      <c r="A1" s="3" t="s">
        <v>0</v>
      </c>
      <c r="B1" s="48" t="s">
        <v>221</v>
      </c>
      <c r="C1" s="49"/>
      <c r="D1" s="49"/>
    </row>
    <row r="2" spans="1:23" ht="24.95" customHeight="1">
      <c r="A2" s="4" t="s">
        <v>1</v>
      </c>
      <c r="B2" s="21" t="s">
        <v>2</v>
      </c>
      <c r="C2" s="22"/>
      <c r="D2" s="22"/>
    </row>
    <row r="3" spans="1:23" ht="15.75">
      <c r="B3" s="23" t="s">
        <v>3</v>
      </c>
      <c r="C3" s="24"/>
      <c r="D3" s="24"/>
      <c r="E3" s="7"/>
    </row>
    <row r="4" spans="1:23" ht="15">
      <c r="B4" s="25" t="s">
        <v>4</v>
      </c>
      <c r="C4" s="24"/>
      <c r="D4" s="24"/>
      <c r="E4" s="7"/>
    </row>
    <row r="5" spans="1:23">
      <c r="B5" s="6" t="s">
        <v>5</v>
      </c>
    </row>
    <row r="6" spans="1:23">
      <c r="B6" s="6" t="s">
        <v>6</v>
      </c>
    </row>
    <row r="8" spans="1:23" s="5" customFormat="1" ht="34.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10" t="s">
        <v>28</v>
      </c>
      <c r="W8" s="11" t="s">
        <v>29</v>
      </c>
    </row>
    <row r="9" spans="1:23" ht="12" thickTop="1">
      <c r="A9" s="13" t="s">
        <v>30</v>
      </c>
    </row>
    <row r="11" spans="1:23">
      <c r="A11" s="12" t="s">
        <v>31</v>
      </c>
    </row>
    <row r="12" spans="1:23">
      <c r="A12" s="2" t="s">
        <v>32</v>
      </c>
      <c r="B12" s="1" t="s">
        <v>33</v>
      </c>
      <c r="C12" s="14">
        <v>880.02</v>
      </c>
      <c r="D12" s="14">
        <v>146.66999999999999</v>
      </c>
      <c r="E12" s="14">
        <v>0</v>
      </c>
      <c r="F12" s="14">
        <v>432.32</v>
      </c>
      <c r="G12" s="14">
        <v>0</v>
      </c>
      <c r="H12" s="14">
        <v>1459.01</v>
      </c>
      <c r="I12" s="14">
        <v>0</v>
      </c>
      <c r="J12" s="14">
        <v>0</v>
      </c>
      <c r="K12" s="14">
        <v>0</v>
      </c>
      <c r="L12" s="14">
        <v>0</v>
      </c>
      <c r="M12" s="14">
        <v>51.81</v>
      </c>
      <c r="N12" s="14">
        <v>25.48</v>
      </c>
      <c r="O12" s="14">
        <v>0</v>
      </c>
      <c r="P12" s="14">
        <v>0</v>
      </c>
      <c r="Q12" s="14">
        <v>0</v>
      </c>
      <c r="R12" s="15">
        <v>-0.08</v>
      </c>
      <c r="S12" s="14">
        <v>0</v>
      </c>
      <c r="T12" s="14">
        <v>0</v>
      </c>
      <c r="U12" s="14">
        <v>0</v>
      </c>
      <c r="V12" s="14">
        <v>77.209999999999994</v>
      </c>
      <c r="W12" s="14">
        <v>1381.8</v>
      </c>
    </row>
    <row r="13" spans="1:23">
      <c r="A13" s="2" t="s">
        <v>34</v>
      </c>
      <c r="B13" s="1" t="s">
        <v>35</v>
      </c>
      <c r="C13" s="14">
        <v>999.66</v>
      </c>
      <c r="D13" s="14">
        <v>166.61</v>
      </c>
      <c r="E13" s="14">
        <v>3308.97</v>
      </c>
      <c r="F13" s="14">
        <v>0</v>
      </c>
      <c r="G13" s="14">
        <v>0</v>
      </c>
      <c r="H13" s="14">
        <v>4475.24</v>
      </c>
      <c r="I13" s="14">
        <v>0</v>
      </c>
      <c r="J13" s="14">
        <v>0</v>
      </c>
      <c r="K13" s="14">
        <v>0</v>
      </c>
      <c r="L13" s="14">
        <v>0</v>
      </c>
      <c r="M13" s="14">
        <v>700.52</v>
      </c>
      <c r="N13" s="14">
        <v>90.27</v>
      </c>
      <c r="O13" s="14">
        <v>0</v>
      </c>
      <c r="P13" s="14">
        <v>0</v>
      </c>
      <c r="Q13" s="14">
        <v>0</v>
      </c>
      <c r="R13" s="14">
        <v>0.05</v>
      </c>
      <c r="S13" s="14">
        <v>0</v>
      </c>
      <c r="T13" s="14">
        <v>0</v>
      </c>
      <c r="U13" s="14">
        <v>0</v>
      </c>
      <c r="V13" s="14">
        <v>790.84</v>
      </c>
      <c r="W13" s="14">
        <v>3684.4</v>
      </c>
    </row>
    <row r="14" spans="1:23">
      <c r="A14" s="2" t="s">
        <v>36</v>
      </c>
      <c r="B14" s="1" t="s">
        <v>37</v>
      </c>
      <c r="C14" s="14">
        <v>4000.02</v>
      </c>
      <c r="D14" s="14">
        <v>666.67</v>
      </c>
      <c r="E14" s="14">
        <v>3737.97</v>
      </c>
      <c r="F14" s="14">
        <v>0</v>
      </c>
      <c r="G14" s="14">
        <v>0</v>
      </c>
      <c r="H14" s="14">
        <v>8404.66</v>
      </c>
      <c r="I14" s="14">
        <v>0</v>
      </c>
      <c r="J14" s="14">
        <v>0</v>
      </c>
      <c r="K14" s="14">
        <v>193.42</v>
      </c>
      <c r="L14" s="14">
        <v>0</v>
      </c>
      <c r="M14" s="14">
        <v>1674.24</v>
      </c>
      <c r="N14" s="14">
        <v>360.26</v>
      </c>
      <c r="O14" s="14">
        <v>0</v>
      </c>
      <c r="P14" s="14">
        <v>0</v>
      </c>
      <c r="Q14" s="14">
        <v>0</v>
      </c>
      <c r="R14" s="14">
        <v>0.14000000000000001</v>
      </c>
      <c r="S14" s="14">
        <v>0</v>
      </c>
      <c r="T14" s="14">
        <v>0</v>
      </c>
      <c r="U14" s="14">
        <v>0</v>
      </c>
      <c r="V14" s="14">
        <v>2228.06</v>
      </c>
      <c r="W14" s="14">
        <v>6176.6</v>
      </c>
    </row>
    <row r="15" spans="1:23">
      <c r="A15" s="2" t="s">
        <v>38</v>
      </c>
      <c r="B15" s="1" t="s">
        <v>39</v>
      </c>
      <c r="C15" s="14">
        <v>880.02</v>
      </c>
      <c r="D15" s="14">
        <v>146.66999999999999</v>
      </c>
      <c r="E15" s="14">
        <v>0</v>
      </c>
      <c r="F15" s="14">
        <v>0</v>
      </c>
      <c r="G15" s="14">
        <v>0</v>
      </c>
      <c r="H15" s="14">
        <v>1026.69</v>
      </c>
      <c r="I15" s="14">
        <v>0</v>
      </c>
      <c r="J15" s="14">
        <v>0</v>
      </c>
      <c r="K15" s="14">
        <v>0</v>
      </c>
      <c r="L15" s="15">
        <v>-18.41</v>
      </c>
      <c r="M15" s="14">
        <v>0</v>
      </c>
      <c r="N15" s="14">
        <v>25.48</v>
      </c>
      <c r="O15" s="14">
        <v>0</v>
      </c>
      <c r="P15" s="14">
        <v>0</v>
      </c>
      <c r="Q15" s="14">
        <v>0</v>
      </c>
      <c r="R15" s="14">
        <v>0.02</v>
      </c>
      <c r="S15" s="14">
        <v>0</v>
      </c>
      <c r="T15" s="14">
        <v>0</v>
      </c>
      <c r="U15" s="14">
        <v>0</v>
      </c>
      <c r="V15" s="14">
        <v>7.09</v>
      </c>
      <c r="W15" s="14">
        <v>1019.6</v>
      </c>
    </row>
    <row r="16" spans="1:23">
      <c r="A16" s="2" t="s">
        <v>40</v>
      </c>
      <c r="B16" s="1" t="s">
        <v>41</v>
      </c>
      <c r="C16" s="14">
        <v>880.02</v>
      </c>
      <c r="D16" s="14">
        <v>146.66999999999999</v>
      </c>
      <c r="E16" s="14">
        <v>9252.56</v>
      </c>
      <c r="F16" s="14">
        <v>0</v>
      </c>
      <c r="G16" s="14">
        <v>0</v>
      </c>
      <c r="H16" s="14">
        <v>10279.25</v>
      </c>
      <c r="I16" s="14">
        <v>0</v>
      </c>
      <c r="J16" s="14">
        <v>0</v>
      </c>
      <c r="K16" s="14">
        <v>358.34</v>
      </c>
      <c r="L16" s="14">
        <v>0</v>
      </c>
      <c r="M16" s="14">
        <v>2236.61</v>
      </c>
      <c r="N16" s="14">
        <v>149.94999999999999</v>
      </c>
      <c r="O16" s="14">
        <v>0</v>
      </c>
      <c r="P16" s="14">
        <v>0</v>
      </c>
      <c r="Q16" s="14">
        <v>0</v>
      </c>
      <c r="R16" s="15">
        <v>-0.05</v>
      </c>
      <c r="S16" s="14">
        <v>0</v>
      </c>
      <c r="T16" s="14">
        <v>0</v>
      </c>
      <c r="U16" s="14">
        <v>0</v>
      </c>
      <c r="V16" s="14">
        <v>2744.85</v>
      </c>
      <c r="W16" s="14">
        <v>7534.4</v>
      </c>
    </row>
    <row r="17" spans="1:23">
      <c r="A17" s="2" t="s">
        <v>42</v>
      </c>
      <c r="B17" s="1" t="s">
        <v>43</v>
      </c>
      <c r="C17" s="14">
        <v>880.02</v>
      </c>
      <c r="D17" s="14">
        <v>146.66999999999999</v>
      </c>
      <c r="E17" s="14">
        <v>0</v>
      </c>
      <c r="F17" s="14">
        <v>0</v>
      </c>
      <c r="G17" s="14">
        <v>0</v>
      </c>
      <c r="H17" s="14">
        <v>1026.69</v>
      </c>
      <c r="I17" s="14">
        <v>0</v>
      </c>
      <c r="J17" s="14">
        <v>0</v>
      </c>
      <c r="K17" s="14">
        <v>467.79</v>
      </c>
      <c r="L17" s="15">
        <v>-18.41</v>
      </c>
      <c r="M17" s="14">
        <v>0</v>
      </c>
      <c r="N17" s="14">
        <v>25.53</v>
      </c>
      <c r="O17" s="14">
        <v>0</v>
      </c>
      <c r="P17" s="14">
        <v>0</v>
      </c>
      <c r="Q17" s="14">
        <v>0</v>
      </c>
      <c r="R17" s="14">
        <v>0.18</v>
      </c>
      <c r="S17" s="14">
        <v>0</v>
      </c>
      <c r="T17" s="14">
        <v>0</v>
      </c>
      <c r="U17" s="14">
        <v>0</v>
      </c>
      <c r="V17" s="14">
        <v>475.09</v>
      </c>
      <c r="W17" s="14">
        <v>551.6</v>
      </c>
    </row>
    <row r="18" spans="1:23">
      <c r="A18" s="2" t="s">
        <v>44</v>
      </c>
      <c r="B18" s="1" t="s">
        <v>45</v>
      </c>
      <c r="C18" s="14">
        <v>733.35</v>
      </c>
      <c r="D18" s="14">
        <v>122.22</v>
      </c>
      <c r="E18" s="14">
        <v>1998.74</v>
      </c>
      <c r="F18" s="14">
        <v>0</v>
      </c>
      <c r="G18" s="14">
        <v>0</v>
      </c>
      <c r="H18" s="14">
        <v>2854.31</v>
      </c>
      <c r="I18" s="14">
        <v>0</v>
      </c>
      <c r="J18" s="14">
        <v>1250</v>
      </c>
      <c r="K18" s="14">
        <v>0</v>
      </c>
      <c r="L18" s="14">
        <v>0</v>
      </c>
      <c r="M18" s="14">
        <v>354.29</v>
      </c>
      <c r="N18" s="14">
        <v>122.08</v>
      </c>
      <c r="O18" s="14">
        <v>0</v>
      </c>
      <c r="P18" s="14">
        <v>0</v>
      </c>
      <c r="Q18" s="14">
        <v>0</v>
      </c>
      <c r="R18" s="14">
        <v>0.16</v>
      </c>
      <c r="S18" s="14">
        <v>713.38</v>
      </c>
      <c r="T18" s="14">
        <v>0</v>
      </c>
      <c r="U18" s="14">
        <v>0</v>
      </c>
      <c r="V18" s="14">
        <v>2439.91</v>
      </c>
      <c r="W18" s="14">
        <v>414.4</v>
      </c>
    </row>
    <row r="19" spans="1:23">
      <c r="A19" s="2" t="s">
        <v>46</v>
      </c>
      <c r="B19" s="1" t="s">
        <v>47</v>
      </c>
      <c r="C19" s="14">
        <v>1285.68</v>
      </c>
      <c r="D19" s="14">
        <v>214.28</v>
      </c>
      <c r="E19" s="14">
        <v>932.41</v>
      </c>
      <c r="F19" s="14">
        <v>0</v>
      </c>
      <c r="G19" s="14">
        <v>0</v>
      </c>
      <c r="H19" s="14">
        <v>2432.37</v>
      </c>
      <c r="I19" s="14">
        <v>0</v>
      </c>
      <c r="J19" s="14">
        <v>0</v>
      </c>
      <c r="K19" s="14">
        <v>0</v>
      </c>
      <c r="L19" s="14">
        <v>0</v>
      </c>
      <c r="M19" s="14">
        <v>264.16000000000003</v>
      </c>
      <c r="N19" s="14">
        <v>41.19</v>
      </c>
      <c r="O19" s="14">
        <v>0</v>
      </c>
      <c r="P19" s="14">
        <v>0</v>
      </c>
      <c r="Q19" s="14">
        <v>0</v>
      </c>
      <c r="R19" s="15">
        <v>-0.18</v>
      </c>
      <c r="S19" s="14">
        <v>0</v>
      </c>
      <c r="T19" s="14">
        <v>0</v>
      </c>
      <c r="U19" s="14">
        <v>0</v>
      </c>
      <c r="V19" s="14">
        <v>305.17</v>
      </c>
      <c r="W19" s="14">
        <v>2127.1999999999998</v>
      </c>
    </row>
    <row r="20" spans="1:23">
      <c r="A20" s="2" t="s">
        <v>48</v>
      </c>
      <c r="B20" s="1" t="s">
        <v>49</v>
      </c>
      <c r="C20" s="14">
        <v>799.98</v>
      </c>
      <c r="D20" s="14">
        <v>133.33000000000001</v>
      </c>
      <c r="E20" s="14">
        <v>1650</v>
      </c>
      <c r="F20" s="14">
        <v>0</v>
      </c>
      <c r="G20" s="14">
        <v>0</v>
      </c>
      <c r="H20" s="14">
        <v>2583.31</v>
      </c>
      <c r="I20" s="14">
        <v>0</v>
      </c>
      <c r="J20" s="14">
        <v>0</v>
      </c>
      <c r="K20" s="14">
        <v>0</v>
      </c>
      <c r="L20" s="14">
        <v>0</v>
      </c>
      <c r="M20" s="14">
        <v>296.41000000000003</v>
      </c>
      <c r="N20" s="14">
        <v>23.17</v>
      </c>
      <c r="O20" s="14">
        <v>0</v>
      </c>
      <c r="P20" s="14">
        <v>0</v>
      </c>
      <c r="Q20" s="14">
        <v>0</v>
      </c>
      <c r="R20" s="15">
        <v>-7.0000000000000007E-2</v>
      </c>
      <c r="S20" s="14">
        <v>0</v>
      </c>
      <c r="T20" s="14">
        <v>0</v>
      </c>
      <c r="U20" s="14">
        <v>0</v>
      </c>
      <c r="V20" s="14">
        <v>319.51</v>
      </c>
      <c r="W20" s="14">
        <v>2263.8000000000002</v>
      </c>
    </row>
    <row r="21" spans="1:23">
      <c r="A21" s="2" t="s">
        <v>50</v>
      </c>
      <c r="B21" s="1" t="s">
        <v>51</v>
      </c>
      <c r="C21" s="14">
        <v>4000.02</v>
      </c>
      <c r="D21" s="14">
        <v>666.67</v>
      </c>
      <c r="E21" s="14">
        <v>12311.46</v>
      </c>
      <c r="F21" s="14">
        <v>0</v>
      </c>
      <c r="G21" s="14">
        <v>0</v>
      </c>
      <c r="H21" s="14">
        <v>16978.150000000001</v>
      </c>
      <c r="I21" s="14">
        <v>0</v>
      </c>
      <c r="J21" s="14">
        <v>0</v>
      </c>
      <c r="K21" s="14">
        <v>0</v>
      </c>
      <c r="L21" s="14">
        <v>0</v>
      </c>
      <c r="M21" s="14">
        <v>4298.0200000000004</v>
      </c>
      <c r="N21" s="14">
        <v>360.26</v>
      </c>
      <c r="O21" s="14">
        <v>0</v>
      </c>
      <c r="P21" s="14">
        <v>3323.5</v>
      </c>
      <c r="Q21" s="14">
        <v>0</v>
      </c>
      <c r="R21" s="14">
        <v>0.17</v>
      </c>
      <c r="S21" s="14">
        <v>0</v>
      </c>
      <c r="T21" s="14">
        <v>1000</v>
      </c>
      <c r="U21" s="14">
        <v>0</v>
      </c>
      <c r="V21" s="14">
        <v>8981.9500000000007</v>
      </c>
      <c r="W21" s="14">
        <v>7996.2</v>
      </c>
    </row>
    <row r="22" spans="1:23">
      <c r="A22" s="2" t="s">
        <v>52</v>
      </c>
      <c r="B22" s="1" t="s">
        <v>53</v>
      </c>
      <c r="C22" s="14">
        <v>880.02</v>
      </c>
      <c r="D22" s="14">
        <v>146.66999999999999</v>
      </c>
      <c r="E22" s="14">
        <v>888.49</v>
      </c>
      <c r="F22" s="14">
        <v>0</v>
      </c>
      <c r="G22" s="14">
        <v>0</v>
      </c>
      <c r="H22" s="14">
        <v>1915.18</v>
      </c>
      <c r="I22" s="14">
        <v>0</v>
      </c>
      <c r="J22" s="14">
        <v>0</v>
      </c>
      <c r="K22" s="14">
        <v>302.99</v>
      </c>
      <c r="L22" s="14">
        <v>0</v>
      </c>
      <c r="M22" s="14">
        <v>170.64</v>
      </c>
      <c r="N22" s="14">
        <v>25.48</v>
      </c>
      <c r="O22" s="14">
        <v>0</v>
      </c>
      <c r="P22" s="14">
        <v>0</v>
      </c>
      <c r="Q22" s="14">
        <v>0</v>
      </c>
      <c r="R22" s="14">
        <v>7.0000000000000007E-2</v>
      </c>
      <c r="S22" s="14">
        <v>0</v>
      </c>
      <c r="T22" s="14">
        <v>0</v>
      </c>
      <c r="U22" s="14">
        <v>0</v>
      </c>
      <c r="V22" s="14">
        <v>499.18</v>
      </c>
      <c r="W22" s="14">
        <v>1416</v>
      </c>
    </row>
    <row r="23" spans="1:23">
      <c r="A23" s="2" t="s">
        <v>54</v>
      </c>
      <c r="B23" s="1" t="s">
        <v>55</v>
      </c>
      <c r="C23" s="14">
        <v>1602</v>
      </c>
      <c r="D23" s="14">
        <v>267</v>
      </c>
      <c r="E23" s="14">
        <v>0</v>
      </c>
      <c r="F23" s="14">
        <v>0</v>
      </c>
      <c r="G23" s="14">
        <v>0</v>
      </c>
      <c r="H23" s="14">
        <v>1869</v>
      </c>
      <c r="I23" s="14">
        <v>0</v>
      </c>
      <c r="J23" s="14">
        <v>0</v>
      </c>
      <c r="K23" s="14">
        <v>0</v>
      </c>
      <c r="L23" s="14">
        <v>0</v>
      </c>
      <c r="M23" s="14">
        <v>163.25</v>
      </c>
      <c r="N23" s="14">
        <v>50.17</v>
      </c>
      <c r="O23" s="14">
        <v>0</v>
      </c>
      <c r="P23" s="14">
        <v>0</v>
      </c>
      <c r="Q23" s="14">
        <v>0</v>
      </c>
      <c r="R23" s="14">
        <v>0.11</v>
      </c>
      <c r="S23" s="14">
        <v>496.67</v>
      </c>
      <c r="T23" s="14">
        <v>300</v>
      </c>
      <c r="U23" s="14">
        <v>0</v>
      </c>
      <c r="V23" s="14">
        <v>1010.2</v>
      </c>
      <c r="W23" s="14">
        <v>858.8</v>
      </c>
    </row>
    <row r="24" spans="1:23">
      <c r="A24" s="2" t="s">
        <v>56</v>
      </c>
      <c r="B24" s="1" t="s">
        <v>57</v>
      </c>
      <c r="C24" s="14">
        <v>1602</v>
      </c>
      <c r="D24" s="14">
        <v>267</v>
      </c>
      <c r="E24" s="14">
        <v>0</v>
      </c>
      <c r="F24" s="14">
        <v>0</v>
      </c>
      <c r="G24" s="14">
        <v>0</v>
      </c>
      <c r="H24" s="14">
        <v>1869</v>
      </c>
      <c r="I24" s="14">
        <v>0</v>
      </c>
      <c r="J24" s="14">
        <v>0</v>
      </c>
      <c r="K24" s="14">
        <v>0</v>
      </c>
      <c r="L24" s="14">
        <v>0</v>
      </c>
      <c r="M24" s="14">
        <v>163.25</v>
      </c>
      <c r="N24" s="14">
        <v>58.73</v>
      </c>
      <c r="O24" s="14">
        <v>0</v>
      </c>
      <c r="P24" s="14">
        <v>0</v>
      </c>
      <c r="Q24" s="14">
        <v>0</v>
      </c>
      <c r="R24" s="14">
        <v>0.02</v>
      </c>
      <c r="S24" s="14">
        <v>0</v>
      </c>
      <c r="T24" s="14">
        <v>0</v>
      </c>
      <c r="U24" s="14">
        <v>0</v>
      </c>
      <c r="V24" s="14">
        <v>222</v>
      </c>
      <c r="W24" s="14">
        <v>1647</v>
      </c>
    </row>
    <row r="25" spans="1:23">
      <c r="A25" s="2" t="s">
        <v>58</v>
      </c>
      <c r="B25" s="1" t="s">
        <v>59</v>
      </c>
      <c r="C25" s="14">
        <v>880.02</v>
      </c>
      <c r="D25" s="14">
        <v>146.66999999999999</v>
      </c>
      <c r="E25" s="14">
        <v>0</v>
      </c>
      <c r="F25" s="14">
        <v>0</v>
      </c>
      <c r="G25" s="14">
        <v>0</v>
      </c>
      <c r="H25" s="14">
        <v>1026.69</v>
      </c>
      <c r="I25" s="14">
        <v>0</v>
      </c>
      <c r="J25" s="14">
        <v>470.86</v>
      </c>
      <c r="K25" s="14">
        <v>0</v>
      </c>
      <c r="L25" s="15">
        <v>-18.41</v>
      </c>
      <c r="M25" s="14">
        <v>0</v>
      </c>
      <c r="N25" s="14">
        <v>63.36</v>
      </c>
      <c r="O25" s="14">
        <v>0</v>
      </c>
      <c r="P25" s="14">
        <v>0</v>
      </c>
      <c r="Q25" s="14">
        <v>0</v>
      </c>
      <c r="R25" s="15">
        <v>-0.12</v>
      </c>
      <c r="S25" s="14">
        <v>0</v>
      </c>
      <c r="T25" s="14">
        <v>0</v>
      </c>
      <c r="U25" s="14">
        <v>0</v>
      </c>
      <c r="V25" s="14">
        <v>515.69000000000005</v>
      </c>
      <c r="W25" s="14">
        <v>511</v>
      </c>
    </row>
    <row r="26" spans="1:23">
      <c r="A26" s="2" t="s">
        <v>60</v>
      </c>
      <c r="B26" s="1" t="s">
        <v>61</v>
      </c>
      <c r="C26" s="14">
        <v>880.02</v>
      </c>
      <c r="D26" s="14">
        <v>146.66999999999999</v>
      </c>
      <c r="E26" s="14">
        <v>6293.37</v>
      </c>
      <c r="F26" s="14">
        <v>0</v>
      </c>
      <c r="G26" s="14">
        <v>0</v>
      </c>
      <c r="H26" s="14">
        <v>7320.06</v>
      </c>
      <c r="I26" s="14">
        <v>0</v>
      </c>
      <c r="J26" s="14">
        <v>0</v>
      </c>
      <c r="K26" s="14">
        <v>0</v>
      </c>
      <c r="L26" s="14">
        <v>0</v>
      </c>
      <c r="M26" s="14">
        <v>1362.98</v>
      </c>
      <c r="N26" s="14">
        <v>83.47</v>
      </c>
      <c r="O26" s="14">
        <v>0</v>
      </c>
      <c r="P26" s="14">
        <v>0</v>
      </c>
      <c r="Q26" s="14">
        <v>0</v>
      </c>
      <c r="R26" s="14">
        <v>0.01</v>
      </c>
      <c r="S26" s="14">
        <v>0</v>
      </c>
      <c r="T26" s="14">
        <v>0</v>
      </c>
      <c r="U26" s="14">
        <v>0</v>
      </c>
      <c r="V26" s="14">
        <v>1446.46</v>
      </c>
      <c r="W26" s="14">
        <v>5873.6</v>
      </c>
    </row>
    <row r="27" spans="1:23">
      <c r="A27" s="2" t="s">
        <v>62</v>
      </c>
      <c r="B27" s="1" t="s">
        <v>63</v>
      </c>
      <c r="C27" s="14">
        <v>4000.02</v>
      </c>
      <c r="D27" s="14">
        <v>666.67</v>
      </c>
      <c r="E27" s="14">
        <v>10795.44</v>
      </c>
      <c r="F27" s="14">
        <v>0</v>
      </c>
      <c r="G27" s="14">
        <v>0</v>
      </c>
      <c r="H27" s="14">
        <v>15462.13</v>
      </c>
      <c r="I27" s="14">
        <v>0</v>
      </c>
      <c r="J27" s="14">
        <v>0</v>
      </c>
      <c r="K27" s="14">
        <v>0</v>
      </c>
      <c r="L27" s="14">
        <v>0</v>
      </c>
      <c r="M27" s="14">
        <v>3812.89</v>
      </c>
      <c r="N27" s="14">
        <v>360.26</v>
      </c>
      <c r="O27" s="14">
        <v>0</v>
      </c>
      <c r="P27" s="14">
        <v>0</v>
      </c>
      <c r="Q27" s="14">
        <v>0</v>
      </c>
      <c r="R27" s="15">
        <v>-0.02</v>
      </c>
      <c r="S27" s="14">
        <v>0</v>
      </c>
      <c r="T27" s="14">
        <v>0</v>
      </c>
      <c r="U27" s="14">
        <v>0</v>
      </c>
      <c r="V27" s="14">
        <v>4173.13</v>
      </c>
      <c r="W27" s="14">
        <v>11289</v>
      </c>
    </row>
    <row r="28" spans="1:23">
      <c r="A28" s="2" t="s">
        <v>64</v>
      </c>
      <c r="B28" s="1" t="s">
        <v>65</v>
      </c>
      <c r="C28" s="14">
        <v>880.02</v>
      </c>
      <c r="D28" s="14">
        <v>146.66999999999999</v>
      </c>
      <c r="E28" s="14">
        <v>0</v>
      </c>
      <c r="F28" s="14">
        <v>0</v>
      </c>
      <c r="G28" s="14">
        <v>0</v>
      </c>
      <c r="H28" s="14">
        <v>1026.69</v>
      </c>
      <c r="I28" s="14">
        <v>0</v>
      </c>
      <c r="J28" s="14">
        <v>0</v>
      </c>
      <c r="K28" s="14">
        <v>0</v>
      </c>
      <c r="L28" s="15">
        <v>-18.41</v>
      </c>
      <c r="M28" s="14">
        <v>0</v>
      </c>
      <c r="N28" s="14">
        <v>25.48</v>
      </c>
      <c r="O28" s="14">
        <v>0</v>
      </c>
      <c r="P28" s="14">
        <v>0</v>
      </c>
      <c r="Q28" s="14">
        <v>0</v>
      </c>
      <c r="R28" s="14">
        <v>0.02</v>
      </c>
      <c r="S28" s="14">
        <v>0</v>
      </c>
      <c r="T28" s="14">
        <v>0</v>
      </c>
      <c r="U28" s="14">
        <v>0</v>
      </c>
      <c r="V28" s="14">
        <v>7.09</v>
      </c>
      <c r="W28" s="14">
        <v>1019.6</v>
      </c>
    </row>
    <row r="29" spans="1:23">
      <c r="A29" s="2" t="s">
        <v>66</v>
      </c>
      <c r="B29" s="1" t="s">
        <v>67</v>
      </c>
      <c r="C29" s="14">
        <v>880.02</v>
      </c>
      <c r="D29" s="14">
        <v>146.66999999999999</v>
      </c>
      <c r="E29" s="14">
        <v>0</v>
      </c>
      <c r="F29" s="14">
        <v>146.66999999999999</v>
      </c>
      <c r="G29" s="14">
        <v>0</v>
      </c>
      <c r="H29" s="14">
        <v>1173.3599999999999</v>
      </c>
      <c r="I29" s="14">
        <v>0</v>
      </c>
      <c r="J29" s="14">
        <v>0</v>
      </c>
      <c r="K29" s="14">
        <v>0</v>
      </c>
      <c r="L29" s="14">
        <v>0</v>
      </c>
      <c r="M29" s="14">
        <v>4.3</v>
      </c>
      <c r="N29" s="14">
        <v>25.48</v>
      </c>
      <c r="O29" s="14">
        <v>0</v>
      </c>
      <c r="P29" s="14">
        <v>0</v>
      </c>
      <c r="Q29" s="14">
        <v>0</v>
      </c>
      <c r="R29" s="15">
        <v>-0.02</v>
      </c>
      <c r="S29" s="14">
        <v>0</v>
      </c>
      <c r="T29" s="14">
        <v>0</v>
      </c>
      <c r="U29" s="14">
        <v>0</v>
      </c>
      <c r="V29" s="14">
        <v>29.76</v>
      </c>
      <c r="W29" s="14">
        <v>1143.5999999999999</v>
      </c>
    </row>
    <row r="30" spans="1:23">
      <c r="A30" s="2" t="s">
        <v>68</v>
      </c>
      <c r="B30" s="1" t="s">
        <v>69</v>
      </c>
      <c r="C30" s="14">
        <v>880.02</v>
      </c>
      <c r="D30" s="14">
        <v>146.66999999999999</v>
      </c>
      <c r="E30" s="14">
        <v>0</v>
      </c>
      <c r="F30" s="14">
        <v>0</v>
      </c>
      <c r="G30" s="14">
        <v>0</v>
      </c>
      <c r="H30" s="14">
        <v>1026.69</v>
      </c>
      <c r="I30" s="14">
        <v>0</v>
      </c>
      <c r="J30" s="14">
        <v>0</v>
      </c>
      <c r="K30" s="14">
        <v>0</v>
      </c>
      <c r="L30" s="15">
        <v>-18.41</v>
      </c>
      <c r="M30" s="14">
        <v>0</v>
      </c>
      <c r="N30" s="14">
        <v>25.48</v>
      </c>
      <c r="O30" s="14">
        <v>0</v>
      </c>
      <c r="P30" s="14">
        <v>0</v>
      </c>
      <c r="Q30" s="14">
        <v>0</v>
      </c>
      <c r="R30" s="15">
        <v>-0.18</v>
      </c>
      <c r="S30" s="14">
        <v>0</v>
      </c>
      <c r="T30" s="14">
        <v>0</v>
      </c>
      <c r="U30" s="14">
        <v>0</v>
      </c>
      <c r="V30" s="14">
        <v>6.89</v>
      </c>
      <c r="W30" s="14">
        <v>1019.8</v>
      </c>
    </row>
    <row r="31" spans="1:23">
      <c r="A31" s="2" t="s">
        <v>70</v>
      </c>
      <c r="B31" s="1" t="s">
        <v>71</v>
      </c>
      <c r="C31" s="14">
        <v>733.35</v>
      </c>
      <c r="D31" s="14">
        <v>122.22</v>
      </c>
      <c r="E31" s="14">
        <v>4663.08</v>
      </c>
      <c r="F31" s="14">
        <v>0</v>
      </c>
      <c r="G31" s="14">
        <v>0</v>
      </c>
      <c r="H31" s="14">
        <v>5518.65</v>
      </c>
      <c r="I31" s="14">
        <v>0</v>
      </c>
      <c r="J31" s="14">
        <v>0</v>
      </c>
      <c r="K31" s="14">
        <v>0</v>
      </c>
      <c r="L31" s="14">
        <v>0</v>
      </c>
      <c r="M31" s="14">
        <v>939.29</v>
      </c>
      <c r="N31" s="14">
        <v>94.39</v>
      </c>
      <c r="O31" s="14">
        <v>0</v>
      </c>
      <c r="P31" s="14">
        <v>0</v>
      </c>
      <c r="Q31" s="14">
        <v>0</v>
      </c>
      <c r="R31" s="15">
        <v>-0.03</v>
      </c>
      <c r="S31" s="14">
        <v>0</v>
      </c>
      <c r="T31" s="14">
        <v>0</v>
      </c>
      <c r="U31" s="14">
        <v>0</v>
      </c>
      <c r="V31" s="14">
        <v>1033.6500000000001</v>
      </c>
      <c r="W31" s="14">
        <v>4485</v>
      </c>
    </row>
    <row r="32" spans="1:23">
      <c r="A32" s="2" t="s">
        <v>72</v>
      </c>
      <c r="B32" s="1" t="s">
        <v>73</v>
      </c>
      <c r="C32" s="14">
        <v>2400</v>
      </c>
      <c r="D32" s="14">
        <v>400</v>
      </c>
      <c r="E32" s="14">
        <v>0</v>
      </c>
      <c r="F32" s="14">
        <v>0</v>
      </c>
      <c r="G32" s="14">
        <v>0</v>
      </c>
      <c r="H32" s="14">
        <v>2800</v>
      </c>
      <c r="I32" s="14">
        <v>0</v>
      </c>
      <c r="J32" s="14">
        <v>0</v>
      </c>
      <c r="K32" s="14">
        <v>0</v>
      </c>
      <c r="L32" s="14">
        <v>0</v>
      </c>
      <c r="M32" s="14">
        <v>342.69</v>
      </c>
      <c r="N32" s="14">
        <v>77.13</v>
      </c>
      <c r="O32" s="14">
        <v>0</v>
      </c>
      <c r="P32" s="14">
        <v>0</v>
      </c>
      <c r="Q32" s="14">
        <v>0</v>
      </c>
      <c r="R32" s="15">
        <v>-0.02</v>
      </c>
      <c r="S32" s="14">
        <v>0</v>
      </c>
      <c r="T32" s="14">
        <v>0</v>
      </c>
      <c r="U32" s="14">
        <v>0</v>
      </c>
      <c r="V32" s="14">
        <v>419.8</v>
      </c>
      <c r="W32" s="14">
        <v>2380.1999999999998</v>
      </c>
    </row>
    <row r="33" spans="1:23">
      <c r="A33" s="2" t="s">
        <v>74</v>
      </c>
      <c r="B33" s="1" t="s">
        <v>75</v>
      </c>
      <c r="C33" s="14">
        <v>1399.98</v>
      </c>
      <c r="D33" s="14">
        <v>233.33</v>
      </c>
      <c r="E33" s="14">
        <v>0</v>
      </c>
      <c r="F33" s="14">
        <v>0</v>
      </c>
      <c r="G33" s="14">
        <v>0</v>
      </c>
      <c r="H33" s="14">
        <v>1633.31</v>
      </c>
      <c r="I33" s="14">
        <v>0</v>
      </c>
      <c r="J33" s="14">
        <v>0</v>
      </c>
      <c r="K33" s="14">
        <v>0</v>
      </c>
      <c r="L33" s="14">
        <v>0</v>
      </c>
      <c r="M33" s="14">
        <v>70.77</v>
      </c>
      <c r="N33" s="14">
        <v>41.34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112.11</v>
      </c>
      <c r="W33" s="14">
        <v>1521.2</v>
      </c>
    </row>
    <row r="34" spans="1:23">
      <c r="A34" s="2" t="s">
        <v>76</v>
      </c>
      <c r="B34" s="1" t="s">
        <v>77</v>
      </c>
      <c r="C34" s="14">
        <v>880.02</v>
      </c>
      <c r="D34" s="14">
        <v>146.66999999999999</v>
      </c>
      <c r="E34" s="14">
        <v>2500</v>
      </c>
      <c r="F34" s="14">
        <v>0</v>
      </c>
      <c r="G34" s="14">
        <v>0</v>
      </c>
      <c r="H34" s="14">
        <v>3526.69</v>
      </c>
      <c r="I34" s="14">
        <v>0</v>
      </c>
      <c r="J34" s="14">
        <v>649.46</v>
      </c>
      <c r="K34" s="14">
        <v>0</v>
      </c>
      <c r="L34" s="14">
        <v>0</v>
      </c>
      <c r="M34" s="14">
        <v>497.91</v>
      </c>
      <c r="N34" s="14">
        <v>68.739999999999995</v>
      </c>
      <c r="O34" s="14">
        <v>0</v>
      </c>
      <c r="P34" s="14">
        <v>0</v>
      </c>
      <c r="Q34" s="14">
        <v>0</v>
      </c>
      <c r="R34" s="15">
        <v>-0.02</v>
      </c>
      <c r="S34" s="14">
        <v>0</v>
      </c>
      <c r="T34" s="14">
        <v>0</v>
      </c>
      <c r="U34" s="14">
        <v>0</v>
      </c>
      <c r="V34" s="14">
        <v>1216.0899999999999</v>
      </c>
      <c r="W34" s="14">
        <v>2310.6</v>
      </c>
    </row>
    <row r="35" spans="1:23">
      <c r="A35" s="2" t="s">
        <v>78</v>
      </c>
      <c r="B35" s="1" t="s">
        <v>79</v>
      </c>
      <c r="C35" s="14">
        <v>880.02</v>
      </c>
      <c r="D35" s="14">
        <v>146.66999999999999</v>
      </c>
      <c r="E35" s="14">
        <v>0</v>
      </c>
      <c r="F35" s="14">
        <v>0</v>
      </c>
      <c r="G35" s="14">
        <v>0</v>
      </c>
      <c r="H35" s="14">
        <v>1026.69</v>
      </c>
      <c r="I35" s="14">
        <v>0</v>
      </c>
      <c r="J35" s="14">
        <v>0</v>
      </c>
      <c r="K35" s="14">
        <v>0</v>
      </c>
      <c r="L35" s="15">
        <v>-18.41</v>
      </c>
      <c r="M35" s="14">
        <v>0</v>
      </c>
      <c r="N35" s="14">
        <v>68.41</v>
      </c>
      <c r="O35" s="14">
        <v>0</v>
      </c>
      <c r="P35" s="14">
        <v>0</v>
      </c>
      <c r="Q35" s="14">
        <v>0</v>
      </c>
      <c r="R35" s="15">
        <v>-0.11</v>
      </c>
      <c r="S35" s="14">
        <v>0</v>
      </c>
      <c r="T35" s="14">
        <v>0</v>
      </c>
      <c r="U35" s="14">
        <v>0</v>
      </c>
      <c r="V35" s="14">
        <v>49.89</v>
      </c>
      <c r="W35" s="14">
        <v>976.8</v>
      </c>
    </row>
    <row r="36" spans="1:23">
      <c r="A36" s="2" t="s">
        <v>80</v>
      </c>
      <c r="B36" s="1" t="s">
        <v>81</v>
      </c>
      <c r="C36" s="14">
        <v>1399.98</v>
      </c>
      <c r="D36" s="14">
        <v>233.33</v>
      </c>
      <c r="E36" s="14">
        <v>3994.74</v>
      </c>
      <c r="F36" s="14">
        <v>0</v>
      </c>
      <c r="G36" s="14">
        <v>0</v>
      </c>
      <c r="H36" s="14">
        <v>5628.05</v>
      </c>
      <c r="I36" s="14">
        <v>0</v>
      </c>
      <c r="J36" s="14">
        <v>0</v>
      </c>
      <c r="K36" s="14">
        <v>0</v>
      </c>
      <c r="L36" s="14">
        <v>0</v>
      </c>
      <c r="M36" s="14">
        <v>965.02</v>
      </c>
      <c r="N36" s="14">
        <v>166.91</v>
      </c>
      <c r="O36" s="14">
        <v>0</v>
      </c>
      <c r="P36" s="14">
        <v>0</v>
      </c>
      <c r="Q36" s="14">
        <v>0</v>
      </c>
      <c r="R36" s="15">
        <v>-0.08</v>
      </c>
      <c r="S36" s="14">
        <v>0</v>
      </c>
      <c r="T36" s="14">
        <v>0</v>
      </c>
      <c r="U36" s="14">
        <v>0</v>
      </c>
      <c r="V36" s="14">
        <v>1131.8499999999999</v>
      </c>
      <c r="W36" s="14">
        <v>4496.2</v>
      </c>
    </row>
    <row r="37" spans="1:23">
      <c r="A37" s="2" t="s">
        <v>82</v>
      </c>
      <c r="B37" s="1" t="s">
        <v>83</v>
      </c>
      <c r="C37" s="14">
        <v>880.02</v>
      </c>
      <c r="D37" s="14">
        <v>146.66999999999999</v>
      </c>
      <c r="E37" s="14">
        <v>2710.36</v>
      </c>
      <c r="F37" s="14">
        <v>0</v>
      </c>
      <c r="G37" s="14">
        <v>0</v>
      </c>
      <c r="H37" s="14">
        <v>3737.05</v>
      </c>
      <c r="I37" s="14">
        <v>0</v>
      </c>
      <c r="J37" s="14">
        <v>802.69</v>
      </c>
      <c r="K37" s="14">
        <v>0</v>
      </c>
      <c r="L37" s="14">
        <v>0</v>
      </c>
      <c r="M37" s="14">
        <v>542.84</v>
      </c>
      <c r="N37" s="14">
        <v>72.17</v>
      </c>
      <c r="O37" s="14">
        <v>0</v>
      </c>
      <c r="P37" s="14">
        <v>1300</v>
      </c>
      <c r="Q37" s="14">
        <v>0</v>
      </c>
      <c r="R37" s="15">
        <v>-0.05</v>
      </c>
      <c r="S37" s="14">
        <v>0</v>
      </c>
      <c r="T37" s="14">
        <v>0</v>
      </c>
      <c r="U37" s="14">
        <v>0</v>
      </c>
      <c r="V37" s="14">
        <v>2717.65</v>
      </c>
      <c r="W37" s="14">
        <v>1019.4</v>
      </c>
    </row>
    <row r="38" spans="1:23">
      <c r="A38" s="2" t="s">
        <v>84</v>
      </c>
      <c r="B38" s="1" t="s">
        <v>85</v>
      </c>
      <c r="C38" s="14">
        <v>880.02</v>
      </c>
      <c r="D38" s="14">
        <v>146.66999999999999</v>
      </c>
      <c r="E38" s="14">
        <v>3349.6</v>
      </c>
      <c r="F38" s="14">
        <v>0</v>
      </c>
      <c r="G38" s="14">
        <v>0</v>
      </c>
      <c r="H38" s="14">
        <v>4376.29</v>
      </c>
      <c r="I38" s="14">
        <v>0</v>
      </c>
      <c r="J38" s="14">
        <v>0</v>
      </c>
      <c r="K38" s="14">
        <v>0</v>
      </c>
      <c r="L38" s="14">
        <v>0</v>
      </c>
      <c r="M38" s="14">
        <v>679.39</v>
      </c>
      <c r="N38" s="14">
        <v>95.24</v>
      </c>
      <c r="O38" s="14">
        <v>0</v>
      </c>
      <c r="P38" s="14">
        <v>0</v>
      </c>
      <c r="Q38" s="14">
        <v>0</v>
      </c>
      <c r="R38" s="15">
        <v>-0.14000000000000001</v>
      </c>
      <c r="S38" s="14">
        <v>0</v>
      </c>
      <c r="T38" s="14">
        <v>0</v>
      </c>
      <c r="U38" s="14">
        <v>0</v>
      </c>
      <c r="V38" s="14">
        <v>774.49</v>
      </c>
      <c r="W38" s="14">
        <v>3601.8</v>
      </c>
    </row>
    <row r="39" spans="1:23">
      <c r="A39" s="2" t="s">
        <v>86</v>
      </c>
      <c r="B39" s="1" t="s">
        <v>87</v>
      </c>
      <c r="C39" s="14">
        <v>999.96</v>
      </c>
      <c r="D39" s="14">
        <v>166.66</v>
      </c>
      <c r="E39" s="14">
        <v>1469.83</v>
      </c>
      <c r="F39" s="14">
        <v>0</v>
      </c>
      <c r="G39" s="14">
        <v>0</v>
      </c>
      <c r="H39" s="14">
        <v>2636.45</v>
      </c>
      <c r="I39" s="14">
        <v>0</v>
      </c>
      <c r="J39" s="14">
        <v>0</v>
      </c>
      <c r="K39" s="14">
        <v>0</v>
      </c>
      <c r="L39" s="14">
        <v>0</v>
      </c>
      <c r="M39" s="14">
        <v>307.76</v>
      </c>
      <c r="N39" s="14">
        <v>28.96</v>
      </c>
      <c r="O39" s="14">
        <v>0</v>
      </c>
      <c r="P39" s="14">
        <v>0</v>
      </c>
      <c r="Q39" s="14">
        <v>0</v>
      </c>
      <c r="R39" s="15">
        <v>-7.0000000000000007E-2</v>
      </c>
      <c r="S39" s="14">
        <v>0</v>
      </c>
      <c r="T39" s="14">
        <v>0</v>
      </c>
      <c r="U39" s="14">
        <v>0</v>
      </c>
      <c r="V39" s="14">
        <v>336.65</v>
      </c>
      <c r="W39" s="14">
        <v>2299.8000000000002</v>
      </c>
    </row>
    <row r="40" spans="1:23">
      <c r="A40" s="2" t="s">
        <v>88</v>
      </c>
      <c r="B40" s="1" t="s">
        <v>89</v>
      </c>
      <c r="C40" s="14">
        <v>880.02</v>
      </c>
      <c r="D40" s="14">
        <v>146.66999999999999</v>
      </c>
      <c r="E40" s="14">
        <v>0</v>
      </c>
      <c r="F40" s="14">
        <v>0</v>
      </c>
      <c r="G40" s="14">
        <v>0</v>
      </c>
      <c r="H40" s="14">
        <v>1026.69</v>
      </c>
      <c r="I40" s="14">
        <v>0</v>
      </c>
      <c r="J40" s="14">
        <v>0</v>
      </c>
      <c r="K40" s="14">
        <v>0</v>
      </c>
      <c r="L40" s="15">
        <v>-18.41</v>
      </c>
      <c r="M40" s="14">
        <v>0</v>
      </c>
      <c r="N40" s="14">
        <v>98.81</v>
      </c>
      <c r="O40" s="14">
        <v>0</v>
      </c>
      <c r="P40" s="14">
        <v>0</v>
      </c>
      <c r="Q40" s="14">
        <v>0</v>
      </c>
      <c r="R40" s="14">
        <v>0.09</v>
      </c>
      <c r="S40" s="14">
        <v>0</v>
      </c>
      <c r="T40" s="14">
        <v>0</v>
      </c>
      <c r="U40" s="14">
        <v>0</v>
      </c>
      <c r="V40" s="14">
        <v>80.489999999999995</v>
      </c>
      <c r="W40" s="14">
        <v>946.2</v>
      </c>
    </row>
    <row r="41" spans="1:23">
      <c r="A41" s="2" t="s">
        <v>90</v>
      </c>
      <c r="B41" s="1" t="s">
        <v>91</v>
      </c>
      <c r="C41" s="14">
        <v>880.02</v>
      </c>
      <c r="D41" s="14">
        <v>146.66999999999999</v>
      </c>
      <c r="E41" s="14">
        <v>3136.93</v>
      </c>
      <c r="F41" s="14">
        <v>0</v>
      </c>
      <c r="G41" s="14">
        <v>0</v>
      </c>
      <c r="H41" s="14">
        <v>4163.62</v>
      </c>
      <c r="I41" s="14">
        <v>0</v>
      </c>
      <c r="J41" s="14">
        <v>0</v>
      </c>
      <c r="K41" s="14">
        <v>0</v>
      </c>
      <c r="L41" s="14">
        <v>0</v>
      </c>
      <c r="M41" s="14">
        <v>633.96</v>
      </c>
      <c r="N41" s="14">
        <v>156.97</v>
      </c>
      <c r="O41" s="14">
        <v>0</v>
      </c>
      <c r="P41" s="14">
        <v>0</v>
      </c>
      <c r="Q41" s="14">
        <v>0</v>
      </c>
      <c r="R41" s="14">
        <v>0.09</v>
      </c>
      <c r="S41" s="14">
        <v>0</v>
      </c>
      <c r="T41" s="14">
        <v>0</v>
      </c>
      <c r="U41" s="14">
        <v>0</v>
      </c>
      <c r="V41" s="14">
        <v>791.02</v>
      </c>
      <c r="W41" s="14">
        <v>3372.6</v>
      </c>
    </row>
    <row r="42" spans="1:23">
      <c r="A42" s="2" t="s">
        <v>92</v>
      </c>
      <c r="B42" s="1" t="s">
        <v>93</v>
      </c>
      <c r="C42" s="14">
        <v>1602</v>
      </c>
      <c r="D42" s="14">
        <v>267</v>
      </c>
      <c r="E42" s="14">
        <v>0</v>
      </c>
      <c r="F42" s="14">
        <v>0</v>
      </c>
      <c r="G42" s="14">
        <v>0</v>
      </c>
      <c r="H42" s="14">
        <v>1869</v>
      </c>
      <c r="I42" s="14">
        <v>0</v>
      </c>
      <c r="J42" s="14">
        <v>0</v>
      </c>
      <c r="K42" s="14">
        <v>0</v>
      </c>
      <c r="L42" s="14">
        <v>0</v>
      </c>
      <c r="M42" s="14">
        <v>163.25</v>
      </c>
      <c r="N42" s="14">
        <v>63.13</v>
      </c>
      <c r="O42" s="14">
        <v>0</v>
      </c>
      <c r="P42" s="14">
        <v>0</v>
      </c>
      <c r="Q42" s="14">
        <v>0</v>
      </c>
      <c r="R42" s="14">
        <v>0.02</v>
      </c>
      <c r="S42" s="14">
        <v>0</v>
      </c>
      <c r="T42" s="14">
        <v>0</v>
      </c>
      <c r="U42" s="14">
        <v>0</v>
      </c>
      <c r="V42" s="14">
        <v>226.4</v>
      </c>
      <c r="W42" s="14">
        <v>1642.6</v>
      </c>
    </row>
    <row r="43" spans="1:23">
      <c r="A43" s="2" t="s">
        <v>94</v>
      </c>
      <c r="B43" s="1" t="s">
        <v>95</v>
      </c>
      <c r="C43" s="14">
        <v>880.02</v>
      </c>
      <c r="D43" s="14">
        <v>146.66999999999999</v>
      </c>
      <c r="E43" s="14">
        <v>14669.37</v>
      </c>
      <c r="F43" s="14">
        <v>0</v>
      </c>
      <c r="G43" s="14">
        <v>0</v>
      </c>
      <c r="H43" s="14">
        <v>15696.06</v>
      </c>
      <c r="I43" s="14">
        <v>0</v>
      </c>
      <c r="J43" s="14">
        <v>0</v>
      </c>
      <c r="K43" s="14">
        <v>0</v>
      </c>
      <c r="L43" s="14">
        <v>0</v>
      </c>
      <c r="M43" s="14">
        <v>3887.75</v>
      </c>
      <c r="N43" s="14">
        <v>109.62</v>
      </c>
      <c r="O43" s="14">
        <v>0</v>
      </c>
      <c r="P43" s="14">
        <v>0</v>
      </c>
      <c r="Q43" s="14">
        <v>0</v>
      </c>
      <c r="R43" s="15">
        <v>-0.11</v>
      </c>
      <c r="S43" s="14">
        <v>0</v>
      </c>
      <c r="T43" s="14">
        <v>0</v>
      </c>
      <c r="U43" s="14">
        <v>0</v>
      </c>
      <c r="V43" s="14">
        <v>3997.26</v>
      </c>
      <c r="W43" s="14">
        <v>11698.8</v>
      </c>
    </row>
    <row r="44" spans="1:23">
      <c r="A44" s="2" t="s">
        <v>96</v>
      </c>
      <c r="B44" s="1" t="s">
        <v>97</v>
      </c>
      <c r="C44" s="14">
        <v>1400.04</v>
      </c>
      <c r="D44" s="14">
        <v>233.34</v>
      </c>
      <c r="E44" s="14">
        <v>5024.88</v>
      </c>
      <c r="F44" s="14">
        <v>0</v>
      </c>
      <c r="G44" s="14">
        <v>0</v>
      </c>
      <c r="H44" s="14">
        <v>6658.26</v>
      </c>
      <c r="I44" s="14">
        <v>0</v>
      </c>
      <c r="J44" s="14">
        <v>0</v>
      </c>
      <c r="K44" s="14">
        <v>0</v>
      </c>
      <c r="L44" s="14">
        <v>0</v>
      </c>
      <c r="M44" s="14">
        <v>1207.33</v>
      </c>
      <c r="N44" s="14">
        <v>225.42</v>
      </c>
      <c r="O44" s="14">
        <v>0</v>
      </c>
      <c r="P44" s="14">
        <v>0</v>
      </c>
      <c r="Q44" s="14">
        <v>0</v>
      </c>
      <c r="R44" s="14">
        <v>0.11</v>
      </c>
      <c r="S44" s="14">
        <v>0</v>
      </c>
      <c r="T44" s="14">
        <v>0</v>
      </c>
      <c r="U44" s="14">
        <v>0</v>
      </c>
      <c r="V44" s="14">
        <v>1432.86</v>
      </c>
      <c r="W44" s="14">
        <v>5225.3999999999996</v>
      </c>
    </row>
    <row r="45" spans="1:23">
      <c r="A45" s="2" t="s">
        <v>98</v>
      </c>
      <c r="B45" s="1" t="s">
        <v>99</v>
      </c>
      <c r="C45" s="14">
        <v>999.96</v>
      </c>
      <c r="D45" s="14">
        <v>166.66</v>
      </c>
      <c r="E45" s="14">
        <v>1480.27</v>
      </c>
      <c r="F45" s="14">
        <v>0</v>
      </c>
      <c r="G45" s="14">
        <v>0</v>
      </c>
      <c r="H45" s="14">
        <v>2646.89</v>
      </c>
      <c r="I45" s="14">
        <v>0</v>
      </c>
      <c r="J45" s="14">
        <v>0</v>
      </c>
      <c r="K45" s="14">
        <v>0</v>
      </c>
      <c r="L45" s="14">
        <v>0</v>
      </c>
      <c r="M45" s="14">
        <v>309.99</v>
      </c>
      <c r="N45" s="14">
        <v>28.96</v>
      </c>
      <c r="O45" s="14">
        <v>0</v>
      </c>
      <c r="P45" s="14">
        <v>0</v>
      </c>
      <c r="Q45" s="14">
        <v>0</v>
      </c>
      <c r="R45" s="15">
        <v>-0.06</v>
      </c>
      <c r="S45" s="14">
        <v>0</v>
      </c>
      <c r="T45" s="14">
        <v>0</v>
      </c>
      <c r="U45" s="14">
        <v>0</v>
      </c>
      <c r="V45" s="14">
        <v>338.89</v>
      </c>
      <c r="W45" s="14">
        <v>2308</v>
      </c>
    </row>
    <row r="46" spans="1:23">
      <c r="A46" s="2" t="s">
        <v>100</v>
      </c>
      <c r="B46" s="1" t="s">
        <v>101</v>
      </c>
      <c r="C46" s="14">
        <v>730.4</v>
      </c>
      <c r="D46" s="14">
        <v>121.73</v>
      </c>
      <c r="E46" s="14">
        <v>1040.26</v>
      </c>
      <c r="F46" s="14">
        <v>0</v>
      </c>
      <c r="G46" s="14">
        <v>0</v>
      </c>
      <c r="H46" s="14">
        <v>1892.39</v>
      </c>
      <c r="I46" s="14">
        <v>0</v>
      </c>
      <c r="J46" s="14">
        <v>0</v>
      </c>
      <c r="K46" s="14">
        <v>0</v>
      </c>
      <c r="L46" s="14">
        <v>0</v>
      </c>
      <c r="M46" s="14">
        <v>167</v>
      </c>
      <c r="N46" s="14">
        <v>51.31</v>
      </c>
      <c r="O46" s="14">
        <v>0</v>
      </c>
      <c r="P46" s="14">
        <v>0</v>
      </c>
      <c r="Q46" s="14">
        <v>0</v>
      </c>
      <c r="R46" s="14">
        <v>0.08</v>
      </c>
      <c r="S46" s="14">
        <v>0</v>
      </c>
      <c r="T46" s="14">
        <v>0</v>
      </c>
      <c r="U46" s="14">
        <v>0</v>
      </c>
      <c r="V46" s="14">
        <v>218.39</v>
      </c>
      <c r="W46" s="14">
        <v>1674</v>
      </c>
    </row>
    <row r="47" spans="1:23">
      <c r="A47" s="2" t="s">
        <v>102</v>
      </c>
      <c r="B47" s="1" t="s">
        <v>103</v>
      </c>
      <c r="C47" s="14">
        <v>876.48</v>
      </c>
      <c r="D47" s="14">
        <v>146.08000000000001</v>
      </c>
      <c r="E47" s="14">
        <v>8425.09</v>
      </c>
      <c r="F47" s="14">
        <v>0</v>
      </c>
      <c r="G47" s="14">
        <v>0</v>
      </c>
      <c r="H47" s="14">
        <v>9447.65</v>
      </c>
      <c r="I47" s="14">
        <v>0</v>
      </c>
      <c r="J47" s="14">
        <v>0</v>
      </c>
      <c r="K47" s="14">
        <v>0</v>
      </c>
      <c r="L47" s="14">
        <v>0</v>
      </c>
      <c r="M47" s="14">
        <v>1987.13</v>
      </c>
      <c r="N47" s="14">
        <v>134.6</v>
      </c>
      <c r="O47" s="14">
        <v>0</v>
      </c>
      <c r="P47" s="14">
        <v>260</v>
      </c>
      <c r="Q47" s="14">
        <v>0</v>
      </c>
      <c r="R47" s="15">
        <v>-0.08</v>
      </c>
      <c r="S47" s="14">
        <v>0</v>
      </c>
      <c r="T47" s="14">
        <v>0</v>
      </c>
      <c r="U47" s="14">
        <v>0</v>
      </c>
      <c r="V47" s="14">
        <v>2381.65</v>
      </c>
      <c r="W47" s="14">
        <v>7066</v>
      </c>
    </row>
    <row r="48" spans="1:23">
      <c r="A48" s="2" t="s">
        <v>104</v>
      </c>
      <c r="B48" s="1" t="s">
        <v>105</v>
      </c>
      <c r="C48" s="14">
        <v>1399.98</v>
      </c>
      <c r="D48" s="14">
        <v>233.33</v>
      </c>
      <c r="E48" s="14">
        <v>0</v>
      </c>
      <c r="F48" s="14">
        <v>0</v>
      </c>
      <c r="G48" s="14">
        <v>0</v>
      </c>
      <c r="H48" s="14">
        <v>1633.31</v>
      </c>
      <c r="I48" s="14">
        <v>0</v>
      </c>
      <c r="J48" s="14">
        <v>0</v>
      </c>
      <c r="K48" s="14">
        <v>0</v>
      </c>
      <c r="L48" s="14">
        <v>0</v>
      </c>
      <c r="M48" s="14">
        <v>70.77</v>
      </c>
      <c r="N48" s="14">
        <v>41.04</v>
      </c>
      <c r="O48" s="14">
        <v>0</v>
      </c>
      <c r="P48" s="14">
        <v>0</v>
      </c>
      <c r="Q48" s="14">
        <v>0</v>
      </c>
      <c r="R48" s="15">
        <v>-0.1</v>
      </c>
      <c r="S48" s="14">
        <v>0</v>
      </c>
      <c r="T48" s="14">
        <v>0</v>
      </c>
      <c r="U48" s="14">
        <v>0</v>
      </c>
      <c r="V48" s="14">
        <v>111.71</v>
      </c>
      <c r="W48" s="14">
        <v>1521.6</v>
      </c>
    </row>
    <row r="49" spans="1:23">
      <c r="A49" s="2" t="s">
        <v>106</v>
      </c>
      <c r="B49" s="1" t="s">
        <v>107</v>
      </c>
      <c r="C49" s="14">
        <v>999.66</v>
      </c>
      <c r="D49" s="14">
        <v>166.61</v>
      </c>
      <c r="E49" s="14">
        <v>2036.18</v>
      </c>
      <c r="F49" s="14">
        <v>0</v>
      </c>
      <c r="G49" s="14">
        <v>0</v>
      </c>
      <c r="H49" s="14">
        <v>3202.45</v>
      </c>
      <c r="I49" s="14">
        <v>0</v>
      </c>
      <c r="J49" s="14">
        <v>0</v>
      </c>
      <c r="K49" s="14">
        <v>0</v>
      </c>
      <c r="L49" s="14">
        <v>0</v>
      </c>
      <c r="M49" s="14">
        <v>428.65</v>
      </c>
      <c r="N49" s="14">
        <v>121.54</v>
      </c>
      <c r="O49" s="14">
        <v>0</v>
      </c>
      <c r="P49" s="14">
        <v>0</v>
      </c>
      <c r="Q49" s="14">
        <v>0</v>
      </c>
      <c r="R49" s="15">
        <v>-0.14000000000000001</v>
      </c>
      <c r="S49" s="14">
        <v>0</v>
      </c>
      <c r="T49" s="14">
        <v>0</v>
      </c>
      <c r="U49" s="14">
        <v>0</v>
      </c>
      <c r="V49" s="14">
        <v>550.04999999999995</v>
      </c>
      <c r="W49" s="14">
        <v>2652.4</v>
      </c>
    </row>
    <row r="50" spans="1:23">
      <c r="A50" s="2" t="s">
        <v>108</v>
      </c>
      <c r="B50" s="1" t="s">
        <v>109</v>
      </c>
      <c r="C50" s="14">
        <v>999.96</v>
      </c>
      <c r="D50" s="14">
        <v>166.66</v>
      </c>
      <c r="E50" s="14">
        <v>2801.04</v>
      </c>
      <c r="F50" s="14">
        <v>0</v>
      </c>
      <c r="G50" s="14">
        <v>0</v>
      </c>
      <c r="H50" s="14">
        <v>3967.66</v>
      </c>
      <c r="I50" s="14">
        <v>0</v>
      </c>
      <c r="J50" s="14">
        <v>0</v>
      </c>
      <c r="K50" s="14">
        <v>0</v>
      </c>
      <c r="L50" s="14">
        <v>0</v>
      </c>
      <c r="M50" s="14">
        <v>592.1</v>
      </c>
      <c r="N50" s="14">
        <v>28.96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621.05999999999995</v>
      </c>
      <c r="W50" s="14">
        <v>3346.6</v>
      </c>
    </row>
    <row r="51" spans="1:23">
      <c r="A51" s="2" t="s">
        <v>110</v>
      </c>
      <c r="B51" s="1" t="s">
        <v>111</v>
      </c>
      <c r="C51" s="14">
        <v>880.02</v>
      </c>
      <c r="D51" s="14">
        <v>146.66999999999999</v>
      </c>
      <c r="E51" s="14">
        <v>3834.31</v>
      </c>
      <c r="F51" s="14">
        <v>0</v>
      </c>
      <c r="G51" s="14">
        <v>0</v>
      </c>
      <c r="H51" s="14">
        <v>4861</v>
      </c>
      <c r="I51" s="14">
        <v>0</v>
      </c>
      <c r="J51" s="14">
        <v>0</v>
      </c>
      <c r="K51" s="14">
        <v>374.92</v>
      </c>
      <c r="L51" s="14">
        <v>0</v>
      </c>
      <c r="M51" s="14">
        <v>784.61</v>
      </c>
      <c r="N51" s="14">
        <v>226.71</v>
      </c>
      <c r="O51" s="14">
        <v>0</v>
      </c>
      <c r="P51" s="14">
        <v>2793.7</v>
      </c>
      <c r="Q51" s="14">
        <v>0</v>
      </c>
      <c r="R51" s="14">
        <v>0.06</v>
      </c>
      <c r="S51" s="14">
        <v>0</v>
      </c>
      <c r="T51" s="14">
        <v>0</v>
      </c>
      <c r="U51" s="14">
        <v>0</v>
      </c>
      <c r="V51" s="14">
        <v>4180</v>
      </c>
      <c r="W51" s="14">
        <v>681</v>
      </c>
    </row>
    <row r="52" spans="1:23">
      <c r="A52" s="2" t="s">
        <v>112</v>
      </c>
      <c r="B52" s="1" t="s">
        <v>113</v>
      </c>
      <c r="C52" s="14">
        <v>1602</v>
      </c>
      <c r="D52" s="14">
        <v>267</v>
      </c>
      <c r="E52" s="14">
        <v>0</v>
      </c>
      <c r="F52" s="14">
        <v>0</v>
      </c>
      <c r="G52" s="14">
        <v>0</v>
      </c>
      <c r="H52" s="14">
        <v>1869</v>
      </c>
      <c r="I52" s="14">
        <v>0</v>
      </c>
      <c r="J52" s="14">
        <v>0</v>
      </c>
      <c r="K52" s="14">
        <v>0</v>
      </c>
      <c r="L52" s="14">
        <v>0</v>
      </c>
      <c r="M52" s="14">
        <v>163.25</v>
      </c>
      <c r="N52" s="14">
        <v>47.95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4">
        <v>211.2</v>
      </c>
      <c r="W52" s="14">
        <v>1657.8</v>
      </c>
    </row>
    <row r="53" spans="1:23">
      <c r="A53" s="2" t="s">
        <v>114</v>
      </c>
      <c r="B53" s="1" t="s">
        <v>115</v>
      </c>
      <c r="C53" s="14">
        <v>999.66</v>
      </c>
      <c r="D53" s="14">
        <v>166.61</v>
      </c>
      <c r="E53" s="14">
        <v>3132.4</v>
      </c>
      <c r="F53" s="14">
        <v>638.66</v>
      </c>
      <c r="G53" s="14">
        <v>249.92</v>
      </c>
      <c r="H53" s="14">
        <v>5187.25</v>
      </c>
      <c r="I53" s="14">
        <v>0</v>
      </c>
      <c r="J53" s="14">
        <v>0</v>
      </c>
      <c r="K53" s="14">
        <v>0</v>
      </c>
      <c r="L53" s="14">
        <v>0</v>
      </c>
      <c r="M53" s="14">
        <v>802.57</v>
      </c>
      <c r="N53" s="14">
        <v>75.5</v>
      </c>
      <c r="O53" s="14">
        <v>0</v>
      </c>
      <c r="P53" s="14">
        <v>0</v>
      </c>
      <c r="Q53" s="14">
        <v>0</v>
      </c>
      <c r="R53" s="15">
        <v>-0.02</v>
      </c>
      <c r="S53" s="14">
        <v>0</v>
      </c>
      <c r="T53" s="14">
        <v>0</v>
      </c>
      <c r="U53" s="14">
        <v>0</v>
      </c>
      <c r="V53" s="14">
        <v>878.05</v>
      </c>
      <c r="W53" s="14">
        <v>4309.2</v>
      </c>
    </row>
    <row r="54" spans="1:23">
      <c r="A54" s="2" t="s">
        <v>116</v>
      </c>
      <c r="B54" s="1" t="s">
        <v>117</v>
      </c>
      <c r="C54" s="14">
        <v>999.66</v>
      </c>
      <c r="D54" s="14">
        <v>166.61</v>
      </c>
      <c r="E54" s="14">
        <v>1556.42</v>
      </c>
      <c r="F54" s="14">
        <v>0</v>
      </c>
      <c r="G54" s="14">
        <v>0</v>
      </c>
      <c r="H54" s="14">
        <v>2722.69</v>
      </c>
      <c r="I54" s="14">
        <v>0</v>
      </c>
      <c r="J54" s="14">
        <v>0</v>
      </c>
      <c r="K54" s="14">
        <v>0</v>
      </c>
      <c r="L54" s="14">
        <v>0</v>
      </c>
      <c r="M54" s="14">
        <v>326.18</v>
      </c>
      <c r="N54" s="14">
        <v>72.84</v>
      </c>
      <c r="O54" s="14">
        <v>0</v>
      </c>
      <c r="P54" s="14">
        <v>0</v>
      </c>
      <c r="Q54" s="14">
        <v>0</v>
      </c>
      <c r="R54" s="14">
        <v>7.0000000000000007E-2</v>
      </c>
      <c r="S54" s="14">
        <v>0</v>
      </c>
      <c r="T54" s="14">
        <v>0</v>
      </c>
      <c r="U54" s="14">
        <v>0</v>
      </c>
      <c r="V54" s="14">
        <v>399.09</v>
      </c>
      <c r="W54" s="14">
        <v>2323.6</v>
      </c>
    </row>
    <row r="55" spans="1:23">
      <c r="A55" s="2" t="s">
        <v>118</v>
      </c>
      <c r="B55" s="1" t="s">
        <v>119</v>
      </c>
      <c r="C55" s="14">
        <v>733.35</v>
      </c>
      <c r="D55" s="14">
        <v>122.22</v>
      </c>
      <c r="E55" s="14">
        <v>0</v>
      </c>
      <c r="F55" s="14">
        <v>0</v>
      </c>
      <c r="G55" s="14">
        <v>0</v>
      </c>
      <c r="H55" s="14">
        <v>855.57</v>
      </c>
      <c r="I55" s="14">
        <v>0</v>
      </c>
      <c r="J55" s="14">
        <v>0</v>
      </c>
      <c r="K55" s="14">
        <v>469.13</v>
      </c>
      <c r="L55" s="15">
        <v>-38.43</v>
      </c>
      <c r="M55" s="14">
        <v>0</v>
      </c>
      <c r="N55" s="14">
        <v>141.26</v>
      </c>
      <c r="O55" s="14">
        <v>0</v>
      </c>
      <c r="P55" s="14">
        <v>200</v>
      </c>
      <c r="Q55" s="14">
        <v>0</v>
      </c>
      <c r="R55" s="14">
        <v>0.01</v>
      </c>
      <c r="S55" s="14">
        <v>0</v>
      </c>
      <c r="T55" s="14">
        <v>0</v>
      </c>
      <c r="U55" s="14">
        <v>0</v>
      </c>
      <c r="V55" s="14">
        <v>771.97</v>
      </c>
      <c r="W55" s="14">
        <v>83.6</v>
      </c>
    </row>
    <row r="56" spans="1:23">
      <c r="A56" s="2" t="s">
        <v>120</v>
      </c>
      <c r="B56" s="1" t="s">
        <v>121</v>
      </c>
      <c r="C56" s="14">
        <v>1285.74</v>
      </c>
      <c r="D56" s="14">
        <v>214.29</v>
      </c>
      <c r="E56" s="14">
        <v>0</v>
      </c>
      <c r="F56" s="14">
        <v>0</v>
      </c>
      <c r="G56" s="14">
        <v>0</v>
      </c>
      <c r="H56" s="14">
        <v>1500.03</v>
      </c>
      <c r="I56" s="14">
        <v>0</v>
      </c>
      <c r="J56" s="14">
        <v>0</v>
      </c>
      <c r="K56" s="14">
        <v>0</v>
      </c>
      <c r="L56" s="14">
        <v>0</v>
      </c>
      <c r="M56" s="14">
        <v>56.27</v>
      </c>
      <c r="N56" s="14">
        <v>46.25</v>
      </c>
      <c r="O56" s="14">
        <v>0</v>
      </c>
      <c r="P56" s="14">
        <v>0</v>
      </c>
      <c r="Q56" s="14">
        <v>0</v>
      </c>
      <c r="R56" s="14">
        <v>0.11</v>
      </c>
      <c r="S56" s="14">
        <v>0</v>
      </c>
      <c r="T56" s="14">
        <v>0</v>
      </c>
      <c r="U56" s="14">
        <v>0</v>
      </c>
      <c r="V56" s="14">
        <v>102.63</v>
      </c>
      <c r="W56" s="14">
        <v>1397.4</v>
      </c>
    </row>
    <row r="57" spans="1:23">
      <c r="A57" s="2" t="s">
        <v>122</v>
      </c>
      <c r="B57" s="1" t="s">
        <v>123</v>
      </c>
      <c r="C57" s="14">
        <v>1602</v>
      </c>
      <c r="D57" s="14">
        <v>267</v>
      </c>
      <c r="E57" s="14">
        <v>0</v>
      </c>
      <c r="F57" s="14">
        <v>0</v>
      </c>
      <c r="G57" s="14">
        <v>0</v>
      </c>
      <c r="H57" s="14">
        <v>1869</v>
      </c>
      <c r="I57" s="14">
        <v>0</v>
      </c>
      <c r="J57" s="14">
        <v>355.52</v>
      </c>
      <c r="K57" s="14">
        <v>0</v>
      </c>
      <c r="L57" s="14">
        <v>0</v>
      </c>
      <c r="M57" s="14">
        <v>163.25</v>
      </c>
      <c r="N57" s="14">
        <v>54.84</v>
      </c>
      <c r="O57" s="14">
        <v>0</v>
      </c>
      <c r="P57" s="14">
        <v>0</v>
      </c>
      <c r="Q57" s="14">
        <v>0</v>
      </c>
      <c r="R57" s="15">
        <v>-0.01</v>
      </c>
      <c r="S57" s="14">
        <v>0</v>
      </c>
      <c r="T57" s="14">
        <v>0</v>
      </c>
      <c r="U57" s="14">
        <v>0</v>
      </c>
      <c r="V57" s="14">
        <v>573.6</v>
      </c>
      <c r="W57" s="14">
        <v>1295.4000000000001</v>
      </c>
    </row>
    <row r="58" spans="1:23">
      <c r="A58" s="2" t="s">
        <v>124</v>
      </c>
      <c r="B58" s="1" t="s">
        <v>125</v>
      </c>
      <c r="C58" s="14">
        <v>880.02</v>
      </c>
      <c r="D58" s="14">
        <v>146.66999999999999</v>
      </c>
      <c r="E58" s="14">
        <v>7763.06</v>
      </c>
      <c r="F58" s="14">
        <v>0</v>
      </c>
      <c r="G58" s="14">
        <v>0</v>
      </c>
      <c r="H58" s="14">
        <v>8789.75</v>
      </c>
      <c r="I58" s="14">
        <v>0</v>
      </c>
      <c r="J58" s="14">
        <v>0</v>
      </c>
      <c r="K58" s="14">
        <v>0</v>
      </c>
      <c r="L58" s="14">
        <v>0</v>
      </c>
      <c r="M58" s="14">
        <v>1789.76</v>
      </c>
      <c r="N58" s="14">
        <v>133.99</v>
      </c>
      <c r="O58" s="14">
        <v>0</v>
      </c>
      <c r="P58" s="14">
        <v>1456.06</v>
      </c>
      <c r="Q58" s="14">
        <v>0</v>
      </c>
      <c r="R58" s="14">
        <v>0.14000000000000001</v>
      </c>
      <c r="S58" s="14">
        <v>0</v>
      </c>
      <c r="T58" s="14">
        <v>0</v>
      </c>
      <c r="U58" s="14">
        <v>0</v>
      </c>
      <c r="V58" s="14">
        <v>3379.95</v>
      </c>
      <c r="W58" s="14">
        <v>5409.8</v>
      </c>
    </row>
    <row r="59" spans="1:23">
      <c r="A59" s="2" t="s">
        <v>126</v>
      </c>
      <c r="B59" s="1" t="s">
        <v>127</v>
      </c>
      <c r="C59" s="14">
        <v>999.66</v>
      </c>
      <c r="D59" s="14">
        <v>166.61</v>
      </c>
      <c r="E59" s="14">
        <v>1069.1099999999999</v>
      </c>
      <c r="F59" s="14">
        <v>0</v>
      </c>
      <c r="G59" s="14">
        <v>0</v>
      </c>
      <c r="H59" s="14">
        <v>2235.38</v>
      </c>
      <c r="I59" s="14">
        <v>0</v>
      </c>
      <c r="J59" s="14">
        <v>0</v>
      </c>
      <c r="K59" s="14">
        <v>0</v>
      </c>
      <c r="L59" s="14">
        <v>0</v>
      </c>
      <c r="M59" s="14">
        <v>226.77</v>
      </c>
      <c r="N59" s="14">
        <v>58.91</v>
      </c>
      <c r="O59" s="14">
        <v>0</v>
      </c>
      <c r="P59" s="14">
        <v>0</v>
      </c>
      <c r="Q59" s="14">
        <v>0</v>
      </c>
      <c r="R59" s="15">
        <v>-0.1</v>
      </c>
      <c r="S59" s="14">
        <v>0</v>
      </c>
      <c r="T59" s="14">
        <v>0</v>
      </c>
      <c r="U59" s="14">
        <v>0</v>
      </c>
      <c r="V59" s="14">
        <v>285.58</v>
      </c>
      <c r="W59" s="14">
        <v>1949.8</v>
      </c>
    </row>
    <row r="60" spans="1:23">
      <c r="A60" s="2" t="s">
        <v>128</v>
      </c>
      <c r="B60" s="1" t="s">
        <v>129</v>
      </c>
      <c r="C60" s="14">
        <v>799.98</v>
      </c>
      <c r="D60" s="14">
        <v>133.33000000000001</v>
      </c>
      <c r="E60" s="14">
        <v>1770</v>
      </c>
      <c r="F60" s="14">
        <v>0</v>
      </c>
      <c r="G60" s="14">
        <v>0</v>
      </c>
      <c r="H60" s="14">
        <v>2703.31</v>
      </c>
      <c r="I60" s="14">
        <v>0</v>
      </c>
      <c r="J60" s="14">
        <v>0</v>
      </c>
      <c r="K60" s="14">
        <v>0</v>
      </c>
      <c r="L60" s="14">
        <v>0</v>
      </c>
      <c r="M60" s="14">
        <v>322.04000000000002</v>
      </c>
      <c r="N60" s="14">
        <v>83.92</v>
      </c>
      <c r="O60" s="14">
        <v>0</v>
      </c>
      <c r="P60" s="14">
        <v>0</v>
      </c>
      <c r="Q60" s="14">
        <v>0</v>
      </c>
      <c r="R60" s="14">
        <v>0.15</v>
      </c>
      <c r="S60" s="14">
        <v>0</v>
      </c>
      <c r="T60" s="14">
        <v>0</v>
      </c>
      <c r="U60" s="14">
        <v>0</v>
      </c>
      <c r="V60" s="14">
        <v>406.11</v>
      </c>
      <c r="W60" s="14">
        <v>2297.1999999999998</v>
      </c>
    </row>
    <row r="61" spans="1:23">
      <c r="A61" s="2" t="s">
        <v>130</v>
      </c>
      <c r="B61" s="1" t="s">
        <v>131</v>
      </c>
      <c r="C61" s="14">
        <v>1200</v>
      </c>
      <c r="D61" s="14">
        <v>200</v>
      </c>
      <c r="E61" s="14">
        <v>0</v>
      </c>
      <c r="F61" s="14">
        <v>0</v>
      </c>
      <c r="G61" s="14">
        <v>0</v>
      </c>
      <c r="H61" s="14">
        <v>1400</v>
      </c>
      <c r="I61" s="14">
        <v>0</v>
      </c>
      <c r="J61" s="14">
        <v>0</v>
      </c>
      <c r="K61" s="14">
        <v>0</v>
      </c>
      <c r="L61" s="14">
        <v>0</v>
      </c>
      <c r="M61" s="14">
        <v>35.93</v>
      </c>
      <c r="N61" s="14">
        <v>98.35</v>
      </c>
      <c r="O61" s="14">
        <v>0</v>
      </c>
      <c r="P61" s="14">
        <v>0</v>
      </c>
      <c r="Q61" s="14">
        <v>0</v>
      </c>
      <c r="R61" s="14">
        <v>0.12</v>
      </c>
      <c r="S61" s="14">
        <v>0</v>
      </c>
      <c r="T61" s="14">
        <v>0</v>
      </c>
      <c r="U61" s="14">
        <v>0</v>
      </c>
      <c r="V61" s="14">
        <v>134.4</v>
      </c>
      <c r="W61" s="14">
        <v>1265.5999999999999</v>
      </c>
    </row>
    <row r="62" spans="1:23">
      <c r="A62" s="2" t="s">
        <v>132</v>
      </c>
      <c r="B62" s="1" t="s">
        <v>133</v>
      </c>
      <c r="C62" s="14">
        <v>880.02</v>
      </c>
      <c r="D62" s="14">
        <v>146.66999999999999</v>
      </c>
      <c r="E62" s="14">
        <v>1170.71</v>
      </c>
      <c r="F62" s="14">
        <v>0</v>
      </c>
      <c r="G62" s="14">
        <v>0</v>
      </c>
      <c r="H62" s="14">
        <v>2197.4</v>
      </c>
      <c r="I62" s="14">
        <v>0</v>
      </c>
      <c r="J62" s="14">
        <v>0</v>
      </c>
      <c r="K62" s="14">
        <v>0</v>
      </c>
      <c r="L62" s="14">
        <v>0</v>
      </c>
      <c r="M62" s="14">
        <v>219.96</v>
      </c>
      <c r="N62" s="14">
        <v>47.47</v>
      </c>
      <c r="O62" s="14">
        <v>0</v>
      </c>
      <c r="P62" s="14">
        <v>0</v>
      </c>
      <c r="Q62" s="14">
        <v>0</v>
      </c>
      <c r="R62" s="15">
        <v>-0.03</v>
      </c>
      <c r="S62" s="14">
        <v>0</v>
      </c>
      <c r="T62" s="14">
        <v>0</v>
      </c>
      <c r="U62" s="14">
        <v>0</v>
      </c>
      <c r="V62" s="14">
        <v>267.39999999999998</v>
      </c>
      <c r="W62" s="14">
        <v>1930</v>
      </c>
    </row>
    <row r="63" spans="1:23">
      <c r="A63" s="2" t="s">
        <v>134</v>
      </c>
      <c r="B63" s="1" t="s">
        <v>135</v>
      </c>
      <c r="C63" s="14">
        <v>1400.04</v>
      </c>
      <c r="D63" s="14">
        <v>233.34</v>
      </c>
      <c r="E63" s="14">
        <v>1931.32</v>
      </c>
      <c r="F63" s="14">
        <v>0</v>
      </c>
      <c r="G63" s="14">
        <v>0</v>
      </c>
      <c r="H63" s="14">
        <v>3564.7</v>
      </c>
      <c r="I63" s="14">
        <v>0</v>
      </c>
      <c r="J63" s="14">
        <v>0</v>
      </c>
      <c r="K63" s="14">
        <v>208.65</v>
      </c>
      <c r="L63" s="14">
        <v>0</v>
      </c>
      <c r="M63" s="14">
        <v>506.03</v>
      </c>
      <c r="N63" s="14">
        <v>129.87</v>
      </c>
      <c r="O63" s="14">
        <v>0</v>
      </c>
      <c r="P63" s="14">
        <v>0</v>
      </c>
      <c r="Q63" s="14">
        <v>0</v>
      </c>
      <c r="R63" s="15">
        <v>-0.05</v>
      </c>
      <c r="S63" s="14">
        <v>0</v>
      </c>
      <c r="T63" s="14">
        <v>0</v>
      </c>
      <c r="U63" s="14">
        <v>0</v>
      </c>
      <c r="V63" s="14">
        <v>844.5</v>
      </c>
      <c r="W63" s="14">
        <v>2720.2</v>
      </c>
    </row>
    <row r="64" spans="1:23">
      <c r="A64" s="2" t="s">
        <v>136</v>
      </c>
      <c r="B64" s="1" t="s">
        <v>137</v>
      </c>
      <c r="C64" s="14">
        <v>799.98</v>
      </c>
      <c r="D64" s="14">
        <v>133.33000000000001</v>
      </c>
      <c r="E64" s="14">
        <v>960</v>
      </c>
      <c r="F64" s="14">
        <v>0</v>
      </c>
      <c r="G64" s="14">
        <v>0</v>
      </c>
      <c r="H64" s="14">
        <v>1893.31</v>
      </c>
      <c r="I64" s="14">
        <v>0</v>
      </c>
      <c r="J64" s="14">
        <v>0</v>
      </c>
      <c r="K64" s="14">
        <v>0</v>
      </c>
      <c r="L64" s="14">
        <v>0</v>
      </c>
      <c r="M64" s="14">
        <v>167.14</v>
      </c>
      <c r="N64" s="14">
        <v>79.97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247.11</v>
      </c>
      <c r="W64" s="14">
        <v>1646.2</v>
      </c>
    </row>
    <row r="65" spans="1:23">
      <c r="A65" s="2" t="s">
        <v>138</v>
      </c>
      <c r="B65" s="1" t="s">
        <v>139</v>
      </c>
      <c r="C65" s="14">
        <v>999.66</v>
      </c>
      <c r="D65" s="14">
        <v>166.61</v>
      </c>
      <c r="E65" s="14">
        <v>3454.6</v>
      </c>
      <c r="F65" s="14">
        <v>0</v>
      </c>
      <c r="G65" s="14">
        <v>0</v>
      </c>
      <c r="H65" s="14">
        <v>4620.87</v>
      </c>
      <c r="I65" s="14">
        <v>0</v>
      </c>
      <c r="J65" s="14">
        <v>0</v>
      </c>
      <c r="K65" s="14">
        <v>0</v>
      </c>
      <c r="L65" s="14">
        <v>0</v>
      </c>
      <c r="M65" s="14">
        <v>731.63</v>
      </c>
      <c r="N65" s="14">
        <v>117.63</v>
      </c>
      <c r="O65" s="14">
        <v>0</v>
      </c>
      <c r="P65" s="14">
        <v>0</v>
      </c>
      <c r="Q65" s="14">
        <v>0</v>
      </c>
      <c r="R65" s="14">
        <v>0.01</v>
      </c>
      <c r="S65" s="14">
        <v>0</v>
      </c>
      <c r="T65" s="14">
        <v>0</v>
      </c>
      <c r="U65" s="14">
        <v>0</v>
      </c>
      <c r="V65" s="14">
        <v>849.27</v>
      </c>
      <c r="W65" s="14">
        <v>3771.6</v>
      </c>
    </row>
    <row r="66" spans="1:23" s="7" customFormat="1">
      <c r="A66" s="17" t="s">
        <v>140</v>
      </c>
      <c r="C66" s="7" t="s">
        <v>141</v>
      </c>
      <c r="D66" s="7" t="s">
        <v>141</v>
      </c>
      <c r="E66" s="7" t="s">
        <v>141</v>
      </c>
      <c r="F66" s="7" t="s">
        <v>141</v>
      </c>
      <c r="G66" s="7" t="s">
        <v>141</v>
      </c>
      <c r="H66" s="7" t="s">
        <v>141</v>
      </c>
      <c r="I66" s="7" t="s">
        <v>141</v>
      </c>
      <c r="J66" s="7" t="s">
        <v>141</v>
      </c>
      <c r="K66" s="7" t="s">
        <v>141</v>
      </c>
      <c r="L66" s="7" t="s">
        <v>141</v>
      </c>
      <c r="M66" s="7" t="s">
        <v>141</v>
      </c>
      <c r="N66" s="7" t="s">
        <v>141</v>
      </c>
      <c r="O66" s="7" t="s">
        <v>141</v>
      </c>
      <c r="P66" s="7" t="s">
        <v>141</v>
      </c>
      <c r="Q66" s="7" t="s">
        <v>141</v>
      </c>
      <c r="R66" s="7" t="s">
        <v>141</v>
      </c>
      <c r="S66" s="7" t="s">
        <v>141</v>
      </c>
      <c r="T66" s="7" t="s">
        <v>141</v>
      </c>
      <c r="U66" s="7" t="s">
        <v>141</v>
      </c>
      <c r="V66" s="7" t="s">
        <v>141</v>
      </c>
      <c r="W66" s="7" t="s">
        <v>141</v>
      </c>
    </row>
    <row r="67" spans="1:23">
      <c r="C67" s="19">
        <v>65986.61</v>
      </c>
      <c r="D67" s="19">
        <v>10997.75</v>
      </c>
      <c r="E67" s="19">
        <v>135112.97</v>
      </c>
      <c r="F67" s="19">
        <v>1217.6500000000001</v>
      </c>
      <c r="G67" s="19">
        <v>249.92</v>
      </c>
      <c r="H67" s="19">
        <v>213564.9</v>
      </c>
      <c r="I67" s="19">
        <v>0</v>
      </c>
      <c r="J67" s="19">
        <v>3528.53</v>
      </c>
      <c r="K67" s="19">
        <v>2375.2399999999998</v>
      </c>
      <c r="L67" s="20">
        <v>-167.3</v>
      </c>
      <c r="M67" s="19">
        <v>35642.36</v>
      </c>
      <c r="N67" s="19">
        <v>5130.6899999999996</v>
      </c>
      <c r="O67" s="19">
        <v>0</v>
      </c>
      <c r="P67" s="19">
        <v>9333.26</v>
      </c>
      <c r="Q67" s="19">
        <v>0</v>
      </c>
      <c r="R67" s="19">
        <v>7.0000000000000007E-2</v>
      </c>
      <c r="S67" s="19">
        <v>1210.05</v>
      </c>
      <c r="T67" s="19">
        <v>1300</v>
      </c>
      <c r="U67" s="19">
        <v>0</v>
      </c>
      <c r="V67" s="19">
        <v>58352.9</v>
      </c>
      <c r="W67" s="19">
        <v>155212</v>
      </c>
    </row>
    <row r="69" spans="1:23">
      <c r="A69" s="12" t="s">
        <v>142</v>
      </c>
    </row>
    <row r="70" spans="1:23">
      <c r="A70" s="2" t="s">
        <v>143</v>
      </c>
      <c r="B70" s="1" t="s">
        <v>144</v>
      </c>
      <c r="C70" s="14">
        <v>572.46</v>
      </c>
      <c r="D70" s="14">
        <v>95.41</v>
      </c>
      <c r="E70" s="14">
        <v>2493.7199999999998</v>
      </c>
      <c r="F70" s="14">
        <v>0</v>
      </c>
      <c r="G70" s="14">
        <v>0</v>
      </c>
      <c r="H70" s="14">
        <v>3161.59</v>
      </c>
      <c r="I70" s="14">
        <v>0</v>
      </c>
      <c r="J70" s="14">
        <v>0</v>
      </c>
      <c r="K70" s="14">
        <v>0</v>
      </c>
      <c r="L70" s="14">
        <v>0</v>
      </c>
      <c r="M70" s="14">
        <v>419.93</v>
      </c>
      <c r="N70" s="14">
        <v>78.900000000000006</v>
      </c>
      <c r="O70" s="14">
        <v>31.62</v>
      </c>
      <c r="P70" s="14">
        <v>0</v>
      </c>
      <c r="Q70" s="14">
        <v>154.91999999999999</v>
      </c>
      <c r="R70" s="14">
        <v>0.02</v>
      </c>
      <c r="S70" s="14">
        <v>0</v>
      </c>
      <c r="T70" s="14">
        <v>0</v>
      </c>
      <c r="U70" s="14">
        <v>0</v>
      </c>
      <c r="V70" s="14">
        <v>685.39</v>
      </c>
      <c r="W70" s="14">
        <v>2476.1999999999998</v>
      </c>
    </row>
    <row r="71" spans="1:23">
      <c r="A71" s="2" t="s">
        <v>145</v>
      </c>
      <c r="B71" s="1" t="s">
        <v>146</v>
      </c>
      <c r="C71" s="14">
        <v>537.54</v>
      </c>
      <c r="D71" s="14">
        <v>89.59</v>
      </c>
      <c r="E71" s="14">
        <v>7837.16</v>
      </c>
      <c r="F71" s="14">
        <v>0</v>
      </c>
      <c r="G71" s="14">
        <v>0</v>
      </c>
      <c r="H71" s="14">
        <v>8464.2900000000009</v>
      </c>
      <c r="I71" s="14">
        <v>0</v>
      </c>
      <c r="J71" s="14">
        <v>0</v>
      </c>
      <c r="K71" s="14">
        <v>0</v>
      </c>
      <c r="L71" s="14">
        <v>0</v>
      </c>
      <c r="M71" s="14">
        <v>1692.13</v>
      </c>
      <c r="N71" s="14">
        <v>158.38</v>
      </c>
      <c r="O71" s="14">
        <v>84.64</v>
      </c>
      <c r="P71" s="14">
        <v>0</v>
      </c>
      <c r="Q71" s="14">
        <v>414.75</v>
      </c>
      <c r="R71" s="15">
        <v>-0.01</v>
      </c>
      <c r="S71" s="14">
        <v>0</v>
      </c>
      <c r="T71" s="14">
        <v>0</v>
      </c>
      <c r="U71" s="14">
        <v>0</v>
      </c>
      <c r="V71" s="14">
        <v>2349.89</v>
      </c>
      <c r="W71" s="14">
        <v>6114.4</v>
      </c>
    </row>
    <row r="72" spans="1:23">
      <c r="A72" s="2" t="s">
        <v>147</v>
      </c>
      <c r="B72" s="1" t="s">
        <v>148</v>
      </c>
      <c r="C72" s="14">
        <v>537.54</v>
      </c>
      <c r="D72" s="14">
        <v>89.59</v>
      </c>
      <c r="E72" s="14">
        <v>2635.98</v>
      </c>
      <c r="F72" s="14">
        <v>0</v>
      </c>
      <c r="G72" s="14">
        <v>0</v>
      </c>
      <c r="H72" s="14">
        <v>3263.11</v>
      </c>
      <c r="I72" s="14">
        <v>0</v>
      </c>
      <c r="J72" s="14">
        <v>0</v>
      </c>
      <c r="K72" s="14">
        <v>0</v>
      </c>
      <c r="L72" s="14">
        <v>0</v>
      </c>
      <c r="M72" s="14">
        <v>441.61</v>
      </c>
      <c r="N72" s="14">
        <v>75.67</v>
      </c>
      <c r="O72" s="14">
        <v>32.630000000000003</v>
      </c>
      <c r="P72" s="14">
        <v>0</v>
      </c>
      <c r="Q72" s="14">
        <v>159.88999999999999</v>
      </c>
      <c r="R72" s="15">
        <v>-0.09</v>
      </c>
      <c r="S72" s="14">
        <v>0</v>
      </c>
      <c r="T72" s="14">
        <v>300</v>
      </c>
      <c r="U72" s="14">
        <v>0</v>
      </c>
      <c r="V72" s="14">
        <v>1009.71</v>
      </c>
      <c r="W72" s="14">
        <v>2253.4</v>
      </c>
    </row>
    <row r="73" spans="1:23">
      <c r="A73" s="2" t="s">
        <v>149</v>
      </c>
      <c r="B73" s="1" t="s">
        <v>150</v>
      </c>
      <c r="C73" s="14">
        <v>480.24</v>
      </c>
      <c r="D73" s="14">
        <v>80.040000000000006</v>
      </c>
      <c r="E73" s="14">
        <v>750.94</v>
      </c>
      <c r="F73" s="14">
        <v>0</v>
      </c>
      <c r="G73" s="14">
        <v>0</v>
      </c>
      <c r="H73" s="14">
        <v>1311.22</v>
      </c>
      <c r="I73" s="14">
        <v>0</v>
      </c>
      <c r="J73" s="14">
        <v>0</v>
      </c>
      <c r="K73" s="14">
        <v>0</v>
      </c>
      <c r="L73" s="14">
        <v>0</v>
      </c>
      <c r="M73" s="14">
        <v>26.27</v>
      </c>
      <c r="N73" s="14">
        <v>35.729999999999997</v>
      </c>
      <c r="O73" s="14">
        <v>13.11</v>
      </c>
      <c r="P73" s="14">
        <v>0</v>
      </c>
      <c r="Q73" s="14">
        <v>64.25</v>
      </c>
      <c r="R73" s="15">
        <v>-0.14000000000000001</v>
      </c>
      <c r="S73" s="14">
        <v>0</v>
      </c>
      <c r="T73" s="14">
        <v>0</v>
      </c>
      <c r="U73" s="14">
        <v>0</v>
      </c>
      <c r="V73" s="14">
        <v>139.22</v>
      </c>
      <c r="W73" s="14">
        <v>1172</v>
      </c>
    </row>
    <row r="74" spans="1:23">
      <c r="A74" s="2" t="s">
        <v>151</v>
      </c>
      <c r="B74" s="1" t="s">
        <v>152</v>
      </c>
      <c r="C74" s="14">
        <v>480.24</v>
      </c>
      <c r="D74" s="14">
        <v>80.040000000000006</v>
      </c>
      <c r="E74" s="14">
        <v>3745.46</v>
      </c>
      <c r="F74" s="14">
        <v>0</v>
      </c>
      <c r="G74" s="14">
        <v>0</v>
      </c>
      <c r="H74" s="14">
        <v>4305.74</v>
      </c>
      <c r="I74" s="14">
        <v>0</v>
      </c>
      <c r="J74" s="14">
        <v>0</v>
      </c>
      <c r="K74" s="14">
        <v>0</v>
      </c>
      <c r="L74" s="14">
        <v>0</v>
      </c>
      <c r="M74" s="14">
        <v>664.32</v>
      </c>
      <c r="N74" s="14">
        <v>119.88</v>
      </c>
      <c r="O74" s="14">
        <v>43.06</v>
      </c>
      <c r="P74" s="14">
        <v>0</v>
      </c>
      <c r="Q74" s="14">
        <v>210.98</v>
      </c>
      <c r="R74" s="15">
        <v>-0.1</v>
      </c>
      <c r="S74" s="14">
        <v>0</v>
      </c>
      <c r="T74" s="14">
        <v>700</v>
      </c>
      <c r="U74" s="14">
        <v>0</v>
      </c>
      <c r="V74" s="14">
        <v>1738.14</v>
      </c>
      <c r="W74" s="14">
        <v>2567.6</v>
      </c>
    </row>
    <row r="75" spans="1:23">
      <c r="A75" s="2" t="s">
        <v>153</v>
      </c>
      <c r="B75" s="1" t="s">
        <v>154</v>
      </c>
      <c r="C75" s="14">
        <v>633.6</v>
      </c>
      <c r="D75" s="14">
        <v>105.6</v>
      </c>
      <c r="E75" s="14">
        <v>2500.73</v>
      </c>
      <c r="F75" s="14">
        <v>0</v>
      </c>
      <c r="G75" s="14">
        <v>0</v>
      </c>
      <c r="H75" s="14">
        <v>3239.93</v>
      </c>
      <c r="I75" s="14">
        <v>0</v>
      </c>
      <c r="J75" s="14">
        <v>0</v>
      </c>
      <c r="K75" s="14">
        <v>0</v>
      </c>
      <c r="L75" s="14">
        <v>0</v>
      </c>
      <c r="M75" s="14">
        <v>436.66</v>
      </c>
      <c r="N75" s="14">
        <v>76.989999999999995</v>
      </c>
      <c r="O75" s="14">
        <v>0</v>
      </c>
      <c r="P75" s="14">
        <v>0</v>
      </c>
      <c r="Q75" s="14">
        <v>0</v>
      </c>
      <c r="R75" s="15">
        <v>-0.12</v>
      </c>
      <c r="S75" s="14">
        <v>0</v>
      </c>
      <c r="T75" s="14">
        <v>0</v>
      </c>
      <c r="U75" s="14">
        <v>0</v>
      </c>
      <c r="V75" s="14">
        <v>513.53</v>
      </c>
      <c r="W75" s="14">
        <v>2726.4</v>
      </c>
    </row>
    <row r="76" spans="1:23">
      <c r="A76" s="2" t="s">
        <v>155</v>
      </c>
      <c r="B76" s="1" t="s">
        <v>156</v>
      </c>
      <c r="C76" s="14">
        <v>400.2</v>
      </c>
      <c r="D76" s="14">
        <v>66.7</v>
      </c>
      <c r="E76" s="14">
        <v>879.51</v>
      </c>
      <c r="F76" s="14">
        <v>0</v>
      </c>
      <c r="G76" s="14">
        <v>0</v>
      </c>
      <c r="H76" s="14">
        <v>1346.41</v>
      </c>
      <c r="I76" s="14">
        <v>0</v>
      </c>
      <c r="J76" s="14">
        <v>0</v>
      </c>
      <c r="K76" s="14">
        <v>0</v>
      </c>
      <c r="L76" s="14">
        <v>0</v>
      </c>
      <c r="M76" s="14">
        <v>30.1</v>
      </c>
      <c r="N76" s="14">
        <v>25.58</v>
      </c>
      <c r="O76" s="14">
        <v>13.46</v>
      </c>
      <c r="P76" s="14">
        <v>0</v>
      </c>
      <c r="Q76" s="14">
        <v>65.97</v>
      </c>
      <c r="R76" s="15">
        <v>-0.1</v>
      </c>
      <c r="S76" s="14">
        <v>0</v>
      </c>
      <c r="T76" s="14">
        <v>0</v>
      </c>
      <c r="U76" s="14">
        <v>0</v>
      </c>
      <c r="V76" s="14">
        <v>135.01</v>
      </c>
      <c r="W76" s="14">
        <v>1211.4000000000001</v>
      </c>
    </row>
    <row r="77" spans="1:23">
      <c r="A77" s="2" t="s">
        <v>157</v>
      </c>
      <c r="B77" s="1" t="s">
        <v>158</v>
      </c>
      <c r="C77" s="14">
        <v>527.85</v>
      </c>
      <c r="D77" s="14">
        <v>87.97</v>
      </c>
      <c r="E77" s="14">
        <v>3185.74</v>
      </c>
      <c r="F77" s="14">
        <v>0</v>
      </c>
      <c r="G77" s="14">
        <v>0</v>
      </c>
      <c r="H77" s="14">
        <v>3801.56</v>
      </c>
      <c r="I77" s="14">
        <v>0</v>
      </c>
      <c r="J77" s="14">
        <v>0</v>
      </c>
      <c r="K77" s="14">
        <v>0</v>
      </c>
      <c r="L77" s="14">
        <v>0</v>
      </c>
      <c r="M77" s="14">
        <v>556.62</v>
      </c>
      <c r="N77" s="14">
        <v>71.489999999999995</v>
      </c>
      <c r="O77" s="14">
        <v>0</v>
      </c>
      <c r="P77" s="14">
        <v>0</v>
      </c>
      <c r="Q77" s="14">
        <v>0</v>
      </c>
      <c r="R77" s="15">
        <v>-0.15</v>
      </c>
      <c r="S77" s="14">
        <v>0</v>
      </c>
      <c r="T77" s="14">
        <v>150</v>
      </c>
      <c r="U77" s="14">
        <v>0</v>
      </c>
      <c r="V77" s="14">
        <v>777.96</v>
      </c>
      <c r="W77" s="14">
        <v>3023.6</v>
      </c>
    </row>
    <row r="78" spans="1:23">
      <c r="A78" s="2" t="s">
        <v>159</v>
      </c>
      <c r="B78" s="1" t="s">
        <v>160</v>
      </c>
      <c r="C78" s="14">
        <v>537.54</v>
      </c>
      <c r="D78" s="14">
        <v>89.59</v>
      </c>
      <c r="E78" s="14">
        <v>5168.46</v>
      </c>
      <c r="F78" s="14">
        <v>0</v>
      </c>
      <c r="G78" s="14">
        <v>0</v>
      </c>
      <c r="H78" s="14">
        <v>5795.59</v>
      </c>
      <c r="I78" s="14">
        <v>0</v>
      </c>
      <c r="J78" s="14">
        <v>0</v>
      </c>
      <c r="K78" s="14">
        <v>0</v>
      </c>
      <c r="L78" s="14">
        <v>0</v>
      </c>
      <c r="M78" s="14">
        <v>1004.43</v>
      </c>
      <c r="N78" s="14">
        <v>150.75</v>
      </c>
      <c r="O78" s="14">
        <v>57.96</v>
      </c>
      <c r="P78" s="14">
        <v>0</v>
      </c>
      <c r="Q78" s="14">
        <v>283.98</v>
      </c>
      <c r="R78" s="14">
        <v>7.0000000000000007E-2</v>
      </c>
      <c r="S78" s="14">
        <v>0</v>
      </c>
      <c r="T78" s="14">
        <v>1000</v>
      </c>
      <c r="U78" s="14">
        <v>0</v>
      </c>
      <c r="V78" s="14">
        <v>2497.19</v>
      </c>
      <c r="W78" s="14">
        <v>3298.4</v>
      </c>
    </row>
    <row r="79" spans="1:23">
      <c r="A79" s="2" t="s">
        <v>161</v>
      </c>
      <c r="B79" s="1" t="s">
        <v>162</v>
      </c>
      <c r="C79" s="14">
        <v>480.24</v>
      </c>
      <c r="D79" s="14">
        <v>80.040000000000006</v>
      </c>
      <c r="E79" s="14">
        <v>4091.15</v>
      </c>
      <c r="F79" s="14">
        <v>0</v>
      </c>
      <c r="G79" s="14">
        <v>0</v>
      </c>
      <c r="H79" s="14">
        <v>4651.43</v>
      </c>
      <c r="I79" s="14">
        <v>0</v>
      </c>
      <c r="J79" s="14">
        <v>0</v>
      </c>
      <c r="K79" s="14">
        <v>0</v>
      </c>
      <c r="L79" s="14">
        <v>0</v>
      </c>
      <c r="M79" s="14">
        <v>738.16</v>
      </c>
      <c r="N79" s="14">
        <v>68.25</v>
      </c>
      <c r="O79" s="14">
        <v>46.51</v>
      </c>
      <c r="P79" s="14">
        <v>0</v>
      </c>
      <c r="Q79" s="14">
        <v>227.92</v>
      </c>
      <c r="R79" s="15">
        <v>-0.01</v>
      </c>
      <c r="S79" s="14">
        <v>0</v>
      </c>
      <c r="T79" s="14">
        <v>0</v>
      </c>
      <c r="U79" s="14">
        <v>0</v>
      </c>
      <c r="V79" s="14">
        <v>1080.83</v>
      </c>
      <c r="W79" s="14">
        <v>3570.6</v>
      </c>
    </row>
    <row r="80" spans="1:23">
      <c r="A80" s="2" t="s">
        <v>163</v>
      </c>
      <c r="B80" s="1" t="s">
        <v>164</v>
      </c>
      <c r="C80" s="14">
        <v>528</v>
      </c>
      <c r="D80" s="14">
        <v>88</v>
      </c>
      <c r="E80" s="14">
        <v>3772.63</v>
      </c>
      <c r="F80" s="14">
        <v>0</v>
      </c>
      <c r="G80" s="14">
        <v>0</v>
      </c>
      <c r="H80" s="14">
        <v>4388.63</v>
      </c>
      <c r="I80" s="14">
        <v>0</v>
      </c>
      <c r="J80" s="14">
        <v>0</v>
      </c>
      <c r="K80" s="14">
        <v>0</v>
      </c>
      <c r="L80" s="14">
        <v>0</v>
      </c>
      <c r="M80" s="14">
        <v>682.02</v>
      </c>
      <c r="N80" s="14">
        <v>81.72</v>
      </c>
      <c r="O80" s="14">
        <v>0</v>
      </c>
      <c r="P80" s="14">
        <v>0</v>
      </c>
      <c r="Q80" s="14">
        <v>0</v>
      </c>
      <c r="R80" s="15">
        <v>-0.11</v>
      </c>
      <c r="S80" s="14">
        <v>0</v>
      </c>
      <c r="T80" s="14">
        <v>0</v>
      </c>
      <c r="U80" s="14">
        <v>0</v>
      </c>
      <c r="V80" s="14">
        <v>763.63</v>
      </c>
      <c r="W80" s="14">
        <v>3625</v>
      </c>
    </row>
    <row r="81" spans="1:23">
      <c r="A81" s="2" t="s">
        <v>165</v>
      </c>
      <c r="B81" s="1" t="s">
        <v>166</v>
      </c>
      <c r="C81" s="14">
        <v>633.66</v>
      </c>
      <c r="D81" s="14">
        <v>105.61</v>
      </c>
      <c r="E81" s="14">
        <v>4360.9799999999996</v>
      </c>
      <c r="F81" s="14">
        <v>0</v>
      </c>
      <c r="G81" s="14">
        <v>0</v>
      </c>
      <c r="H81" s="14">
        <v>5100.25</v>
      </c>
      <c r="I81" s="14">
        <v>0</v>
      </c>
      <c r="J81" s="14">
        <v>0</v>
      </c>
      <c r="K81" s="14">
        <v>0</v>
      </c>
      <c r="L81" s="14">
        <v>0</v>
      </c>
      <c r="M81" s="14">
        <v>840.89</v>
      </c>
      <c r="N81" s="14">
        <v>76.010000000000005</v>
      </c>
      <c r="O81" s="14">
        <v>0</v>
      </c>
      <c r="P81" s="14">
        <v>0</v>
      </c>
      <c r="Q81" s="14">
        <v>0</v>
      </c>
      <c r="R81" s="15">
        <v>-0.05</v>
      </c>
      <c r="S81" s="14">
        <v>0</v>
      </c>
      <c r="T81" s="14">
        <v>0</v>
      </c>
      <c r="U81" s="14">
        <v>0</v>
      </c>
      <c r="V81" s="14">
        <v>916.85</v>
      </c>
      <c r="W81" s="14">
        <v>4183.3999999999996</v>
      </c>
    </row>
    <row r="82" spans="1:23">
      <c r="A82" s="2" t="s">
        <v>167</v>
      </c>
      <c r="B82" s="1" t="s">
        <v>168</v>
      </c>
      <c r="C82" s="14">
        <v>480.24</v>
      </c>
      <c r="D82" s="14">
        <v>80.040000000000006</v>
      </c>
      <c r="E82" s="14">
        <v>1545.15</v>
      </c>
      <c r="F82" s="14">
        <v>0</v>
      </c>
      <c r="G82" s="14">
        <v>0</v>
      </c>
      <c r="H82" s="14">
        <v>2105.4299999999998</v>
      </c>
      <c r="I82" s="14">
        <v>0</v>
      </c>
      <c r="J82" s="14">
        <v>0</v>
      </c>
      <c r="K82" s="14">
        <v>0</v>
      </c>
      <c r="L82" s="14">
        <v>0</v>
      </c>
      <c r="M82" s="14">
        <v>203.48</v>
      </c>
      <c r="N82" s="14">
        <v>0</v>
      </c>
      <c r="O82" s="14">
        <v>0</v>
      </c>
      <c r="P82" s="14">
        <v>0</v>
      </c>
      <c r="Q82" s="14">
        <v>0</v>
      </c>
      <c r="R82" s="15">
        <v>-0.05</v>
      </c>
      <c r="S82" s="14">
        <v>0</v>
      </c>
      <c r="T82" s="14">
        <v>0</v>
      </c>
      <c r="U82" s="14">
        <v>0</v>
      </c>
      <c r="V82" s="14">
        <v>203.43</v>
      </c>
      <c r="W82" s="14">
        <v>1902</v>
      </c>
    </row>
    <row r="83" spans="1:23">
      <c r="A83" s="2" t="s">
        <v>169</v>
      </c>
      <c r="B83" s="1" t="s">
        <v>170</v>
      </c>
      <c r="C83" s="14">
        <v>480.24</v>
      </c>
      <c r="D83" s="14">
        <v>80.040000000000006</v>
      </c>
      <c r="E83" s="14">
        <v>1272.25</v>
      </c>
      <c r="F83" s="14">
        <v>0</v>
      </c>
      <c r="G83" s="14">
        <v>0</v>
      </c>
      <c r="H83" s="14">
        <v>1832.53</v>
      </c>
      <c r="I83" s="14">
        <v>0</v>
      </c>
      <c r="J83" s="14">
        <v>0</v>
      </c>
      <c r="K83" s="14">
        <v>0</v>
      </c>
      <c r="L83" s="14">
        <v>0</v>
      </c>
      <c r="M83" s="14">
        <v>157.41999999999999</v>
      </c>
      <c r="N83" s="14">
        <v>71.819999999999993</v>
      </c>
      <c r="O83" s="14">
        <v>18.329999999999998</v>
      </c>
      <c r="P83" s="14">
        <v>0</v>
      </c>
      <c r="Q83" s="14">
        <v>89.79</v>
      </c>
      <c r="R83" s="15">
        <v>-0.03</v>
      </c>
      <c r="S83" s="14">
        <v>0</v>
      </c>
      <c r="T83" s="14">
        <v>300</v>
      </c>
      <c r="U83" s="14">
        <v>200</v>
      </c>
      <c r="V83" s="14">
        <v>837.33</v>
      </c>
      <c r="W83" s="14">
        <v>995.2</v>
      </c>
    </row>
    <row r="84" spans="1:23">
      <c r="A84" s="2" t="s">
        <v>171</v>
      </c>
      <c r="B84" s="1" t="s">
        <v>172</v>
      </c>
      <c r="C84" s="14">
        <v>537.54</v>
      </c>
      <c r="D84" s="14">
        <v>89.59</v>
      </c>
      <c r="E84" s="14">
        <v>2187.14</v>
      </c>
      <c r="F84" s="14">
        <v>0</v>
      </c>
      <c r="G84" s="14">
        <v>0</v>
      </c>
      <c r="H84" s="14">
        <v>2814.27</v>
      </c>
      <c r="I84" s="14">
        <v>0</v>
      </c>
      <c r="J84" s="14">
        <v>0</v>
      </c>
      <c r="K84" s="14">
        <v>0</v>
      </c>
      <c r="L84" s="14">
        <v>0</v>
      </c>
      <c r="M84" s="14">
        <v>345.74</v>
      </c>
      <c r="N84" s="14">
        <v>87.42</v>
      </c>
      <c r="O84" s="14">
        <v>28.14</v>
      </c>
      <c r="P84" s="14">
        <v>0</v>
      </c>
      <c r="Q84" s="14">
        <v>137.9</v>
      </c>
      <c r="R84" s="15">
        <v>-0.13</v>
      </c>
      <c r="S84" s="14">
        <v>0</v>
      </c>
      <c r="T84" s="14">
        <v>0</v>
      </c>
      <c r="U84" s="14">
        <v>0</v>
      </c>
      <c r="V84" s="14">
        <v>599.07000000000005</v>
      </c>
      <c r="W84" s="14">
        <v>2215.1999999999998</v>
      </c>
    </row>
    <row r="85" spans="1:23">
      <c r="A85" s="2" t="s">
        <v>173</v>
      </c>
      <c r="B85" s="1" t="s">
        <v>174</v>
      </c>
      <c r="C85" s="14">
        <v>480.24</v>
      </c>
      <c r="D85" s="14">
        <v>80.040000000000006</v>
      </c>
      <c r="E85" s="14">
        <v>5420.31</v>
      </c>
      <c r="F85" s="14">
        <v>0</v>
      </c>
      <c r="G85" s="14">
        <v>0</v>
      </c>
      <c r="H85" s="14">
        <v>5980.59</v>
      </c>
      <c r="I85" s="14">
        <v>0</v>
      </c>
      <c r="J85" s="14">
        <v>0</v>
      </c>
      <c r="K85" s="14">
        <v>0</v>
      </c>
      <c r="L85" s="14">
        <v>0</v>
      </c>
      <c r="M85" s="14">
        <v>1047.94</v>
      </c>
      <c r="N85" s="14">
        <v>145.19</v>
      </c>
      <c r="O85" s="14">
        <v>0</v>
      </c>
      <c r="P85" s="14">
        <v>0</v>
      </c>
      <c r="Q85" s="14">
        <v>0</v>
      </c>
      <c r="R85" s="14">
        <v>0.06</v>
      </c>
      <c r="S85" s="14">
        <v>0</v>
      </c>
      <c r="T85" s="14">
        <v>0</v>
      </c>
      <c r="U85" s="14">
        <v>0</v>
      </c>
      <c r="V85" s="14">
        <v>1193.19</v>
      </c>
      <c r="W85" s="14">
        <v>4787.3999999999996</v>
      </c>
    </row>
    <row r="86" spans="1:23">
      <c r="A86" s="2" t="s">
        <v>175</v>
      </c>
      <c r="B86" s="1" t="s">
        <v>176</v>
      </c>
      <c r="C86" s="14">
        <v>537.54</v>
      </c>
      <c r="D86" s="14">
        <v>89.59</v>
      </c>
      <c r="E86" s="14">
        <v>2605.5700000000002</v>
      </c>
      <c r="F86" s="14">
        <v>0</v>
      </c>
      <c r="G86" s="14">
        <v>0</v>
      </c>
      <c r="H86" s="14">
        <v>3232.7</v>
      </c>
      <c r="I86" s="14">
        <v>0</v>
      </c>
      <c r="J86" s="14">
        <v>0</v>
      </c>
      <c r="K86" s="14">
        <v>0</v>
      </c>
      <c r="L86" s="14">
        <v>0</v>
      </c>
      <c r="M86" s="14">
        <v>435.12</v>
      </c>
      <c r="N86" s="14">
        <v>79.430000000000007</v>
      </c>
      <c r="O86" s="14">
        <v>32.33</v>
      </c>
      <c r="P86" s="14">
        <v>0</v>
      </c>
      <c r="Q86" s="14">
        <v>158.4</v>
      </c>
      <c r="R86" s="14">
        <v>0.02</v>
      </c>
      <c r="S86" s="14">
        <v>0</v>
      </c>
      <c r="T86" s="14">
        <v>0</v>
      </c>
      <c r="U86" s="14">
        <v>0</v>
      </c>
      <c r="V86" s="14">
        <v>705.3</v>
      </c>
      <c r="W86" s="14">
        <v>2527.4</v>
      </c>
    </row>
    <row r="87" spans="1:23">
      <c r="A87" s="2" t="s">
        <v>177</v>
      </c>
      <c r="B87" s="1" t="s">
        <v>178</v>
      </c>
      <c r="C87" s="14">
        <v>633.6</v>
      </c>
      <c r="D87" s="14">
        <v>105.6</v>
      </c>
      <c r="E87" s="14">
        <v>3579.93</v>
      </c>
      <c r="F87" s="14">
        <v>0</v>
      </c>
      <c r="G87" s="14">
        <v>0</v>
      </c>
      <c r="H87" s="14">
        <v>4319.13</v>
      </c>
      <c r="I87" s="14">
        <v>0</v>
      </c>
      <c r="J87" s="14">
        <v>0</v>
      </c>
      <c r="K87" s="14">
        <v>0</v>
      </c>
      <c r="L87" s="14">
        <v>0</v>
      </c>
      <c r="M87" s="14">
        <v>667.18</v>
      </c>
      <c r="N87" s="14">
        <v>111.68</v>
      </c>
      <c r="O87" s="14">
        <v>0</v>
      </c>
      <c r="P87" s="14">
        <v>0</v>
      </c>
      <c r="Q87" s="14">
        <v>0</v>
      </c>
      <c r="R87" s="14">
        <v>7.0000000000000007E-2</v>
      </c>
      <c r="S87" s="14">
        <v>0</v>
      </c>
      <c r="T87" s="14">
        <v>0</v>
      </c>
      <c r="U87" s="14">
        <v>0</v>
      </c>
      <c r="V87" s="14">
        <v>778.93</v>
      </c>
      <c r="W87" s="14">
        <v>3540.2</v>
      </c>
    </row>
    <row r="88" spans="1:23">
      <c r="A88" s="2" t="s">
        <v>179</v>
      </c>
      <c r="B88" s="1" t="s">
        <v>180</v>
      </c>
      <c r="C88" s="14">
        <v>480.24</v>
      </c>
      <c r="D88" s="14">
        <v>80.040000000000006</v>
      </c>
      <c r="E88" s="14">
        <v>620.42999999999995</v>
      </c>
      <c r="F88" s="14">
        <v>0</v>
      </c>
      <c r="G88" s="14">
        <v>0</v>
      </c>
      <c r="H88" s="14">
        <v>1180.71</v>
      </c>
      <c r="I88" s="14">
        <v>0</v>
      </c>
      <c r="J88" s="14">
        <v>0</v>
      </c>
      <c r="K88" s="14">
        <v>0</v>
      </c>
      <c r="L88" s="14">
        <v>0</v>
      </c>
      <c r="M88" s="14">
        <v>5.0999999999999996</v>
      </c>
      <c r="N88" s="14">
        <v>24.34</v>
      </c>
      <c r="O88" s="14">
        <v>11.81</v>
      </c>
      <c r="P88" s="14">
        <v>0</v>
      </c>
      <c r="Q88" s="14">
        <v>57.85</v>
      </c>
      <c r="R88" s="14">
        <v>0.01</v>
      </c>
      <c r="S88" s="14">
        <v>0</v>
      </c>
      <c r="T88" s="14">
        <v>0</v>
      </c>
      <c r="U88" s="14">
        <v>0</v>
      </c>
      <c r="V88" s="14">
        <v>99.11</v>
      </c>
      <c r="W88" s="14">
        <v>1081.5999999999999</v>
      </c>
    </row>
    <row r="89" spans="1:23">
      <c r="A89" s="2" t="s">
        <v>181</v>
      </c>
      <c r="B89" s="1" t="s">
        <v>182</v>
      </c>
      <c r="C89" s="14">
        <v>1028.58</v>
      </c>
      <c r="D89" s="14">
        <v>171.43</v>
      </c>
      <c r="E89" s="14">
        <v>4024.14</v>
      </c>
      <c r="F89" s="14">
        <v>0</v>
      </c>
      <c r="G89" s="14">
        <v>0</v>
      </c>
      <c r="H89" s="14">
        <v>5224.1499999999996</v>
      </c>
      <c r="I89" s="14">
        <v>0</v>
      </c>
      <c r="J89" s="14">
        <v>0</v>
      </c>
      <c r="K89" s="14">
        <v>301.08999999999997</v>
      </c>
      <c r="L89" s="14">
        <v>0</v>
      </c>
      <c r="M89" s="14">
        <v>870.03</v>
      </c>
      <c r="N89" s="14">
        <v>83.93</v>
      </c>
      <c r="O89" s="14">
        <v>0</v>
      </c>
      <c r="P89" s="14">
        <v>0</v>
      </c>
      <c r="Q89" s="14">
        <v>0</v>
      </c>
      <c r="R89" s="15">
        <v>-0.1</v>
      </c>
      <c r="S89" s="14">
        <v>0</v>
      </c>
      <c r="T89" s="14">
        <v>0</v>
      </c>
      <c r="U89" s="14">
        <v>0</v>
      </c>
      <c r="V89" s="14">
        <v>1254.95</v>
      </c>
      <c r="W89" s="14">
        <v>3969.2</v>
      </c>
    </row>
    <row r="90" spans="1:23">
      <c r="A90" s="2" t="s">
        <v>183</v>
      </c>
      <c r="B90" s="1" t="s">
        <v>184</v>
      </c>
      <c r="C90" s="14">
        <v>633.41999999999996</v>
      </c>
      <c r="D90" s="14">
        <v>105.57</v>
      </c>
      <c r="E90" s="14">
        <v>3114.58</v>
      </c>
      <c r="F90" s="14">
        <v>0</v>
      </c>
      <c r="G90" s="14">
        <v>0</v>
      </c>
      <c r="H90" s="14">
        <v>3853.57</v>
      </c>
      <c r="I90" s="14">
        <v>0</v>
      </c>
      <c r="J90" s="14">
        <v>0</v>
      </c>
      <c r="K90" s="14">
        <v>0</v>
      </c>
      <c r="L90" s="14">
        <v>0</v>
      </c>
      <c r="M90" s="14">
        <v>567.73</v>
      </c>
      <c r="N90" s="14">
        <v>72.739999999999995</v>
      </c>
      <c r="O90" s="14">
        <v>0</v>
      </c>
      <c r="P90" s="14">
        <v>0</v>
      </c>
      <c r="Q90" s="14">
        <v>0</v>
      </c>
      <c r="R90" s="15">
        <v>-0.1</v>
      </c>
      <c r="S90" s="14">
        <v>0</v>
      </c>
      <c r="T90" s="14">
        <v>0</v>
      </c>
      <c r="U90" s="14">
        <v>0</v>
      </c>
      <c r="V90" s="14">
        <v>640.37</v>
      </c>
      <c r="W90" s="14">
        <v>3213.2</v>
      </c>
    </row>
    <row r="91" spans="1:23">
      <c r="A91" s="2" t="s">
        <v>185</v>
      </c>
      <c r="B91" s="1" t="s">
        <v>186</v>
      </c>
      <c r="C91" s="14">
        <v>537.54</v>
      </c>
      <c r="D91" s="14">
        <v>89.59</v>
      </c>
      <c r="E91" s="14">
        <v>2017.38</v>
      </c>
      <c r="F91" s="14">
        <v>0</v>
      </c>
      <c r="G91" s="14">
        <v>0</v>
      </c>
      <c r="H91" s="14">
        <v>2644.51</v>
      </c>
      <c r="I91" s="14">
        <v>0</v>
      </c>
      <c r="J91" s="14">
        <v>0</v>
      </c>
      <c r="K91" s="14">
        <v>0</v>
      </c>
      <c r="L91" s="14">
        <v>0</v>
      </c>
      <c r="M91" s="14">
        <v>309.48</v>
      </c>
      <c r="N91" s="14">
        <v>59.05</v>
      </c>
      <c r="O91" s="14">
        <v>26.45</v>
      </c>
      <c r="P91" s="14">
        <v>0</v>
      </c>
      <c r="Q91" s="14">
        <v>129.58000000000001</v>
      </c>
      <c r="R91" s="15">
        <v>-0.05</v>
      </c>
      <c r="S91" s="14">
        <v>0</v>
      </c>
      <c r="T91" s="14">
        <v>0</v>
      </c>
      <c r="U91" s="14">
        <v>0</v>
      </c>
      <c r="V91" s="14">
        <v>524.51</v>
      </c>
      <c r="W91" s="14">
        <v>2120</v>
      </c>
    </row>
    <row r="92" spans="1:23">
      <c r="A92" s="2" t="s">
        <v>187</v>
      </c>
      <c r="B92" s="1" t="s">
        <v>188</v>
      </c>
      <c r="C92" s="14">
        <v>480.24</v>
      </c>
      <c r="D92" s="14">
        <v>80.040000000000006</v>
      </c>
      <c r="E92" s="14">
        <v>2463.83</v>
      </c>
      <c r="F92" s="14">
        <v>0</v>
      </c>
      <c r="G92" s="14">
        <v>0</v>
      </c>
      <c r="H92" s="14">
        <v>3024.11</v>
      </c>
      <c r="I92" s="14">
        <v>0</v>
      </c>
      <c r="J92" s="14">
        <v>0</v>
      </c>
      <c r="K92" s="14">
        <v>0</v>
      </c>
      <c r="L92" s="14">
        <v>0</v>
      </c>
      <c r="M92" s="14">
        <v>390.56</v>
      </c>
      <c r="N92" s="14">
        <v>85.61</v>
      </c>
      <c r="O92" s="14">
        <v>30.24</v>
      </c>
      <c r="P92" s="14">
        <v>0</v>
      </c>
      <c r="Q92" s="14">
        <v>148.18</v>
      </c>
      <c r="R92" s="14">
        <v>0.12</v>
      </c>
      <c r="S92" s="14">
        <v>0</v>
      </c>
      <c r="T92" s="14">
        <v>500</v>
      </c>
      <c r="U92" s="14">
        <v>0</v>
      </c>
      <c r="V92" s="14">
        <v>1154.71</v>
      </c>
      <c r="W92" s="14">
        <v>1869.4</v>
      </c>
    </row>
    <row r="93" spans="1:23">
      <c r="A93" s="2" t="s">
        <v>189</v>
      </c>
      <c r="B93" s="1" t="s">
        <v>190</v>
      </c>
      <c r="C93" s="14">
        <v>633.6</v>
      </c>
      <c r="D93" s="14">
        <v>105.6</v>
      </c>
      <c r="E93" s="14">
        <v>4820.12</v>
      </c>
      <c r="F93" s="14">
        <v>0</v>
      </c>
      <c r="G93" s="14">
        <v>0</v>
      </c>
      <c r="H93" s="14">
        <v>5559.32</v>
      </c>
      <c r="I93" s="14">
        <v>0</v>
      </c>
      <c r="J93" s="14">
        <v>0</v>
      </c>
      <c r="K93" s="14">
        <v>0</v>
      </c>
      <c r="L93" s="14">
        <v>0</v>
      </c>
      <c r="M93" s="14">
        <v>948.86</v>
      </c>
      <c r="N93" s="14">
        <v>151.71</v>
      </c>
      <c r="O93" s="14">
        <v>0</v>
      </c>
      <c r="P93" s="14">
        <v>0</v>
      </c>
      <c r="Q93" s="14">
        <v>0</v>
      </c>
      <c r="R93" s="15">
        <v>-0.05</v>
      </c>
      <c r="S93" s="14">
        <v>0</v>
      </c>
      <c r="T93" s="14">
        <v>0</v>
      </c>
      <c r="U93" s="14">
        <v>0</v>
      </c>
      <c r="V93" s="14">
        <v>1100.52</v>
      </c>
      <c r="W93" s="14">
        <v>4458.8</v>
      </c>
    </row>
    <row r="94" spans="1:23">
      <c r="A94" s="2" t="s">
        <v>191</v>
      </c>
      <c r="B94" s="1" t="s">
        <v>192</v>
      </c>
      <c r="C94" s="14">
        <v>480.24</v>
      </c>
      <c r="D94" s="14">
        <v>80.040000000000006</v>
      </c>
      <c r="E94" s="14">
        <v>1804.77</v>
      </c>
      <c r="F94" s="14">
        <v>0</v>
      </c>
      <c r="G94" s="14">
        <v>0</v>
      </c>
      <c r="H94" s="14">
        <v>2365.0500000000002</v>
      </c>
      <c r="I94" s="14">
        <v>0</v>
      </c>
      <c r="J94" s="14">
        <v>0</v>
      </c>
      <c r="K94" s="14">
        <v>0</v>
      </c>
      <c r="L94" s="14">
        <v>0</v>
      </c>
      <c r="M94" s="14">
        <v>250</v>
      </c>
      <c r="N94" s="14">
        <v>80.39</v>
      </c>
      <c r="O94" s="14">
        <v>0</v>
      </c>
      <c r="P94" s="14">
        <v>0</v>
      </c>
      <c r="Q94" s="14">
        <v>0</v>
      </c>
      <c r="R94" s="15">
        <v>-0.14000000000000001</v>
      </c>
      <c r="S94" s="14">
        <v>0</v>
      </c>
      <c r="T94" s="14">
        <v>0</v>
      </c>
      <c r="U94" s="14">
        <v>0</v>
      </c>
      <c r="V94" s="14">
        <v>330.25</v>
      </c>
      <c r="W94" s="14">
        <v>2034.8</v>
      </c>
    </row>
    <row r="95" spans="1:23">
      <c r="A95" s="2" t="s">
        <v>193</v>
      </c>
      <c r="B95" s="1" t="s">
        <v>194</v>
      </c>
      <c r="C95" s="14">
        <v>537.48</v>
      </c>
      <c r="D95" s="14">
        <v>89.58</v>
      </c>
      <c r="E95" s="14">
        <v>2260.4299999999998</v>
      </c>
      <c r="F95" s="14">
        <v>0</v>
      </c>
      <c r="G95" s="14">
        <v>0</v>
      </c>
      <c r="H95" s="14">
        <v>2887.49</v>
      </c>
      <c r="I95" s="14">
        <v>0</v>
      </c>
      <c r="J95" s="14">
        <v>0</v>
      </c>
      <c r="K95" s="14">
        <v>0</v>
      </c>
      <c r="L95" s="14">
        <v>0</v>
      </c>
      <c r="M95" s="14">
        <v>361.38</v>
      </c>
      <c r="N95" s="14">
        <v>50.33</v>
      </c>
      <c r="O95" s="14">
        <v>0</v>
      </c>
      <c r="P95" s="14">
        <v>0</v>
      </c>
      <c r="Q95" s="14">
        <v>0</v>
      </c>
      <c r="R95" s="15">
        <v>-0.02</v>
      </c>
      <c r="S95" s="14">
        <v>0</v>
      </c>
      <c r="T95" s="14">
        <v>0</v>
      </c>
      <c r="U95" s="14">
        <v>0</v>
      </c>
      <c r="V95" s="14">
        <v>411.69</v>
      </c>
      <c r="W95" s="14">
        <v>2475.8000000000002</v>
      </c>
    </row>
    <row r="96" spans="1:23">
      <c r="A96" s="2" t="s">
        <v>195</v>
      </c>
      <c r="B96" s="1" t="s">
        <v>196</v>
      </c>
      <c r="C96" s="14">
        <v>633.6</v>
      </c>
      <c r="D96" s="14">
        <v>105.6</v>
      </c>
      <c r="E96" s="14">
        <v>5020.49</v>
      </c>
      <c r="F96" s="14">
        <v>0</v>
      </c>
      <c r="G96" s="14">
        <v>0</v>
      </c>
      <c r="H96" s="14">
        <v>5759.69</v>
      </c>
      <c r="I96" s="14">
        <v>0</v>
      </c>
      <c r="J96" s="14">
        <v>0</v>
      </c>
      <c r="K96" s="14">
        <v>0</v>
      </c>
      <c r="L96" s="14">
        <v>0</v>
      </c>
      <c r="M96" s="14">
        <v>995.99</v>
      </c>
      <c r="N96" s="14">
        <v>153.37</v>
      </c>
      <c r="O96" s="14">
        <v>0</v>
      </c>
      <c r="P96" s="14">
        <v>0</v>
      </c>
      <c r="Q96" s="14">
        <v>0</v>
      </c>
      <c r="R96" s="14">
        <v>0.13</v>
      </c>
      <c r="S96" s="14">
        <v>0</v>
      </c>
      <c r="T96" s="14">
        <v>0</v>
      </c>
      <c r="U96" s="14">
        <v>0</v>
      </c>
      <c r="V96" s="14">
        <v>1149.49</v>
      </c>
      <c r="W96" s="14">
        <v>4610.2</v>
      </c>
    </row>
    <row r="97" spans="1:23">
      <c r="A97" s="2" t="s">
        <v>197</v>
      </c>
      <c r="B97" s="1" t="s">
        <v>198</v>
      </c>
      <c r="C97" s="14">
        <v>537.54</v>
      </c>
      <c r="D97" s="14">
        <v>89.59</v>
      </c>
      <c r="E97" s="14">
        <v>4160.07</v>
      </c>
      <c r="F97" s="14">
        <v>0</v>
      </c>
      <c r="G97" s="14">
        <v>0</v>
      </c>
      <c r="H97" s="14">
        <v>4787.2</v>
      </c>
      <c r="I97" s="14">
        <v>0</v>
      </c>
      <c r="J97" s="14">
        <v>0</v>
      </c>
      <c r="K97" s="14">
        <v>0</v>
      </c>
      <c r="L97" s="14">
        <v>0</v>
      </c>
      <c r="M97" s="14">
        <v>767.26</v>
      </c>
      <c r="N97" s="14">
        <v>116.94</v>
      </c>
      <c r="O97" s="14">
        <v>47.87</v>
      </c>
      <c r="P97" s="14">
        <v>0</v>
      </c>
      <c r="Q97" s="14">
        <v>234.57</v>
      </c>
      <c r="R97" s="15">
        <v>-0.04</v>
      </c>
      <c r="S97" s="14">
        <v>0</v>
      </c>
      <c r="T97" s="14">
        <v>200</v>
      </c>
      <c r="U97" s="14">
        <v>0</v>
      </c>
      <c r="V97" s="14">
        <v>1366.6</v>
      </c>
      <c r="W97" s="14">
        <v>3420.6</v>
      </c>
    </row>
    <row r="98" spans="1:23">
      <c r="A98" s="2" t="s">
        <v>199</v>
      </c>
      <c r="B98" s="1" t="s">
        <v>200</v>
      </c>
      <c r="C98" s="14">
        <v>633.41999999999996</v>
      </c>
      <c r="D98" s="14">
        <v>105.57</v>
      </c>
      <c r="E98" s="14">
        <v>1708.31</v>
      </c>
      <c r="F98" s="14">
        <v>0</v>
      </c>
      <c r="G98" s="14">
        <v>0</v>
      </c>
      <c r="H98" s="14">
        <v>2447.3000000000002</v>
      </c>
      <c r="I98" s="14">
        <v>0</v>
      </c>
      <c r="J98" s="14">
        <v>0</v>
      </c>
      <c r="K98" s="14">
        <v>0</v>
      </c>
      <c r="L98" s="14">
        <v>0</v>
      </c>
      <c r="M98" s="14">
        <v>267.35000000000002</v>
      </c>
      <c r="N98" s="14">
        <v>58.33</v>
      </c>
      <c r="O98" s="14">
        <v>0</v>
      </c>
      <c r="P98" s="14">
        <v>0</v>
      </c>
      <c r="Q98" s="14">
        <v>0</v>
      </c>
      <c r="R98" s="14">
        <v>0.02</v>
      </c>
      <c r="S98" s="14">
        <v>0</v>
      </c>
      <c r="T98" s="14">
        <v>0</v>
      </c>
      <c r="U98" s="14">
        <v>0</v>
      </c>
      <c r="V98" s="14">
        <v>325.7</v>
      </c>
      <c r="W98" s="14">
        <v>2121.6</v>
      </c>
    </row>
    <row r="99" spans="1:23">
      <c r="A99" s="2" t="s">
        <v>201</v>
      </c>
      <c r="B99" s="1" t="s">
        <v>202</v>
      </c>
      <c r="C99" s="14">
        <v>480.24</v>
      </c>
      <c r="D99" s="14">
        <v>80.040000000000006</v>
      </c>
      <c r="E99" s="14">
        <v>1565</v>
      </c>
      <c r="F99" s="14">
        <v>0</v>
      </c>
      <c r="G99" s="14">
        <v>0</v>
      </c>
      <c r="H99" s="14">
        <v>2125.2800000000002</v>
      </c>
      <c r="I99" s="14">
        <v>0</v>
      </c>
      <c r="J99" s="14">
        <v>0</v>
      </c>
      <c r="K99" s="14">
        <v>0</v>
      </c>
      <c r="L99" s="14">
        <v>0</v>
      </c>
      <c r="M99" s="14">
        <v>207.04</v>
      </c>
      <c r="N99" s="14">
        <v>46.7</v>
      </c>
      <c r="O99" s="14">
        <v>21.25</v>
      </c>
      <c r="P99" s="14">
        <v>0</v>
      </c>
      <c r="Q99" s="14">
        <v>104.14</v>
      </c>
      <c r="R99" s="14">
        <v>0.15</v>
      </c>
      <c r="S99" s="14">
        <v>0</v>
      </c>
      <c r="T99" s="14">
        <v>0</v>
      </c>
      <c r="U99" s="14">
        <v>0</v>
      </c>
      <c r="V99" s="14">
        <v>379.28</v>
      </c>
      <c r="W99" s="14">
        <v>1746</v>
      </c>
    </row>
    <row r="100" spans="1:23">
      <c r="A100" s="2" t="s">
        <v>203</v>
      </c>
      <c r="B100" s="1" t="s">
        <v>204</v>
      </c>
      <c r="C100" s="14">
        <v>534.29999999999995</v>
      </c>
      <c r="D100" s="14">
        <v>89.05</v>
      </c>
      <c r="E100" s="14">
        <v>1421.93</v>
      </c>
      <c r="F100" s="14">
        <v>0</v>
      </c>
      <c r="G100" s="14">
        <v>0</v>
      </c>
      <c r="H100" s="14">
        <v>2045.28</v>
      </c>
      <c r="I100" s="14">
        <v>0</v>
      </c>
      <c r="J100" s="14">
        <v>0</v>
      </c>
      <c r="K100" s="14">
        <v>0</v>
      </c>
      <c r="L100" s="14">
        <v>0</v>
      </c>
      <c r="M100" s="14">
        <v>192.7</v>
      </c>
      <c r="N100" s="14">
        <v>54.02</v>
      </c>
      <c r="O100" s="14">
        <v>20.45</v>
      </c>
      <c r="P100" s="14">
        <v>0</v>
      </c>
      <c r="Q100" s="14">
        <v>100.22</v>
      </c>
      <c r="R100" s="14">
        <v>0.09</v>
      </c>
      <c r="S100" s="14">
        <v>0</v>
      </c>
      <c r="T100" s="14">
        <v>0</v>
      </c>
      <c r="U100" s="14">
        <v>0</v>
      </c>
      <c r="V100" s="14">
        <v>367.48</v>
      </c>
      <c r="W100" s="14">
        <v>1677.8</v>
      </c>
    </row>
    <row r="101" spans="1:23">
      <c r="A101" s="2" t="s">
        <v>205</v>
      </c>
      <c r="B101" s="1" t="s">
        <v>206</v>
      </c>
      <c r="C101" s="14">
        <v>537.54</v>
      </c>
      <c r="D101" s="14">
        <v>89.59</v>
      </c>
      <c r="E101" s="14">
        <v>4480.37</v>
      </c>
      <c r="F101" s="14">
        <v>0</v>
      </c>
      <c r="G101" s="14">
        <v>0</v>
      </c>
      <c r="H101" s="14">
        <v>5107.5</v>
      </c>
      <c r="I101" s="14">
        <v>0</v>
      </c>
      <c r="J101" s="14">
        <v>0</v>
      </c>
      <c r="K101" s="14">
        <v>0</v>
      </c>
      <c r="L101" s="14">
        <v>0</v>
      </c>
      <c r="M101" s="14">
        <v>842.59</v>
      </c>
      <c r="N101" s="14">
        <v>118.81</v>
      </c>
      <c r="O101" s="14">
        <v>51.08</v>
      </c>
      <c r="P101" s="14">
        <v>0</v>
      </c>
      <c r="Q101" s="14">
        <v>250.27</v>
      </c>
      <c r="R101" s="15">
        <v>-0.05</v>
      </c>
      <c r="S101" s="14">
        <v>0</v>
      </c>
      <c r="T101" s="14">
        <v>200</v>
      </c>
      <c r="U101" s="14">
        <v>0</v>
      </c>
      <c r="V101" s="14">
        <v>1462.7</v>
      </c>
      <c r="W101" s="14">
        <v>3644.8</v>
      </c>
    </row>
    <row r="102" spans="1:23">
      <c r="A102" s="2" t="s">
        <v>207</v>
      </c>
      <c r="B102" s="1" t="s">
        <v>208</v>
      </c>
      <c r="C102" s="14">
        <v>633.6</v>
      </c>
      <c r="D102" s="14">
        <v>105.6</v>
      </c>
      <c r="E102" s="14">
        <v>3718.03</v>
      </c>
      <c r="F102" s="14">
        <v>0</v>
      </c>
      <c r="G102" s="14">
        <v>0</v>
      </c>
      <c r="H102" s="14">
        <v>4457.2299999999996</v>
      </c>
      <c r="I102" s="14">
        <v>0</v>
      </c>
      <c r="J102" s="14">
        <v>442.08</v>
      </c>
      <c r="K102" s="14">
        <v>0</v>
      </c>
      <c r="L102" s="14">
        <v>0</v>
      </c>
      <c r="M102" s="14">
        <v>696.67</v>
      </c>
      <c r="N102" s="14">
        <v>97.06</v>
      </c>
      <c r="O102" s="14">
        <v>0</v>
      </c>
      <c r="P102" s="14">
        <v>0</v>
      </c>
      <c r="Q102" s="14">
        <v>0</v>
      </c>
      <c r="R102" s="14">
        <v>0.02</v>
      </c>
      <c r="S102" s="14">
        <v>0</v>
      </c>
      <c r="T102" s="14">
        <v>200</v>
      </c>
      <c r="U102" s="14">
        <v>0</v>
      </c>
      <c r="V102" s="14">
        <v>1435.83</v>
      </c>
      <c r="W102" s="14">
        <v>3021.4</v>
      </c>
    </row>
    <row r="103" spans="1:23">
      <c r="A103" s="2" t="s">
        <v>209</v>
      </c>
      <c r="B103" s="1" t="s">
        <v>210</v>
      </c>
      <c r="C103" s="14">
        <v>400.2</v>
      </c>
      <c r="D103" s="14">
        <v>66.7</v>
      </c>
      <c r="E103" s="14">
        <v>5774.36</v>
      </c>
      <c r="F103" s="14">
        <v>0</v>
      </c>
      <c r="G103" s="14">
        <v>0</v>
      </c>
      <c r="H103" s="14">
        <v>6241.26</v>
      </c>
      <c r="I103" s="14">
        <v>0</v>
      </c>
      <c r="J103" s="14">
        <v>0</v>
      </c>
      <c r="K103" s="14">
        <v>0</v>
      </c>
      <c r="L103" s="14">
        <v>0</v>
      </c>
      <c r="M103" s="14">
        <v>1109.25</v>
      </c>
      <c r="N103" s="14">
        <v>136.53</v>
      </c>
      <c r="O103" s="14">
        <v>0</v>
      </c>
      <c r="P103" s="14">
        <v>0</v>
      </c>
      <c r="Q103" s="14">
        <v>0</v>
      </c>
      <c r="R103" s="14">
        <v>0.08</v>
      </c>
      <c r="S103" s="14">
        <v>0</v>
      </c>
      <c r="T103" s="14">
        <v>0</v>
      </c>
      <c r="U103" s="14">
        <v>0</v>
      </c>
      <c r="V103" s="14">
        <v>1245.8599999999999</v>
      </c>
      <c r="W103" s="14">
        <v>4995.3999999999996</v>
      </c>
    </row>
    <row r="104" spans="1:23">
      <c r="A104" s="2" t="s">
        <v>211</v>
      </c>
      <c r="B104" s="1" t="s">
        <v>212</v>
      </c>
      <c r="C104" s="14">
        <v>480.24</v>
      </c>
      <c r="D104" s="14">
        <v>80.040000000000006</v>
      </c>
      <c r="E104" s="14">
        <v>803.59</v>
      </c>
      <c r="F104" s="14">
        <v>0</v>
      </c>
      <c r="G104" s="14">
        <v>0</v>
      </c>
      <c r="H104" s="14">
        <v>1363.87</v>
      </c>
      <c r="I104" s="14">
        <v>0</v>
      </c>
      <c r="J104" s="14">
        <v>0</v>
      </c>
      <c r="K104" s="14">
        <v>0</v>
      </c>
      <c r="L104" s="14">
        <v>0</v>
      </c>
      <c r="M104" s="14">
        <v>31.99</v>
      </c>
      <c r="N104" s="14">
        <v>27.29</v>
      </c>
      <c r="O104" s="14">
        <v>13.64</v>
      </c>
      <c r="P104" s="14">
        <v>0</v>
      </c>
      <c r="Q104" s="14">
        <v>66.83</v>
      </c>
      <c r="R104" s="14">
        <v>0.12</v>
      </c>
      <c r="S104" s="14">
        <v>0</v>
      </c>
      <c r="T104" s="14">
        <v>0</v>
      </c>
      <c r="U104" s="14">
        <v>0</v>
      </c>
      <c r="V104" s="14">
        <v>139.87</v>
      </c>
      <c r="W104" s="14">
        <v>1224</v>
      </c>
    </row>
    <row r="105" spans="1:23">
      <c r="A105" s="2" t="s">
        <v>213</v>
      </c>
      <c r="B105" s="1" t="s">
        <v>214</v>
      </c>
      <c r="C105" s="14">
        <v>537.54</v>
      </c>
      <c r="D105" s="14">
        <v>89.59</v>
      </c>
      <c r="E105" s="14">
        <v>5879.32</v>
      </c>
      <c r="F105" s="14">
        <v>0</v>
      </c>
      <c r="G105" s="14">
        <v>0</v>
      </c>
      <c r="H105" s="14">
        <v>6506.45</v>
      </c>
      <c r="I105" s="14">
        <v>0</v>
      </c>
      <c r="J105" s="14">
        <v>0</v>
      </c>
      <c r="K105" s="14">
        <v>0</v>
      </c>
      <c r="L105" s="14">
        <v>0</v>
      </c>
      <c r="M105" s="14">
        <v>1171.6199999999999</v>
      </c>
      <c r="N105" s="14">
        <v>132.78</v>
      </c>
      <c r="O105" s="14">
        <v>65.06</v>
      </c>
      <c r="P105" s="14">
        <v>0</v>
      </c>
      <c r="Q105" s="14">
        <v>318.82</v>
      </c>
      <c r="R105" s="15">
        <v>-0.03</v>
      </c>
      <c r="S105" s="14">
        <v>0</v>
      </c>
      <c r="T105" s="14">
        <v>150</v>
      </c>
      <c r="U105" s="14">
        <v>0</v>
      </c>
      <c r="V105" s="14">
        <v>1838.25</v>
      </c>
      <c r="W105" s="14">
        <v>4668.2</v>
      </c>
    </row>
    <row r="106" spans="1:23">
      <c r="A106" s="2" t="s">
        <v>215</v>
      </c>
      <c r="B106" s="1" t="s">
        <v>216</v>
      </c>
      <c r="C106" s="14">
        <v>547.67999999999995</v>
      </c>
      <c r="D106" s="14">
        <v>91.28</v>
      </c>
      <c r="E106" s="14">
        <v>3177.04</v>
      </c>
      <c r="F106" s="14">
        <v>0</v>
      </c>
      <c r="G106" s="14">
        <v>0</v>
      </c>
      <c r="H106" s="14">
        <v>3816</v>
      </c>
      <c r="I106" s="14">
        <v>15</v>
      </c>
      <c r="J106" s="14">
        <v>0</v>
      </c>
      <c r="K106" s="14">
        <v>545.02</v>
      </c>
      <c r="L106" s="14">
        <v>0</v>
      </c>
      <c r="M106" s="14">
        <v>559.71</v>
      </c>
      <c r="N106" s="14">
        <v>15.85</v>
      </c>
      <c r="O106" s="14">
        <v>0</v>
      </c>
      <c r="P106" s="14">
        <v>0</v>
      </c>
      <c r="Q106" s="14">
        <v>0</v>
      </c>
      <c r="R106" s="14">
        <v>0.02</v>
      </c>
      <c r="S106" s="14">
        <v>0</v>
      </c>
      <c r="T106" s="14">
        <v>0</v>
      </c>
      <c r="U106" s="14">
        <v>0</v>
      </c>
      <c r="V106" s="14">
        <v>1135.5999999999999</v>
      </c>
      <c r="W106" s="14">
        <v>2680.4</v>
      </c>
    </row>
    <row r="107" spans="1:23">
      <c r="A107" s="2" t="s">
        <v>217</v>
      </c>
      <c r="B107" s="1" t="s">
        <v>218</v>
      </c>
      <c r="C107" s="14">
        <v>528</v>
      </c>
      <c r="D107" s="14">
        <v>88</v>
      </c>
      <c r="E107" s="14">
        <v>5562.2</v>
      </c>
      <c r="F107" s="14">
        <v>0</v>
      </c>
      <c r="G107" s="14">
        <v>0</v>
      </c>
      <c r="H107" s="14">
        <v>6178.2</v>
      </c>
      <c r="I107" s="14">
        <v>0</v>
      </c>
      <c r="J107" s="14">
        <v>0</v>
      </c>
      <c r="K107" s="14">
        <v>0</v>
      </c>
      <c r="L107" s="14">
        <v>0</v>
      </c>
      <c r="M107" s="14">
        <v>1094.42</v>
      </c>
      <c r="N107" s="14">
        <v>176.48</v>
      </c>
      <c r="O107" s="14">
        <v>0</v>
      </c>
      <c r="P107" s="14">
        <v>0</v>
      </c>
      <c r="Q107" s="14">
        <v>0</v>
      </c>
      <c r="R107" s="14">
        <v>0.1</v>
      </c>
      <c r="S107" s="14">
        <v>0</v>
      </c>
      <c r="T107" s="14">
        <v>500</v>
      </c>
      <c r="U107" s="14">
        <v>0</v>
      </c>
      <c r="V107" s="14">
        <v>1771</v>
      </c>
      <c r="W107" s="14">
        <v>4407.2</v>
      </c>
    </row>
    <row r="108" spans="1:23" s="7" customFormat="1">
      <c r="A108" s="17" t="s">
        <v>140</v>
      </c>
      <c r="C108" s="7" t="s">
        <v>141</v>
      </c>
      <c r="D108" s="7" t="s">
        <v>141</v>
      </c>
      <c r="E108" s="7" t="s">
        <v>141</v>
      </c>
      <c r="F108" s="7" t="s">
        <v>141</v>
      </c>
      <c r="G108" s="7" t="s">
        <v>141</v>
      </c>
      <c r="H108" s="7" t="s">
        <v>141</v>
      </c>
      <c r="I108" s="7" t="s">
        <v>141</v>
      </c>
      <c r="J108" s="7" t="s">
        <v>141</v>
      </c>
      <c r="K108" s="7" t="s">
        <v>141</v>
      </c>
      <c r="L108" s="7" t="s">
        <v>141</v>
      </c>
      <c r="M108" s="7" t="s">
        <v>141</v>
      </c>
      <c r="N108" s="7" t="s">
        <v>141</v>
      </c>
      <c r="O108" s="7" t="s">
        <v>141</v>
      </c>
      <c r="P108" s="7" t="s">
        <v>141</v>
      </c>
      <c r="Q108" s="7" t="s">
        <v>141</v>
      </c>
      <c r="R108" s="7" t="s">
        <v>141</v>
      </c>
      <c r="S108" s="7" t="s">
        <v>141</v>
      </c>
      <c r="T108" s="7" t="s">
        <v>141</v>
      </c>
      <c r="U108" s="7" t="s">
        <v>141</v>
      </c>
      <c r="V108" s="7" t="s">
        <v>141</v>
      </c>
      <c r="W108" s="7" t="s">
        <v>141</v>
      </c>
    </row>
    <row r="109" spans="1:23">
      <c r="C109" s="19">
        <v>20793.75</v>
      </c>
      <c r="D109" s="19">
        <v>3465.62</v>
      </c>
      <c r="E109" s="19">
        <v>122429.2</v>
      </c>
      <c r="F109" s="19">
        <v>0</v>
      </c>
      <c r="G109" s="19">
        <v>0</v>
      </c>
      <c r="H109" s="19">
        <v>146688.57</v>
      </c>
      <c r="I109" s="19">
        <v>15</v>
      </c>
      <c r="J109" s="19">
        <v>442.08</v>
      </c>
      <c r="K109" s="19">
        <v>846.11</v>
      </c>
      <c r="L109" s="19">
        <v>0</v>
      </c>
      <c r="M109" s="19">
        <v>22029.75</v>
      </c>
      <c r="N109" s="19">
        <v>3257.15</v>
      </c>
      <c r="O109" s="19">
        <v>689.64</v>
      </c>
      <c r="P109" s="19">
        <v>0</v>
      </c>
      <c r="Q109" s="19">
        <v>3379.21</v>
      </c>
      <c r="R109" s="20">
        <v>-0.56999999999999995</v>
      </c>
      <c r="S109" s="19">
        <v>0</v>
      </c>
      <c r="T109" s="19">
        <v>4200</v>
      </c>
      <c r="U109" s="19">
        <v>200</v>
      </c>
      <c r="V109" s="19">
        <v>35058.370000000003</v>
      </c>
      <c r="W109" s="19">
        <v>111630.2</v>
      </c>
    </row>
    <row r="111" spans="1:23" s="7" customFormat="1">
      <c r="A111" s="16"/>
      <c r="C111" s="7" t="s">
        <v>219</v>
      </c>
      <c r="D111" s="7" t="s">
        <v>219</v>
      </c>
      <c r="E111" s="7" t="s">
        <v>219</v>
      </c>
      <c r="F111" s="7" t="s">
        <v>219</v>
      </c>
      <c r="G111" s="7" t="s">
        <v>219</v>
      </c>
      <c r="H111" s="7" t="s">
        <v>219</v>
      </c>
      <c r="I111" s="7" t="s">
        <v>219</v>
      </c>
      <c r="J111" s="7" t="s">
        <v>219</v>
      </c>
      <c r="K111" s="7" t="s">
        <v>219</v>
      </c>
      <c r="L111" s="7" t="s">
        <v>219</v>
      </c>
      <c r="M111" s="7" t="s">
        <v>219</v>
      </c>
      <c r="N111" s="7" t="s">
        <v>219</v>
      </c>
      <c r="O111" s="7" t="s">
        <v>219</v>
      </c>
      <c r="P111" s="7" t="s">
        <v>219</v>
      </c>
      <c r="Q111" s="7" t="s">
        <v>219</v>
      </c>
      <c r="R111" s="7" t="s">
        <v>219</v>
      </c>
      <c r="S111" s="7" t="s">
        <v>219</v>
      </c>
      <c r="T111" s="7" t="s">
        <v>219</v>
      </c>
      <c r="U111" s="7" t="s">
        <v>219</v>
      </c>
      <c r="V111" s="7" t="s">
        <v>219</v>
      </c>
      <c r="W111" s="7" t="s">
        <v>219</v>
      </c>
    </row>
    <row r="112" spans="1:23">
      <c r="A112" s="17" t="s">
        <v>220</v>
      </c>
      <c r="B112" s="1" t="s">
        <v>221</v>
      </c>
      <c r="C112" s="19">
        <v>86780.36</v>
      </c>
      <c r="D112" s="19">
        <v>14463.37</v>
      </c>
      <c r="E112" s="19">
        <v>257542.17</v>
      </c>
      <c r="F112" s="19">
        <v>1217.6500000000001</v>
      </c>
      <c r="G112" s="19">
        <v>249.92</v>
      </c>
      <c r="H112" s="19">
        <v>360253.47</v>
      </c>
      <c r="I112" s="19">
        <v>15</v>
      </c>
      <c r="J112" s="19">
        <v>3970.61</v>
      </c>
      <c r="K112" s="19">
        <v>3221.35</v>
      </c>
      <c r="L112" s="20">
        <v>-167.3</v>
      </c>
      <c r="M112" s="19">
        <v>57672.11</v>
      </c>
      <c r="N112" s="19">
        <v>8387.84</v>
      </c>
      <c r="O112" s="19">
        <v>689.64</v>
      </c>
      <c r="P112" s="19">
        <v>9333.26</v>
      </c>
      <c r="Q112" s="19">
        <v>3379.21</v>
      </c>
      <c r="R112" s="20">
        <v>-0.5</v>
      </c>
      <c r="S112" s="19">
        <v>1210.05</v>
      </c>
      <c r="T112" s="19">
        <v>5500</v>
      </c>
      <c r="U112" s="19">
        <v>200</v>
      </c>
      <c r="V112" s="19">
        <v>93411.27</v>
      </c>
      <c r="W112" s="19">
        <v>266842.2</v>
      </c>
    </row>
    <row r="114" spans="1:23">
      <c r="C114" s="1" t="s">
        <v>221</v>
      </c>
      <c r="D114" s="1" t="s">
        <v>221</v>
      </c>
      <c r="E114" s="1" t="s">
        <v>221</v>
      </c>
      <c r="F114" s="1" t="s">
        <v>221</v>
      </c>
      <c r="G114" s="1" t="s">
        <v>221</v>
      </c>
      <c r="H114" s="1" t="s">
        <v>221</v>
      </c>
      <c r="I114" s="1" t="s">
        <v>221</v>
      </c>
      <c r="J114" s="1" t="s">
        <v>221</v>
      </c>
      <c r="K114" s="1" t="s">
        <v>221</v>
      </c>
      <c r="L114" s="1" t="s">
        <v>221</v>
      </c>
      <c r="M114" s="1" t="s">
        <v>221</v>
      </c>
      <c r="N114" s="1" t="s">
        <v>221</v>
      </c>
      <c r="O114" s="1" t="s">
        <v>221</v>
      </c>
      <c r="P114" s="1" t="s">
        <v>221</v>
      </c>
      <c r="Q114" s="1" t="s">
        <v>221</v>
      </c>
      <c r="R114" s="1" t="s">
        <v>221</v>
      </c>
      <c r="S114" s="1" t="s">
        <v>221</v>
      </c>
      <c r="T114" s="1" t="s">
        <v>221</v>
      </c>
      <c r="U114" s="1" t="s">
        <v>221</v>
      </c>
      <c r="V114" s="1" t="s">
        <v>221</v>
      </c>
      <c r="W114" s="1" t="s">
        <v>221</v>
      </c>
    </row>
    <row r="115" spans="1:23">
      <c r="A115" s="2" t="s">
        <v>221</v>
      </c>
      <c r="B115" s="1" t="s">
        <v>221</v>
      </c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0"/>
  <sheetViews>
    <sheetView topLeftCell="A88" workbookViewId="0">
      <selection activeCell="D110" sqref="D110"/>
    </sheetView>
  </sheetViews>
  <sheetFormatPr baseColWidth="10" defaultRowHeight="15"/>
  <cols>
    <col min="2" max="2" width="14.5703125" customWidth="1"/>
    <col min="3" max="3" width="18.85546875" bestFit="1" customWidth="1"/>
    <col min="4" max="4" width="12.5703125" bestFit="1" customWidth="1"/>
    <col min="5" max="5" width="34" bestFit="1" customWidth="1"/>
  </cols>
  <sheetData>
    <row r="1" spans="1:10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>
      <c r="A4" s="27" t="s">
        <v>222</v>
      </c>
      <c r="B4" s="27"/>
      <c r="C4" s="27"/>
      <c r="D4" s="27"/>
      <c r="E4" s="27"/>
      <c r="F4" s="27"/>
      <c r="G4" s="27"/>
      <c r="H4" s="27"/>
      <c r="I4" s="27"/>
      <c r="J4" s="27"/>
    </row>
    <row r="6" spans="1:10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>
      <c r="A8" s="34" t="s">
        <v>223</v>
      </c>
      <c r="B8" s="34" t="s">
        <v>224</v>
      </c>
      <c r="C8" s="34" t="s">
        <v>225</v>
      </c>
      <c r="D8" s="35" t="s">
        <v>226</v>
      </c>
      <c r="E8" s="34" t="s">
        <v>227</v>
      </c>
      <c r="F8" s="33"/>
      <c r="G8" s="33"/>
      <c r="H8" s="33"/>
      <c r="I8" s="33"/>
      <c r="J8" s="33"/>
    </row>
    <row r="9" spans="1:10">
      <c r="A9" s="27" t="s">
        <v>167</v>
      </c>
      <c r="B9" s="27"/>
      <c r="C9" s="27" t="s">
        <v>228</v>
      </c>
      <c r="D9" s="27">
        <v>1902</v>
      </c>
      <c r="E9" s="27" t="s">
        <v>168</v>
      </c>
      <c r="F9" s="27"/>
      <c r="G9" s="27"/>
      <c r="H9" s="27"/>
      <c r="I9" s="27"/>
      <c r="J9" s="27"/>
    </row>
    <row r="10" spans="1:10">
      <c r="A10" s="27"/>
      <c r="B10" s="27" t="s">
        <v>229</v>
      </c>
      <c r="C10" s="27"/>
      <c r="D10" s="36">
        <v>1902</v>
      </c>
      <c r="E10" s="27" t="s">
        <v>230</v>
      </c>
      <c r="F10" s="27"/>
      <c r="G10" s="27"/>
      <c r="H10" s="27"/>
      <c r="I10" s="27"/>
      <c r="J10" s="27"/>
    </row>
    <row r="12" spans="1:10">
      <c r="A12" s="27" t="s">
        <v>143</v>
      </c>
      <c r="B12" s="27">
        <v>56708845760</v>
      </c>
      <c r="C12" s="27" t="s">
        <v>231</v>
      </c>
      <c r="D12" s="27">
        <v>2476.2000000000003</v>
      </c>
      <c r="E12" s="27" t="s">
        <v>144</v>
      </c>
      <c r="F12" s="27"/>
      <c r="G12" s="27"/>
      <c r="H12" s="27"/>
      <c r="I12" s="27"/>
      <c r="J12" s="27"/>
    </row>
    <row r="13" spans="1:10">
      <c r="A13" s="27" t="s">
        <v>145</v>
      </c>
      <c r="B13" s="27">
        <v>56708845774</v>
      </c>
      <c r="C13" s="27" t="s">
        <v>231</v>
      </c>
      <c r="D13" s="27">
        <v>6114.4000000000005</v>
      </c>
      <c r="E13" s="27" t="s">
        <v>146</v>
      </c>
      <c r="F13" s="27"/>
      <c r="G13" s="27"/>
      <c r="H13" s="27"/>
      <c r="I13" s="27"/>
      <c r="J13" s="27"/>
    </row>
    <row r="14" spans="1:10">
      <c r="A14" s="27">
        <v>16</v>
      </c>
      <c r="B14" s="27">
        <v>56708881292</v>
      </c>
      <c r="C14" s="27" t="s">
        <v>231</v>
      </c>
      <c r="D14" s="27">
        <v>6176.6</v>
      </c>
      <c r="E14" s="27" t="s">
        <v>37</v>
      </c>
      <c r="F14" s="27"/>
      <c r="G14" s="27"/>
      <c r="H14" s="27"/>
      <c r="I14" s="27"/>
      <c r="J14" s="27"/>
    </row>
    <row r="15" spans="1:10">
      <c r="A15" s="27" t="s">
        <v>151</v>
      </c>
      <c r="B15" s="27">
        <v>56708845791</v>
      </c>
      <c r="C15" s="27" t="s">
        <v>231</v>
      </c>
      <c r="D15" s="27">
        <v>2567.6000000000004</v>
      </c>
      <c r="E15" s="27" t="s">
        <v>152</v>
      </c>
      <c r="F15" s="27"/>
      <c r="G15" s="27"/>
      <c r="H15" s="27"/>
      <c r="I15" s="27"/>
      <c r="J15" s="27"/>
    </row>
    <row r="16" spans="1:10">
      <c r="A16" s="27">
        <v>18</v>
      </c>
      <c r="B16" s="27">
        <v>56708881349</v>
      </c>
      <c r="C16" s="27" t="s">
        <v>231</v>
      </c>
      <c r="D16" s="27">
        <v>7996.2000000000007</v>
      </c>
      <c r="E16" s="27" t="s">
        <v>51</v>
      </c>
      <c r="F16" s="27"/>
      <c r="G16" s="27"/>
      <c r="H16" s="27"/>
      <c r="I16" s="27"/>
      <c r="J16" s="27"/>
    </row>
    <row r="17" spans="1:5">
      <c r="A17" s="27" t="s">
        <v>159</v>
      </c>
      <c r="B17" s="27">
        <v>56708845834</v>
      </c>
      <c r="C17" s="27" t="s">
        <v>231</v>
      </c>
      <c r="D17" s="27">
        <v>3298.4</v>
      </c>
      <c r="E17" s="27" t="s">
        <v>160</v>
      </c>
    </row>
    <row r="18" spans="1:5">
      <c r="A18" s="27" t="s">
        <v>78</v>
      </c>
      <c r="B18" s="27">
        <v>56708881457</v>
      </c>
      <c r="C18" s="27" t="s">
        <v>231</v>
      </c>
      <c r="D18" s="27">
        <v>976.80000000000007</v>
      </c>
      <c r="E18" s="27" t="s">
        <v>79</v>
      </c>
    </row>
    <row r="19" spans="1:5">
      <c r="A19" s="27" t="s">
        <v>80</v>
      </c>
      <c r="B19" s="27">
        <v>56708845038</v>
      </c>
      <c r="C19" s="27" t="s">
        <v>231</v>
      </c>
      <c r="D19" s="27">
        <v>4496.2</v>
      </c>
      <c r="E19" s="27" t="s">
        <v>81</v>
      </c>
    </row>
    <row r="20" spans="1:5">
      <c r="A20" s="27" t="s">
        <v>171</v>
      </c>
      <c r="B20" s="27">
        <v>56708881915</v>
      </c>
      <c r="C20" s="27" t="s">
        <v>231</v>
      </c>
      <c r="D20" s="27">
        <v>2215.2000000000003</v>
      </c>
      <c r="E20" s="27" t="s">
        <v>172</v>
      </c>
    </row>
    <row r="21" spans="1:5">
      <c r="A21" s="27" t="s">
        <v>175</v>
      </c>
      <c r="B21" s="27">
        <v>56708845865</v>
      </c>
      <c r="C21" s="27" t="s">
        <v>231</v>
      </c>
      <c r="D21" s="27">
        <v>2527.4</v>
      </c>
      <c r="E21" s="27" t="s">
        <v>176</v>
      </c>
    </row>
    <row r="22" spans="1:5">
      <c r="A22" s="27" t="s">
        <v>177</v>
      </c>
      <c r="B22" s="27">
        <v>56708845879</v>
      </c>
      <c r="C22" s="27" t="s">
        <v>231</v>
      </c>
      <c r="D22" s="27">
        <v>3540.2000000000003</v>
      </c>
      <c r="E22" s="27" t="s">
        <v>178</v>
      </c>
    </row>
    <row r="23" spans="1:5">
      <c r="A23" s="27">
        <v>30</v>
      </c>
      <c r="B23" s="27">
        <v>56708881503</v>
      </c>
      <c r="C23" s="27" t="s">
        <v>231</v>
      </c>
      <c r="D23" s="27">
        <v>3372.6000000000004</v>
      </c>
      <c r="E23" s="27" t="s">
        <v>91</v>
      </c>
    </row>
    <row r="24" spans="1:5">
      <c r="A24" s="27" t="s">
        <v>185</v>
      </c>
      <c r="B24" s="27">
        <v>56708845911</v>
      </c>
      <c r="C24" s="27" t="s">
        <v>231</v>
      </c>
      <c r="D24" s="27">
        <v>2120</v>
      </c>
      <c r="E24" s="27" t="s">
        <v>186</v>
      </c>
    </row>
    <row r="25" spans="1:5">
      <c r="A25" s="27" t="s">
        <v>197</v>
      </c>
      <c r="B25" s="27">
        <v>56708881946</v>
      </c>
      <c r="C25" s="27" t="s">
        <v>231</v>
      </c>
      <c r="D25" s="27">
        <v>3420.6000000000004</v>
      </c>
      <c r="E25" s="27" t="s">
        <v>198</v>
      </c>
    </row>
    <row r="26" spans="1:5">
      <c r="A26" s="27" t="s">
        <v>118</v>
      </c>
      <c r="B26" s="27">
        <v>56708881596</v>
      </c>
      <c r="C26" s="27" t="s">
        <v>231</v>
      </c>
      <c r="D26" s="27">
        <v>83.600000000000009</v>
      </c>
      <c r="E26" s="27" t="s">
        <v>119</v>
      </c>
    </row>
    <row r="27" spans="1:5">
      <c r="A27" s="27" t="s">
        <v>205</v>
      </c>
      <c r="B27" s="27">
        <v>56708881963</v>
      </c>
      <c r="C27" s="27" t="s">
        <v>231</v>
      </c>
      <c r="D27" s="27">
        <v>3644.8</v>
      </c>
      <c r="E27" s="27" t="s">
        <v>206</v>
      </c>
    </row>
    <row r="28" spans="1:5">
      <c r="A28" s="27" t="s">
        <v>213</v>
      </c>
      <c r="B28" s="27">
        <v>60589747903</v>
      </c>
      <c r="C28" s="27" t="s">
        <v>231</v>
      </c>
      <c r="D28" s="27">
        <v>4668.2</v>
      </c>
      <c r="E28" s="27" t="s">
        <v>214</v>
      </c>
    </row>
    <row r="29" spans="1:5">
      <c r="A29" s="27" t="s">
        <v>217</v>
      </c>
      <c r="B29" s="27">
        <v>56708846050</v>
      </c>
      <c r="C29" s="27" t="s">
        <v>231</v>
      </c>
      <c r="D29" s="27">
        <v>4407.2</v>
      </c>
      <c r="E29" s="27" t="s">
        <v>218</v>
      </c>
    </row>
    <row r="30" spans="1:5">
      <c r="A30" s="27" t="s">
        <v>207</v>
      </c>
      <c r="B30" s="27">
        <v>56708845990</v>
      </c>
      <c r="C30" s="27" t="s">
        <v>231</v>
      </c>
      <c r="D30" s="27">
        <v>3021.4</v>
      </c>
      <c r="E30" s="27" t="s">
        <v>208</v>
      </c>
    </row>
    <row r="31" spans="1:5">
      <c r="A31" s="27" t="s">
        <v>203</v>
      </c>
      <c r="B31" s="27">
        <v>56708845973</v>
      </c>
      <c r="C31" s="27" t="s">
        <v>231</v>
      </c>
      <c r="D31" s="27">
        <v>1677.8000000000002</v>
      </c>
      <c r="E31" s="27" t="s">
        <v>204</v>
      </c>
    </row>
    <row r="32" spans="1:5">
      <c r="A32" s="27" t="s">
        <v>147</v>
      </c>
      <c r="B32" s="27">
        <v>56708845788</v>
      </c>
      <c r="C32" s="27" t="s">
        <v>231</v>
      </c>
      <c r="D32" s="27">
        <v>2253.4</v>
      </c>
      <c r="E32" s="27" t="s">
        <v>148</v>
      </c>
    </row>
    <row r="33" spans="1:5">
      <c r="A33" s="27" t="s">
        <v>44</v>
      </c>
      <c r="B33" s="27">
        <v>56708844916</v>
      </c>
      <c r="C33" s="27" t="s">
        <v>231</v>
      </c>
      <c r="D33" s="27">
        <v>414.40000000000003</v>
      </c>
      <c r="E33" s="27" t="s">
        <v>45</v>
      </c>
    </row>
    <row r="34" spans="1:5">
      <c r="A34" s="27" t="s">
        <v>187</v>
      </c>
      <c r="B34" s="27">
        <v>56708845925</v>
      </c>
      <c r="C34" s="27" t="s">
        <v>231</v>
      </c>
      <c r="D34" s="27">
        <v>1869.4</v>
      </c>
      <c r="E34" s="27" t="s">
        <v>188</v>
      </c>
    </row>
    <row r="35" spans="1:5">
      <c r="A35" s="27" t="s">
        <v>169</v>
      </c>
      <c r="B35" s="27">
        <v>56708845851</v>
      </c>
      <c r="C35" s="27" t="s">
        <v>231</v>
      </c>
      <c r="D35" s="27">
        <v>995.2</v>
      </c>
      <c r="E35" s="27" t="s">
        <v>170</v>
      </c>
    </row>
    <row r="36" spans="1:5">
      <c r="A36" s="27" t="s">
        <v>34</v>
      </c>
      <c r="B36" s="27">
        <v>56708844887</v>
      </c>
      <c r="C36" s="27" t="s">
        <v>231</v>
      </c>
      <c r="D36" s="27">
        <v>3684.4</v>
      </c>
      <c r="E36" s="27" t="s">
        <v>35</v>
      </c>
    </row>
    <row r="37" spans="1:5">
      <c r="A37" s="27" t="s">
        <v>116</v>
      </c>
      <c r="B37" s="27">
        <v>56708845254</v>
      </c>
      <c r="C37" s="27" t="s">
        <v>231</v>
      </c>
      <c r="D37" s="27">
        <v>2323.6</v>
      </c>
      <c r="E37" s="27" t="s">
        <v>117</v>
      </c>
    </row>
    <row r="38" spans="1:5">
      <c r="A38" s="27" t="s">
        <v>189</v>
      </c>
      <c r="B38" s="27">
        <v>56708845939</v>
      </c>
      <c r="C38" s="27" t="s">
        <v>231</v>
      </c>
      <c r="D38" s="27">
        <v>4458.8</v>
      </c>
      <c r="E38" s="27" t="s">
        <v>190</v>
      </c>
    </row>
    <row r="39" spans="1:5">
      <c r="A39" s="27" t="s">
        <v>110</v>
      </c>
      <c r="B39" s="27">
        <v>56708845237</v>
      </c>
      <c r="C39" s="27" t="s">
        <v>231</v>
      </c>
      <c r="D39" s="27">
        <v>681</v>
      </c>
      <c r="E39" s="27" t="s">
        <v>111</v>
      </c>
    </row>
    <row r="40" spans="1:5">
      <c r="A40" s="27" t="s">
        <v>54</v>
      </c>
      <c r="B40" s="27">
        <v>56708844950</v>
      </c>
      <c r="C40" s="27" t="s">
        <v>231</v>
      </c>
      <c r="D40" s="27">
        <v>858.80000000000007</v>
      </c>
      <c r="E40" s="27" t="s">
        <v>55</v>
      </c>
    </row>
    <row r="41" spans="1:5">
      <c r="A41" s="27" t="s">
        <v>120</v>
      </c>
      <c r="B41" s="27">
        <v>56708845268</v>
      </c>
      <c r="C41" s="27" t="s">
        <v>231</v>
      </c>
      <c r="D41" s="27">
        <v>1397.4</v>
      </c>
      <c r="E41" s="27" t="s">
        <v>121</v>
      </c>
    </row>
    <row r="42" spans="1:5">
      <c r="A42" s="27" t="s">
        <v>82</v>
      </c>
      <c r="B42" s="27">
        <v>56708881460</v>
      </c>
      <c r="C42" s="27" t="s">
        <v>231</v>
      </c>
      <c r="D42" s="27">
        <v>1019.4000000000001</v>
      </c>
      <c r="E42" s="27" t="s">
        <v>83</v>
      </c>
    </row>
    <row r="43" spans="1:5">
      <c r="A43" s="27" t="s">
        <v>163</v>
      </c>
      <c r="B43" s="27">
        <v>56708881901</v>
      </c>
      <c r="C43" s="27" t="s">
        <v>231</v>
      </c>
      <c r="D43" s="27">
        <v>3625</v>
      </c>
      <c r="E43" s="27" t="s">
        <v>164</v>
      </c>
    </row>
    <row r="44" spans="1:5">
      <c r="A44" s="27" t="s">
        <v>112</v>
      </c>
      <c r="B44" s="27">
        <v>56708845240</v>
      </c>
      <c r="C44" s="27" t="s">
        <v>231</v>
      </c>
      <c r="D44" s="27">
        <v>1657.8000000000002</v>
      </c>
      <c r="E44" s="27" t="s">
        <v>113</v>
      </c>
    </row>
    <row r="45" spans="1:5">
      <c r="A45" s="27" t="s">
        <v>153</v>
      </c>
      <c r="B45" s="27">
        <v>56708881872</v>
      </c>
      <c r="C45" s="27" t="s">
        <v>231</v>
      </c>
      <c r="D45" s="27">
        <v>2726.4</v>
      </c>
      <c r="E45" s="27" t="s">
        <v>154</v>
      </c>
    </row>
    <row r="46" spans="1:5">
      <c r="A46" s="27" t="s">
        <v>122</v>
      </c>
      <c r="B46" s="27">
        <v>60589939521</v>
      </c>
      <c r="C46" s="27" t="s">
        <v>231</v>
      </c>
      <c r="D46" s="27">
        <v>1295.4000000000001</v>
      </c>
      <c r="E46" s="27" t="s">
        <v>123</v>
      </c>
    </row>
    <row r="47" spans="1:5">
      <c r="A47" s="27" t="s">
        <v>40</v>
      </c>
      <c r="B47" s="27">
        <v>56708881304</v>
      </c>
      <c r="C47" s="27" t="s">
        <v>231</v>
      </c>
      <c r="D47" s="27">
        <v>7534.4000000000005</v>
      </c>
      <c r="E47" s="27" t="s">
        <v>41</v>
      </c>
    </row>
    <row r="48" spans="1:5">
      <c r="A48" s="27" t="s">
        <v>42</v>
      </c>
      <c r="B48" s="27">
        <v>56708881318</v>
      </c>
      <c r="C48" s="27" t="s">
        <v>231</v>
      </c>
      <c r="D48" s="27">
        <v>551.6</v>
      </c>
      <c r="E48" s="27" t="s">
        <v>43</v>
      </c>
    </row>
    <row r="49" spans="1:5">
      <c r="A49" s="27" t="s">
        <v>70</v>
      </c>
      <c r="B49" s="27">
        <v>60590329504</v>
      </c>
      <c r="C49" s="27" t="s">
        <v>231</v>
      </c>
      <c r="D49" s="27">
        <v>4485</v>
      </c>
      <c r="E49" s="27" t="s">
        <v>71</v>
      </c>
    </row>
    <row r="50" spans="1:5">
      <c r="A50" s="27" t="s">
        <v>195</v>
      </c>
      <c r="B50" s="27">
        <v>56708845942</v>
      </c>
      <c r="C50" s="27" t="s">
        <v>231</v>
      </c>
      <c r="D50" s="27">
        <v>4610.2</v>
      </c>
      <c r="E50" s="27" t="s">
        <v>196</v>
      </c>
    </row>
    <row r="51" spans="1:5">
      <c r="A51" s="27" t="s">
        <v>124</v>
      </c>
      <c r="B51" s="27">
        <v>60589627948</v>
      </c>
      <c r="C51" s="27" t="s">
        <v>231</v>
      </c>
      <c r="D51" s="27">
        <v>5409.8</v>
      </c>
      <c r="E51" s="27" t="s">
        <v>125</v>
      </c>
    </row>
    <row r="52" spans="1:5">
      <c r="A52" s="27" t="s">
        <v>56</v>
      </c>
      <c r="B52" s="27">
        <v>56708844964</v>
      </c>
      <c r="C52" s="27" t="s">
        <v>231</v>
      </c>
      <c r="D52" s="27">
        <v>1647</v>
      </c>
      <c r="E52" s="27" t="s">
        <v>57</v>
      </c>
    </row>
    <row r="53" spans="1:5">
      <c r="A53" s="27" t="s">
        <v>92</v>
      </c>
      <c r="B53" s="27">
        <v>60589552237</v>
      </c>
      <c r="C53" s="27" t="s">
        <v>231</v>
      </c>
      <c r="D53" s="27">
        <v>1642.6000000000001</v>
      </c>
      <c r="E53" s="27" t="s">
        <v>93</v>
      </c>
    </row>
    <row r="54" spans="1:5">
      <c r="A54" s="27" t="s">
        <v>179</v>
      </c>
      <c r="B54" s="27">
        <v>56708845882</v>
      </c>
      <c r="C54" s="27" t="s">
        <v>231</v>
      </c>
      <c r="D54" s="27">
        <v>1081.6000000000001</v>
      </c>
      <c r="E54" s="27" t="s">
        <v>180</v>
      </c>
    </row>
    <row r="55" spans="1:5">
      <c r="A55" s="27" t="s">
        <v>72</v>
      </c>
      <c r="B55" s="27">
        <v>56708845010</v>
      </c>
      <c r="C55" s="27" t="s">
        <v>231</v>
      </c>
      <c r="D55" s="27">
        <v>2380.2000000000003</v>
      </c>
      <c r="E55" s="27" t="s">
        <v>73</v>
      </c>
    </row>
    <row r="56" spans="1:5">
      <c r="A56" s="27" t="s">
        <v>106</v>
      </c>
      <c r="B56" s="27">
        <v>56708881551</v>
      </c>
      <c r="C56" s="27" t="s">
        <v>231</v>
      </c>
      <c r="D56" s="27">
        <v>2652.4</v>
      </c>
      <c r="E56" s="27" t="s">
        <v>107</v>
      </c>
    </row>
    <row r="57" spans="1:5">
      <c r="A57" s="27" t="s">
        <v>128</v>
      </c>
      <c r="B57" s="27">
        <v>56708845709</v>
      </c>
      <c r="C57" s="27" t="s">
        <v>231</v>
      </c>
      <c r="D57" s="27">
        <v>2297.2000000000003</v>
      </c>
      <c r="E57" s="27" t="s">
        <v>129</v>
      </c>
    </row>
    <row r="58" spans="1:5">
      <c r="A58" s="27" t="s">
        <v>88</v>
      </c>
      <c r="B58" s="27">
        <v>56708845072</v>
      </c>
      <c r="C58" s="27" t="s">
        <v>231</v>
      </c>
      <c r="D58" s="27">
        <v>946.2</v>
      </c>
      <c r="E58" s="27" t="s">
        <v>89</v>
      </c>
    </row>
    <row r="59" spans="1:5">
      <c r="A59" s="27" t="s">
        <v>136</v>
      </c>
      <c r="B59" s="27">
        <v>60594462438</v>
      </c>
      <c r="C59" s="27" t="s">
        <v>231</v>
      </c>
      <c r="D59" s="27">
        <v>1646.2</v>
      </c>
      <c r="E59" s="27" t="s">
        <v>137</v>
      </c>
    </row>
    <row r="60" spans="1:5">
      <c r="A60" s="27" t="s">
        <v>201</v>
      </c>
      <c r="B60" s="27">
        <v>56708881608</v>
      </c>
      <c r="C60" s="27" t="s">
        <v>231</v>
      </c>
      <c r="D60" s="27">
        <v>1746</v>
      </c>
      <c r="E60" s="27" t="s">
        <v>202</v>
      </c>
    </row>
    <row r="61" spans="1:5">
      <c r="A61" s="27" t="s">
        <v>62</v>
      </c>
      <c r="B61" s="27">
        <v>56708881383</v>
      </c>
      <c r="C61" s="27" t="s">
        <v>231</v>
      </c>
      <c r="D61" s="27">
        <v>11289</v>
      </c>
      <c r="E61" s="27" t="s">
        <v>63</v>
      </c>
    </row>
    <row r="62" spans="1:5">
      <c r="A62" s="27" t="s">
        <v>114</v>
      </c>
      <c r="B62" s="27">
        <v>56708881582</v>
      </c>
      <c r="C62" s="27" t="s">
        <v>231</v>
      </c>
      <c r="D62" s="27">
        <v>4309.2</v>
      </c>
      <c r="E62" s="27" t="s">
        <v>115</v>
      </c>
    </row>
    <row r="63" spans="1:5">
      <c r="A63" s="27" t="s">
        <v>157</v>
      </c>
      <c r="B63" s="27">
        <v>56710773131</v>
      </c>
      <c r="C63" s="27" t="s">
        <v>231</v>
      </c>
      <c r="D63" s="27">
        <v>3023.6000000000004</v>
      </c>
      <c r="E63" s="27" t="s">
        <v>158</v>
      </c>
    </row>
    <row r="64" spans="1:5">
      <c r="A64" s="27" t="s">
        <v>96</v>
      </c>
      <c r="B64" s="27">
        <v>56708845530</v>
      </c>
      <c r="C64" s="27" t="s">
        <v>231</v>
      </c>
      <c r="D64" s="27">
        <v>5225.4000000000005</v>
      </c>
      <c r="E64" s="27" t="s">
        <v>97</v>
      </c>
    </row>
    <row r="65" spans="1:5">
      <c r="A65" s="27" t="s">
        <v>138</v>
      </c>
      <c r="B65" s="27">
        <v>56710784605</v>
      </c>
      <c r="C65" s="27" t="s">
        <v>231</v>
      </c>
      <c r="D65" s="27">
        <v>3771.6000000000004</v>
      </c>
      <c r="E65" s="27" t="s">
        <v>139</v>
      </c>
    </row>
    <row r="66" spans="1:5">
      <c r="A66" s="27" t="s">
        <v>181</v>
      </c>
      <c r="B66" s="27">
        <v>60589845501</v>
      </c>
      <c r="C66" s="27" t="s">
        <v>231</v>
      </c>
      <c r="D66" s="27">
        <v>3969.2000000000003</v>
      </c>
      <c r="E66" s="27" t="s">
        <v>182</v>
      </c>
    </row>
    <row r="67" spans="1:5">
      <c r="A67" s="27" t="s">
        <v>58</v>
      </c>
      <c r="B67" s="27">
        <v>60592609882</v>
      </c>
      <c r="C67" s="27" t="s">
        <v>231</v>
      </c>
      <c r="D67" s="27">
        <v>511</v>
      </c>
      <c r="E67" s="27" t="s">
        <v>59</v>
      </c>
    </row>
    <row r="68" spans="1:5">
      <c r="A68" s="27" t="s">
        <v>100</v>
      </c>
      <c r="B68" s="27">
        <v>60589665774</v>
      </c>
      <c r="C68" s="27" t="s">
        <v>231</v>
      </c>
      <c r="D68" s="27">
        <v>1674</v>
      </c>
      <c r="E68" s="27" t="s">
        <v>101</v>
      </c>
    </row>
    <row r="69" spans="1:5">
      <c r="A69" s="27" t="s">
        <v>211</v>
      </c>
      <c r="B69" s="27">
        <v>60589634536</v>
      </c>
      <c r="C69" s="27" t="s">
        <v>231</v>
      </c>
      <c r="D69" s="27">
        <v>1224</v>
      </c>
      <c r="E69" s="27" t="s">
        <v>212</v>
      </c>
    </row>
    <row r="70" spans="1:5">
      <c r="A70" s="27" t="s">
        <v>149</v>
      </c>
      <c r="B70" s="27">
        <v>60589582591</v>
      </c>
      <c r="C70" s="27" t="s">
        <v>231</v>
      </c>
      <c r="D70" s="27">
        <v>1172</v>
      </c>
      <c r="E70" s="27" t="s">
        <v>150</v>
      </c>
    </row>
    <row r="71" spans="1:5">
      <c r="A71" s="27" t="s">
        <v>155</v>
      </c>
      <c r="B71" s="27">
        <v>60589642468</v>
      </c>
      <c r="C71" s="27" t="s">
        <v>231</v>
      </c>
      <c r="D71" s="27">
        <v>1211.4000000000001</v>
      </c>
      <c r="E71" s="27" t="s">
        <v>156</v>
      </c>
    </row>
    <row r="72" spans="1:5">
      <c r="A72" s="27" t="s">
        <v>209</v>
      </c>
      <c r="B72" s="27">
        <v>60589597089</v>
      </c>
      <c r="C72" s="27" t="s">
        <v>231</v>
      </c>
      <c r="D72" s="27">
        <v>4995.4000000000005</v>
      </c>
      <c r="E72" s="27" t="s">
        <v>210</v>
      </c>
    </row>
    <row r="73" spans="1:5">
      <c r="A73" s="27" t="s">
        <v>191</v>
      </c>
      <c r="B73" s="27">
        <v>60589426888</v>
      </c>
      <c r="C73" s="27" t="s">
        <v>231</v>
      </c>
      <c r="D73" s="27">
        <v>2034.8000000000002</v>
      </c>
      <c r="E73" s="27" t="s">
        <v>192</v>
      </c>
    </row>
    <row r="74" spans="1:5">
      <c r="A74" s="27" t="s">
        <v>74</v>
      </c>
      <c r="B74" s="27">
        <v>60590035188</v>
      </c>
      <c r="C74" s="27" t="s">
        <v>231</v>
      </c>
      <c r="D74" s="27">
        <v>1521.2</v>
      </c>
      <c r="E74" s="27" t="s">
        <v>75</v>
      </c>
    </row>
    <row r="75" spans="1:5">
      <c r="A75" s="27" t="s">
        <v>173</v>
      </c>
      <c r="B75" s="27">
        <v>60589704184</v>
      </c>
      <c r="C75" s="27" t="s">
        <v>231</v>
      </c>
      <c r="D75" s="27">
        <v>4787.4000000000005</v>
      </c>
      <c r="E75" s="27" t="s">
        <v>174</v>
      </c>
    </row>
    <row r="76" spans="1:5">
      <c r="A76" s="27" t="s">
        <v>132</v>
      </c>
      <c r="B76" s="27">
        <v>60590199370</v>
      </c>
      <c r="C76" s="27" t="s">
        <v>231</v>
      </c>
      <c r="D76" s="27">
        <v>1930</v>
      </c>
      <c r="E76" s="27" t="s">
        <v>133</v>
      </c>
    </row>
    <row r="77" spans="1:5">
      <c r="A77" s="27" t="s">
        <v>161</v>
      </c>
      <c r="B77" s="27">
        <v>60590100738</v>
      </c>
      <c r="C77" s="27" t="s">
        <v>231</v>
      </c>
      <c r="D77" s="27">
        <v>3570.6000000000004</v>
      </c>
      <c r="E77" s="27" t="s">
        <v>162</v>
      </c>
    </row>
    <row r="78" spans="1:5">
      <c r="A78" s="27" t="s">
        <v>126</v>
      </c>
      <c r="B78" s="27">
        <v>60590412629</v>
      </c>
      <c r="C78" s="27" t="s">
        <v>231</v>
      </c>
      <c r="D78" s="27">
        <v>1949.8000000000002</v>
      </c>
      <c r="E78" s="27" t="s">
        <v>127</v>
      </c>
    </row>
    <row r="79" spans="1:5">
      <c r="A79" s="27" t="s">
        <v>94</v>
      </c>
      <c r="B79" s="27">
        <v>60590678030</v>
      </c>
      <c r="C79" s="27" t="s">
        <v>231</v>
      </c>
      <c r="D79" s="27">
        <v>11698.800000000001</v>
      </c>
      <c r="E79" s="27" t="s">
        <v>95</v>
      </c>
    </row>
    <row r="80" spans="1:5">
      <c r="A80" s="27" t="s">
        <v>165</v>
      </c>
      <c r="B80" s="27">
        <v>60592118015</v>
      </c>
      <c r="C80" s="27" t="s">
        <v>231</v>
      </c>
      <c r="D80" s="27">
        <v>4183.4000000000005</v>
      </c>
      <c r="E80" s="27" t="s">
        <v>166</v>
      </c>
    </row>
    <row r="81" spans="1:5">
      <c r="A81" s="27" t="s">
        <v>104</v>
      </c>
      <c r="B81" s="27">
        <v>60590340221</v>
      </c>
      <c r="C81" s="27" t="s">
        <v>231</v>
      </c>
      <c r="D81" s="27">
        <v>1521.6000000000001</v>
      </c>
      <c r="E81" s="27" t="s">
        <v>105</v>
      </c>
    </row>
    <row r="82" spans="1:5">
      <c r="A82" s="27" t="s">
        <v>60</v>
      </c>
      <c r="B82" s="27">
        <v>60592030048</v>
      </c>
      <c r="C82" s="27" t="s">
        <v>231</v>
      </c>
      <c r="D82" s="27">
        <v>5873.6</v>
      </c>
      <c r="E82" s="27" t="s">
        <v>61</v>
      </c>
    </row>
    <row r="83" spans="1:5">
      <c r="A83" s="27" t="s">
        <v>46</v>
      </c>
      <c r="B83" s="27">
        <v>60592545278</v>
      </c>
      <c r="C83" s="27" t="s">
        <v>231</v>
      </c>
      <c r="D83" s="27">
        <v>2127.2000000000003</v>
      </c>
      <c r="E83" s="27" t="s">
        <v>47</v>
      </c>
    </row>
    <row r="84" spans="1:5">
      <c r="A84" s="27" t="s">
        <v>183</v>
      </c>
      <c r="B84" s="27">
        <v>60592420864</v>
      </c>
      <c r="C84" s="27" t="s">
        <v>231</v>
      </c>
      <c r="D84" s="27">
        <v>3213.2000000000003</v>
      </c>
      <c r="E84" s="27" t="s">
        <v>184</v>
      </c>
    </row>
    <row r="85" spans="1:5">
      <c r="A85" s="27" t="s">
        <v>199</v>
      </c>
      <c r="B85" s="27">
        <v>60592492890</v>
      </c>
      <c r="C85" s="27" t="s">
        <v>231</v>
      </c>
      <c r="D85" s="27">
        <v>2121.6</v>
      </c>
      <c r="E85" s="27" t="s">
        <v>200</v>
      </c>
    </row>
    <row r="86" spans="1:5">
      <c r="A86" s="27" t="s">
        <v>193</v>
      </c>
      <c r="B86" s="27">
        <v>60592585699</v>
      </c>
      <c r="C86" s="27" t="s">
        <v>231</v>
      </c>
      <c r="D86" s="27">
        <v>2475.8000000000002</v>
      </c>
      <c r="E86" s="27" t="s">
        <v>194</v>
      </c>
    </row>
    <row r="87" spans="1:5">
      <c r="A87" s="27" t="s">
        <v>84</v>
      </c>
      <c r="B87" s="27">
        <v>60592636121</v>
      </c>
      <c r="C87" s="27" t="s">
        <v>231</v>
      </c>
      <c r="D87" s="27">
        <v>3601.8</v>
      </c>
      <c r="E87" s="27" t="s">
        <v>85</v>
      </c>
    </row>
    <row r="88" spans="1:5">
      <c r="A88" s="27" t="s">
        <v>130</v>
      </c>
      <c r="B88" s="27">
        <v>60592631462</v>
      </c>
      <c r="C88" s="27" t="s">
        <v>231</v>
      </c>
      <c r="D88" s="27">
        <v>1265.6000000000001</v>
      </c>
      <c r="E88" s="27" t="s">
        <v>131</v>
      </c>
    </row>
    <row r="89" spans="1:5">
      <c r="A89" s="27" t="s">
        <v>76</v>
      </c>
      <c r="B89" s="27">
        <v>60584074827</v>
      </c>
      <c r="C89" s="27" t="s">
        <v>231</v>
      </c>
      <c r="D89" s="27">
        <v>2310.6</v>
      </c>
      <c r="E89" s="27" t="s">
        <v>77</v>
      </c>
    </row>
    <row r="90" spans="1:5">
      <c r="A90" s="27" t="s">
        <v>102</v>
      </c>
      <c r="B90" s="27">
        <v>56708881702</v>
      </c>
      <c r="C90" s="27" t="s">
        <v>231</v>
      </c>
      <c r="D90" s="27">
        <v>7066</v>
      </c>
      <c r="E90" s="27" t="s">
        <v>103</v>
      </c>
    </row>
    <row r="91" spans="1:5">
      <c r="A91" s="27" t="s">
        <v>86</v>
      </c>
      <c r="B91" s="27">
        <v>60594750506</v>
      </c>
      <c r="C91" s="27" t="s">
        <v>231</v>
      </c>
      <c r="D91" s="27">
        <v>2299.8000000000002</v>
      </c>
      <c r="E91" s="27" t="s">
        <v>87</v>
      </c>
    </row>
    <row r="92" spans="1:5">
      <c r="A92" s="27" t="s">
        <v>48</v>
      </c>
      <c r="B92" s="27">
        <v>60594701908</v>
      </c>
      <c r="C92" s="27" t="s">
        <v>231</v>
      </c>
      <c r="D92" s="27">
        <v>2263.8000000000002</v>
      </c>
      <c r="E92" s="27" t="s">
        <v>49</v>
      </c>
    </row>
    <row r="93" spans="1:5">
      <c r="A93" s="27" t="s">
        <v>68</v>
      </c>
      <c r="B93" s="27">
        <v>60595209110</v>
      </c>
      <c r="C93" s="27" t="s">
        <v>231</v>
      </c>
      <c r="D93" s="27">
        <v>1019.8000000000001</v>
      </c>
      <c r="E93" s="27" t="s">
        <v>69</v>
      </c>
    </row>
    <row r="94" spans="1:5">
      <c r="A94" s="27" t="s">
        <v>52</v>
      </c>
      <c r="B94" s="27">
        <v>60577925003</v>
      </c>
      <c r="C94" s="27" t="s">
        <v>231</v>
      </c>
      <c r="D94" s="27">
        <v>1416</v>
      </c>
      <c r="E94" s="27" t="s">
        <v>53</v>
      </c>
    </row>
    <row r="95" spans="1:5">
      <c r="A95" s="27" t="s">
        <v>108</v>
      </c>
      <c r="B95" s="27">
        <v>60595911850</v>
      </c>
      <c r="C95" s="27" t="s">
        <v>231</v>
      </c>
      <c r="D95" s="27">
        <v>3346.6000000000004</v>
      </c>
      <c r="E95" s="27" t="s">
        <v>109</v>
      </c>
    </row>
    <row r="96" spans="1:5">
      <c r="A96" s="27" t="s">
        <v>66</v>
      </c>
      <c r="B96" s="27">
        <v>60566567515</v>
      </c>
      <c r="C96" s="27" t="s">
        <v>231</v>
      </c>
      <c r="D96" s="27">
        <v>1143.6000000000001</v>
      </c>
      <c r="E96" s="27" t="s">
        <v>67</v>
      </c>
    </row>
    <row r="97" spans="1:5">
      <c r="A97" s="27" t="s">
        <v>215</v>
      </c>
      <c r="B97" s="27">
        <v>60578682154</v>
      </c>
      <c r="C97" s="27" t="s">
        <v>231</v>
      </c>
      <c r="D97" s="27">
        <v>2680.4</v>
      </c>
      <c r="E97" s="27" t="s">
        <v>216</v>
      </c>
    </row>
    <row r="98" spans="1:5">
      <c r="A98" s="27" t="s">
        <v>32</v>
      </c>
      <c r="B98" s="27">
        <v>56710784500</v>
      </c>
      <c r="C98" s="27" t="s">
        <v>231</v>
      </c>
      <c r="D98" s="27">
        <v>1381.8000000000002</v>
      </c>
      <c r="E98" s="27" t="s">
        <v>33</v>
      </c>
    </row>
    <row r="99" spans="1:5">
      <c r="A99" s="27"/>
      <c r="B99" s="27" t="s">
        <v>232</v>
      </c>
      <c r="C99" s="27"/>
      <c r="D99" s="36">
        <v>257872.8</v>
      </c>
      <c r="E99" s="27" t="s">
        <v>233</v>
      </c>
    </row>
    <row r="101" spans="1:5">
      <c r="A101" s="27" t="s">
        <v>134</v>
      </c>
      <c r="B101" s="27">
        <v>1179675078</v>
      </c>
      <c r="C101" s="27" t="s">
        <v>234</v>
      </c>
      <c r="D101" s="27">
        <v>2720.2000000000003</v>
      </c>
      <c r="E101" s="27" t="s">
        <v>135</v>
      </c>
    </row>
    <row r="102" spans="1:5">
      <c r="A102" s="27" t="s">
        <v>98</v>
      </c>
      <c r="B102" s="27">
        <v>1168500843</v>
      </c>
      <c r="C102" s="27" t="s">
        <v>234</v>
      </c>
      <c r="D102" s="27">
        <v>2308</v>
      </c>
      <c r="E102" s="27" t="s">
        <v>99</v>
      </c>
    </row>
    <row r="103" spans="1:5">
      <c r="A103" s="27" t="s">
        <v>64</v>
      </c>
      <c r="B103" s="27">
        <v>462465140</v>
      </c>
      <c r="C103" s="27" t="s">
        <v>234</v>
      </c>
      <c r="D103" s="27">
        <v>1019.6</v>
      </c>
      <c r="E103" s="27" t="s">
        <v>65</v>
      </c>
    </row>
    <row r="104" spans="1:5">
      <c r="A104" s="27" t="s">
        <v>38</v>
      </c>
      <c r="B104" s="27">
        <v>1543342964</v>
      </c>
      <c r="C104" s="27" t="s">
        <v>234</v>
      </c>
      <c r="D104" s="27">
        <v>1019.6</v>
      </c>
      <c r="E104" s="27" t="s">
        <v>39</v>
      </c>
    </row>
    <row r="105" spans="1:5">
      <c r="A105" s="27"/>
      <c r="B105" s="27" t="s">
        <v>235</v>
      </c>
      <c r="C105" s="27"/>
      <c r="D105" s="36">
        <v>7067.4000000000005</v>
      </c>
      <c r="E105" s="27" t="s">
        <v>236</v>
      </c>
    </row>
    <row r="107" spans="1:5">
      <c r="A107" s="27"/>
      <c r="B107" s="37" t="s">
        <v>229</v>
      </c>
      <c r="C107" s="37"/>
      <c r="D107" s="38">
        <v>1902</v>
      </c>
      <c r="E107" s="37" t="s">
        <v>230</v>
      </c>
    </row>
    <row r="108" spans="1:5">
      <c r="A108" s="27"/>
      <c r="B108" s="37" t="s">
        <v>232</v>
      </c>
      <c r="C108" s="37"/>
      <c r="D108" s="38">
        <v>257872.8</v>
      </c>
      <c r="E108" s="37" t="s">
        <v>233</v>
      </c>
    </row>
    <row r="109" spans="1:5">
      <c r="A109" s="27"/>
      <c r="B109" s="37" t="s">
        <v>235</v>
      </c>
      <c r="C109" s="37"/>
      <c r="D109" s="38">
        <v>7067.4000000000005</v>
      </c>
      <c r="E109" s="37" t="s">
        <v>236</v>
      </c>
    </row>
    <row r="110" spans="1:5">
      <c r="A110" s="27"/>
      <c r="B110" s="37"/>
      <c r="C110" s="37"/>
      <c r="D110" s="38">
        <v>266842.2</v>
      </c>
      <c r="E110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/>
  </sheetViews>
  <sheetFormatPr baseColWidth="10" defaultRowHeight="15"/>
  <cols>
    <col min="1" max="1" width="11.42578125" style="27"/>
    <col min="2" max="2" width="11.5703125" style="27" bestFit="1" customWidth="1"/>
    <col min="3" max="16384" width="11.42578125" style="27"/>
  </cols>
  <sheetData>
    <row r="1" spans="1:6">
      <c r="A1" s="50" t="s">
        <v>244</v>
      </c>
      <c r="B1" s="50"/>
      <c r="C1" s="51"/>
      <c r="D1" s="52"/>
      <c r="E1" s="52"/>
      <c r="F1" s="53"/>
    </row>
    <row r="2" spans="1:6">
      <c r="A2" s="50" t="s">
        <v>256</v>
      </c>
      <c r="B2" s="50"/>
      <c r="C2" s="51"/>
      <c r="D2" s="52"/>
      <c r="E2" s="52"/>
      <c r="F2" s="53"/>
    </row>
    <row r="3" spans="1:6">
      <c r="A3" s="50" t="s">
        <v>245</v>
      </c>
      <c r="B3" s="54" t="s">
        <v>257</v>
      </c>
      <c r="C3" s="51"/>
      <c r="D3" s="52"/>
      <c r="E3" s="52"/>
      <c r="F3" s="53"/>
    </row>
    <row r="4" spans="1:6">
      <c r="A4" s="51"/>
      <c r="B4" s="51"/>
      <c r="C4" s="51"/>
      <c r="D4" s="52"/>
      <c r="E4" s="52"/>
      <c r="F4" s="53"/>
    </row>
    <row r="5" spans="1:6">
      <c r="A5" s="51" t="s">
        <v>246</v>
      </c>
      <c r="B5" s="51" t="s">
        <v>247</v>
      </c>
      <c r="C5" s="51"/>
      <c r="D5" s="52"/>
      <c r="E5" s="52"/>
      <c r="F5" s="53"/>
    </row>
    <row r="6" spans="1:6">
      <c r="A6" s="52" t="s">
        <v>248</v>
      </c>
      <c r="B6" s="55">
        <v>129109.01</v>
      </c>
      <c r="C6" s="52"/>
      <c r="D6" s="52"/>
      <c r="E6" s="52"/>
      <c r="F6" s="53"/>
    </row>
    <row r="7" spans="1:6">
      <c r="A7" s="52" t="s">
        <v>249</v>
      </c>
      <c r="B7" s="55">
        <v>46701.33</v>
      </c>
      <c r="C7" s="52"/>
      <c r="D7" s="52"/>
      <c r="E7" s="52"/>
      <c r="F7" s="53"/>
    </row>
    <row r="8" spans="1:6">
      <c r="A8" s="52" t="s">
        <v>250</v>
      </c>
      <c r="B8" s="55">
        <v>0</v>
      </c>
      <c r="C8" s="52"/>
      <c r="D8" s="52"/>
      <c r="E8" s="52"/>
      <c r="F8" s="53"/>
    </row>
    <row r="9" spans="1:6">
      <c r="A9" s="52" t="s">
        <v>251</v>
      </c>
      <c r="B9" s="55">
        <v>5623.5</v>
      </c>
      <c r="C9" s="52"/>
      <c r="D9" s="52"/>
      <c r="E9" s="52"/>
      <c r="F9" s="53"/>
    </row>
    <row r="10" spans="1:6">
      <c r="A10" s="52" t="s">
        <v>252</v>
      </c>
      <c r="B10" s="55">
        <v>0</v>
      </c>
      <c r="C10" s="52"/>
      <c r="D10" s="52"/>
      <c r="E10" s="52"/>
      <c r="F10" s="53"/>
    </row>
    <row r="11" spans="1:6">
      <c r="A11" s="52" t="s">
        <v>253</v>
      </c>
      <c r="B11" s="55">
        <v>52419.72</v>
      </c>
      <c r="C11" s="52"/>
      <c r="D11" s="52"/>
      <c r="E11" s="52"/>
      <c r="F11" s="53"/>
    </row>
    <row r="12" spans="1:6">
      <c r="A12" s="52" t="s">
        <v>254</v>
      </c>
      <c r="B12" s="56">
        <v>0</v>
      </c>
      <c r="C12" s="52"/>
      <c r="D12" s="52"/>
      <c r="E12" s="52"/>
      <c r="F12" s="53"/>
    </row>
    <row r="13" spans="1:6" ht="15.75" thickBot="1">
      <c r="A13" s="52" t="s">
        <v>255</v>
      </c>
      <c r="B13" s="57">
        <v>164003.19</v>
      </c>
      <c r="C13" s="52"/>
      <c r="D13" s="52"/>
      <c r="E13" s="52"/>
      <c r="F13" s="53"/>
    </row>
    <row r="14" spans="1:6">
      <c r="A14" s="52"/>
      <c r="B14" s="58">
        <f>SUM(B6:B13)</f>
        <v>397856.75</v>
      </c>
      <c r="C14" s="52"/>
      <c r="D14" s="58"/>
      <c r="E14" s="52"/>
      <c r="F14" s="53"/>
    </row>
    <row r="15" spans="1:6" ht="15.75" thickBot="1">
      <c r="A15" s="52"/>
      <c r="B15" s="59">
        <f>B14*0.16</f>
        <v>63657.08</v>
      </c>
      <c r="C15" s="52"/>
      <c r="D15" s="53"/>
      <c r="E15" s="52"/>
      <c r="F15" s="53"/>
    </row>
    <row r="16" spans="1:6" ht="15.75" thickTop="1">
      <c r="A16" s="52"/>
      <c r="B16" s="60">
        <f>+B14+B15</f>
        <v>461513.83</v>
      </c>
      <c r="C16" s="52"/>
      <c r="D16" s="60"/>
      <c r="E16" s="52"/>
      <c r="F16" s="53"/>
    </row>
    <row r="17" spans="1:6">
      <c r="A17" s="52"/>
      <c r="B17" s="55">
        <v>461513.84</v>
      </c>
      <c r="C17" s="52"/>
      <c r="D17" s="55"/>
      <c r="E17" s="52"/>
      <c r="F17" s="53"/>
    </row>
    <row r="18" spans="1:6">
      <c r="A18" s="52"/>
      <c r="B18" s="55">
        <f>+B16-B17</f>
        <v>-1.0000000009313226E-2</v>
      </c>
      <c r="C18" s="52"/>
      <c r="D18" s="55"/>
      <c r="E18" s="52"/>
      <c r="F18" s="53"/>
    </row>
    <row r="19" spans="1:6">
      <c r="A19" s="52"/>
      <c r="B19" s="55"/>
      <c r="C19" s="52"/>
      <c r="D19" s="52"/>
      <c r="E19" s="52"/>
      <c r="F19" s="53"/>
    </row>
    <row r="20" spans="1:6">
      <c r="A20" s="52"/>
      <c r="B20" s="52"/>
      <c r="C20" s="52"/>
      <c r="D20" s="52"/>
      <c r="E20" s="52"/>
      <c r="F20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2017-10-26T23:47:34Z</dcterms:created>
  <dcterms:modified xsi:type="dcterms:W3CDTF">2017-11-01T16:56:59Z</dcterms:modified>
</cp:coreProperties>
</file>