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FACTURACION!$A$11:$N$66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F112" i="3" l="1"/>
  <c r="G112"/>
  <c r="E112"/>
  <c r="E102"/>
  <c r="F102"/>
  <c r="G102"/>
  <c r="H102"/>
  <c r="E103"/>
  <c r="F103"/>
  <c r="G103"/>
  <c r="H103"/>
  <c r="E104"/>
  <c r="F104" s="1"/>
  <c r="H104"/>
  <c r="E105"/>
  <c r="F105" s="1"/>
  <c r="H105"/>
  <c r="E106"/>
  <c r="F106"/>
  <c r="G106"/>
  <c r="H106"/>
  <c r="E107"/>
  <c r="F107"/>
  <c r="G107"/>
  <c r="H107"/>
  <c r="E108"/>
  <c r="F108" s="1"/>
  <c r="H108"/>
  <c r="E109"/>
  <c r="G109" s="1"/>
  <c r="F109"/>
  <c r="H109"/>
  <c r="E110"/>
  <c r="F110"/>
  <c r="G110"/>
  <c r="H110"/>
  <c r="E81"/>
  <c r="F81"/>
  <c r="G81"/>
  <c r="H81"/>
  <c r="E82"/>
  <c r="F82"/>
  <c r="G82"/>
  <c r="H82"/>
  <c r="E83"/>
  <c r="F83" s="1"/>
  <c r="H83"/>
  <c r="E84"/>
  <c r="G84" s="1"/>
  <c r="F84"/>
  <c r="H84"/>
  <c r="E85"/>
  <c r="F85"/>
  <c r="G85"/>
  <c r="H85"/>
  <c r="E86"/>
  <c r="F86"/>
  <c r="I86" s="1"/>
  <c r="G86"/>
  <c r="H86"/>
  <c r="E87"/>
  <c r="F87" s="1"/>
  <c r="H87"/>
  <c r="E88"/>
  <c r="G88" s="1"/>
  <c r="F88"/>
  <c r="H88"/>
  <c r="E89"/>
  <c r="I89" s="1"/>
  <c r="F89"/>
  <c r="G89"/>
  <c r="H89"/>
  <c r="E90"/>
  <c r="F90"/>
  <c r="I90" s="1"/>
  <c r="G90"/>
  <c r="H90"/>
  <c r="E91"/>
  <c r="F91" s="1"/>
  <c r="H91"/>
  <c r="E92"/>
  <c r="G92" s="1"/>
  <c r="F92"/>
  <c r="H92"/>
  <c r="E93"/>
  <c r="F93"/>
  <c r="G93"/>
  <c r="H93"/>
  <c r="E94"/>
  <c r="F94"/>
  <c r="G94"/>
  <c r="H94"/>
  <c r="E95"/>
  <c r="G95" s="1"/>
  <c r="H95"/>
  <c r="E96"/>
  <c r="G96" s="1"/>
  <c r="F96"/>
  <c r="H96"/>
  <c r="E97"/>
  <c r="F97"/>
  <c r="G97"/>
  <c r="H97"/>
  <c r="E98"/>
  <c r="F98"/>
  <c r="G98"/>
  <c r="H98"/>
  <c r="E99"/>
  <c r="G99" s="1"/>
  <c r="H99"/>
  <c r="E100"/>
  <c r="G100" s="1"/>
  <c r="F100"/>
  <c r="H100"/>
  <c r="E101"/>
  <c r="F101"/>
  <c r="G101"/>
  <c r="H101"/>
  <c r="E70"/>
  <c r="G70" s="1"/>
  <c r="F70"/>
  <c r="H70"/>
  <c r="E71"/>
  <c r="F71"/>
  <c r="G71"/>
  <c r="H71"/>
  <c r="E72"/>
  <c r="F72" s="1"/>
  <c r="G72"/>
  <c r="H72"/>
  <c r="E73"/>
  <c r="F73" s="1"/>
  <c r="H73"/>
  <c r="E74"/>
  <c r="G74" s="1"/>
  <c r="F74"/>
  <c r="H74"/>
  <c r="E75"/>
  <c r="F75"/>
  <c r="G75"/>
  <c r="H75"/>
  <c r="E76"/>
  <c r="F76" s="1"/>
  <c r="G76"/>
  <c r="H76"/>
  <c r="E77"/>
  <c r="F77" s="1"/>
  <c r="H77"/>
  <c r="E78"/>
  <c r="G78" s="1"/>
  <c r="F78"/>
  <c r="H78"/>
  <c r="E79"/>
  <c r="F79"/>
  <c r="G79"/>
  <c r="H79"/>
  <c r="E80"/>
  <c r="G80" s="1"/>
  <c r="H80"/>
  <c r="J69"/>
  <c r="I69"/>
  <c r="K69" s="1"/>
  <c r="H69"/>
  <c r="G69"/>
  <c r="F69"/>
  <c r="E69"/>
  <c r="E53"/>
  <c r="F53" s="1"/>
  <c r="H53"/>
  <c r="E54"/>
  <c r="F54" s="1"/>
  <c r="H54"/>
  <c r="E55"/>
  <c r="G55" s="1"/>
  <c r="H55"/>
  <c r="E56"/>
  <c r="G56" s="1"/>
  <c r="H56"/>
  <c r="E57"/>
  <c r="G57" s="1"/>
  <c r="H57"/>
  <c r="E58"/>
  <c r="G58" s="1"/>
  <c r="H58"/>
  <c r="E59"/>
  <c r="F59" s="1"/>
  <c r="H59"/>
  <c r="E60"/>
  <c r="G60" s="1"/>
  <c r="H60"/>
  <c r="E61"/>
  <c r="G61" s="1"/>
  <c r="H61"/>
  <c r="E62"/>
  <c r="G62" s="1"/>
  <c r="H62"/>
  <c r="E63"/>
  <c r="F63" s="1"/>
  <c r="H63"/>
  <c r="E64"/>
  <c r="G64" s="1"/>
  <c r="H64"/>
  <c r="E37"/>
  <c r="G37" s="1"/>
  <c r="H37"/>
  <c r="E38"/>
  <c r="G38" s="1"/>
  <c r="H38"/>
  <c r="E39"/>
  <c r="G39" s="1"/>
  <c r="H39"/>
  <c r="E40"/>
  <c r="G40" s="1"/>
  <c r="H40"/>
  <c r="E41"/>
  <c r="F41" s="1"/>
  <c r="H41"/>
  <c r="E42"/>
  <c r="G42" s="1"/>
  <c r="H42"/>
  <c r="E43"/>
  <c r="F43" s="1"/>
  <c r="H43"/>
  <c r="E44"/>
  <c r="G44" s="1"/>
  <c r="H44"/>
  <c r="E45"/>
  <c r="G45" s="1"/>
  <c r="H45"/>
  <c r="E46"/>
  <c r="G46" s="1"/>
  <c r="H46"/>
  <c r="E47"/>
  <c r="G47" s="1"/>
  <c r="H47"/>
  <c r="E48"/>
  <c r="G48" s="1"/>
  <c r="H48"/>
  <c r="E49"/>
  <c r="G49" s="1"/>
  <c r="H49"/>
  <c r="E50"/>
  <c r="G50" s="1"/>
  <c r="H50"/>
  <c r="E51"/>
  <c r="H51"/>
  <c r="E52"/>
  <c r="G52" s="1"/>
  <c r="H52"/>
  <c r="E13"/>
  <c r="G13" s="1"/>
  <c r="H13"/>
  <c r="E14"/>
  <c r="G14" s="1"/>
  <c r="H14"/>
  <c r="E15"/>
  <c r="F15" s="1"/>
  <c r="H15"/>
  <c r="E16"/>
  <c r="G16" s="1"/>
  <c r="H16"/>
  <c r="E17"/>
  <c r="G17" s="1"/>
  <c r="H17"/>
  <c r="E18"/>
  <c r="G18" s="1"/>
  <c r="H18"/>
  <c r="E19"/>
  <c r="F19" s="1"/>
  <c r="H19"/>
  <c r="E20"/>
  <c r="G20" s="1"/>
  <c r="H20"/>
  <c r="E21"/>
  <c r="F21" s="1"/>
  <c r="H21"/>
  <c r="E22"/>
  <c r="F22" s="1"/>
  <c r="H22"/>
  <c r="E23"/>
  <c r="F23" s="1"/>
  <c r="H23"/>
  <c r="E24"/>
  <c r="G24" s="1"/>
  <c r="H24"/>
  <c r="E25"/>
  <c r="G25" s="1"/>
  <c r="H25"/>
  <c r="E26"/>
  <c r="G26" s="1"/>
  <c r="H26"/>
  <c r="E27"/>
  <c r="G27" s="1"/>
  <c r="H27"/>
  <c r="E28"/>
  <c r="G28" s="1"/>
  <c r="H28"/>
  <c r="E29"/>
  <c r="F29" s="1"/>
  <c r="H29"/>
  <c r="E30"/>
  <c r="F30" s="1"/>
  <c r="H30"/>
  <c r="E31"/>
  <c r="F31" s="1"/>
  <c r="H31"/>
  <c r="E32"/>
  <c r="G32" s="1"/>
  <c r="H32"/>
  <c r="E33"/>
  <c r="G33" s="1"/>
  <c r="H33"/>
  <c r="E34"/>
  <c r="G34" s="1"/>
  <c r="H34"/>
  <c r="E35"/>
  <c r="F35" s="1"/>
  <c r="H35"/>
  <c r="E36"/>
  <c r="G36" s="1"/>
  <c r="H36"/>
  <c r="H12"/>
  <c r="E12"/>
  <c r="F12" s="1"/>
  <c r="G41" l="1"/>
  <c r="G21"/>
  <c r="G54"/>
  <c r="F18"/>
  <c r="F64"/>
  <c r="G53"/>
  <c r="G22"/>
  <c r="I22" s="1"/>
  <c r="J22" s="1"/>
  <c r="K22" s="1"/>
  <c r="F34"/>
  <c r="I34" s="1"/>
  <c r="J34" s="1"/>
  <c r="K34" s="1"/>
  <c r="F44"/>
  <c r="E66"/>
  <c r="E115" s="1"/>
  <c r="F33"/>
  <c r="I33" s="1"/>
  <c r="J33" s="1"/>
  <c r="K33" s="1"/>
  <c r="F28"/>
  <c r="F25"/>
  <c r="I25" s="1"/>
  <c r="J25" s="1"/>
  <c r="K25" s="1"/>
  <c r="F52"/>
  <c r="F49"/>
  <c r="I49" s="1"/>
  <c r="J49" s="1"/>
  <c r="K49" s="1"/>
  <c r="F42"/>
  <c r="F62"/>
  <c r="I62" s="1"/>
  <c r="J62" s="1"/>
  <c r="K62" s="1"/>
  <c r="F61"/>
  <c r="F36"/>
  <c r="I36" s="1"/>
  <c r="J36" s="1"/>
  <c r="K36" s="1"/>
  <c r="F26"/>
  <c r="I26" s="1"/>
  <c r="J26" s="1"/>
  <c r="K26" s="1"/>
  <c r="F20"/>
  <c r="I20" s="1"/>
  <c r="F17"/>
  <c r="F50"/>
  <c r="I50" s="1"/>
  <c r="G30"/>
  <c r="I30" s="1"/>
  <c r="G29"/>
  <c r="I29" s="1"/>
  <c r="J29" s="1"/>
  <c r="K29" s="1"/>
  <c r="G12"/>
  <c r="I12" s="1"/>
  <c r="J12" s="1"/>
  <c r="K12" s="1"/>
  <c r="F32"/>
  <c r="I32" s="1"/>
  <c r="J32" s="1"/>
  <c r="K32" s="1"/>
  <c r="F16"/>
  <c r="F46"/>
  <c r="I46" s="1"/>
  <c r="J46" s="1"/>
  <c r="K46" s="1"/>
  <c r="F45"/>
  <c r="I45" s="1"/>
  <c r="J45" s="1"/>
  <c r="K45" s="1"/>
  <c r="F40"/>
  <c r="I40" s="1"/>
  <c r="F58"/>
  <c r="I58" s="1"/>
  <c r="J58" s="1"/>
  <c r="K58" s="1"/>
  <c r="F57"/>
  <c r="I57" s="1"/>
  <c r="J57" s="1"/>
  <c r="K57" s="1"/>
  <c r="F56"/>
  <c r="I56" s="1"/>
  <c r="F24"/>
  <c r="I24" s="1"/>
  <c r="F14"/>
  <c r="I14" s="1"/>
  <c r="J14" s="1"/>
  <c r="K14" s="1"/>
  <c r="F13"/>
  <c r="I13" s="1"/>
  <c r="J13" s="1"/>
  <c r="F48"/>
  <c r="I48" s="1"/>
  <c r="F38"/>
  <c r="F37"/>
  <c r="I37" s="1"/>
  <c r="F60"/>
  <c r="I60" s="1"/>
  <c r="J60" s="1"/>
  <c r="K60" s="1"/>
  <c r="H112"/>
  <c r="I21"/>
  <c r="J21" s="1"/>
  <c r="K21" s="1"/>
  <c r="H66"/>
  <c r="H115" s="1"/>
  <c r="I61"/>
  <c r="J61" s="1"/>
  <c r="K61" s="1"/>
  <c r="I78"/>
  <c r="K78" s="1"/>
  <c r="I74"/>
  <c r="I70"/>
  <c r="I96"/>
  <c r="J96" s="1"/>
  <c r="K96" s="1"/>
  <c r="I85"/>
  <c r="I88"/>
  <c r="I38"/>
  <c r="J38" s="1"/>
  <c r="K38" s="1"/>
  <c r="I76"/>
  <c r="J76" s="1"/>
  <c r="K76" s="1"/>
  <c r="I72"/>
  <c r="I94"/>
  <c r="J94" s="1"/>
  <c r="K94" s="1"/>
  <c r="I93"/>
  <c r="I110"/>
  <c r="I107"/>
  <c r="I106"/>
  <c r="J106" s="1"/>
  <c r="K106" s="1"/>
  <c r="I28"/>
  <c r="J28" s="1"/>
  <c r="K28" s="1"/>
  <c r="I18"/>
  <c r="J18" s="1"/>
  <c r="K18" s="1"/>
  <c r="I17"/>
  <c r="J17" s="1"/>
  <c r="K17" s="1"/>
  <c r="I52"/>
  <c r="I42"/>
  <c r="J42" s="1"/>
  <c r="K42" s="1"/>
  <c r="I41"/>
  <c r="J41" s="1"/>
  <c r="K41" s="1"/>
  <c r="I64"/>
  <c r="J64" s="1"/>
  <c r="I54"/>
  <c r="I53"/>
  <c r="J53" s="1"/>
  <c r="I79"/>
  <c r="J79" s="1"/>
  <c r="K79" s="1"/>
  <c r="I75"/>
  <c r="I71"/>
  <c r="I101"/>
  <c r="I98"/>
  <c r="J98" s="1"/>
  <c r="K98" s="1"/>
  <c r="I97"/>
  <c r="J97" s="1"/>
  <c r="K97" s="1"/>
  <c r="I92"/>
  <c r="I82"/>
  <c r="J82" s="1"/>
  <c r="K82" s="1"/>
  <c r="I81"/>
  <c r="I103"/>
  <c r="I102"/>
  <c r="J102"/>
  <c r="K102" s="1"/>
  <c r="I109"/>
  <c r="J110"/>
  <c r="K110" s="1"/>
  <c r="J107"/>
  <c r="K107"/>
  <c r="J103"/>
  <c r="I108"/>
  <c r="G108"/>
  <c r="G104"/>
  <c r="I104" s="1"/>
  <c r="G105"/>
  <c r="I105" s="1"/>
  <c r="I100"/>
  <c r="J90"/>
  <c r="K90" s="1"/>
  <c r="I84"/>
  <c r="J89"/>
  <c r="K89" s="1"/>
  <c r="J86"/>
  <c r="K86" s="1"/>
  <c r="J85"/>
  <c r="K85" s="1"/>
  <c r="J101"/>
  <c r="J92"/>
  <c r="K92" s="1"/>
  <c r="J88"/>
  <c r="K88" s="1"/>
  <c r="I83"/>
  <c r="G91"/>
  <c r="I91" s="1"/>
  <c r="G87"/>
  <c r="I87" s="1"/>
  <c r="G83"/>
  <c r="F99"/>
  <c r="I99" s="1"/>
  <c r="F95"/>
  <c r="I95" s="1"/>
  <c r="J78"/>
  <c r="J75"/>
  <c r="K75" s="1"/>
  <c r="J71"/>
  <c r="K71" s="1"/>
  <c r="J72"/>
  <c r="K72" s="1"/>
  <c r="I73"/>
  <c r="J74"/>
  <c r="K74" s="1"/>
  <c r="J70"/>
  <c r="F80"/>
  <c r="I80" s="1"/>
  <c r="G77"/>
  <c r="I77" s="1"/>
  <c r="G73"/>
  <c r="J54"/>
  <c r="K54" s="1"/>
  <c r="J56"/>
  <c r="K56" s="1"/>
  <c r="G63"/>
  <c r="I63" s="1"/>
  <c r="G59"/>
  <c r="I59" s="1"/>
  <c r="F55"/>
  <c r="I55" s="1"/>
  <c r="I44"/>
  <c r="G51"/>
  <c r="G43"/>
  <c r="I43" s="1"/>
  <c r="F51"/>
  <c r="F47"/>
  <c r="I47" s="1"/>
  <c r="F39"/>
  <c r="I39" s="1"/>
  <c r="I16"/>
  <c r="J20"/>
  <c r="K20" s="1"/>
  <c r="G35"/>
  <c r="I35" s="1"/>
  <c r="G31"/>
  <c r="I31" s="1"/>
  <c r="G23"/>
  <c r="I23" s="1"/>
  <c r="G19"/>
  <c r="I19" s="1"/>
  <c r="G15"/>
  <c r="I15" s="1"/>
  <c r="F27"/>
  <c r="I27" s="1"/>
  <c r="J50" l="1"/>
  <c r="K50" s="1"/>
  <c r="F66"/>
  <c r="F115" s="1"/>
  <c r="I51"/>
  <c r="I66" s="1"/>
  <c r="I115" s="1"/>
  <c r="G66"/>
  <c r="G115" s="1"/>
  <c r="J37"/>
  <c r="K37" s="1"/>
  <c r="I112"/>
  <c r="K103"/>
  <c r="J52"/>
  <c r="K52" s="1"/>
  <c r="K101"/>
  <c r="K53"/>
  <c r="K13"/>
  <c r="J30"/>
  <c r="K30" s="1"/>
  <c r="K64"/>
  <c r="K70"/>
  <c r="J93"/>
  <c r="K93" s="1"/>
  <c r="J81"/>
  <c r="K81" s="1"/>
  <c r="J105"/>
  <c r="K105" s="1"/>
  <c r="J104"/>
  <c r="K104" s="1"/>
  <c r="J109"/>
  <c r="K109" s="1"/>
  <c r="J108"/>
  <c r="K108" s="1"/>
  <c r="J87"/>
  <c r="K87" s="1"/>
  <c r="J91"/>
  <c r="K91" s="1"/>
  <c r="J95"/>
  <c r="K95" s="1"/>
  <c r="J100"/>
  <c r="K100" s="1"/>
  <c r="J99"/>
  <c r="K99" s="1"/>
  <c r="J83"/>
  <c r="K83" s="1"/>
  <c r="J84"/>
  <c r="K84" s="1"/>
  <c r="J77"/>
  <c r="K77" s="1"/>
  <c r="J73"/>
  <c r="K73" s="1"/>
  <c r="J80"/>
  <c r="K80" s="1"/>
  <c r="J63"/>
  <c r="K63" s="1"/>
  <c r="J59"/>
  <c r="K59" s="1"/>
  <c r="J55"/>
  <c r="K55" s="1"/>
  <c r="J39"/>
  <c r="K39" s="1"/>
  <c r="J47"/>
  <c r="K47" s="1"/>
  <c r="J44"/>
  <c r="K44" s="1"/>
  <c r="J43"/>
  <c r="K43" s="1"/>
  <c r="J40"/>
  <c r="K40" s="1"/>
  <c r="J48"/>
  <c r="K48" s="1"/>
  <c r="J19"/>
  <c r="K19" s="1"/>
  <c r="J23"/>
  <c r="K23" s="1"/>
  <c r="J15"/>
  <c r="K15" s="1"/>
  <c r="J35"/>
  <c r="K35" s="1"/>
  <c r="J31"/>
  <c r="K31" s="1"/>
  <c r="J27"/>
  <c r="K27" s="1"/>
  <c r="J24"/>
  <c r="K24" s="1"/>
  <c r="J16"/>
  <c r="K16" s="1"/>
  <c r="J51" l="1"/>
  <c r="K51" s="1"/>
  <c r="J66"/>
  <c r="K112"/>
  <c r="K66"/>
  <c r="K115" s="1"/>
  <c r="J112"/>
  <c r="J115" l="1"/>
</calcChain>
</file>

<file path=xl/sharedStrings.xml><?xml version="1.0" encoding="utf-8"?>
<sst xmlns="http://schemas.openxmlformats.org/spreadsheetml/2006/main" count="975" uniqueCount="322">
  <si>
    <t>CONTPAQ i</t>
  </si>
  <si>
    <t xml:space="preserve">      NÓMINAS</t>
  </si>
  <si>
    <t>011 INGENIERIA FISCAL LABORAL SC</t>
  </si>
  <si>
    <t>Lista de Raya (forma tabular)</t>
  </si>
  <si>
    <t>Periodo 41 al 41 Semanal del 04/10/2017 al 10/10/2017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</si>
  <si>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</si>
  <si>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</si>
  <si>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</si>
  <si>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</si>
  <si>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</si>
  <si>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</si>
  <si>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</si>
  <si>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</si>
  <si>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</si>
  <si>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</si>
  <si>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</si>
  <si>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</si>
  <si>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</si>
  <si>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</si>
  <si>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</si>
  <si>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</si>
  <si>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</si>
  <si>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</si>
  <si>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</si>
  <si>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</si>
  <si>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</si>
  <si>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</si>
  <si>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</si>
  <si>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</si>
  <si>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</si>
  <si>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</si>
  <si>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</si>
  <si>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</si>
  <si>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</si>
  <si>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</si>
  <si>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</si>
  <si>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</si>
  <si>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</si>
  <si>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</si>
  <si>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</si>
  <si>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</si>
  <si>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</si>
  <si>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</si>
  <si>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</si>
  <si>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</si>
  <si>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</si>
  <si>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</si>
  <si>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</si>
  <si>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</si>
  <si>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</si>
  <si>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</si>
  <si>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</si>
  <si>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</si>
  <si>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</si>
  <si>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</si>
  <si>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</si>
  <si>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</si>
  <si>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</si>
  <si>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</si>
  <si>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</si>
  <si>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</si>
  <si>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</si>
  <si>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</si>
  <si>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</si>
  <si>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</si>
  <si>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</si>
  <si>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</si>
  <si>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</si>
  <si>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</si>
  <si>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</si>
  <si>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</si>
  <si>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</si>
  <si>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</si>
  <si>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</si>
  <si>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</si>
  <si>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</si>
  <si>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</si>
  <si>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</si>
  <si>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</si>
  <si>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</si>
  <si>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</si>
  <si>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</si>
  <si>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</si>
  <si>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</si>
  <si>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</si>
  <si>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</si>
  <si>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</si>
  <si>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</si>
  <si>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</si>
  <si>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</si>
  <si>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</si>
  <si>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</si>
  <si>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</si>
  <si>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</si>
  <si>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</si>
  <si>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</si>
  <si>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</si>
  <si>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</si>
  <si>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</si>
  <si>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</si>
  <si>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</si>
  <si>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</si>
  <si>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</si>
  <si>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</si>
  <si>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</si>
  <si>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</si>
  <si>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</si>
  <si>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</si>
  <si>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</si>
  <si>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</si>
  <si>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</si>
  <si>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</si>
  <si>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</si>
  <si>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</si>
  <si>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</si>
  <si>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</si>
  <si>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</si>
  <si>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</si>
  <si>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</si>
  <si>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</si>
  <si>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</si>
  <si>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</si>
  <si>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</si>
  <si>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</si>
  <si>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</si>
  <si>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</si>
  <si>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</si>
  <si>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</si>
  <si>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</si>
  <si>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</si>
  <si>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</si>
  <si>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</si>
  <si>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</si>
  <si>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</si>
  <si>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</si>
  <si>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</si>
  <si>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</si>
  <si>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</si>
  <si>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</si>
  <si>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</si>
  <si>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</si>
  <si>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</si>
  <si>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</si>
  <si>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</si>
  <si>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</si>
  <si>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</si>
  <si>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</si>
  <si>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</si>
  <si>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</si>
  <si>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</si>
  <si>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</si>
  <si>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</si>
  <si>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</si>
  <si>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</si>
  <si>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</si>
  <si>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</si>
  <si>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</si>
  <si>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</si>
  <si>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</si>
  <si>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</si>
  <si>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</si>
  <si>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</si>
  <si>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HAR22</t>
  </si>
  <si>
    <t>Hernandez Aguilar Roberto Carlos</t>
  </si>
  <si>
    <t>0HS11</t>
  </si>
  <si>
    <t>Hernandez Silva Edgar Samuel</t>
  </si>
  <si>
    <t>JML29</t>
  </si>
  <si>
    <t>Juarez Martinez Luis Miguel</t>
  </si>
  <si>
    <t>LMO30</t>
  </si>
  <si>
    <t>Lopez Martinez Oscar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</si>
  <si>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</si>
  <si>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</si>
  <si>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</si>
  <si>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</si>
  <si>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</si>
  <si>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</si>
  <si>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</si>
  <si>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</si>
  <si>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</si>
  <si>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</si>
  <si>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</si>
  <si>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</si>
  <si>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</si>
  <si>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</si>
  <si>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</si>
  <si>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</si>
  <si>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0OB15</t>
  </si>
  <si>
    <t>Olvera Bautista J Dolores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</si>
  <si>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</si>
  <si>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</si>
  <si>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</si>
  <si>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</si>
  <si>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</si>
  <si>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</si>
  <si>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</si>
  <si>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</si>
  <si>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</si>
  <si>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</si>
  <si>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</si>
  <si>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</si>
  <si>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</si>
  <si>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</si>
  <si>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</si>
  <si>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Armando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</si>
  <si>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</si>
  <si>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</si>
  <si>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</si>
  <si>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</si>
  <si>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</si>
  <si>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</si>
  <si>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</si>
  <si>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</si>
  <si>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</si>
  <si>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</si>
  <si>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TGD07</t>
  </si>
  <si>
    <t>Tellez Gaytan Daniel</t>
  </si>
  <si>
    <t>VBJ17</t>
  </si>
  <si>
    <t>Valdez Bernal Juan Pablo</t>
  </si>
  <si>
    <t>0VM14</t>
  </si>
  <si>
    <t>Valdez Martinez Martin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</si>
  <si>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</si>
  <si>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</si>
  <si>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</si>
  <si>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</si>
  <si>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</si>
  <si>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</si>
  <si>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</si>
  <si>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Periodo 41 del 2017-10-04 al 2017-10-10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</si>
  <si>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</si>
  <si>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</si>
  <si>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</si>
  <si>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</si>
  <si>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</si>
  <si>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</si>
  <si>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</si>
  <si>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</si>
  <si>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</si>
  <si>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</si>
  <si>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90</t>
  </si>
  <si>
    <t>99 Otros</t>
  </si>
  <si>
    <t>Total Otros</t>
  </si>
  <si>
    <t>Total de movimientos 4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</si>
  <si>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</si>
  <si>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</si>
  <si>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</si>
  <si>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</si>
  <si>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</si>
  <si>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</si>
  <si>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</si>
  <si>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</si>
  <si>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</si>
  <si>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</si>
  <si>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</si>
  <si>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</si>
  <si>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</si>
  <si>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</si>
  <si>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</si>
  <si>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</si>
  <si>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</si>
  <si>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</si>
  <si>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</si>
  <si>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41</t>
  </si>
  <si>
    <t>04/10/2017 AL 10/10/2017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</si>
  <si>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</si>
  <si>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</si>
  <si>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</si>
  <si>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</si>
  <si>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</si>
  <si>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</si>
  <si>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</si>
  <si>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</si>
  <si>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</si>
  <si>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</si>
  <si>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</si>
  <si>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</si>
  <si>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</si>
  <si>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</si>
  <si>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</si>
  <si>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</si>
  <si>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</si>
  <si>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</si>
  <si>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</si>
  <si>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</si>
  <si>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</si>
  <si>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</si>
  <si>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</si>
  <si>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</si>
  <si>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</si>
  <si>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</si>
  <si>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SANCHEZ RODRIGO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</si>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</sst>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  <xf numFmtId="0" fontId="27" fillId="5" borderId="13" xfId="0" applyFont="1" applyFill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8"/>
  <sheetViews>
    <sheetView tabSelected="1" workbookViewId="0">
      <pane xSplit="2" ySplit="11" topLeftCell="D90" activePane="bottomRight" state="frozen"/>
      <selection pane="topRight" activeCell="C1" sqref="C1"/>
      <selection pane="bottomLeft" activeCell="A12" sqref="A12"/>
      <selection pane="bottomRight" activeCell="K115" sqref="K115"/>
    </sheetView>
  </sheetViews>
  <sheetFormatPr baseColWidth="10" defaultRowHeight="11.25"/>
  <cols>
    <col min="1" max="1" width="8.42578125" style="2" customWidth="1"/>
    <col min="2" max="2" width="27.5703125" style="1" customWidth="1"/>
    <col min="3" max="3" width="15" style="1" bestFit="1" customWidth="1"/>
    <col min="4" max="4" width="11.42578125" style="1"/>
    <col min="5" max="5" width="14.2851562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226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58" t="s">
        <v>242</v>
      </c>
      <c r="F7" s="59"/>
      <c r="G7" s="59"/>
      <c r="H7" s="59"/>
      <c r="I7" s="59"/>
      <c r="J7" s="59"/>
      <c r="K7" s="60"/>
    </row>
    <row r="8" spans="1:14" s="5" customFormat="1" ht="23.25" thickBot="1">
      <c r="A8" s="8" t="s">
        <v>7</v>
      </c>
      <c r="B8" s="9" t="s">
        <v>8</v>
      </c>
      <c r="C8" s="10" t="s">
        <v>13</v>
      </c>
      <c r="E8" s="40" t="s">
        <v>13</v>
      </c>
      <c r="F8" s="40" t="s">
        <v>243</v>
      </c>
      <c r="G8" s="40" t="s">
        <v>244</v>
      </c>
      <c r="H8" s="40" t="s">
        <v>245</v>
      </c>
      <c r="I8" s="40" t="s">
        <v>246</v>
      </c>
      <c r="J8" s="40" t="s">
        <v>247</v>
      </c>
      <c r="K8" s="40" t="s">
        <v>248</v>
      </c>
    </row>
    <row r="9" spans="1:14" ht="12" thickTop="1">
      <c r="A9" s="13" t="s">
        <v>29</v>
      </c>
    </row>
    <row r="11" spans="1:14">
      <c r="A11" s="12" t="s">
        <v>30</v>
      </c>
    </row>
    <row r="12" spans="1:14" ht="15">
      <c r="A12" s="2" t="s">
        <v>31</v>
      </c>
      <c r="B12" s="1" t="s">
        <v>32</v>
      </c>
      <c r="C12" s="14">
        <v>3168.24</v>
      </c>
      <c r="E12" s="41">
        <f>+C12</f>
        <v>3168.24</v>
      </c>
      <c r="F12" s="41">
        <f>+E12*2%</f>
        <v>63.364799999999995</v>
      </c>
      <c r="G12" s="41">
        <f>+E12*7.5%</f>
        <v>237.61799999999997</v>
      </c>
      <c r="H12" s="41">
        <f>+INGENIERIA!O12</f>
        <v>0</v>
      </c>
      <c r="I12" s="41">
        <f>SUM(E12:H12)</f>
        <v>3469.2227999999996</v>
      </c>
      <c r="J12" s="41">
        <f>+I12*16%</f>
        <v>555.07564799999989</v>
      </c>
      <c r="K12" s="41">
        <f>+I12+J12</f>
        <v>4024.2984479999996</v>
      </c>
      <c r="M12" s="55" t="s">
        <v>263</v>
      </c>
      <c r="N12" s="56" t="s">
        <v>264</v>
      </c>
    </row>
    <row r="13" spans="1:14" ht="15">
      <c r="A13" s="2" t="s">
        <v>33</v>
      </c>
      <c r="B13" s="1" t="s">
        <v>34</v>
      </c>
      <c r="C13" s="14">
        <v>13102.79</v>
      </c>
      <c r="E13" s="41">
        <f t="shared" ref="E13:E36" si="0">+C13</f>
        <v>13102.79</v>
      </c>
      <c r="F13" s="41">
        <f t="shared" ref="F13:F64" si="1">+E13*2%</f>
        <v>262.05580000000003</v>
      </c>
      <c r="G13" s="41">
        <f t="shared" ref="G13:G36" si="2">+E13*7.5%</f>
        <v>982.70925</v>
      </c>
      <c r="H13" s="41">
        <f>+INGENIERIA!O13</f>
        <v>0</v>
      </c>
      <c r="I13" s="41">
        <f t="shared" ref="I13:I36" si="3">SUM(E13:H13)</f>
        <v>14347.555050000001</v>
      </c>
      <c r="J13" s="41">
        <f t="shared" ref="J13:J64" si="4">+I13*16%</f>
        <v>2295.6088080000004</v>
      </c>
      <c r="K13" s="41">
        <f t="shared" ref="K13:K36" si="5">+I13+J13</f>
        <v>16643.163858</v>
      </c>
      <c r="M13" s="55" t="s">
        <v>265</v>
      </c>
      <c r="N13" s="56" t="s">
        <v>266</v>
      </c>
    </row>
    <row r="14" spans="1:14" ht="15">
      <c r="A14" s="2" t="s">
        <v>35</v>
      </c>
      <c r="B14" s="1" t="s">
        <v>36</v>
      </c>
      <c r="C14" s="14">
        <v>171.11</v>
      </c>
      <c r="E14" s="41">
        <f t="shared" si="0"/>
        <v>171.11</v>
      </c>
      <c r="F14" s="41">
        <f t="shared" si="1"/>
        <v>3.4222000000000001</v>
      </c>
      <c r="G14" s="41">
        <f t="shared" si="2"/>
        <v>12.833250000000001</v>
      </c>
      <c r="H14" s="41">
        <f>+INGENIERIA!O14</f>
        <v>0</v>
      </c>
      <c r="I14" s="41">
        <f t="shared" si="3"/>
        <v>187.36545000000001</v>
      </c>
      <c r="J14" s="41">
        <f t="shared" si="4"/>
        <v>29.978472000000004</v>
      </c>
      <c r="K14" s="41">
        <f t="shared" si="5"/>
        <v>217.34392200000002</v>
      </c>
      <c r="M14" s="57" t="s">
        <v>267</v>
      </c>
      <c r="N14" s="57" t="s">
        <v>268</v>
      </c>
    </row>
    <row r="15" spans="1:14" ht="15">
      <c r="A15" s="2" t="s">
        <v>37</v>
      </c>
      <c r="B15" s="1" t="s">
        <v>38</v>
      </c>
      <c r="C15" s="14">
        <v>3157.04</v>
      </c>
      <c r="E15" s="41">
        <f t="shared" si="0"/>
        <v>3157.04</v>
      </c>
      <c r="F15" s="41">
        <f t="shared" si="1"/>
        <v>63.140799999999999</v>
      </c>
      <c r="G15" s="41">
        <f t="shared" si="2"/>
        <v>236.77799999999999</v>
      </c>
      <c r="H15" s="41">
        <f>+INGENIERIA!O15</f>
        <v>0</v>
      </c>
      <c r="I15" s="41">
        <f t="shared" si="3"/>
        <v>3456.9587999999999</v>
      </c>
      <c r="J15" s="41">
        <f t="shared" si="4"/>
        <v>553.11340800000005</v>
      </c>
      <c r="K15" s="41">
        <f t="shared" si="5"/>
        <v>4010.072208</v>
      </c>
      <c r="M15" s="55" t="s">
        <v>265</v>
      </c>
      <c r="N15" s="56" t="s">
        <v>269</v>
      </c>
    </row>
    <row r="16" spans="1:14" ht="15">
      <c r="A16" s="2" t="s">
        <v>39</v>
      </c>
      <c r="B16" s="1" t="s">
        <v>40</v>
      </c>
      <c r="C16" s="14">
        <v>1026.69</v>
      </c>
      <c r="E16" s="41">
        <f t="shared" si="0"/>
        <v>1026.69</v>
      </c>
      <c r="F16" s="41">
        <f t="shared" si="1"/>
        <v>20.533800000000003</v>
      </c>
      <c r="G16" s="41">
        <f t="shared" si="2"/>
        <v>77.001750000000001</v>
      </c>
      <c r="H16" s="41">
        <f>+INGENIERIA!O16</f>
        <v>0</v>
      </c>
      <c r="I16" s="41">
        <f t="shared" si="3"/>
        <v>1124.2255499999999</v>
      </c>
      <c r="J16" s="41">
        <f t="shared" si="4"/>
        <v>179.87608799999998</v>
      </c>
      <c r="K16" s="41">
        <f t="shared" si="5"/>
        <v>1304.1016379999999</v>
      </c>
      <c r="M16" s="55" t="s">
        <v>267</v>
      </c>
      <c r="N16" s="56" t="s">
        <v>270</v>
      </c>
    </row>
    <row r="17" spans="1:14" ht="15">
      <c r="A17" s="2" t="s">
        <v>41</v>
      </c>
      <c r="B17" s="1" t="s">
        <v>42</v>
      </c>
      <c r="C17" s="14">
        <v>5769.83</v>
      </c>
      <c r="E17" s="41">
        <f t="shared" si="0"/>
        <v>5769.83</v>
      </c>
      <c r="F17" s="41">
        <f t="shared" si="1"/>
        <v>115.39660000000001</v>
      </c>
      <c r="G17" s="41">
        <f t="shared" si="2"/>
        <v>432.73724999999996</v>
      </c>
      <c r="H17" s="41">
        <f>+INGENIERIA!O17</f>
        <v>0</v>
      </c>
      <c r="I17" s="41">
        <f t="shared" si="3"/>
        <v>6317.9638500000001</v>
      </c>
      <c r="J17" s="41">
        <f t="shared" si="4"/>
        <v>1010.874216</v>
      </c>
      <c r="K17" s="41">
        <f t="shared" si="5"/>
        <v>7328.8380660000003</v>
      </c>
      <c r="M17" s="55" t="s">
        <v>265</v>
      </c>
      <c r="N17" s="56" t="s">
        <v>271</v>
      </c>
    </row>
    <row r="18" spans="1:14" ht="15">
      <c r="A18" s="2" t="s">
        <v>43</v>
      </c>
      <c r="B18" s="1" t="s">
        <v>44</v>
      </c>
      <c r="C18" s="14">
        <v>3596.63</v>
      </c>
      <c r="E18" s="41">
        <f t="shared" si="0"/>
        <v>3596.63</v>
      </c>
      <c r="F18" s="41">
        <f t="shared" si="1"/>
        <v>71.932600000000008</v>
      </c>
      <c r="G18" s="41">
        <f t="shared" si="2"/>
        <v>269.74725000000001</v>
      </c>
      <c r="H18" s="41">
        <f>+INGENIERIA!O18</f>
        <v>0</v>
      </c>
      <c r="I18" s="41">
        <f t="shared" si="3"/>
        <v>3938.3098500000001</v>
      </c>
      <c r="J18" s="41">
        <f t="shared" si="4"/>
        <v>630.12957600000004</v>
      </c>
      <c r="K18" s="41">
        <f t="shared" si="5"/>
        <v>4568.4394259999999</v>
      </c>
      <c r="M18" s="55" t="s">
        <v>267</v>
      </c>
      <c r="N18" s="56" t="s">
        <v>272</v>
      </c>
    </row>
    <row r="19" spans="1:14" ht="15">
      <c r="A19" s="2" t="s">
        <v>45</v>
      </c>
      <c r="B19" s="1" t="s">
        <v>46</v>
      </c>
      <c r="C19" s="14">
        <v>2793.31</v>
      </c>
      <c r="E19" s="41">
        <f t="shared" si="0"/>
        <v>2793.31</v>
      </c>
      <c r="F19" s="41">
        <f t="shared" si="1"/>
        <v>55.866199999999999</v>
      </c>
      <c r="G19" s="41">
        <f t="shared" si="2"/>
        <v>209.49824999999998</v>
      </c>
      <c r="H19" s="41">
        <f>+INGENIERIA!O19</f>
        <v>0</v>
      </c>
      <c r="I19" s="41">
        <f t="shared" si="3"/>
        <v>3058.67445</v>
      </c>
      <c r="J19" s="41">
        <f t="shared" si="4"/>
        <v>489.38791200000003</v>
      </c>
      <c r="K19" s="41">
        <f t="shared" si="5"/>
        <v>3548.0623620000001</v>
      </c>
      <c r="M19" s="55" t="s">
        <v>263</v>
      </c>
      <c r="N19" s="56" t="s">
        <v>273</v>
      </c>
    </row>
    <row r="20" spans="1:14" ht="15">
      <c r="A20" s="2" t="s">
        <v>47</v>
      </c>
      <c r="B20" s="1" t="s">
        <v>48</v>
      </c>
      <c r="C20" s="14">
        <v>4666.6899999999996</v>
      </c>
      <c r="E20" s="41">
        <f t="shared" si="0"/>
        <v>4666.6899999999996</v>
      </c>
      <c r="F20" s="41">
        <f t="shared" si="1"/>
        <v>93.333799999999997</v>
      </c>
      <c r="G20" s="41">
        <f t="shared" si="2"/>
        <v>350.00174999999996</v>
      </c>
      <c r="H20" s="41">
        <f>+INGENIERIA!O20</f>
        <v>0</v>
      </c>
      <c r="I20" s="41">
        <f t="shared" si="3"/>
        <v>5110.0255500000003</v>
      </c>
      <c r="J20" s="41">
        <f t="shared" si="4"/>
        <v>817.60408800000005</v>
      </c>
      <c r="K20" s="41">
        <f t="shared" si="5"/>
        <v>5927.6296380000003</v>
      </c>
      <c r="M20" s="55" t="s">
        <v>265</v>
      </c>
      <c r="N20" s="56" t="s">
        <v>274</v>
      </c>
    </row>
    <row r="21" spans="1:14" ht="15">
      <c r="A21" s="2" t="s">
        <v>49</v>
      </c>
      <c r="B21" s="1" t="s">
        <v>50</v>
      </c>
      <c r="C21" s="14">
        <v>1229.79</v>
      </c>
      <c r="E21" s="41">
        <f t="shared" si="0"/>
        <v>1229.79</v>
      </c>
      <c r="F21" s="41">
        <f t="shared" si="1"/>
        <v>24.595800000000001</v>
      </c>
      <c r="G21" s="41">
        <f t="shared" si="2"/>
        <v>92.234249999999989</v>
      </c>
      <c r="H21" s="41">
        <f>+INGENIERIA!O21</f>
        <v>0</v>
      </c>
      <c r="I21" s="41">
        <f t="shared" si="3"/>
        <v>1346.62005</v>
      </c>
      <c r="J21" s="41">
        <f t="shared" si="4"/>
        <v>215.45920799999999</v>
      </c>
      <c r="K21" s="41">
        <f t="shared" si="5"/>
        <v>1562.079258</v>
      </c>
      <c r="M21" s="55" t="s">
        <v>267</v>
      </c>
      <c r="N21" s="56" t="s">
        <v>275</v>
      </c>
    </row>
    <row r="22" spans="1:14" ht="15">
      <c r="A22" s="2" t="s">
        <v>51</v>
      </c>
      <c r="B22" s="1" t="s">
        <v>52</v>
      </c>
      <c r="C22" s="14">
        <v>1869</v>
      </c>
      <c r="E22" s="41">
        <f t="shared" si="0"/>
        <v>1869</v>
      </c>
      <c r="F22" s="41">
        <f t="shared" si="1"/>
        <v>37.380000000000003</v>
      </c>
      <c r="G22" s="41">
        <f t="shared" si="2"/>
        <v>140.17499999999998</v>
      </c>
      <c r="H22" s="41">
        <f>+INGENIERIA!O22</f>
        <v>0</v>
      </c>
      <c r="I22" s="41">
        <f t="shared" si="3"/>
        <v>2046.5550000000001</v>
      </c>
      <c r="J22" s="41">
        <f t="shared" si="4"/>
        <v>327.44880000000001</v>
      </c>
      <c r="K22" s="41">
        <f t="shared" si="5"/>
        <v>2374.0038</v>
      </c>
      <c r="M22" s="55" t="s">
        <v>276</v>
      </c>
      <c r="N22" s="56" t="s">
        <v>277</v>
      </c>
    </row>
    <row r="23" spans="1:14" ht="15">
      <c r="A23" s="2" t="s">
        <v>53</v>
      </c>
      <c r="B23" s="1" t="s">
        <v>54</v>
      </c>
      <c r="C23" s="14">
        <v>1869</v>
      </c>
      <c r="E23" s="41">
        <f t="shared" si="0"/>
        <v>1869</v>
      </c>
      <c r="F23" s="41">
        <f t="shared" si="1"/>
        <v>37.380000000000003</v>
      </c>
      <c r="G23" s="41">
        <f t="shared" si="2"/>
        <v>140.17499999999998</v>
      </c>
      <c r="H23" s="41">
        <f>+INGENIERIA!O23</f>
        <v>0</v>
      </c>
      <c r="I23" s="41">
        <f t="shared" si="3"/>
        <v>2046.5550000000001</v>
      </c>
      <c r="J23" s="41">
        <f t="shared" si="4"/>
        <v>327.44880000000001</v>
      </c>
      <c r="K23" s="41">
        <f t="shared" si="5"/>
        <v>2374.0038</v>
      </c>
      <c r="M23" s="55" t="s">
        <v>276</v>
      </c>
      <c r="N23" s="56" t="s">
        <v>278</v>
      </c>
    </row>
    <row r="24" spans="1:14" ht="15">
      <c r="A24" s="2" t="s">
        <v>55</v>
      </c>
      <c r="B24" s="1" t="s">
        <v>56</v>
      </c>
      <c r="C24" s="14">
        <v>1026.69</v>
      </c>
      <c r="E24" s="41">
        <f t="shared" si="0"/>
        <v>1026.69</v>
      </c>
      <c r="F24" s="41">
        <f t="shared" si="1"/>
        <v>20.533800000000003</v>
      </c>
      <c r="G24" s="41">
        <f t="shared" si="2"/>
        <v>77.001750000000001</v>
      </c>
      <c r="H24" s="41">
        <f>+INGENIERIA!O24</f>
        <v>0</v>
      </c>
      <c r="I24" s="41">
        <f t="shared" si="3"/>
        <v>1124.2255499999999</v>
      </c>
      <c r="J24" s="41">
        <f t="shared" si="4"/>
        <v>179.87608799999998</v>
      </c>
      <c r="K24" s="41">
        <f t="shared" si="5"/>
        <v>1304.1016379999999</v>
      </c>
      <c r="M24" s="55" t="s">
        <v>265</v>
      </c>
      <c r="N24" s="56" t="s">
        <v>279</v>
      </c>
    </row>
    <row r="25" spans="1:14" ht="15">
      <c r="A25" s="2" t="s">
        <v>57</v>
      </c>
      <c r="B25" s="1" t="s">
        <v>58</v>
      </c>
      <c r="C25" s="14">
        <v>2152.5700000000002</v>
      </c>
      <c r="E25" s="41">
        <f t="shared" si="0"/>
        <v>2152.5700000000002</v>
      </c>
      <c r="F25" s="41">
        <f t="shared" si="1"/>
        <v>43.051400000000001</v>
      </c>
      <c r="G25" s="41">
        <f t="shared" si="2"/>
        <v>161.44275000000002</v>
      </c>
      <c r="H25" s="41">
        <f>+INGENIERIA!O25</f>
        <v>0</v>
      </c>
      <c r="I25" s="41">
        <f t="shared" si="3"/>
        <v>2357.0641500000002</v>
      </c>
      <c r="J25" s="41">
        <f t="shared" si="4"/>
        <v>377.13026400000001</v>
      </c>
      <c r="K25" s="41">
        <f t="shared" si="5"/>
        <v>2734.1944140000001</v>
      </c>
      <c r="M25" s="55" t="s">
        <v>265</v>
      </c>
      <c r="N25" s="56" t="s">
        <v>280</v>
      </c>
    </row>
    <row r="26" spans="1:14" ht="15">
      <c r="A26" s="2" t="s">
        <v>59</v>
      </c>
      <c r="B26" s="1" t="s">
        <v>60</v>
      </c>
      <c r="C26" s="14">
        <v>5486.25</v>
      </c>
      <c r="E26" s="41">
        <f t="shared" si="0"/>
        <v>5486.25</v>
      </c>
      <c r="F26" s="41">
        <f t="shared" si="1"/>
        <v>109.72500000000001</v>
      </c>
      <c r="G26" s="41">
        <f t="shared" si="2"/>
        <v>411.46875</v>
      </c>
      <c r="H26" s="41">
        <f>+INGENIERIA!O26</f>
        <v>0</v>
      </c>
      <c r="I26" s="41">
        <f t="shared" si="3"/>
        <v>6007.4437500000004</v>
      </c>
      <c r="J26" s="41">
        <f t="shared" si="4"/>
        <v>961.19100000000003</v>
      </c>
      <c r="K26" s="41">
        <f t="shared" si="5"/>
        <v>6968.6347500000002</v>
      </c>
      <c r="M26" s="55" t="s">
        <v>265</v>
      </c>
      <c r="N26" s="56" t="s">
        <v>281</v>
      </c>
    </row>
    <row r="27" spans="1:14" ht="15">
      <c r="A27" s="2" t="s">
        <v>61</v>
      </c>
      <c r="B27" s="1" t="s">
        <v>62</v>
      </c>
      <c r="C27" s="14">
        <v>1026.69</v>
      </c>
      <c r="E27" s="41">
        <f t="shared" si="0"/>
        <v>1026.69</v>
      </c>
      <c r="F27" s="41">
        <f t="shared" si="1"/>
        <v>20.533800000000003</v>
      </c>
      <c r="G27" s="41">
        <f t="shared" si="2"/>
        <v>77.001750000000001</v>
      </c>
      <c r="H27" s="41">
        <f>+INGENIERIA!O27</f>
        <v>0</v>
      </c>
      <c r="I27" s="41">
        <f t="shared" si="3"/>
        <v>1124.2255499999999</v>
      </c>
      <c r="J27" s="41">
        <f t="shared" si="4"/>
        <v>179.87608799999998</v>
      </c>
      <c r="K27" s="41">
        <f t="shared" si="5"/>
        <v>1304.1016379999999</v>
      </c>
      <c r="M27" s="57" t="s">
        <v>265</v>
      </c>
      <c r="N27" s="57" t="s">
        <v>282</v>
      </c>
    </row>
    <row r="28" spans="1:14" ht="15">
      <c r="A28" s="2" t="s">
        <v>63</v>
      </c>
      <c r="B28" s="1" t="s">
        <v>64</v>
      </c>
      <c r="C28" s="14">
        <v>1026.69</v>
      </c>
      <c r="E28" s="41">
        <f t="shared" si="0"/>
        <v>1026.69</v>
      </c>
      <c r="F28" s="41">
        <f t="shared" si="1"/>
        <v>20.533800000000003</v>
      </c>
      <c r="G28" s="41">
        <f t="shared" si="2"/>
        <v>77.001750000000001</v>
      </c>
      <c r="H28" s="41">
        <f>+INGENIERIA!O28</f>
        <v>0</v>
      </c>
      <c r="I28" s="41">
        <f t="shared" si="3"/>
        <v>1124.2255499999999</v>
      </c>
      <c r="J28" s="41">
        <f t="shared" si="4"/>
        <v>179.87608799999998</v>
      </c>
      <c r="K28" s="41">
        <f t="shared" si="5"/>
        <v>1304.1016379999999</v>
      </c>
      <c r="M28" s="55" t="s">
        <v>265</v>
      </c>
      <c r="N28" s="56" t="s">
        <v>283</v>
      </c>
    </row>
    <row r="29" spans="1:14" ht="15">
      <c r="A29" s="2" t="s">
        <v>65</v>
      </c>
      <c r="B29" s="1" t="s">
        <v>66</v>
      </c>
      <c r="C29" s="14">
        <v>3137.9</v>
      </c>
      <c r="E29" s="41">
        <f t="shared" si="0"/>
        <v>3137.9</v>
      </c>
      <c r="F29" s="41">
        <f t="shared" si="1"/>
        <v>62.758000000000003</v>
      </c>
      <c r="G29" s="41">
        <f t="shared" si="2"/>
        <v>235.3425</v>
      </c>
      <c r="H29" s="41">
        <f>+INGENIERIA!O29</f>
        <v>0</v>
      </c>
      <c r="I29" s="41">
        <f t="shared" si="3"/>
        <v>3436.0005000000001</v>
      </c>
      <c r="J29" s="41">
        <f t="shared" si="4"/>
        <v>549.76008000000002</v>
      </c>
      <c r="K29" s="41">
        <f t="shared" si="5"/>
        <v>3985.7605800000001</v>
      </c>
      <c r="M29" s="55" t="s">
        <v>265</v>
      </c>
      <c r="N29" s="56" t="s">
        <v>284</v>
      </c>
    </row>
    <row r="30" spans="1:14" ht="15">
      <c r="A30" s="2" t="s">
        <v>67</v>
      </c>
      <c r="B30" s="1" t="s">
        <v>68</v>
      </c>
      <c r="C30" s="14">
        <v>2800</v>
      </c>
      <c r="E30" s="41">
        <f t="shared" si="0"/>
        <v>2800</v>
      </c>
      <c r="F30" s="41">
        <f t="shared" si="1"/>
        <v>56</v>
      </c>
      <c r="G30" s="41">
        <f t="shared" si="2"/>
        <v>210</v>
      </c>
      <c r="H30" s="41">
        <f>+INGENIERIA!O30</f>
        <v>0</v>
      </c>
      <c r="I30" s="41">
        <f t="shared" si="3"/>
        <v>3066</v>
      </c>
      <c r="J30" s="41">
        <f t="shared" si="4"/>
        <v>490.56</v>
      </c>
      <c r="K30" s="41">
        <f t="shared" si="5"/>
        <v>3556.56</v>
      </c>
      <c r="M30" s="55" t="s">
        <v>265</v>
      </c>
      <c r="N30" s="56" t="s">
        <v>285</v>
      </c>
    </row>
    <row r="31" spans="1:14" ht="15">
      <c r="A31" s="2" t="s">
        <v>69</v>
      </c>
      <c r="B31" s="1" t="s">
        <v>70</v>
      </c>
      <c r="C31" s="14">
        <v>1633.31</v>
      </c>
      <c r="E31" s="41">
        <f t="shared" si="0"/>
        <v>1633.31</v>
      </c>
      <c r="F31" s="41">
        <f t="shared" si="1"/>
        <v>32.666199999999996</v>
      </c>
      <c r="G31" s="41">
        <f t="shared" si="2"/>
        <v>122.49824999999998</v>
      </c>
      <c r="H31" s="41">
        <f>+INGENIERIA!O31</f>
        <v>0</v>
      </c>
      <c r="I31" s="41">
        <f t="shared" si="3"/>
        <v>1788.4744499999997</v>
      </c>
      <c r="J31" s="41">
        <f t="shared" si="4"/>
        <v>286.15591199999994</v>
      </c>
      <c r="K31" s="41">
        <f t="shared" si="5"/>
        <v>2074.6303619999999</v>
      </c>
      <c r="M31" s="55" t="s">
        <v>286</v>
      </c>
      <c r="N31" s="56" t="s">
        <v>287</v>
      </c>
    </row>
    <row r="32" spans="1:14" ht="15">
      <c r="A32" s="2" t="s">
        <v>71</v>
      </c>
      <c r="B32" s="1" t="s">
        <v>72</v>
      </c>
      <c r="C32" s="14">
        <v>9936</v>
      </c>
      <c r="E32" s="41">
        <f t="shared" si="0"/>
        <v>9936</v>
      </c>
      <c r="F32" s="41">
        <f t="shared" si="1"/>
        <v>198.72</v>
      </c>
      <c r="G32" s="41">
        <f t="shared" si="2"/>
        <v>745.19999999999993</v>
      </c>
      <c r="H32" s="41">
        <f>+INGENIERIA!O32</f>
        <v>0</v>
      </c>
      <c r="I32" s="41">
        <f t="shared" si="3"/>
        <v>10879.92</v>
      </c>
      <c r="J32" s="41">
        <f t="shared" si="4"/>
        <v>1740.7872</v>
      </c>
      <c r="K32" s="41">
        <f t="shared" si="5"/>
        <v>12620.707200000001</v>
      </c>
      <c r="M32" s="55" t="s">
        <v>267</v>
      </c>
      <c r="N32" s="56" t="s">
        <v>288</v>
      </c>
    </row>
    <row r="33" spans="1:14" ht="15">
      <c r="A33" s="2" t="s">
        <v>73</v>
      </c>
      <c r="B33" s="1" t="s">
        <v>74</v>
      </c>
      <c r="C33" s="14">
        <v>1026.69</v>
      </c>
      <c r="E33" s="41">
        <f t="shared" si="0"/>
        <v>1026.69</v>
      </c>
      <c r="F33" s="41">
        <f t="shared" si="1"/>
        <v>20.533800000000003</v>
      </c>
      <c r="G33" s="41">
        <f t="shared" si="2"/>
        <v>77.001750000000001</v>
      </c>
      <c r="H33" s="41">
        <f>+INGENIERIA!O33</f>
        <v>0</v>
      </c>
      <c r="I33" s="41">
        <f t="shared" si="3"/>
        <v>1124.2255499999999</v>
      </c>
      <c r="J33" s="41">
        <f t="shared" si="4"/>
        <v>179.87608799999998</v>
      </c>
      <c r="K33" s="41">
        <f t="shared" si="5"/>
        <v>1304.1016379999999</v>
      </c>
      <c r="M33" s="55" t="s">
        <v>265</v>
      </c>
      <c r="N33" s="56" t="s">
        <v>289</v>
      </c>
    </row>
    <row r="34" spans="1:14" ht="15">
      <c r="A34" s="2" t="s">
        <v>75</v>
      </c>
      <c r="B34" s="1" t="s">
        <v>76</v>
      </c>
      <c r="C34" s="14">
        <v>2575.41</v>
      </c>
      <c r="E34" s="41">
        <f t="shared" si="0"/>
        <v>2575.41</v>
      </c>
      <c r="F34" s="41">
        <f t="shared" si="1"/>
        <v>51.508199999999995</v>
      </c>
      <c r="G34" s="41">
        <f t="shared" si="2"/>
        <v>193.15574999999998</v>
      </c>
      <c r="H34" s="41">
        <f>+INGENIERIA!O34</f>
        <v>0</v>
      </c>
      <c r="I34" s="41">
        <f t="shared" si="3"/>
        <v>2820.07395</v>
      </c>
      <c r="J34" s="41">
        <f t="shared" si="4"/>
        <v>451.21183200000002</v>
      </c>
      <c r="K34" s="41">
        <f t="shared" si="5"/>
        <v>3271.2857819999999</v>
      </c>
      <c r="M34" s="55" t="s">
        <v>265</v>
      </c>
      <c r="N34" s="56" t="s">
        <v>290</v>
      </c>
    </row>
    <row r="35" spans="1:14" ht="15">
      <c r="A35" s="2" t="s">
        <v>77</v>
      </c>
      <c r="B35" s="1" t="s">
        <v>78</v>
      </c>
      <c r="C35" s="14">
        <v>14954.87</v>
      </c>
      <c r="E35" s="41">
        <f t="shared" si="0"/>
        <v>14954.87</v>
      </c>
      <c r="F35" s="41">
        <f t="shared" si="1"/>
        <v>299.09740000000005</v>
      </c>
      <c r="G35" s="41">
        <f t="shared" si="2"/>
        <v>1121.6152500000001</v>
      </c>
      <c r="H35" s="41">
        <f>+INGENIERIA!O35</f>
        <v>0</v>
      </c>
      <c r="I35" s="41">
        <f t="shared" si="3"/>
        <v>16375.582650000002</v>
      </c>
      <c r="J35" s="41">
        <f t="shared" si="4"/>
        <v>2620.0932240000002</v>
      </c>
      <c r="K35" s="41">
        <f t="shared" si="5"/>
        <v>18995.675874</v>
      </c>
      <c r="M35" s="55" t="s">
        <v>291</v>
      </c>
      <c r="N35" s="56" t="s">
        <v>292</v>
      </c>
    </row>
    <row r="36" spans="1:14" ht="15">
      <c r="A36" s="2" t="s">
        <v>79</v>
      </c>
      <c r="B36" s="1" t="s">
        <v>80</v>
      </c>
      <c r="C36" s="14">
        <v>5996.62</v>
      </c>
      <c r="E36" s="41">
        <f t="shared" si="0"/>
        <v>5996.62</v>
      </c>
      <c r="F36" s="41">
        <f t="shared" si="1"/>
        <v>119.9324</v>
      </c>
      <c r="G36" s="41">
        <f t="shared" si="2"/>
        <v>449.74649999999997</v>
      </c>
      <c r="H36" s="41">
        <f>+INGENIERIA!O36</f>
        <v>0</v>
      </c>
      <c r="I36" s="41">
        <f t="shared" si="3"/>
        <v>6566.2988999999998</v>
      </c>
      <c r="J36" s="41">
        <f t="shared" si="4"/>
        <v>1050.6078239999999</v>
      </c>
      <c r="K36" s="41">
        <f t="shared" si="5"/>
        <v>7616.9067239999995</v>
      </c>
      <c r="M36" s="55" t="s">
        <v>265</v>
      </c>
      <c r="N36" s="56" t="s">
        <v>293</v>
      </c>
    </row>
    <row r="37" spans="1:14" ht="15">
      <c r="A37" s="2" t="s">
        <v>81</v>
      </c>
      <c r="B37" s="1" t="s">
        <v>82</v>
      </c>
      <c r="C37" s="14">
        <v>5195.7</v>
      </c>
      <c r="E37" s="41">
        <f>+C37</f>
        <v>5195.7</v>
      </c>
      <c r="F37" s="41">
        <f>+E37*2%</f>
        <v>103.914</v>
      </c>
      <c r="G37" s="41">
        <f>+E37*7.5%</f>
        <v>389.67749999999995</v>
      </c>
      <c r="H37" s="41">
        <f>+INGENIERIA!O37</f>
        <v>0</v>
      </c>
      <c r="I37" s="41">
        <f>SUM(E37:H37)</f>
        <v>5689.2914999999994</v>
      </c>
      <c r="J37" s="41">
        <f>+I37*16%</f>
        <v>910.28663999999992</v>
      </c>
      <c r="K37" s="41">
        <f>+I37+J37</f>
        <v>6599.5781399999996</v>
      </c>
      <c r="M37" s="55" t="s">
        <v>267</v>
      </c>
      <c r="N37" s="56" t="s">
        <v>294</v>
      </c>
    </row>
    <row r="38" spans="1:14" ht="15">
      <c r="A38" s="2" t="s">
        <v>83</v>
      </c>
      <c r="B38" s="1" t="s">
        <v>84</v>
      </c>
      <c r="C38" s="14">
        <v>3364.96</v>
      </c>
      <c r="E38" s="41">
        <f t="shared" ref="E38:E52" si="6">+C38</f>
        <v>3364.96</v>
      </c>
      <c r="F38" s="41">
        <f t="shared" si="1"/>
        <v>67.299199999999999</v>
      </c>
      <c r="G38" s="41">
        <f t="shared" ref="G38:G52" si="7">+E38*7.5%</f>
        <v>252.37199999999999</v>
      </c>
      <c r="H38" s="41">
        <f>+INGENIERIA!O38</f>
        <v>0</v>
      </c>
      <c r="I38" s="41">
        <f t="shared" ref="I38:I52" si="8">SUM(E38:H38)</f>
        <v>3684.6311999999998</v>
      </c>
      <c r="J38" s="41">
        <f t="shared" si="4"/>
        <v>589.54099199999996</v>
      </c>
      <c r="K38" s="41">
        <f t="shared" ref="K38:K52" si="9">+I38+J38</f>
        <v>4274.172192</v>
      </c>
      <c r="M38" s="55" t="s">
        <v>263</v>
      </c>
      <c r="N38" s="56" t="s">
        <v>295</v>
      </c>
    </row>
    <row r="39" spans="1:14" ht="15">
      <c r="A39" s="2" t="s">
        <v>85</v>
      </c>
      <c r="B39" s="1" t="s">
        <v>86</v>
      </c>
      <c r="C39" s="14">
        <v>2315.59</v>
      </c>
      <c r="E39" s="41">
        <f t="shared" si="6"/>
        <v>2315.59</v>
      </c>
      <c r="F39" s="41">
        <f t="shared" si="1"/>
        <v>46.311800000000005</v>
      </c>
      <c r="G39" s="41">
        <f t="shared" si="7"/>
        <v>173.66925000000001</v>
      </c>
      <c r="H39" s="41">
        <f>+INGENIERIA!O39</f>
        <v>0</v>
      </c>
      <c r="I39" s="41">
        <f t="shared" si="8"/>
        <v>2535.57105</v>
      </c>
      <c r="J39" s="41">
        <f t="shared" si="4"/>
        <v>405.69136800000001</v>
      </c>
      <c r="K39" s="41">
        <f t="shared" si="9"/>
        <v>2941.2624180000003</v>
      </c>
      <c r="M39" s="55" t="s">
        <v>267</v>
      </c>
      <c r="N39" s="56" t="s">
        <v>296</v>
      </c>
    </row>
    <row r="40" spans="1:14" ht="15">
      <c r="A40" s="2" t="s">
        <v>87</v>
      </c>
      <c r="B40" s="1" t="s">
        <v>88</v>
      </c>
      <c r="C40" s="14">
        <v>12896.11</v>
      </c>
      <c r="E40" s="41">
        <f t="shared" si="6"/>
        <v>12896.11</v>
      </c>
      <c r="F40" s="41">
        <f t="shared" si="1"/>
        <v>257.92220000000003</v>
      </c>
      <c r="G40" s="41">
        <f t="shared" si="7"/>
        <v>967.20825000000002</v>
      </c>
      <c r="H40" s="41">
        <f>+INGENIERIA!O40</f>
        <v>0</v>
      </c>
      <c r="I40" s="41">
        <f t="shared" si="8"/>
        <v>14121.240450000001</v>
      </c>
      <c r="J40" s="41">
        <f t="shared" si="4"/>
        <v>2259.3984720000003</v>
      </c>
      <c r="K40" s="41">
        <f t="shared" si="9"/>
        <v>16380.638922000002</v>
      </c>
      <c r="M40" s="55" t="s">
        <v>265</v>
      </c>
      <c r="N40" s="56" t="s">
        <v>297</v>
      </c>
    </row>
    <row r="41" spans="1:14" ht="15">
      <c r="A41" s="2" t="s">
        <v>89</v>
      </c>
      <c r="B41" s="1" t="s">
        <v>90</v>
      </c>
      <c r="C41" s="14">
        <v>1869</v>
      </c>
      <c r="E41" s="41">
        <f t="shared" si="6"/>
        <v>1869</v>
      </c>
      <c r="F41" s="41">
        <f t="shared" si="1"/>
        <v>37.380000000000003</v>
      </c>
      <c r="G41" s="41">
        <f t="shared" si="7"/>
        <v>140.17499999999998</v>
      </c>
      <c r="H41" s="41">
        <f>+INGENIERIA!O41</f>
        <v>0</v>
      </c>
      <c r="I41" s="41">
        <f t="shared" si="8"/>
        <v>2046.5550000000001</v>
      </c>
      <c r="J41" s="41">
        <f t="shared" si="4"/>
        <v>327.44880000000001</v>
      </c>
      <c r="K41" s="41">
        <f t="shared" si="9"/>
        <v>2374.0038</v>
      </c>
      <c r="M41" s="55" t="s">
        <v>265</v>
      </c>
      <c r="N41" s="56" t="s">
        <v>298</v>
      </c>
    </row>
    <row r="42" spans="1:14" ht="15">
      <c r="A42" s="2" t="s">
        <v>91</v>
      </c>
      <c r="B42" s="1" t="s">
        <v>92</v>
      </c>
      <c r="C42" s="14">
        <v>6236.29</v>
      </c>
      <c r="E42" s="41">
        <f t="shared" si="6"/>
        <v>6236.29</v>
      </c>
      <c r="F42" s="41">
        <f t="shared" si="1"/>
        <v>124.72580000000001</v>
      </c>
      <c r="G42" s="41">
        <f t="shared" si="7"/>
        <v>467.72174999999999</v>
      </c>
      <c r="H42" s="41">
        <f>+INGENIERIA!O42</f>
        <v>0</v>
      </c>
      <c r="I42" s="41">
        <f t="shared" si="8"/>
        <v>6828.7375499999998</v>
      </c>
      <c r="J42" s="41">
        <f t="shared" si="4"/>
        <v>1092.5980079999999</v>
      </c>
      <c r="K42" s="41">
        <f t="shared" si="9"/>
        <v>7921.3355579999998</v>
      </c>
      <c r="M42" s="55" t="s">
        <v>267</v>
      </c>
      <c r="N42" s="56" t="s">
        <v>299</v>
      </c>
    </row>
    <row r="43" spans="1:14" ht="15">
      <c r="A43" s="2" t="s">
        <v>93</v>
      </c>
      <c r="B43" s="1" t="s">
        <v>94</v>
      </c>
      <c r="C43" s="14">
        <v>10326.75</v>
      </c>
      <c r="E43" s="41">
        <f t="shared" si="6"/>
        <v>10326.75</v>
      </c>
      <c r="F43" s="41">
        <f t="shared" si="1"/>
        <v>206.535</v>
      </c>
      <c r="G43" s="41">
        <f t="shared" si="7"/>
        <v>774.50625000000002</v>
      </c>
      <c r="H43" s="41">
        <f>+INGENIERIA!O43</f>
        <v>0</v>
      </c>
      <c r="I43" s="41">
        <f t="shared" si="8"/>
        <v>11307.79125</v>
      </c>
      <c r="J43" s="41">
        <f t="shared" si="4"/>
        <v>1809.2466000000002</v>
      </c>
      <c r="K43" s="41">
        <f t="shared" si="9"/>
        <v>13117.037850000001</v>
      </c>
      <c r="M43" s="55" t="s">
        <v>267</v>
      </c>
      <c r="N43" s="56" t="s">
        <v>300</v>
      </c>
    </row>
    <row r="44" spans="1:14" ht="15">
      <c r="A44" s="2" t="s">
        <v>95</v>
      </c>
      <c r="B44" s="1" t="s">
        <v>96</v>
      </c>
      <c r="C44" s="14">
        <v>1166.6199999999999</v>
      </c>
      <c r="E44" s="41">
        <f t="shared" si="6"/>
        <v>1166.6199999999999</v>
      </c>
      <c r="F44" s="41">
        <f t="shared" si="1"/>
        <v>23.3324</v>
      </c>
      <c r="G44" s="41">
        <f t="shared" si="7"/>
        <v>87.496499999999983</v>
      </c>
      <c r="H44" s="41">
        <f>+INGENIERIA!O44</f>
        <v>0</v>
      </c>
      <c r="I44" s="41">
        <f t="shared" si="8"/>
        <v>1277.4488999999999</v>
      </c>
      <c r="J44" s="41">
        <f t="shared" si="4"/>
        <v>204.39182399999999</v>
      </c>
      <c r="K44" s="41">
        <f t="shared" si="9"/>
        <v>1481.8407239999999</v>
      </c>
      <c r="M44" s="55" t="s">
        <v>291</v>
      </c>
      <c r="N44" s="56" t="s">
        <v>301</v>
      </c>
    </row>
    <row r="45" spans="1:14" ht="15">
      <c r="A45" s="2" t="s">
        <v>97</v>
      </c>
      <c r="B45" s="1" t="s">
        <v>98</v>
      </c>
      <c r="C45" s="14">
        <v>852.13</v>
      </c>
      <c r="E45" s="41">
        <f t="shared" si="6"/>
        <v>852.13</v>
      </c>
      <c r="F45" s="41">
        <f t="shared" si="1"/>
        <v>17.0426</v>
      </c>
      <c r="G45" s="41">
        <f t="shared" si="7"/>
        <v>63.909749999999995</v>
      </c>
      <c r="H45" s="41">
        <f>+INGENIERIA!O45</f>
        <v>0</v>
      </c>
      <c r="I45" s="41">
        <f t="shared" si="8"/>
        <v>933.08235000000002</v>
      </c>
      <c r="J45" s="41">
        <f t="shared" si="4"/>
        <v>149.29317600000002</v>
      </c>
      <c r="K45" s="41">
        <f t="shared" si="9"/>
        <v>1082.375526</v>
      </c>
      <c r="M45" s="55" t="s">
        <v>265</v>
      </c>
      <c r="N45" s="56" t="s">
        <v>302</v>
      </c>
    </row>
    <row r="46" spans="1:14" ht="15">
      <c r="A46" s="2" t="s">
        <v>99</v>
      </c>
      <c r="B46" s="1" t="s">
        <v>100</v>
      </c>
      <c r="C46" s="14">
        <v>6866.34</v>
      </c>
      <c r="E46" s="41">
        <f t="shared" si="6"/>
        <v>6866.34</v>
      </c>
      <c r="F46" s="41">
        <f t="shared" si="1"/>
        <v>137.32680000000002</v>
      </c>
      <c r="G46" s="41">
        <f t="shared" si="7"/>
        <v>514.97550000000001</v>
      </c>
      <c r="H46" s="41">
        <f>+INGENIERIA!O46</f>
        <v>0</v>
      </c>
      <c r="I46" s="41">
        <f t="shared" si="8"/>
        <v>7518.6422999999995</v>
      </c>
      <c r="J46" s="41">
        <f t="shared" si="4"/>
        <v>1202.9827679999999</v>
      </c>
      <c r="K46" s="41">
        <f t="shared" si="9"/>
        <v>8721.6250679999994</v>
      </c>
      <c r="M46" s="55" t="s">
        <v>265</v>
      </c>
      <c r="N46" s="56" t="s">
        <v>303</v>
      </c>
    </row>
    <row r="47" spans="1:14" ht="15">
      <c r="A47" s="2" t="s">
        <v>101</v>
      </c>
      <c r="B47" s="1" t="s">
        <v>102</v>
      </c>
      <c r="C47" s="14">
        <v>1633.31</v>
      </c>
      <c r="E47" s="41">
        <f t="shared" si="6"/>
        <v>1633.31</v>
      </c>
      <c r="F47" s="41">
        <f t="shared" si="1"/>
        <v>32.666199999999996</v>
      </c>
      <c r="G47" s="41">
        <f t="shared" si="7"/>
        <v>122.49824999999998</v>
      </c>
      <c r="H47" s="41">
        <f>+INGENIERIA!O47</f>
        <v>0</v>
      </c>
      <c r="I47" s="41">
        <f t="shared" si="8"/>
        <v>1788.4744499999997</v>
      </c>
      <c r="J47" s="41">
        <f t="shared" si="4"/>
        <v>286.15591199999994</v>
      </c>
      <c r="K47" s="41">
        <f t="shared" si="9"/>
        <v>2074.6303619999999</v>
      </c>
      <c r="M47" s="55" t="s">
        <v>286</v>
      </c>
      <c r="N47" s="56" t="s">
        <v>304</v>
      </c>
    </row>
    <row r="48" spans="1:14" ht="15">
      <c r="A48" s="2" t="s">
        <v>103</v>
      </c>
      <c r="B48" s="1" t="s">
        <v>104</v>
      </c>
      <c r="C48" s="14">
        <v>4734.28</v>
      </c>
      <c r="E48" s="41">
        <f t="shared" si="6"/>
        <v>4734.28</v>
      </c>
      <c r="F48" s="41">
        <f t="shared" si="1"/>
        <v>94.685599999999994</v>
      </c>
      <c r="G48" s="41">
        <f t="shared" si="7"/>
        <v>355.07099999999997</v>
      </c>
      <c r="H48" s="41">
        <f>+INGENIERIA!O48</f>
        <v>0</v>
      </c>
      <c r="I48" s="41">
        <f t="shared" si="8"/>
        <v>5184.0365999999995</v>
      </c>
      <c r="J48" s="41">
        <f t="shared" si="4"/>
        <v>829.44585599999994</v>
      </c>
      <c r="K48" s="41">
        <f t="shared" si="9"/>
        <v>6013.4824559999997</v>
      </c>
      <c r="M48" s="55" t="s">
        <v>263</v>
      </c>
      <c r="N48" s="56" t="s">
        <v>305</v>
      </c>
    </row>
    <row r="49" spans="1:14" ht="15">
      <c r="A49" s="2" t="s">
        <v>105</v>
      </c>
      <c r="B49" s="1" t="s">
        <v>106</v>
      </c>
      <c r="C49" s="14">
        <v>1166.6199999999999</v>
      </c>
      <c r="E49" s="41">
        <f t="shared" si="6"/>
        <v>1166.6199999999999</v>
      </c>
      <c r="F49" s="41">
        <f t="shared" si="1"/>
        <v>23.3324</v>
      </c>
      <c r="G49" s="41">
        <f t="shared" si="7"/>
        <v>87.496499999999983</v>
      </c>
      <c r="H49" s="41">
        <f>+INGENIERIA!O49</f>
        <v>0</v>
      </c>
      <c r="I49" s="41">
        <f t="shared" si="8"/>
        <v>1277.4488999999999</v>
      </c>
      <c r="J49" s="41">
        <f t="shared" si="4"/>
        <v>204.39182399999999</v>
      </c>
      <c r="K49" s="41">
        <f t="shared" si="9"/>
        <v>1481.8407239999999</v>
      </c>
      <c r="M49" s="55" t="s">
        <v>263</v>
      </c>
      <c r="N49" s="56" t="s">
        <v>306</v>
      </c>
    </row>
    <row r="50" spans="1:14" ht="15">
      <c r="A50" s="2" t="s">
        <v>107</v>
      </c>
      <c r="B50" s="1" t="s">
        <v>108</v>
      </c>
      <c r="C50" s="14">
        <v>6596.59</v>
      </c>
      <c r="E50" s="41">
        <f t="shared" si="6"/>
        <v>6596.59</v>
      </c>
      <c r="F50" s="41">
        <f t="shared" si="1"/>
        <v>131.93180000000001</v>
      </c>
      <c r="G50" s="41">
        <f t="shared" si="7"/>
        <v>494.74424999999997</v>
      </c>
      <c r="H50" s="41">
        <f>+INGENIERIA!O50</f>
        <v>0</v>
      </c>
      <c r="I50" s="41">
        <f t="shared" si="8"/>
        <v>7223.2660500000002</v>
      </c>
      <c r="J50" s="41">
        <f t="shared" si="4"/>
        <v>1155.7225680000001</v>
      </c>
      <c r="K50" s="41">
        <f t="shared" si="9"/>
        <v>8378.9886179999994</v>
      </c>
      <c r="M50" s="55" t="s">
        <v>265</v>
      </c>
      <c r="N50" s="56" t="s">
        <v>307</v>
      </c>
    </row>
    <row r="51" spans="1:14" ht="15">
      <c r="A51" s="2" t="s">
        <v>109</v>
      </c>
      <c r="B51" s="1" t="s">
        <v>110</v>
      </c>
      <c r="C51" s="14">
        <v>1869</v>
      </c>
      <c r="E51" s="41">
        <f t="shared" si="6"/>
        <v>1869</v>
      </c>
      <c r="F51" s="41">
        <f t="shared" si="1"/>
        <v>37.380000000000003</v>
      </c>
      <c r="G51" s="41">
        <f t="shared" si="7"/>
        <v>140.17499999999998</v>
      </c>
      <c r="H51" s="41">
        <f>+INGENIERIA!O51</f>
        <v>0</v>
      </c>
      <c r="I51" s="41">
        <f t="shared" si="8"/>
        <v>2046.5550000000001</v>
      </c>
      <c r="J51" s="41">
        <f t="shared" si="4"/>
        <v>327.44880000000001</v>
      </c>
      <c r="K51" s="41">
        <f t="shared" si="9"/>
        <v>2374.0038</v>
      </c>
      <c r="M51" s="55" t="s">
        <v>263</v>
      </c>
      <c r="N51" s="56" t="s">
        <v>308</v>
      </c>
    </row>
    <row r="52" spans="1:14" ht="15">
      <c r="A52" s="2" t="s">
        <v>111</v>
      </c>
      <c r="B52" s="1" t="s">
        <v>112</v>
      </c>
      <c r="C52" s="14">
        <v>4318.6099999999997</v>
      </c>
      <c r="E52" s="41">
        <f t="shared" si="6"/>
        <v>4318.6099999999997</v>
      </c>
      <c r="F52" s="41">
        <f t="shared" si="1"/>
        <v>86.372199999999992</v>
      </c>
      <c r="G52" s="41">
        <f t="shared" si="7"/>
        <v>323.89574999999996</v>
      </c>
      <c r="H52" s="41">
        <f>+INGENIERIA!O52</f>
        <v>0</v>
      </c>
      <c r="I52" s="41">
        <f t="shared" si="8"/>
        <v>4728.8779499999991</v>
      </c>
      <c r="J52" s="41">
        <f t="shared" si="4"/>
        <v>756.62047199999984</v>
      </c>
      <c r="K52" s="41">
        <f t="shared" si="9"/>
        <v>5485.4984219999988</v>
      </c>
      <c r="M52" s="55" t="s">
        <v>263</v>
      </c>
      <c r="N52" s="56" t="s">
        <v>309</v>
      </c>
    </row>
    <row r="53" spans="1:14" ht="15">
      <c r="A53" s="2" t="s">
        <v>113</v>
      </c>
      <c r="B53" s="1" t="s">
        <v>114</v>
      </c>
      <c r="C53" s="14">
        <v>3713.3</v>
      </c>
      <c r="E53" s="41">
        <f>+C53</f>
        <v>3713.3</v>
      </c>
      <c r="F53" s="41">
        <f>+E53*2%</f>
        <v>74.266000000000005</v>
      </c>
      <c r="G53" s="41">
        <f>+E53*7.5%</f>
        <v>278.4975</v>
      </c>
      <c r="H53" s="41">
        <f>+INGENIERIA!O53</f>
        <v>0</v>
      </c>
      <c r="I53" s="41">
        <f>SUM(E53:H53)</f>
        <v>4066.0635000000002</v>
      </c>
      <c r="J53" s="41">
        <f>+I53*16%</f>
        <v>650.5701600000001</v>
      </c>
      <c r="K53" s="41">
        <f>+I53+J53</f>
        <v>4716.6336600000004</v>
      </c>
      <c r="M53" s="55" t="s">
        <v>263</v>
      </c>
      <c r="N53" s="56" t="s">
        <v>310</v>
      </c>
    </row>
    <row r="54" spans="1:14" ht="15">
      <c r="A54" s="2" t="s">
        <v>115</v>
      </c>
      <c r="B54" s="1" t="s">
        <v>116</v>
      </c>
      <c r="C54" s="14">
        <v>1026.69</v>
      </c>
      <c r="E54" s="41">
        <f t="shared" ref="E54:E64" si="10">+C54</f>
        <v>1026.69</v>
      </c>
      <c r="F54" s="41">
        <f t="shared" si="1"/>
        <v>20.533800000000003</v>
      </c>
      <c r="G54" s="41">
        <f t="shared" ref="G54:G64" si="11">+E54*7.5%</f>
        <v>77.001750000000001</v>
      </c>
      <c r="H54" s="41">
        <f>+INGENIERIA!O54</f>
        <v>0</v>
      </c>
      <c r="I54" s="41">
        <f t="shared" ref="I54:I64" si="12">SUM(E54:H54)</f>
        <v>1124.2255499999999</v>
      </c>
      <c r="J54" s="41">
        <f t="shared" si="4"/>
        <v>179.87608799999998</v>
      </c>
      <c r="K54" s="41">
        <f t="shared" ref="K54:K64" si="13">+I54+J54</f>
        <v>1304.1016379999999</v>
      </c>
      <c r="M54" s="55" t="s">
        <v>265</v>
      </c>
      <c r="N54" s="56" t="s">
        <v>311</v>
      </c>
    </row>
    <row r="55" spans="1:14" ht="15">
      <c r="A55" s="2" t="s">
        <v>117</v>
      </c>
      <c r="B55" s="1" t="s">
        <v>118</v>
      </c>
      <c r="C55" s="14">
        <v>1500.03</v>
      </c>
      <c r="E55" s="41">
        <f t="shared" si="10"/>
        <v>1500.03</v>
      </c>
      <c r="F55" s="41">
        <f t="shared" si="1"/>
        <v>30.000599999999999</v>
      </c>
      <c r="G55" s="41">
        <f t="shared" si="11"/>
        <v>112.50224999999999</v>
      </c>
      <c r="H55" s="41">
        <f>+INGENIERIA!O55</f>
        <v>0</v>
      </c>
      <c r="I55" s="41">
        <f t="shared" si="12"/>
        <v>1642.5328500000001</v>
      </c>
      <c r="J55" s="41">
        <f t="shared" si="4"/>
        <v>262.80525599999999</v>
      </c>
      <c r="K55" s="41">
        <f t="shared" si="13"/>
        <v>1905.3381060000002</v>
      </c>
      <c r="M55" s="55" t="s">
        <v>291</v>
      </c>
      <c r="N55" s="56" t="s">
        <v>312</v>
      </c>
    </row>
    <row r="56" spans="1:14" ht="15">
      <c r="A56" s="2" t="s">
        <v>119</v>
      </c>
      <c r="B56" s="1" t="s">
        <v>120</v>
      </c>
      <c r="C56" s="14">
        <v>1869</v>
      </c>
      <c r="E56" s="41">
        <f t="shared" si="10"/>
        <v>1869</v>
      </c>
      <c r="F56" s="41">
        <f t="shared" si="1"/>
        <v>37.380000000000003</v>
      </c>
      <c r="G56" s="41">
        <f t="shared" si="11"/>
        <v>140.17499999999998</v>
      </c>
      <c r="H56" s="41">
        <f>+INGENIERIA!O56</f>
        <v>0</v>
      </c>
      <c r="I56" s="41">
        <f t="shared" si="12"/>
        <v>2046.5550000000001</v>
      </c>
      <c r="J56" s="41">
        <f t="shared" si="4"/>
        <v>327.44880000000001</v>
      </c>
      <c r="K56" s="41">
        <f t="shared" si="13"/>
        <v>2374.0038</v>
      </c>
      <c r="M56" s="55" t="s">
        <v>286</v>
      </c>
      <c r="N56" s="56" t="s">
        <v>313</v>
      </c>
    </row>
    <row r="57" spans="1:14" ht="15">
      <c r="A57" s="2" t="s">
        <v>121</v>
      </c>
      <c r="B57" s="1" t="s">
        <v>122</v>
      </c>
      <c r="C57" s="14">
        <v>7195.28</v>
      </c>
      <c r="E57" s="41">
        <f t="shared" si="10"/>
        <v>7195.28</v>
      </c>
      <c r="F57" s="41">
        <f t="shared" si="1"/>
        <v>143.90559999999999</v>
      </c>
      <c r="G57" s="41">
        <f t="shared" si="11"/>
        <v>539.64599999999996</v>
      </c>
      <c r="H57" s="41">
        <f>+INGENIERIA!O57</f>
        <v>0</v>
      </c>
      <c r="I57" s="41">
        <f t="shared" si="12"/>
        <v>7878.8315999999995</v>
      </c>
      <c r="J57" s="41">
        <f t="shared" si="4"/>
        <v>1260.6130559999999</v>
      </c>
      <c r="K57" s="41">
        <f t="shared" si="13"/>
        <v>9139.4446559999997</v>
      </c>
      <c r="M57" s="55" t="s">
        <v>265</v>
      </c>
      <c r="N57" s="56" t="s">
        <v>314</v>
      </c>
    </row>
    <row r="58" spans="1:14" ht="15">
      <c r="A58" s="2" t="s">
        <v>123</v>
      </c>
      <c r="B58" s="1" t="s">
        <v>124</v>
      </c>
      <c r="C58" s="14">
        <v>1626.54</v>
      </c>
      <c r="E58" s="41">
        <f t="shared" si="10"/>
        <v>1626.54</v>
      </c>
      <c r="F58" s="41">
        <f t="shared" si="1"/>
        <v>32.530799999999999</v>
      </c>
      <c r="G58" s="41">
        <f t="shared" si="11"/>
        <v>121.9905</v>
      </c>
      <c r="H58" s="41">
        <f>+INGENIERIA!O58</f>
        <v>0</v>
      </c>
      <c r="I58" s="41">
        <f t="shared" si="12"/>
        <v>1781.0612999999998</v>
      </c>
      <c r="J58" s="41">
        <f t="shared" si="4"/>
        <v>284.969808</v>
      </c>
      <c r="K58" s="41">
        <f t="shared" si="13"/>
        <v>2066.0311079999997</v>
      </c>
      <c r="M58" s="55" t="s">
        <v>291</v>
      </c>
      <c r="N58" s="56" t="s">
        <v>315</v>
      </c>
    </row>
    <row r="59" spans="1:14" ht="15">
      <c r="A59" s="2" t="s">
        <v>125</v>
      </c>
      <c r="B59" s="1" t="s">
        <v>126</v>
      </c>
      <c r="C59" s="14">
        <v>2523.31</v>
      </c>
      <c r="E59" s="41">
        <f t="shared" si="10"/>
        <v>2523.31</v>
      </c>
      <c r="F59" s="41">
        <f t="shared" si="1"/>
        <v>50.466200000000001</v>
      </c>
      <c r="G59" s="41">
        <f t="shared" si="11"/>
        <v>189.24824999999998</v>
      </c>
      <c r="H59" s="41">
        <f>+INGENIERIA!O59</f>
        <v>0</v>
      </c>
      <c r="I59" s="41">
        <f t="shared" si="12"/>
        <v>2763.0244499999999</v>
      </c>
      <c r="J59" s="41">
        <f t="shared" si="4"/>
        <v>442.083912</v>
      </c>
      <c r="K59" s="41">
        <f t="shared" si="13"/>
        <v>3205.1083619999999</v>
      </c>
      <c r="M59" s="55" t="s">
        <v>291</v>
      </c>
      <c r="N59" s="56" t="s">
        <v>316</v>
      </c>
    </row>
    <row r="60" spans="1:14" ht="15">
      <c r="A60" s="2" t="s">
        <v>127</v>
      </c>
      <c r="B60" s="1" t="s">
        <v>128</v>
      </c>
      <c r="C60" s="14">
        <v>1026.69</v>
      </c>
      <c r="E60" s="41">
        <f t="shared" si="10"/>
        <v>1026.69</v>
      </c>
      <c r="F60" s="41">
        <f t="shared" si="1"/>
        <v>20.533800000000003</v>
      </c>
      <c r="G60" s="41">
        <f t="shared" si="11"/>
        <v>77.001750000000001</v>
      </c>
      <c r="H60" s="41">
        <f>+INGENIERIA!O60</f>
        <v>0</v>
      </c>
      <c r="I60" s="41">
        <f t="shared" si="12"/>
        <v>1124.2255499999999</v>
      </c>
      <c r="J60" s="41">
        <f t="shared" si="4"/>
        <v>179.87608799999998</v>
      </c>
      <c r="K60" s="41">
        <f t="shared" si="13"/>
        <v>1304.1016379999999</v>
      </c>
      <c r="M60" s="55" t="s">
        <v>267</v>
      </c>
      <c r="N60" s="56" t="s">
        <v>317</v>
      </c>
    </row>
    <row r="61" spans="1:14" ht="15">
      <c r="A61" s="2" t="s">
        <v>129</v>
      </c>
      <c r="B61" s="1" t="s">
        <v>130</v>
      </c>
      <c r="C61" s="14">
        <v>4840.28</v>
      </c>
      <c r="E61" s="41">
        <f t="shared" si="10"/>
        <v>4840.28</v>
      </c>
      <c r="F61" s="41">
        <f t="shared" si="1"/>
        <v>96.805599999999998</v>
      </c>
      <c r="G61" s="41">
        <f t="shared" si="11"/>
        <v>363.02099999999996</v>
      </c>
      <c r="H61" s="41">
        <f>+INGENIERIA!O61</f>
        <v>0</v>
      </c>
      <c r="I61" s="41">
        <f t="shared" si="12"/>
        <v>5300.1065999999992</v>
      </c>
      <c r="J61" s="41">
        <f t="shared" si="4"/>
        <v>848.01705599999991</v>
      </c>
      <c r="K61" s="41">
        <f t="shared" si="13"/>
        <v>6148.1236559999988</v>
      </c>
      <c r="M61" s="55" t="s">
        <v>265</v>
      </c>
      <c r="N61" s="56" t="s">
        <v>318</v>
      </c>
    </row>
    <row r="62" spans="1:14" ht="15">
      <c r="A62" s="2" t="s">
        <v>131</v>
      </c>
      <c r="B62" s="1" t="s">
        <v>132</v>
      </c>
      <c r="C62" s="14">
        <v>1633.38</v>
      </c>
      <c r="E62" s="41">
        <f t="shared" si="10"/>
        <v>1633.38</v>
      </c>
      <c r="F62" s="41">
        <f t="shared" si="1"/>
        <v>32.6676</v>
      </c>
      <c r="G62" s="41">
        <f t="shared" si="11"/>
        <v>122.5035</v>
      </c>
      <c r="H62" s="41">
        <f>+INGENIERIA!O62</f>
        <v>0</v>
      </c>
      <c r="I62" s="41">
        <f t="shared" si="12"/>
        <v>1788.5511000000001</v>
      </c>
      <c r="J62" s="41">
        <f t="shared" si="4"/>
        <v>286.16817600000002</v>
      </c>
      <c r="K62" s="41">
        <f t="shared" si="13"/>
        <v>2074.7192760000003</v>
      </c>
      <c r="M62" s="55" t="s">
        <v>267</v>
      </c>
      <c r="N62" s="56" t="s">
        <v>319</v>
      </c>
    </row>
    <row r="63" spans="1:14" ht="15">
      <c r="A63" s="2" t="s">
        <v>133</v>
      </c>
      <c r="B63" s="1" t="s">
        <v>134</v>
      </c>
      <c r="C63" s="14">
        <v>2673.31</v>
      </c>
      <c r="E63" s="41">
        <f t="shared" si="10"/>
        <v>2673.31</v>
      </c>
      <c r="F63" s="41">
        <f t="shared" si="1"/>
        <v>53.466200000000001</v>
      </c>
      <c r="G63" s="41">
        <f t="shared" si="11"/>
        <v>200.49824999999998</v>
      </c>
      <c r="H63" s="41">
        <f>+INGENIERIA!O63</f>
        <v>0</v>
      </c>
      <c r="I63" s="41">
        <f t="shared" si="12"/>
        <v>2927.2744499999999</v>
      </c>
      <c r="J63" s="41">
        <f t="shared" si="4"/>
        <v>468.36391199999997</v>
      </c>
      <c r="K63" s="41">
        <f t="shared" si="13"/>
        <v>3395.6383619999997</v>
      </c>
      <c r="M63" s="55" t="s">
        <v>291</v>
      </c>
      <c r="N63" s="56" t="s">
        <v>320</v>
      </c>
    </row>
    <row r="64" spans="1:14" ht="15">
      <c r="A64" s="2" t="s">
        <v>135</v>
      </c>
      <c r="B64" s="1" t="s">
        <v>136</v>
      </c>
      <c r="C64" s="14">
        <v>4802.6499999999996</v>
      </c>
      <c r="E64" s="41">
        <f t="shared" si="10"/>
        <v>4802.6499999999996</v>
      </c>
      <c r="F64" s="41">
        <f t="shared" si="1"/>
        <v>96.052999999999997</v>
      </c>
      <c r="G64" s="41">
        <f t="shared" si="11"/>
        <v>360.19874999999996</v>
      </c>
      <c r="H64" s="41">
        <f>+INGENIERIA!O64</f>
        <v>0</v>
      </c>
      <c r="I64" s="41">
        <f t="shared" si="12"/>
        <v>5258.9017499999991</v>
      </c>
      <c r="J64" s="41">
        <f t="shared" si="4"/>
        <v>841.42427999999984</v>
      </c>
      <c r="K64" s="41">
        <f t="shared" si="13"/>
        <v>6100.3260299999993</v>
      </c>
      <c r="M64" s="55" t="s">
        <v>263</v>
      </c>
      <c r="N64" s="56" t="s">
        <v>321</v>
      </c>
    </row>
    <row r="65" spans="1:11" s="7" customFormat="1">
      <c r="A65" s="17" t="s">
        <v>137</v>
      </c>
      <c r="C65" s="7" t="s">
        <v>138</v>
      </c>
      <c r="E65" s="39" t="s">
        <v>138</v>
      </c>
      <c r="F65" s="39" t="s">
        <v>138</v>
      </c>
      <c r="G65" s="39" t="s">
        <v>138</v>
      </c>
      <c r="H65" s="39" t="s">
        <v>138</v>
      </c>
      <c r="I65" s="39" t="s">
        <v>138</v>
      </c>
      <c r="J65" s="39" t="s">
        <v>138</v>
      </c>
      <c r="K65" s="39" t="s">
        <v>138</v>
      </c>
    </row>
    <row r="66" spans="1:11">
      <c r="C66" s="19">
        <v>201038.17</v>
      </c>
      <c r="E66" s="42">
        <f>SUM(E12:E64)</f>
        <v>201038.16999999995</v>
      </c>
      <c r="F66" s="42">
        <f t="shared" ref="F66:K66" si="14">SUM(F12:F64)</f>
        <v>4020.7633999999998</v>
      </c>
      <c r="G66" s="42">
        <f t="shared" si="14"/>
        <v>15077.862749999998</v>
      </c>
      <c r="H66" s="42">
        <f t="shared" si="14"/>
        <v>0</v>
      </c>
      <c r="I66" s="42">
        <f t="shared" si="14"/>
        <v>220136.79614999998</v>
      </c>
      <c r="J66" s="42">
        <f t="shared" si="14"/>
        <v>35221.88738399998</v>
      </c>
      <c r="K66" s="42">
        <f t="shared" si="14"/>
        <v>255358.68353399998</v>
      </c>
    </row>
    <row r="68" spans="1:11">
      <c r="A68" s="12" t="s">
        <v>139</v>
      </c>
    </row>
    <row r="69" spans="1:11">
      <c r="A69" s="2" t="s">
        <v>140</v>
      </c>
      <c r="B69" s="1" t="s">
        <v>141</v>
      </c>
      <c r="C69" s="14">
        <v>2648.58</v>
      </c>
      <c r="E69" s="41">
        <f>+C69</f>
        <v>2648.58</v>
      </c>
      <c r="F69" s="41">
        <f>+E69*2%</f>
        <v>52.971600000000002</v>
      </c>
      <c r="G69" s="41">
        <f>+E69*7.5%</f>
        <v>198.64349999999999</v>
      </c>
      <c r="H69" s="41">
        <f>+INGENIERIA!O69</f>
        <v>129.78</v>
      </c>
      <c r="I69" s="41">
        <f>SUM(E69:H69)</f>
        <v>3029.9751000000001</v>
      </c>
      <c r="J69" s="41">
        <f>+I69*16%</f>
        <v>484.79601600000001</v>
      </c>
      <c r="K69" s="41">
        <f>+I69+J69</f>
        <v>3514.7711159999999</v>
      </c>
    </row>
    <row r="70" spans="1:11">
      <c r="A70" s="2" t="s">
        <v>142</v>
      </c>
      <c r="B70" s="1" t="s">
        <v>143</v>
      </c>
      <c r="C70" s="14">
        <v>6488.77</v>
      </c>
      <c r="E70" s="41">
        <f t="shared" ref="E70:E81" si="15">+C70</f>
        <v>6488.77</v>
      </c>
      <c r="F70" s="41">
        <f t="shared" ref="F70:F110" si="16">+E70*2%</f>
        <v>129.77540000000002</v>
      </c>
      <c r="G70" s="41">
        <f t="shared" ref="G70:G81" si="17">+E70*7.5%</f>
        <v>486.65775000000002</v>
      </c>
      <c r="H70" s="41">
        <f>+INGENIERIA!O70</f>
        <v>317.95</v>
      </c>
      <c r="I70" s="41">
        <f t="shared" ref="I70:I81" si="18">SUM(E70:H70)</f>
        <v>7423.153150000001</v>
      </c>
      <c r="J70" s="41">
        <f t="shared" ref="J70:J110" si="19">+I70*16%</f>
        <v>1187.7045040000003</v>
      </c>
      <c r="K70" s="41">
        <f t="shared" ref="K70:K81" si="20">+I70+J70</f>
        <v>8610.8576540000013</v>
      </c>
    </row>
    <row r="71" spans="1:11">
      <c r="A71" s="2" t="s">
        <v>144</v>
      </c>
      <c r="B71" s="1" t="s">
        <v>145</v>
      </c>
      <c r="C71" s="14">
        <v>2989.06</v>
      </c>
      <c r="E71" s="41">
        <f t="shared" si="15"/>
        <v>2989.06</v>
      </c>
      <c r="F71" s="41">
        <f t="shared" si="16"/>
        <v>59.781199999999998</v>
      </c>
      <c r="G71" s="41">
        <f t="shared" si="17"/>
        <v>224.17949999999999</v>
      </c>
      <c r="H71" s="41">
        <f>+INGENIERIA!O71</f>
        <v>146.46</v>
      </c>
      <c r="I71" s="41">
        <f t="shared" si="18"/>
        <v>3419.4807000000001</v>
      </c>
      <c r="J71" s="41">
        <f t="shared" si="19"/>
        <v>547.11691200000007</v>
      </c>
      <c r="K71" s="41">
        <f t="shared" si="20"/>
        <v>3966.597612</v>
      </c>
    </row>
    <row r="72" spans="1:11">
      <c r="A72" s="2" t="s">
        <v>146</v>
      </c>
      <c r="B72" s="1" t="s">
        <v>147</v>
      </c>
      <c r="C72" s="14">
        <v>1332.35</v>
      </c>
      <c r="E72" s="41">
        <f t="shared" si="15"/>
        <v>1332.35</v>
      </c>
      <c r="F72" s="41">
        <f t="shared" si="16"/>
        <v>26.646999999999998</v>
      </c>
      <c r="G72" s="41">
        <f t="shared" si="17"/>
        <v>99.926249999999996</v>
      </c>
      <c r="H72" s="41">
        <f>+INGENIERIA!O72</f>
        <v>65.290000000000006</v>
      </c>
      <c r="I72" s="41">
        <f t="shared" si="18"/>
        <v>1524.2132499999998</v>
      </c>
      <c r="J72" s="41">
        <f t="shared" si="19"/>
        <v>243.87411999999998</v>
      </c>
      <c r="K72" s="41">
        <f t="shared" si="20"/>
        <v>1768.0873699999997</v>
      </c>
    </row>
    <row r="73" spans="1:11">
      <c r="A73" s="2" t="s">
        <v>148</v>
      </c>
      <c r="B73" s="1" t="s">
        <v>149</v>
      </c>
      <c r="C73" s="14">
        <v>2996.14</v>
      </c>
      <c r="E73" s="41">
        <f t="shared" si="15"/>
        <v>2996.14</v>
      </c>
      <c r="F73" s="41">
        <f t="shared" si="16"/>
        <v>59.922799999999995</v>
      </c>
      <c r="G73" s="41">
        <f t="shared" si="17"/>
        <v>224.7105</v>
      </c>
      <c r="H73" s="41">
        <f>+INGENIERIA!O73</f>
        <v>146.81</v>
      </c>
      <c r="I73" s="41">
        <f t="shared" si="18"/>
        <v>3427.5832999999998</v>
      </c>
      <c r="J73" s="41">
        <f t="shared" si="19"/>
        <v>548.41332799999998</v>
      </c>
      <c r="K73" s="41">
        <f t="shared" si="20"/>
        <v>3975.9966279999999</v>
      </c>
    </row>
    <row r="74" spans="1:11">
      <c r="A74" s="2" t="s">
        <v>150</v>
      </c>
      <c r="B74" s="1" t="s">
        <v>151</v>
      </c>
      <c r="C74" s="14">
        <v>2801.35</v>
      </c>
      <c r="E74" s="41">
        <f t="shared" si="15"/>
        <v>2801.35</v>
      </c>
      <c r="F74" s="41">
        <f t="shared" si="16"/>
        <v>56.027000000000001</v>
      </c>
      <c r="G74" s="41">
        <f t="shared" si="17"/>
        <v>210.10124999999999</v>
      </c>
      <c r="H74" s="41">
        <f>+INGENIERIA!O74</f>
        <v>0</v>
      </c>
      <c r="I74" s="41">
        <f t="shared" si="18"/>
        <v>3067.4782500000001</v>
      </c>
      <c r="J74" s="41">
        <f t="shared" si="19"/>
        <v>490.79652000000004</v>
      </c>
      <c r="K74" s="41">
        <f t="shared" si="20"/>
        <v>3558.27477</v>
      </c>
    </row>
    <row r="75" spans="1:11">
      <c r="A75" s="2" t="s">
        <v>152</v>
      </c>
      <c r="B75" s="1" t="s">
        <v>153</v>
      </c>
      <c r="C75" s="14">
        <v>1514.09</v>
      </c>
      <c r="E75" s="41">
        <f t="shared" si="15"/>
        <v>1514.09</v>
      </c>
      <c r="F75" s="41">
        <f t="shared" si="16"/>
        <v>30.2818</v>
      </c>
      <c r="G75" s="41">
        <f t="shared" si="17"/>
        <v>113.55674999999999</v>
      </c>
      <c r="H75" s="41">
        <f>+INGENIERIA!O75</f>
        <v>74.19</v>
      </c>
      <c r="I75" s="41">
        <f t="shared" si="18"/>
        <v>1732.1185499999999</v>
      </c>
      <c r="J75" s="41">
        <f t="shared" si="19"/>
        <v>277.13896799999998</v>
      </c>
      <c r="K75" s="41">
        <f t="shared" si="20"/>
        <v>2009.2575179999999</v>
      </c>
    </row>
    <row r="76" spans="1:11">
      <c r="A76" s="2" t="s">
        <v>154</v>
      </c>
      <c r="B76" s="1" t="s">
        <v>155</v>
      </c>
      <c r="C76" s="14">
        <v>3516.91</v>
      </c>
      <c r="E76" s="41">
        <f t="shared" si="15"/>
        <v>3516.91</v>
      </c>
      <c r="F76" s="41">
        <f t="shared" si="16"/>
        <v>70.338200000000001</v>
      </c>
      <c r="G76" s="41">
        <f t="shared" si="17"/>
        <v>263.76824999999997</v>
      </c>
      <c r="H76" s="41">
        <f>+INGENIERIA!O76</f>
        <v>0</v>
      </c>
      <c r="I76" s="41">
        <f t="shared" si="18"/>
        <v>3851.0164500000001</v>
      </c>
      <c r="J76" s="41">
        <f t="shared" si="19"/>
        <v>616.16263200000003</v>
      </c>
      <c r="K76" s="41">
        <f t="shared" si="20"/>
        <v>4467.1790820000006</v>
      </c>
    </row>
    <row r="77" spans="1:11">
      <c r="A77" s="2" t="s">
        <v>156</v>
      </c>
      <c r="B77" s="1" t="s">
        <v>157</v>
      </c>
      <c r="C77" s="14">
        <v>2983.12</v>
      </c>
      <c r="E77" s="41">
        <f t="shared" si="15"/>
        <v>2983.12</v>
      </c>
      <c r="F77" s="41">
        <f t="shared" si="16"/>
        <v>59.662399999999998</v>
      </c>
      <c r="G77" s="41">
        <f t="shared" si="17"/>
        <v>223.73399999999998</v>
      </c>
      <c r="H77" s="41">
        <f>+INGENIERIA!O77</f>
        <v>146.16999999999999</v>
      </c>
      <c r="I77" s="41">
        <f t="shared" si="18"/>
        <v>3412.6864</v>
      </c>
      <c r="J77" s="41">
        <f t="shared" si="19"/>
        <v>546.02982399999996</v>
      </c>
      <c r="K77" s="41">
        <f t="shared" si="20"/>
        <v>3958.7162239999998</v>
      </c>
    </row>
    <row r="78" spans="1:11">
      <c r="A78" s="2" t="s">
        <v>158</v>
      </c>
      <c r="B78" s="1" t="s">
        <v>159</v>
      </c>
      <c r="C78" s="14">
        <v>5643.29</v>
      </c>
      <c r="E78" s="41">
        <f t="shared" si="15"/>
        <v>5643.29</v>
      </c>
      <c r="F78" s="41">
        <f t="shared" si="16"/>
        <v>112.86580000000001</v>
      </c>
      <c r="G78" s="41">
        <f t="shared" si="17"/>
        <v>423.24674999999996</v>
      </c>
      <c r="H78" s="41">
        <f>+INGENIERIA!O78</f>
        <v>276.52</v>
      </c>
      <c r="I78" s="41">
        <f t="shared" si="18"/>
        <v>6455.9225499999993</v>
      </c>
      <c r="J78" s="41">
        <f t="shared" si="19"/>
        <v>1032.9476079999999</v>
      </c>
      <c r="K78" s="41">
        <f t="shared" si="20"/>
        <v>7488.8701579999997</v>
      </c>
    </row>
    <row r="79" spans="1:11">
      <c r="A79" s="2" t="s">
        <v>160</v>
      </c>
      <c r="B79" s="1" t="s">
        <v>161</v>
      </c>
      <c r="C79" s="14">
        <v>4237.7299999999996</v>
      </c>
      <c r="E79" s="41">
        <f t="shared" si="15"/>
        <v>4237.7299999999996</v>
      </c>
      <c r="F79" s="41">
        <f t="shared" si="16"/>
        <v>84.754599999999996</v>
      </c>
      <c r="G79" s="41">
        <f t="shared" si="17"/>
        <v>317.82974999999993</v>
      </c>
      <c r="H79" s="41">
        <f>+INGENIERIA!O79</f>
        <v>207.65</v>
      </c>
      <c r="I79" s="41">
        <f t="shared" si="18"/>
        <v>4847.9643499999993</v>
      </c>
      <c r="J79" s="41">
        <f t="shared" si="19"/>
        <v>775.67429599999991</v>
      </c>
      <c r="K79" s="41">
        <f t="shared" si="20"/>
        <v>5623.6386459999994</v>
      </c>
    </row>
    <row r="80" spans="1:11">
      <c r="A80" s="2" t="s">
        <v>162</v>
      </c>
      <c r="B80" s="1" t="s">
        <v>163</v>
      </c>
      <c r="C80" s="14">
        <v>879</v>
      </c>
      <c r="E80" s="41">
        <f t="shared" si="15"/>
        <v>879</v>
      </c>
      <c r="F80" s="41">
        <f t="shared" si="16"/>
        <v>17.580000000000002</v>
      </c>
      <c r="G80" s="41">
        <f t="shared" si="17"/>
        <v>65.924999999999997</v>
      </c>
      <c r="H80" s="41">
        <f>+INGENIERIA!O80</f>
        <v>43.07</v>
      </c>
      <c r="I80" s="41">
        <f t="shared" si="18"/>
        <v>1005.575</v>
      </c>
      <c r="J80" s="41">
        <f t="shared" si="19"/>
        <v>160.89200000000002</v>
      </c>
      <c r="K80" s="41">
        <f t="shared" si="20"/>
        <v>1166.4670000000001</v>
      </c>
    </row>
    <row r="81" spans="1:11">
      <c r="A81" s="2" t="s">
        <v>164</v>
      </c>
      <c r="B81" s="1" t="s">
        <v>165</v>
      </c>
      <c r="C81" s="14">
        <v>3894.36</v>
      </c>
      <c r="E81" s="41">
        <f t="shared" si="15"/>
        <v>3894.36</v>
      </c>
      <c r="F81" s="41">
        <f t="shared" si="16"/>
        <v>77.887200000000007</v>
      </c>
      <c r="G81" s="41">
        <f t="shared" si="17"/>
        <v>292.077</v>
      </c>
      <c r="H81" s="41">
        <f>+INGENIERIA!O81</f>
        <v>0</v>
      </c>
      <c r="I81" s="41">
        <f t="shared" si="18"/>
        <v>4264.3242</v>
      </c>
      <c r="J81" s="41">
        <f t="shared" si="19"/>
        <v>682.29187200000001</v>
      </c>
      <c r="K81" s="41">
        <f t="shared" si="20"/>
        <v>4946.6160719999998</v>
      </c>
    </row>
    <row r="82" spans="1:11">
      <c r="A82" s="2" t="s">
        <v>166</v>
      </c>
      <c r="B82" s="1" t="s">
        <v>167</v>
      </c>
      <c r="C82" s="14">
        <v>4919.6400000000003</v>
      </c>
      <c r="E82" s="41">
        <f t="shared" ref="E82:E101" si="21">+C82</f>
        <v>4919.6400000000003</v>
      </c>
      <c r="F82" s="41">
        <f t="shared" si="16"/>
        <v>98.392800000000008</v>
      </c>
      <c r="G82" s="41">
        <f t="shared" ref="G82:G101" si="22">+E82*7.5%</f>
        <v>368.97300000000001</v>
      </c>
      <c r="H82" s="41">
        <f>+INGENIERIA!O82</f>
        <v>0</v>
      </c>
      <c r="I82" s="41">
        <f t="shared" ref="I82:I101" si="23">SUM(E82:H82)</f>
        <v>5387.0057999999999</v>
      </c>
      <c r="J82" s="41">
        <f t="shared" si="19"/>
        <v>861.920928</v>
      </c>
      <c r="K82" s="41">
        <f t="shared" ref="K82:K101" si="24">+I82+J82</f>
        <v>6248.9267280000004</v>
      </c>
    </row>
    <row r="83" spans="1:11">
      <c r="A83" s="2" t="s">
        <v>168</v>
      </c>
      <c r="B83" s="1" t="s">
        <v>169</v>
      </c>
      <c r="C83" s="14">
        <v>2226</v>
      </c>
      <c r="E83" s="41">
        <f t="shared" si="21"/>
        <v>2226</v>
      </c>
      <c r="F83" s="41">
        <f t="shared" si="16"/>
        <v>44.52</v>
      </c>
      <c r="G83" s="41">
        <f t="shared" si="22"/>
        <v>166.95</v>
      </c>
      <c r="H83" s="41">
        <f>+INGENIERIA!O83</f>
        <v>0</v>
      </c>
      <c r="I83" s="41">
        <f t="shared" si="23"/>
        <v>2437.4699999999998</v>
      </c>
      <c r="J83" s="41">
        <f t="shared" si="19"/>
        <v>389.99519999999995</v>
      </c>
      <c r="K83" s="41">
        <f t="shared" si="24"/>
        <v>2827.4651999999996</v>
      </c>
    </row>
    <row r="84" spans="1:11">
      <c r="A84" s="2" t="s">
        <v>170</v>
      </c>
      <c r="B84" s="1" t="s">
        <v>171</v>
      </c>
      <c r="C84" s="14">
        <v>2373.9899999999998</v>
      </c>
      <c r="E84" s="41">
        <f t="shared" si="21"/>
        <v>2373.9899999999998</v>
      </c>
      <c r="F84" s="41">
        <f t="shared" si="16"/>
        <v>47.479799999999997</v>
      </c>
      <c r="G84" s="41">
        <f t="shared" si="22"/>
        <v>178.04924999999997</v>
      </c>
      <c r="H84" s="41">
        <f>+INGENIERIA!O84</f>
        <v>116.33</v>
      </c>
      <c r="I84" s="41">
        <f t="shared" si="23"/>
        <v>2715.8490499999998</v>
      </c>
      <c r="J84" s="41">
        <f t="shared" si="19"/>
        <v>434.53584799999999</v>
      </c>
      <c r="K84" s="41">
        <f t="shared" si="24"/>
        <v>3150.3848979999998</v>
      </c>
    </row>
    <row r="85" spans="1:11">
      <c r="A85" s="2" t="s">
        <v>172</v>
      </c>
      <c r="B85" s="1" t="s">
        <v>173</v>
      </c>
      <c r="C85" s="14">
        <v>2652.59</v>
      </c>
      <c r="E85" s="41">
        <f t="shared" si="21"/>
        <v>2652.59</v>
      </c>
      <c r="F85" s="41">
        <f t="shared" si="16"/>
        <v>53.051800000000007</v>
      </c>
      <c r="G85" s="41">
        <f t="shared" si="22"/>
        <v>198.94425000000001</v>
      </c>
      <c r="H85" s="41">
        <f>+INGENIERIA!O85</f>
        <v>129.97999999999999</v>
      </c>
      <c r="I85" s="41">
        <f t="shared" si="23"/>
        <v>3034.5660500000004</v>
      </c>
      <c r="J85" s="41">
        <f t="shared" si="19"/>
        <v>485.53056800000007</v>
      </c>
      <c r="K85" s="41">
        <f t="shared" si="24"/>
        <v>3520.0966180000005</v>
      </c>
    </row>
    <row r="86" spans="1:11">
      <c r="A86" s="2" t="s">
        <v>174</v>
      </c>
      <c r="B86" s="1" t="s">
        <v>175</v>
      </c>
      <c r="C86" s="14">
        <v>5687.37</v>
      </c>
      <c r="E86" s="41">
        <f t="shared" si="21"/>
        <v>5687.37</v>
      </c>
      <c r="F86" s="41">
        <f t="shared" si="16"/>
        <v>113.7474</v>
      </c>
      <c r="G86" s="41">
        <f t="shared" si="22"/>
        <v>426.55275</v>
      </c>
      <c r="H86" s="41">
        <f>+INGENIERIA!O86</f>
        <v>0</v>
      </c>
      <c r="I86" s="41">
        <f t="shared" si="23"/>
        <v>6227.6701499999999</v>
      </c>
      <c r="J86" s="41">
        <f t="shared" si="19"/>
        <v>996.42722400000002</v>
      </c>
      <c r="K86" s="41">
        <f t="shared" si="24"/>
        <v>7224.0973739999999</v>
      </c>
    </row>
    <row r="87" spans="1:11">
      <c r="A87" s="2" t="s">
        <v>176</v>
      </c>
      <c r="B87" s="1" t="s">
        <v>177</v>
      </c>
      <c r="C87" s="14">
        <v>2986.44</v>
      </c>
      <c r="E87" s="41">
        <f t="shared" si="21"/>
        <v>2986.44</v>
      </c>
      <c r="F87" s="41">
        <f t="shared" si="16"/>
        <v>59.7288</v>
      </c>
      <c r="G87" s="41">
        <f t="shared" si="22"/>
        <v>223.983</v>
      </c>
      <c r="H87" s="41">
        <f>+INGENIERIA!O87</f>
        <v>146.36000000000001</v>
      </c>
      <c r="I87" s="41">
        <f t="shared" si="23"/>
        <v>3416.5118000000002</v>
      </c>
      <c r="J87" s="41">
        <f t="shared" si="19"/>
        <v>546.64188799999999</v>
      </c>
      <c r="K87" s="41">
        <f t="shared" si="24"/>
        <v>3963.1536880000003</v>
      </c>
    </row>
    <row r="88" spans="1:11">
      <c r="A88" s="2" t="s">
        <v>178</v>
      </c>
      <c r="B88" s="1" t="s">
        <v>179</v>
      </c>
      <c r="C88" s="14">
        <v>4109.03</v>
      </c>
      <c r="E88" s="41">
        <f t="shared" si="21"/>
        <v>4109.03</v>
      </c>
      <c r="F88" s="41">
        <f t="shared" si="16"/>
        <v>82.180599999999998</v>
      </c>
      <c r="G88" s="41">
        <f t="shared" si="22"/>
        <v>308.17724999999996</v>
      </c>
      <c r="H88" s="41">
        <f>+INGENIERIA!O88</f>
        <v>0</v>
      </c>
      <c r="I88" s="41">
        <f t="shared" si="23"/>
        <v>4499.3878499999992</v>
      </c>
      <c r="J88" s="41">
        <f t="shared" si="19"/>
        <v>719.9020559999999</v>
      </c>
      <c r="K88" s="41">
        <f t="shared" si="24"/>
        <v>5219.2899059999991</v>
      </c>
    </row>
    <row r="89" spans="1:11">
      <c r="A89" s="2" t="s">
        <v>180</v>
      </c>
      <c r="B89" s="1" t="s">
        <v>181</v>
      </c>
      <c r="C89" s="14">
        <v>904.93</v>
      </c>
      <c r="E89" s="41">
        <f t="shared" si="21"/>
        <v>904.93</v>
      </c>
      <c r="F89" s="41">
        <f t="shared" si="16"/>
        <v>18.098600000000001</v>
      </c>
      <c r="G89" s="41">
        <f t="shared" si="22"/>
        <v>67.869749999999996</v>
      </c>
      <c r="H89" s="41">
        <f>+INGENIERIA!O89</f>
        <v>44.34</v>
      </c>
      <c r="I89" s="41">
        <f t="shared" si="23"/>
        <v>1035.2383499999999</v>
      </c>
      <c r="J89" s="41">
        <f t="shared" si="19"/>
        <v>165.63813599999997</v>
      </c>
      <c r="K89" s="41">
        <f t="shared" si="24"/>
        <v>1200.8764859999999</v>
      </c>
    </row>
    <row r="90" spans="1:11">
      <c r="A90" s="2" t="s">
        <v>182</v>
      </c>
      <c r="B90" s="1" t="s">
        <v>183</v>
      </c>
      <c r="C90" s="14">
        <v>4728.68</v>
      </c>
      <c r="E90" s="41">
        <f t="shared" si="21"/>
        <v>4728.68</v>
      </c>
      <c r="F90" s="41">
        <f t="shared" si="16"/>
        <v>94.573600000000013</v>
      </c>
      <c r="G90" s="41">
        <f t="shared" si="22"/>
        <v>354.65100000000001</v>
      </c>
      <c r="H90" s="41">
        <f>+INGENIERIA!O90</f>
        <v>0</v>
      </c>
      <c r="I90" s="41">
        <f t="shared" si="23"/>
        <v>5177.9045999999998</v>
      </c>
      <c r="J90" s="41">
        <f t="shared" si="19"/>
        <v>828.46473600000002</v>
      </c>
      <c r="K90" s="41">
        <f t="shared" si="24"/>
        <v>6006.3693359999997</v>
      </c>
    </row>
    <row r="91" spans="1:11">
      <c r="A91" s="2" t="s">
        <v>184</v>
      </c>
      <c r="B91" s="1" t="s">
        <v>185</v>
      </c>
      <c r="C91" s="14">
        <v>4015.79</v>
      </c>
      <c r="E91" s="41">
        <f t="shared" si="21"/>
        <v>4015.79</v>
      </c>
      <c r="F91" s="41">
        <f t="shared" si="16"/>
        <v>80.315799999999996</v>
      </c>
      <c r="G91" s="41">
        <f t="shared" si="22"/>
        <v>301.18424999999996</v>
      </c>
      <c r="H91" s="41">
        <f>+INGENIERIA!O91</f>
        <v>0</v>
      </c>
      <c r="I91" s="41">
        <f t="shared" si="23"/>
        <v>4397.2900500000005</v>
      </c>
      <c r="J91" s="41">
        <f t="shared" si="19"/>
        <v>703.56640800000014</v>
      </c>
      <c r="K91" s="41">
        <f t="shared" si="24"/>
        <v>5100.8564580000002</v>
      </c>
    </row>
    <row r="92" spans="1:11">
      <c r="A92" s="2" t="s">
        <v>186</v>
      </c>
      <c r="B92" s="1" t="s">
        <v>187</v>
      </c>
      <c r="C92" s="14">
        <v>3119.07</v>
      </c>
      <c r="E92" s="41">
        <f t="shared" si="21"/>
        <v>3119.07</v>
      </c>
      <c r="F92" s="41">
        <f t="shared" si="16"/>
        <v>62.381400000000006</v>
      </c>
      <c r="G92" s="41">
        <f t="shared" si="22"/>
        <v>233.93025</v>
      </c>
      <c r="H92" s="41">
        <f>+INGENIERIA!O92</f>
        <v>0</v>
      </c>
      <c r="I92" s="41">
        <f t="shared" si="23"/>
        <v>3415.3816500000003</v>
      </c>
      <c r="J92" s="41">
        <f t="shared" si="19"/>
        <v>546.46106400000008</v>
      </c>
      <c r="K92" s="41">
        <f t="shared" si="24"/>
        <v>3961.8427140000003</v>
      </c>
    </row>
    <row r="93" spans="1:11">
      <c r="A93" s="2" t="s">
        <v>188</v>
      </c>
      <c r="B93" s="1" t="s">
        <v>189</v>
      </c>
      <c r="C93" s="14">
        <v>2614.12</v>
      </c>
      <c r="E93" s="41">
        <f t="shared" si="21"/>
        <v>2614.12</v>
      </c>
      <c r="F93" s="41">
        <f t="shared" si="16"/>
        <v>52.282399999999996</v>
      </c>
      <c r="G93" s="41">
        <f t="shared" si="22"/>
        <v>196.059</v>
      </c>
      <c r="H93" s="41">
        <f>+INGENIERIA!O93</f>
        <v>128.09</v>
      </c>
      <c r="I93" s="41">
        <f t="shared" si="23"/>
        <v>2990.5514000000003</v>
      </c>
      <c r="J93" s="41">
        <f t="shared" si="19"/>
        <v>478.48822400000006</v>
      </c>
      <c r="K93" s="41">
        <f t="shared" si="24"/>
        <v>3469.0396240000005</v>
      </c>
    </row>
    <row r="94" spans="1:11">
      <c r="A94" s="2" t="s">
        <v>190</v>
      </c>
      <c r="B94" s="1" t="s">
        <v>191</v>
      </c>
      <c r="C94" s="14">
        <v>3344.51</v>
      </c>
      <c r="E94" s="41">
        <f t="shared" si="21"/>
        <v>3344.51</v>
      </c>
      <c r="F94" s="41">
        <f t="shared" si="16"/>
        <v>66.890200000000007</v>
      </c>
      <c r="G94" s="41">
        <f t="shared" si="22"/>
        <v>250.83825000000002</v>
      </c>
      <c r="H94" s="41">
        <f>+INGENIERIA!O94</f>
        <v>163.88</v>
      </c>
      <c r="I94" s="41">
        <f t="shared" si="23"/>
        <v>3826.1184499999999</v>
      </c>
      <c r="J94" s="41">
        <f t="shared" si="19"/>
        <v>612.17895199999998</v>
      </c>
      <c r="K94" s="41">
        <f t="shared" si="24"/>
        <v>4438.2974020000001</v>
      </c>
    </row>
    <row r="95" spans="1:11">
      <c r="A95" s="2" t="s">
        <v>192</v>
      </c>
      <c r="B95" s="1" t="s">
        <v>193</v>
      </c>
      <c r="C95" s="14">
        <v>5648.67</v>
      </c>
      <c r="E95" s="41">
        <f t="shared" si="21"/>
        <v>5648.67</v>
      </c>
      <c r="F95" s="41">
        <f t="shared" si="16"/>
        <v>112.9734</v>
      </c>
      <c r="G95" s="41">
        <f t="shared" si="22"/>
        <v>423.65024999999997</v>
      </c>
      <c r="H95" s="41">
        <f>+INGENIERIA!O95</f>
        <v>0</v>
      </c>
      <c r="I95" s="41">
        <f t="shared" si="23"/>
        <v>6185.2936499999996</v>
      </c>
      <c r="J95" s="41">
        <f t="shared" si="19"/>
        <v>989.64698399999997</v>
      </c>
      <c r="K95" s="41">
        <f t="shared" si="24"/>
        <v>7174.9406339999996</v>
      </c>
    </row>
    <row r="96" spans="1:11">
      <c r="A96" s="2" t="s">
        <v>194</v>
      </c>
      <c r="B96" s="1" t="s">
        <v>195</v>
      </c>
      <c r="C96" s="14">
        <v>2497.58</v>
      </c>
      <c r="E96" s="41">
        <f t="shared" si="21"/>
        <v>2497.58</v>
      </c>
      <c r="F96" s="41">
        <f t="shared" si="16"/>
        <v>49.951599999999999</v>
      </c>
      <c r="G96" s="41">
        <f t="shared" si="22"/>
        <v>187.3185</v>
      </c>
      <c r="H96" s="41">
        <f>+INGENIERIA!O96</f>
        <v>0</v>
      </c>
      <c r="I96" s="41">
        <f t="shared" si="23"/>
        <v>2734.8500999999997</v>
      </c>
      <c r="J96" s="41">
        <f t="shared" si="19"/>
        <v>437.57601599999998</v>
      </c>
      <c r="K96" s="41">
        <f t="shared" si="24"/>
        <v>3172.4261159999996</v>
      </c>
    </row>
    <row r="97" spans="1:11">
      <c r="A97" s="2" t="s">
        <v>196</v>
      </c>
      <c r="B97" s="1" t="s">
        <v>197</v>
      </c>
      <c r="C97" s="14">
        <v>2262.73</v>
      </c>
      <c r="E97" s="41">
        <f t="shared" si="21"/>
        <v>2262.73</v>
      </c>
      <c r="F97" s="41">
        <f t="shared" si="16"/>
        <v>45.254600000000003</v>
      </c>
      <c r="G97" s="41">
        <f t="shared" si="22"/>
        <v>169.70474999999999</v>
      </c>
      <c r="H97" s="41">
        <f>+INGENIERIA!O97</f>
        <v>0</v>
      </c>
      <c r="I97" s="41">
        <f t="shared" si="23"/>
        <v>2477.6893500000001</v>
      </c>
      <c r="J97" s="41">
        <f t="shared" si="19"/>
        <v>396.430296</v>
      </c>
      <c r="K97" s="41">
        <f t="shared" si="24"/>
        <v>2874.1196460000001</v>
      </c>
    </row>
    <row r="98" spans="1:11">
      <c r="A98" s="2" t="s">
        <v>198</v>
      </c>
      <c r="B98" s="1" t="s">
        <v>199</v>
      </c>
      <c r="C98" s="14">
        <v>5956.32</v>
      </c>
      <c r="E98" s="41">
        <f t="shared" si="21"/>
        <v>5956.32</v>
      </c>
      <c r="F98" s="41">
        <f t="shared" si="16"/>
        <v>119.12639999999999</v>
      </c>
      <c r="G98" s="41">
        <f t="shared" si="22"/>
        <v>446.72399999999999</v>
      </c>
      <c r="H98" s="41">
        <f>+INGENIERIA!O98</f>
        <v>0</v>
      </c>
      <c r="I98" s="41">
        <f t="shared" si="23"/>
        <v>6522.1704</v>
      </c>
      <c r="J98" s="41">
        <f t="shared" si="19"/>
        <v>1043.547264</v>
      </c>
      <c r="K98" s="41">
        <f t="shared" si="24"/>
        <v>7565.7176639999998</v>
      </c>
    </row>
    <row r="99" spans="1:11">
      <c r="A99" s="2" t="s">
        <v>200</v>
      </c>
      <c r="B99" s="1" t="s">
        <v>201</v>
      </c>
      <c r="C99" s="14">
        <v>6001.27</v>
      </c>
      <c r="E99" s="41">
        <f t="shared" si="21"/>
        <v>6001.27</v>
      </c>
      <c r="F99" s="41">
        <f t="shared" si="16"/>
        <v>120.0254</v>
      </c>
      <c r="G99" s="41">
        <f t="shared" si="22"/>
        <v>450.09525000000002</v>
      </c>
      <c r="H99" s="41">
        <f>+INGENIERIA!O99</f>
        <v>294.06</v>
      </c>
      <c r="I99" s="41">
        <f t="shared" si="23"/>
        <v>6865.4506500000016</v>
      </c>
      <c r="J99" s="41">
        <f t="shared" si="19"/>
        <v>1098.4721040000002</v>
      </c>
      <c r="K99" s="41">
        <f t="shared" si="24"/>
        <v>7963.922754000002</v>
      </c>
    </row>
    <row r="100" spans="1:11">
      <c r="A100" s="2" t="s">
        <v>202</v>
      </c>
      <c r="B100" s="1" t="s">
        <v>203</v>
      </c>
      <c r="C100" s="14">
        <v>2657.52</v>
      </c>
      <c r="E100" s="41">
        <f t="shared" si="21"/>
        <v>2657.52</v>
      </c>
      <c r="F100" s="41">
        <f t="shared" si="16"/>
        <v>53.150399999999998</v>
      </c>
      <c r="G100" s="41">
        <f t="shared" si="22"/>
        <v>199.31399999999999</v>
      </c>
      <c r="H100" s="41">
        <f>+INGENIERIA!O100</f>
        <v>0</v>
      </c>
      <c r="I100" s="41">
        <f t="shared" si="23"/>
        <v>2909.9843999999998</v>
      </c>
      <c r="J100" s="41">
        <f t="shared" si="19"/>
        <v>465.59750399999996</v>
      </c>
      <c r="K100" s="41">
        <f t="shared" si="24"/>
        <v>3375.5819039999997</v>
      </c>
    </row>
    <row r="101" spans="1:11">
      <c r="A101" s="2" t="s">
        <v>204</v>
      </c>
      <c r="B101" s="1" t="s">
        <v>205</v>
      </c>
      <c r="C101" s="14">
        <v>2118.9</v>
      </c>
      <c r="E101" s="41">
        <f t="shared" si="21"/>
        <v>2118.9</v>
      </c>
      <c r="F101" s="41">
        <f t="shared" si="16"/>
        <v>42.378</v>
      </c>
      <c r="G101" s="41">
        <f t="shared" si="22"/>
        <v>158.91749999999999</v>
      </c>
      <c r="H101" s="41">
        <f>+INGENIERIA!O101</f>
        <v>103.83</v>
      </c>
      <c r="I101" s="41">
        <f t="shared" si="23"/>
        <v>2424.0255000000002</v>
      </c>
      <c r="J101" s="41">
        <f t="shared" si="19"/>
        <v>387.84408000000002</v>
      </c>
      <c r="K101" s="41">
        <f t="shared" si="24"/>
        <v>2811.86958</v>
      </c>
    </row>
    <row r="102" spans="1:11">
      <c r="A102" s="2" t="s">
        <v>206</v>
      </c>
      <c r="B102" s="1" t="s">
        <v>207</v>
      </c>
      <c r="C102" s="14">
        <v>1742.11</v>
      </c>
      <c r="E102" s="41">
        <f>+C102</f>
        <v>1742.11</v>
      </c>
      <c r="F102" s="41">
        <f>+E102*2%</f>
        <v>34.842199999999998</v>
      </c>
      <c r="G102" s="41">
        <f>+E102*7.5%</f>
        <v>130.65824999999998</v>
      </c>
      <c r="H102" s="41">
        <f>+INGENIERIA!O102</f>
        <v>85.36</v>
      </c>
      <c r="I102" s="41">
        <f>SUM(E102:H102)</f>
        <v>1992.9704499999998</v>
      </c>
      <c r="J102" s="41">
        <f>+I102*16%</f>
        <v>318.875272</v>
      </c>
      <c r="K102" s="41">
        <f>+I102+J102</f>
        <v>2311.845722</v>
      </c>
    </row>
    <row r="103" spans="1:11">
      <c r="A103" s="2" t="s">
        <v>208</v>
      </c>
      <c r="B103" s="1" t="s">
        <v>209</v>
      </c>
      <c r="C103" s="14">
        <v>5709.78</v>
      </c>
      <c r="E103" s="41">
        <f t="shared" ref="E103:E110" si="25">+C103</f>
        <v>5709.78</v>
      </c>
      <c r="F103" s="41">
        <f t="shared" si="16"/>
        <v>114.1956</v>
      </c>
      <c r="G103" s="41">
        <f t="shared" ref="G103:G110" si="26">+E103*7.5%</f>
        <v>428.23349999999999</v>
      </c>
      <c r="H103" s="41">
        <f>+INGENIERIA!O103</f>
        <v>279.77999999999997</v>
      </c>
      <c r="I103" s="41">
        <f t="shared" ref="I103:I110" si="27">SUM(E103:H103)</f>
        <v>6531.9890999999998</v>
      </c>
      <c r="J103" s="41">
        <f t="shared" si="19"/>
        <v>1045.118256</v>
      </c>
      <c r="K103" s="41">
        <f t="shared" ref="K103:K110" si="28">+I103+J103</f>
        <v>7577.1073559999995</v>
      </c>
    </row>
    <row r="104" spans="1:11">
      <c r="A104" s="2" t="s">
        <v>210</v>
      </c>
      <c r="B104" s="1" t="s">
        <v>211</v>
      </c>
      <c r="C104" s="14">
        <v>3516.97</v>
      </c>
      <c r="E104" s="41">
        <f t="shared" si="25"/>
        <v>3516.97</v>
      </c>
      <c r="F104" s="41">
        <f t="shared" si="16"/>
        <v>70.339399999999998</v>
      </c>
      <c r="G104" s="41">
        <f t="shared" si="26"/>
        <v>263.77274999999997</v>
      </c>
      <c r="H104" s="41">
        <f>+INGENIERIA!O104</f>
        <v>0</v>
      </c>
      <c r="I104" s="41">
        <f t="shared" si="27"/>
        <v>3851.0821499999997</v>
      </c>
      <c r="J104" s="41">
        <f t="shared" si="19"/>
        <v>616.17314399999998</v>
      </c>
      <c r="K104" s="41">
        <f t="shared" si="28"/>
        <v>4467.2552939999996</v>
      </c>
    </row>
    <row r="105" spans="1:11">
      <c r="A105" s="2" t="s">
        <v>212</v>
      </c>
      <c r="B105" s="1" t="s">
        <v>213</v>
      </c>
      <c r="C105" s="14">
        <v>5696.01</v>
      </c>
      <c r="E105" s="41">
        <f t="shared" si="25"/>
        <v>5696.01</v>
      </c>
      <c r="F105" s="41">
        <f t="shared" si="16"/>
        <v>113.92020000000001</v>
      </c>
      <c r="G105" s="41">
        <f t="shared" si="26"/>
        <v>427.20075000000003</v>
      </c>
      <c r="H105" s="41">
        <f>+INGENIERIA!O105</f>
        <v>0</v>
      </c>
      <c r="I105" s="41">
        <f t="shared" si="27"/>
        <v>6237.1309499999998</v>
      </c>
      <c r="J105" s="41">
        <f t="shared" si="19"/>
        <v>997.94095200000004</v>
      </c>
      <c r="K105" s="41">
        <f t="shared" si="28"/>
        <v>7235.0719019999997</v>
      </c>
    </row>
    <row r="106" spans="1:11">
      <c r="A106" s="2" t="s">
        <v>214</v>
      </c>
      <c r="B106" s="1" t="s">
        <v>215</v>
      </c>
      <c r="C106" s="14">
        <v>2000.01</v>
      </c>
      <c r="E106" s="41">
        <f t="shared" si="25"/>
        <v>2000.01</v>
      </c>
      <c r="F106" s="41">
        <f t="shared" si="16"/>
        <v>40.0002</v>
      </c>
      <c r="G106" s="41">
        <f t="shared" si="26"/>
        <v>150.00074999999998</v>
      </c>
      <c r="H106" s="41">
        <f>+INGENIERIA!O106</f>
        <v>0</v>
      </c>
      <c r="I106" s="41">
        <f t="shared" si="27"/>
        <v>2190.0109499999999</v>
      </c>
      <c r="J106" s="41">
        <f t="shared" si="19"/>
        <v>350.40175199999999</v>
      </c>
      <c r="K106" s="41">
        <f t="shared" si="28"/>
        <v>2540.4127019999996</v>
      </c>
    </row>
    <row r="107" spans="1:11">
      <c r="A107" s="2" t="s">
        <v>216</v>
      </c>
      <c r="B107" s="1" t="s">
        <v>217</v>
      </c>
      <c r="C107" s="14">
        <v>1325.4</v>
      </c>
      <c r="E107" s="41">
        <f t="shared" si="25"/>
        <v>1325.4</v>
      </c>
      <c r="F107" s="41">
        <f t="shared" si="16"/>
        <v>26.508000000000003</v>
      </c>
      <c r="G107" s="41">
        <f t="shared" si="26"/>
        <v>99.405000000000001</v>
      </c>
      <c r="H107" s="41">
        <f>+INGENIERIA!O107</f>
        <v>64.94</v>
      </c>
      <c r="I107" s="41">
        <f t="shared" si="27"/>
        <v>1516.2530000000002</v>
      </c>
      <c r="J107" s="41">
        <f t="shared" si="19"/>
        <v>242.60048000000003</v>
      </c>
      <c r="K107" s="41">
        <f t="shared" si="28"/>
        <v>1758.8534800000002</v>
      </c>
    </row>
    <row r="108" spans="1:11">
      <c r="A108" s="2" t="s">
        <v>218</v>
      </c>
      <c r="B108" s="1" t="s">
        <v>219</v>
      </c>
      <c r="C108" s="14">
        <v>5825.67</v>
      </c>
      <c r="E108" s="41">
        <f t="shared" si="25"/>
        <v>5825.67</v>
      </c>
      <c r="F108" s="41">
        <f t="shared" si="16"/>
        <v>116.5134</v>
      </c>
      <c r="G108" s="41">
        <f t="shared" si="26"/>
        <v>436.92525000000001</v>
      </c>
      <c r="H108" s="41">
        <f>+INGENIERIA!O108</f>
        <v>285.45999999999998</v>
      </c>
      <c r="I108" s="41">
        <f t="shared" si="27"/>
        <v>6664.5686500000002</v>
      </c>
      <c r="J108" s="41">
        <f t="shared" si="19"/>
        <v>1066.3309839999999</v>
      </c>
      <c r="K108" s="41">
        <f t="shared" si="28"/>
        <v>7730.8996340000003</v>
      </c>
    </row>
    <row r="109" spans="1:11">
      <c r="A109" s="2" t="s">
        <v>220</v>
      </c>
      <c r="B109" s="1" t="s">
        <v>221</v>
      </c>
      <c r="C109" s="14">
        <v>2645.53</v>
      </c>
      <c r="E109" s="41">
        <f t="shared" si="25"/>
        <v>2645.53</v>
      </c>
      <c r="F109" s="41">
        <f t="shared" si="16"/>
        <v>52.910600000000002</v>
      </c>
      <c r="G109" s="41">
        <f t="shared" si="26"/>
        <v>198.41475</v>
      </c>
      <c r="H109" s="41">
        <f>+INGENIERIA!O109</f>
        <v>0</v>
      </c>
      <c r="I109" s="41">
        <f t="shared" si="27"/>
        <v>2896.8553500000003</v>
      </c>
      <c r="J109" s="41">
        <f t="shared" si="19"/>
        <v>463.49685600000004</v>
      </c>
      <c r="K109" s="41">
        <f t="shared" si="28"/>
        <v>3360.3522060000005</v>
      </c>
    </row>
    <row r="110" spans="1:11">
      <c r="A110" s="2" t="s">
        <v>222</v>
      </c>
      <c r="B110" s="1" t="s">
        <v>223</v>
      </c>
      <c r="C110" s="14">
        <v>6513.82</v>
      </c>
      <c r="E110" s="41">
        <f t="shared" si="25"/>
        <v>6513.82</v>
      </c>
      <c r="F110" s="41">
        <f t="shared" si="16"/>
        <v>130.2764</v>
      </c>
      <c r="G110" s="41">
        <f t="shared" si="26"/>
        <v>488.53649999999993</v>
      </c>
      <c r="H110" s="41">
        <f>+INGENIERIA!O110</f>
        <v>0</v>
      </c>
      <c r="I110" s="41">
        <f t="shared" si="27"/>
        <v>7132.6328999999996</v>
      </c>
      <c r="J110" s="41">
        <f t="shared" si="19"/>
        <v>1141.221264</v>
      </c>
      <c r="K110" s="41">
        <f t="shared" si="28"/>
        <v>8273.8541640000003</v>
      </c>
    </row>
    <row r="111" spans="1:11" s="7" customFormat="1">
      <c r="A111" s="17" t="s">
        <v>137</v>
      </c>
      <c r="C111" s="7" t="s">
        <v>138</v>
      </c>
      <c r="E111" s="39" t="s">
        <v>138</v>
      </c>
      <c r="F111" s="39" t="s">
        <v>138</v>
      </c>
      <c r="G111" s="39" t="s">
        <v>138</v>
      </c>
      <c r="H111" s="39" t="s">
        <v>138</v>
      </c>
      <c r="I111" s="39" t="s">
        <v>138</v>
      </c>
      <c r="J111" s="39" t="s">
        <v>138</v>
      </c>
      <c r="K111" s="39" t="s">
        <v>138</v>
      </c>
    </row>
    <row r="112" spans="1:11">
      <c r="C112" s="19">
        <v>147725.20000000001</v>
      </c>
      <c r="E112" s="42">
        <f>SUM(E69:E110)</f>
        <v>147725.20000000001</v>
      </c>
      <c r="F112" s="42">
        <f t="shared" ref="F112:K112" si="29">SUM(F69:F110)</f>
        <v>2954.5040000000004</v>
      </c>
      <c r="G112" s="42">
        <f t="shared" si="29"/>
        <v>11079.390000000001</v>
      </c>
      <c r="H112" s="42">
        <f t="shared" si="29"/>
        <v>3396.2999999999997</v>
      </c>
      <c r="I112" s="42">
        <f t="shared" si="29"/>
        <v>165155.39399999994</v>
      </c>
      <c r="J112" s="42">
        <f t="shared" si="29"/>
        <v>26424.863040000011</v>
      </c>
      <c r="K112" s="42">
        <f t="shared" si="29"/>
        <v>191580.25703999997</v>
      </c>
    </row>
    <row r="114" spans="1:11" s="7" customFormat="1">
      <c r="A114" s="16"/>
      <c r="C114" s="7" t="s">
        <v>224</v>
      </c>
      <c r="E114" s="39" t="s">
        <v>224</v>
      </c>
      <c r="F114" s="39" t="s">
        <v>224</v>
      </c>
      <c r="G114" s="39" t="s">
        <v>224</v>
      </c>
      <c r="H114" s="39" t="s">
        <v>224</v>
      </c>
      <c r="I114" s="39" t="s">
        <v>224</v>
      </c>
      <c r="J114" s="39" t="s">
        <v>224</v>
      </c>
      <c r="K114" s="39" t="s">
        <v>224</v>
      </c>
    </row>
    <row r="115" spans="1:11" ht="13.5" thickBot="1">
      <c r="A115" s="17" t="s">
        <v>225</v>
      </c>
      <c r="B115" s="1" t="s">
        <v>226</v>
      </c>
      <c r="C115" s="19">
        <v>348763.37</v>
      </c>
      <c r="E115" s="43">
        <f>+E66+E112</f>
        <v>348763.37</v>
      </c>
      <c r="F115" s="43">
        <f t="shared" ref="F115:J115" si="30">+F66+F112</f>
        <v>6975.2674000000006</v>
      </c>
      <c r="G115" s="43">
        <f t="shared" si="30"/>
        <v>26157.25275</v>
      </c>
      <c r="H115" s="43">
        <f t="shared" si="30"/>
        <v>3396.2999999999997</v>
      </c>
      <c r="I115" s="43">
        <f t="shared" si="30"/>
        <v>385292.19014999992</v>
      </c>
      <c r="J115" s="43">
        <f t="shared" si="30"/>
        <v>61646.750423999991</v>
      </c>
      <c r="K115" s="43">
        <f>+K66+K112</f>
        <v>446938.94057399995</v>
      </c>
    </row>
    <row r="116" spans="1:11" ht="12" thickTop="1"/>
    <row r="117" spans="1:11">
      <c r="C117" s="1" t="s">
        <v>226</v>
      </c>
    </row>
    <row r="118" spans="1:11">
      <c r="A118" s="2" t="s">
        <v>226</v>
      </c>
      <c r="B118" s="1" t="s">
        <v>226</v>
      </c>
      <c r="C118" s="18"/>
    </row>
  </sheetData>
  <autoFilter ref="A11:N66">
    <filterColumn colId="12"/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8"/>
  <sheetViews>
    <sheetView workbookViewId="0">
      <pane xSplit="2" ySplit="11" topLeftCell="K23" activePane="bottomRight" state="frozen"/>
      <selection pane="topRight" activeCell="C1" sqref="C1"/>
      <selection pane="bottomLeft" activeCell="A12" sqref="A12"/>
      <selection pane="bottomRight" activeCell="V39" sqref="V39"/>
    </sheetView>
  </sheetViews>
  <sheetFormatPr baseColWidth="10" defaultRowHeight="11.25"/>
  <cols>
    <col min="1" max="1" width="8.42578125" style="2" customWidth="1"/>
    <col min="2" max="2" width="27.5703125" style="1" customWidth="1"/>
    <col min="3" max="3" width="11.28515625" style="1" customWidth="1"/>
    <col min="4" max="4" width="10.7109375" style="1" customWidth="1"/>
    <col min="5" max="5" width="13.140625" style="1" customWidth="1"/>
    <col min="6" max="6" width="13.42578125" style="1" customWidth="1"/>
    <col min="7" max="8" width="15" style="1" bestFit="1" customWidth="1"/>
    <col min="9" max="9" width="12.85546875" style="1" customWidth="1"/>
    <col min="10" max="10" width="12.7109375" style="1" customWidth="1"/>
    <col min="11" max="11" width="10.7109375" style="1" customWidth="1"/>
    <col min="12" max="12" width="9.85546875" style="1" customWidth="1"/>
    <col min="13" max="13" width="10" style="1" customWidth="1"/>
    <col min="14" max="14" width="11.28515625" style="1" customWidth="1"/>
    <col min="15" max="15" width="10.7109375" style="1" customWidth="1"/>
    <col min="16" max="16" width="10.42578125" style="1" customWidth="1"/>
    <col min="17" max="17" width="11.42578125" style="1" customWidth="1"/>
    <col min="18" max="18" width="10.42578125" style="1" customWidth="1"/>
    <col min="19" max="19" width="9.42578125" style="1" customWidth="1"/>
    <col min="20" max="20" width="8.5703125" style="1" customWidth="1"/>
    <col min="21" max="21" width="14.28515625" style="1" customWidth="1"/>
    <col min="22" max="22" width="12.42578125" style="1" customWidth="1"/>
    <col min="23" max="16384" width="11.42578125" style="1"/>
  </cols>
  <sheetData>
    <row r="1" spans="1:22" ht="18" customHeight="1">
      <c r="A1" s="3" t="s">
        <v>0</v>
      </c>
      <c r="B1" s="61" t="s">
        <v>226</v>
      </c>
      <c r="C1" s="62"/>
      <c r="D1" s="62"/>
    </row>
    <row r="2" spans="1:22" ht="24.95" customHeight="1">
      <c r="A2" s="4" t="s">
        <v>1</v>
      </c>
      <c r="B2" s="21" t="s">
        <v>2</v>
      </c>
      <c r="C2" s="22"/>
      <c r="D2" s="22"/>
    </row>
    <row r="3" spans="1:22" ht="15.75">
      <c r="B3" s="23" t="s">
        <v>3</v>
      </c>
      <c r="C3" s="24"/>
      <c r="D3" s="24"/>
      <c r="E3" s="7"/>
    </row>
    <row r="4" spans="1:22" ht="15">
      <c r="B4" s="25" t="s">
        <v>4</v>
      </c>
      <c r="C4" s="24"/>
      <c r="D4" s="24"/>
      <c r="E4" s="7"/>
    </row>
    <row r="5" spans="1:22">
      <c r="B5" s="6" t="s">
        <v>5</v>
      </c>
    </row>
    <row r="6" spans="1:22">
      <c r="B6" s="6" t="s">
        <v>6</v>
      </c>
    </row>
    <row r="8" spans="1:22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10" t="s">
        <v>27</v>
      </c>
      <c r="V8" s="11" t="s">
        <v>28</v>
      </c>
    </row>
    <row r="9" spans="1:22" ht="12" thickTop="1">
      <c r="A9" s="13" t="s">
        <v>29</v>
      </c>
    </row>
    <row r="11" spans="1:22">
      <c r="A11" s="12" t="s">
        <v>30</v>
      </c>
    </row>
    <row r="12" spans="1:22">
      <c r="A12" s="2" t="s">
        <v>31</v>
      </c>
      <c r="B12" s="1" t="s">
        <v>32</v>
      </c>
      <c r="C12" s="14">
        <v>666.44</v>
      </c>
      <c r="D12" s="14">
        <v>111.07</v>
      </c>
      <c r="E12" s="14">
        <v>2390.73</v>
      </c>
      <c r="F12" s="14">
        <v>0</v>
      </c>
      <c r="G12" s="14">
        <v>3168.24</v>
      </c>
      <c r="H12" s="14">
        <v>0</v>
      </c>
      <c r="I12" s="14">
        <v>0</v>
      </c>
      <c r="J12" s="14">
        <v>0</v>
      </c>
      <c r="K12" s="14">
        <v>421.35</v>
      </c>
      <c r="L12" s="14">
        <v>72.86</v>
      </c>
      <c r="M12" s="14">
        <v>0</v>
      </c>
      <c r="N12" s="14">
        <v>0</v>
      </c>
      <c r="O12" s="14">
        <v>0</v>
      </c>
      <c r="P12" s="14">
        <v>0.03</v>
      </c>
      <c r="Q12" s="14">
        <v>0</v>
      </c>
      <c r="R12" s="14">
        <v>0</v>
      </c>
      <c r="S12" s="14">
        <v>0</v>
      </c>
      <c r="T12" s="14">
        <v>0</v>
      </c>
      <c r="U12" s="14">
        <v>494.24</v>
      </c>
      <c r="V12" s="14">
        <v>2674</v>
      </c>
    </row>
    <row r="13" spans="1:22">
      <c r="A13" s="2" t="s">
        <v>33</v>
      </c>
      <c r="B13" s="1" t="s">
        <v>34</v>
      </c>
      <c r="C13" s="14">
        <v>4000.02</v>
      </c>
      <c r="D13" s="14">
        <v>666.67</v>
      </c>
      <c r="E13" s="14">
        <v>8436.1</v>
      </c>
      <c r="F13" s="14">
        <v>0</v>
      </c>
      <c r="G13" s="14">
        <v>13102.79</v>
      </c>
      <c r="H13" s="14">
        <v>0</v>
      </c>
      <c r="I13" s="14">
        <v>193.42</v>
      </c>
      <c r="J13" s="14">
        <v>0</v>
      </c>
      <c r="K13" s="14">
        <v>3083.68</v>
      </c>
      <c r="L13" s="14">
        <v>360.26</v>
      </c>
      <c r="M13" s="14">
        <v>0</v>
      </c>
      <c r="N13" s="14">
        <v>0</v>
      </c>
      <c r="O13" s="14">
        <v>0</v>
      </c>
      <c r="P13" s="14">
        <v>0.03</v>
      </c>
      <c r="Q13" s="14">
        <v>0</v>
      </c>
      <c r="R13" s="14">
        <v>0</v>
      </c>
      <c r="S13" s="14">
        <v>0</v>
      </c>
      <c r="T13" s="14">
        <v>4500</v>
      </c>
      <c r="U13" s="14">
        <v>8137.39</v>
      </c>
      <c r="V13" s="14">
        <v>4965.3999999999996</v>
      </c>
    </row>
    <row r="14" spans="1:22">
      <c r="A14" s="2" t="s">
        <v>35</v>
      </c>
      <c r="B14" s="1" t="s">
        <v>36</v>
      </c>
      <c r="C14" s="14">
        <v>146.66999999999999</v>
      </c>
      <c r="D14" s="14">
        <v>24.44</v>
      </c>
      <c r="E14" s="14">
        <v>0</v>
      </c>
      <c r="F14" s="14">
        <v>0</v>
      </c>
      <c r="G14" s="14">
        <v>171.11</v>
      </c>
      <c r="H14" s="14">
        <v>0</v>
      </c>
      <c r="I14" s="14">
        <v>0</v>
      </c>
      <c r="J14" s="15">
        <v>-87.89</v>
      </c>
      <c r="K14" s="14">
        <v>0</v>
      </c>
      <c r="L14" s="14">
        <v>7.29</v>
      </c>
      <c r="M14" s="14">
        <v>0</v>
      </c>
      <c r="N14" s="14">
        <v>0</v>
      </c>
      <c r="O14" s="14">
        <v>0</v>
      </c>
      <c r="P14" s="15">
        <v>-0.09</v>
      </c>
      <c r="Q14" s="14">
        <v>0</v>
      </c>
      <c r="R14" s="14">
        <v>0</v>
      </c>
      <c r="S14" s="14">
        <v>0</v>
      </c>
      <c r="T14" s="14">
        <v>0</v>
      </c>
      <c r="U14" s="14">
        <v>-80.69</v>
      </c>
      <c r="V14" s="14">
        <v>251.8</v>
      </c>
    </row>
    <row r="15" spans="1:22">
      <c r="A15" s="2" t="s">
        <v>37</v>
      </c>
      <c r="B15" s="1" t="s">
        <v>38</v>
      </c>
      <c r="C15" s="14">
        <v>880.02</v>
      </c>
      <c r="D15" s="14">
        <v>146.66999999999999</v>
      </c>
      <c r="E15" s="14">
        <v>2130.35</v>
      </c>
      <c r="F15" s="14">
        <v>0</v>
      </c>
      <c r="G15" s="14">
        <v>3157.04</v>
      </c>
      <c r="H15" s="14">
        <v>0</v>
      </c>
      <c r="I15" s="14">
        <v>358.34</v>
      </c>
      <c r="J15" s="14">
        <v>0</v>
      </c>
      <c r="K15" s="14">
        <v>418.95</v>
      </c>
      <c r="L15" s="14">
        <v>149.94999999999999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927.24</v>
      </c>
      <c r="V15" s="14">
        <v>2229.8000000000002</v>
      </c>
    </row>
    <row r="16" spans="1:22">
      <c r="A16" s="2" t="s">
        <v>39</v>
      </c>
      <c r="B16" s="1" t="s">
        <v>40</v>
      </c>
      <c r="C16" s="14">
        <v>880.02</v>
      </c>
      <c r="D16" s="14">
        <v>146.66999999999999</v>
      </c>
      <c r="E16" s="14">
        <v>0</v>
      </c>
      <c r="F16" s="14">
        <v>0</v>
      </c>
      <c r="G16" s="14">
        <v>1026.69</v>
      </c>
      <c r="H16" s="14">
        <v>0</v>
      </c>
      <c r="I16" s="14">
        <v>467.79</v>
      </c>
      <c r="J16" s="15">
        <v>-18.41</v>
      </c>
      <c r="K16" s="14">
        <v>0</v>
      </c>
      <c r="L16" s="14">
        <v>25.53</v>
      </c>
      <c r="M16" s="14">
        <v>0</v>
      </c>
      <c r="N16" s="14">
        <v>0</v>
      </c>
      <c r="O16" s="14">
        <v>0</v>
      </c>
      <c r="P16" s="15">
        <v>-0.02</v>
      </c>
      <c r="Q16" s="14">
        <v>0</v>
      </c>
      <c r="R16" s="14">
        <v>0</v>
      </c>
      <c r="S16" s="14">
        <v>0</v>
      </c>
      <c r="T16" s="14">
        <v>0</v>
      </c>
      <c r="U16" s="14">
        <v>474.89</v>
      </c>
      <c r="V16" s="14">
        <v>551.79999999999995</v>
      </c>
    </row>
    <row r="17" spans="1:22">
      <c r="A17" s="2" t="s">
        <v>41</v>
      </c>
      <c r="B17" s="1" t="s">
        <v>42</v>
      </c>
      <c r="C17" s="14">
        <v>733.35</v>
      </c>
      <c r="D17" s="14">
        <v>122.22</v>
      </c>
      <c r="E17" s="14">
        <v>4914.26</v>
      </c>
      <c r="F17" s="14">
        <v>0</v>
      </c>
      <c r="G17" s="14">
        <v>5769.83</v>
      </c>
      <c r="H17" s="14">
        <v>2750</v>
      </c>
      <c r="I17" s="14">
        <v>0</v>
      </c>
      <c r="J17" s="14">
        <v>0</v>
      </c>
      <c r="K17" s="14">
        <v>998.37</v>
      </c>
      <c r="L17" s="14">
        <v>122.08</v>
      </c>
      <c r="M17" s="14">
        <v>0</v>
      </c>
      <c r="N17" s="14">
        <v>0</v>
      </c>
      <c r="O17" s="14">
        <v>0</v>
      </c>
      <c r="P17" s="15">
        <v>-0.03</v>
      </c>
      <c r="Q17" s="14">
        <v>1394.81</v>
      </c>
      <c r="R17" s="14">
        <v>0</v>
      </c>
      <c r="S17" s="14">
        <v>0</v>
      </c>
      <c r="T17" s="14">
        <v>0</v>
      </c>
      <c r="U17" s="14">
        <v>5265.23</v>
      </c>
      <c r="V17" s="14">
        <v>504.6</v>
      </c>
    </row>
    <row r="18" spans="1:22">
      <c r="A18" s="2" t="s">
        <v>43</v>
      </c>
      <c r="B18" s="1" t="s">
        <v>44</v>
      </c>
      <c r="C18" s="14">
        <v>1285.68</v>
      </c>
      <c r="D18" s="14">
        <v>214.28</v>
      </c>
      <c r="E18" s="14">
        <v>2096.67</v>
      </c>
      <c r="F18" s="14">
        <v>0</v>
      </c>
      <c r="G18" s="14">
        <v>3596.63</v>
      </c>
      <c r="H18" s="14">
        <v>0</v>
      </c>
      <c r="I18" s="14">
        <v>0</v>
      </c>
      <c r="J18" s="14">
        <v>0</v>
      </c>
      <c r="K18" s="14">
        <v>512.85</v>
      </c>
      <c r="L18" s="14">
        <v>41.19</v>
      </c>
      <c r="M18" s="14">
        <v>0</v>
      </c>
      <c r="N18" s="14">
        <v>0</v>
      </c>
      <c r="O18" s="14">
        <v>0</v>
      </c>
      <c r="P18" s="15">
        <v>-0.01</v>
      </c>
      <c r="Q18" s="14">
        <v>0</v>
      </c>
      <c r="R18" s="14">
        <v>0</v>
      </c>
      <c r="S18" s="14">
        <v>0</v>
      </c>
      <c r="T18" s="14">
        <v>0</v>
      </c>
      <c r="U18" s="14">
        <v>554.03</v>
      </c>
      <c r="V18" s="14">
        <v>3042.6</v>
      </c>
    </row>
    <row r="19" spans="1:22">
      <c r="A19" s="2" t="s">
        <v>45</v>
      </c>
      <c r="B19" s="1" t="s">
        <v>46</v>
      </c>
      <c r="C19" s="14">
        <v>799.98</v>
      </c>
      <c r="D19" s="14">
        <v>133.33000000000001</v>
      </c>
      <c r="E19" s="14">
        <v>1860</v>
      </c>
      <c r="F19" s="14">
        <v>0</v>
      </c>
      <c r="G19" s="14">
        <v>2793.31</v>
      </c>
      <c r="H19" s="14">
        <v>0</v>
      </c>
      <c r="I19" s="14">
        <v>0</v>
      </c>
      <c r="J19" s="14">
        <v>0</v>
      </c>
      <c r="K19" s="14">
        <v>341.26</v>
      </c>
      <c r="L19" s="14">
        <v>23.17</v>
      </c>
      <c r="M19" s="14">
        <v>0</v>
      </c>
      <c r="N19" s="14">
        <v>0</v>
      </c>
      <c r="O19" s="14">
        <v>0</v>
      </c>
      <c r="P19" s="15">
        <v>-0.12</v>
      </c>
      <c r="Q19" s="14">
        <v>0</v>
      </c>
      <c r="R19" s="14">
        <v>0</v>
      </c>
      <c r="S19" s="14">
        <v>0</v>
      </c>
      <c r="T19" s="14">
        <v>0</v>
      </c>
      <c r="U19" s="14">
        <v>364.31</v>
      </c>
      <c r="V19" s="14">
        <v>2429</v>
      </c>
    </row>
    <row r="20" spans="1:22">
      <c r="A20" s="2" t="s">
        <v>47</v>
      </c>
      <c r="B20" s="1" t="s">
        <v>48</v>
      </c>
      <c r="C20" s="14">
        <v>4000.02</v>
      </c>
      <c r="D20" s="14">
        <v>666.67</v>
      </c>
      <c r="E20" s="14">
        <v>0</v>
      </c>
      <c r="F20" s="14">
        <v>0</v>
      </c>
      <c r="G20" s="14">
        <v>4666.6899999999996</v>
      </c>
      <c r="H20" s="14">
        <v>0</v>
      </c>
      <c r="I20" s="14">
        <v>0</v>
      </c>
      <c r="J20" s="14">
        <v>0</v>
      </c>
      <c r="K20" s="14">
        <v>741.42</v>
      </c>
      <c r="L20" s="14">
        <v>360.26</v>
      </c>
      <c r="M20" s="14">
        <v>0</v>
      </c>
      <c r="N20" s="14">
        <v>2000</v>
      </c>
      <c r="O20" s="14">
        <v>0</v>
      </c>
      <c r="P20" s="15">
        <v>-0.19</v>
      </c>
      <c r="Q20" s="14">
        <v>0</v>
      </c>
      <c r="R20" s="14">
        <v>0</v>
      </c>
      <c r="S20" s="14">
        <v>1000</v>
      </c>
      <c r="T20" s="14">
        <v>0</v>
      </c>
      <c r="U20" s="14">
        <v>4101.49</v>
      </c>
      <c r="V20" s="14">
        <v>565.20000000000005</v>
      </c>
    </row>
    <row r="21" spans="1:22">
      <c r="A21" s="2" t="s">
        <v>49</v>
      </c>
      <c r="B21" s="1" t="s">
        <v>50</v>
      </c>
      <c r="C21" s="14">
        <v>880.02</v>
      </c>
      <c r="D21" s="14">
        <v>146.66999999999999</v>
      </c>
      <c r="E21" s="14">
        <v>203.1</v>
      </c>
      <c r="F21" s="14">
        <v>0</v>
      </c>
      <c r="G21" s="14">
        <v>1229.79</v>
      </c>
      <c r="H21" s="14">
        <v>0</v>
      </c>
      <c r="I21" s="14">
        <v>302.99</v>
      </c>
      <c r="J21" s="14">
        <v>0</v>
      </c>
      <c r="K21" s="14">
        <v>17.41</v>
      </c>
      <c r="L21" s="14">
        <v>25.48</v>
      </c>
      <c r="M21" s="14">
        <v>0</v>
      </c>
      <c r="N21" s="14">
        <v>0</v>
      </c>
      <c r="O21" s="14">
        <v>0</v>
      </c>
      <c r="P21" s="15">
        <v>-0.09</v>
      </c>
      <c r="Q21" s="14">
        <v>0</v>
      </c>
      <c r="R21" s="14">
        <v>0</v>
      </c>
      <c r="S21" s="14">
        <v>0</v>
      </c>
      <c r="T21" s="14">
        <v>0</v>
      </c>
      <c r="U21" s="14">
        <v>345.79</v>
      </c>
      <c r="V21" s="14">
        <v>884</v>
      </c>
    </row>
    <row r="22" spans="1:22">
      <c r="A22" s="2" t="s">
        <v>51</v>
      </c>
      <c r="B22" s="1" t="s">
        <v>52</v>
      </c>
      <c r="C22" s="14">
        <v>1602</v>
      </c>
      <c r="D22" s="14">
        <v>267</v>
      </c>
      <c r="E22" s="14">
        <v>0</v>
      </c>
      <c r="F22" s="14">
        <v>0</v>
      </c>
      <c r="G22" s="14">
        <v>1869</v>
      </c>
      <c r="H22" s="14">
        <v>0</v>
      </c>
      <c r="I22" s="14">
        <v>0</v>
      </c>
      <c r="J22" s="14">
        <v>0</v>
      </c>
      <c r="K22" s="14">
        <v>163.25</v>
      </c>
      <c r="L22" s="14">
        <v>50.17</v>
      </c>
      <c r="M22" s="14">
        <v>0</v>
      </c>
      <c r="N22" s="14">
        <v>0</v>
      </c>
      <c r="O22" s="14">
        <v>0</v>
      </c>
      <c r="P22" s="14">
        <v>0.11</v>
      </c>
      <c r="Q22" s="14">
        <v>496.67</v>
      </c>
      <c r="R22" s="14">
        <v>0</v>
      </c>
      <c r="S22" s="14">
        <v>300</v>
      </c>
      <c r="T22" s="14">
        <v>0</v>
      </c>
      <c r="U22" s="14">
        <v>1010.2</v>
      </c>
      <c r="V22" s="14">
        <v>858.8</v>
      </c>
    </row>
    <row r="23" spans="1:22">
      <c r="A23" s="2" t="s">
        <v>53</v>
      </c>
      <c r="B23" s="1" t="s">
        <v>54</v>
      </c>
      <c r="C23" s="14">
        <v>1602</v>
      </c>
      <c r="D23" s="14">
        <v>267</v>
      </c>
      <c r="E23" s="14">
        <v>0</v>
      </c>
      <c r="F23" s="14">
        <v>0</v>
      </c>
      <c r="G23" s="14">
        <v>1869</v>
      </c>
      <c r="H23" s="14">
        <v>0</v>
      </c>
      <c r="I23" s="14">
        <v>0</v>
      </c>
      <c r="J23" s="14">
        <v>0</v>
      </c>
      <c r="K23" s="14">
        <v>163.25</v>
      </c>
      <c r="L23" s="14">
        <v>58.73</v>
      </c>
      <c r="M23" s="14">
        <v>0</v>
      </c>
      <c r="N23" s="14">
        <v>0</v>
      </c>
      <c r="O23" s="14">
        <v>0</v>
      </c>
      <c r="P23" s="14">
        <v>0.02</v>
      </c>
      <c r="Q23" s="14">
        <v>0</v>
      </c>
      <c r="R23" s="14">
        <v>0</v>
      </c>
      <c r="S23" s="14">
        <v>0</v>
      </c>
      <c r="T23" s="14">
        <v>0</v>
      </c>
      <c r="U23" s="14">
        <v>222</v>
      </c>
      <c r="V23" s="14">
        <v>1647</v>
      </c>
    </row>
    <row r="24" spans="1:22">
      <c r="A24" s="2" t="s">
        <v>55</v>
      </c>
      <c r="B24" s="1" t="s">
        <v>56</v>
      </c>
      <c r="C24" s="14">
        <v>880.02</v>
      </c>
      <c r="D24" s="14">
        <v>146.66999999999999</v>
      </c>
      <c r="E24" s="14">
        <v>0</v>
      </c>
      <c r="F24" s="14">
        <v>0</v>
      </c>
      <c r="G24" s="14">
        <v>1026.69</v>
      </c>
      <c r="H24" s="14">
        <v>470.86</v>
      </c>
      <c r="I24" s="14">
        <v>0</v>
      </c>
      <c r="J24" s="15">
        <v>-18.41</v>
      </c>
      <c r="K24" s="14">
        <v>0</v>
      </c>
      <c r="L24" s="14">
        <v>63.36</v>
      </c>
      <c r="M24" s="14">
        <v>0</v>
      </c>
      <c r="N24" s="14">
        <v>0</v>
      </c>
      <c r="O24" s="14">
        <v>0</v>
      </c>
      <c r="P24" s="15">
        <v>-0.12</v>
      </c>
      <c r="Q24" s="14">
        <v>0</v>
      </c>
      <c r="R24" s="14">
        <v>0</v>
      </c>
      <c r="S24" s="14">
        <v>0</v>
      </c>
      <c r="T24" s="14">
        <v>0</v>
      </c>
      <c r="U24" s="14">
        <v>515.69000000000005</v>
      </c>
      <c r="V24" s="14">
        <v>511</v>
      </c>
    </row>
    <row r="25" spans="1:22">
      <c r="A25" s="2" t="s">
        <v>57</v>
      </c>
      <c r="B25" s="1" t="s">
        <v>58</v>
      </c>
      <c r="C25" s="14">
        <v>880.02</v>
      </c>
      <c r="D25" s="14">
        <v>146.66999999999999</v>
      </c>
      <c r="E25" s="14">
        <v>1125.8800000000001</v>
      </c>
      <c r="F25" s="14">
        <v>0</v>
      </c>
      <c r="G25" s="14">
        <v>2152.5700000000002</v>
      </c>
      <c r="H25" s="14">
        <v>0</v>
      </c>
      <c r="I25" s="14">
        <v>0</v>
      </c>
      <c r="J25" s="14">
        <v>0</v>
      </c>
      <c r="K25" s="14">
        <v>211.93</v>
      </c>
      <c r="L25" s="14">
        <v>83.47</v>
      </c>
      <c r="M25" s="14">
        <v>0</v>
      </c>
      <c r="N25" s="14">
        <v>0</v>
      </c>
      <c r="O25" s="14">
        <v>0</v>
      </c>
      <c r="P25" s="15">
        <v>-0.03</v>
      </c>
      <c r="Q25" s="14">
        <v>0</v>
      </c>
      <c r="R25" s="14">
        <v>0</v>
      </c>
      <c r="S25" s="14">
        <v>0</v>
      </c>
      <c r="T25" s="14">
        <v>0</v>
      </c>
      <c r="U25" s="14">
        <v>295.37</v>
      </c>
      <c r="V25" s="14">
        <v>1857.2</v>
      </c>
    </row>
    <row r="26" spans="1:22">
      <c r="A26" s="2" t="s">
        <v>59</v>
      </c>
      <c r="B26" s="1" t="s">
        <v>60</v>
      </c>
      <c r="C26" s="14">
        <v>4000.02</v>
      </c>
      <c r="D26" s="14">
        <v>666.67</v>
      </c>
      <c r="E26" s="14">
        <v>819.56</v>
      </c>
      <c r="F26" s="14">
        <v>0</v>
      </c>
      <c r="G26" s="14">
        <v>5486.25</v>
      </c>
      <c r="H26" s="14">
        <v>0</v>
      </c>
      <c r="I26" s="14">
        <v>0</v>
      </c>
      <c r="J26" s="14">
        <v>0</v>
      </c>
      <c r="K26" s="14">
        <v>931.67</v>
      </c>
      <c r="L26" s="14">
        <v>360.26</v>
      </c>
      <c r="M26" s="14">
        <v>0</v>
      </c>
      <c r="N26" s="14">
        <v>0</v>
      </c>
      <c r="O26" s="14">
        <v>0</v>
      </c>
      <c r="P26" s="15">
        <v>-0.08</v>
      </c>
      <c r="Q26" s="14">
        <v>0</v>
      </c>
      <c r="R26" s="14">
        <v>0</v>
      </c>
      <c r="S26" s="14">
        <v>0</v>
      </c>
      <c r="T26" s="14">
        <v>0</v>
      </c>
      <c r="U26" s="14">
        <v>1291.8499999999999</v>
      </c>
      <c r="V26" s="14">
        <v>4194.3999999999996</v>
      </c>
    </row>
    <row r="27" spans="1:22">
      <c r="A27" s="2" t="s">
        <v>61</v>
      </c>
      <c r="B27" s="1" t="s">
        <v>62</v>
      </c>
      <c r="C27" s="14">
        <v>880.02</v>
      </c>
      <c r="D27" s="14">
        <v>146.66999999999999</v>
      </c>
      <c r="E27" s="14">
        <v>0</v>
      </c>
      <c r="F27" s="14">
        <v>0</v>
      </c>
      <c r="G27" s="14">
        <v>1026.69</v>
      </c>
      <c r="H27" s="14">
        <v>0</v>
      </c>
      <c r="I27" s="14">
        <v>0</v>
      </c>
      <c r="J27" s="15">
        <v>-18.41</v>
      </c>
      <c r="K27" s="14">
        <v>0</v>
      </c>
      <c r="L27" s="14">
        <v>25.48</v>
      </c>
      <c r="M27" s="14">
        <v>0</v>
      </c>
      <c r="N27" s="14">
        <v>0</v>
      </c>
      <c r="O27" s="14">
        <v>0</v>
      </c>
      <c r="P27" s="14">
        <v>0.02</v>
      </c>
      <c r="Q27" s="14">
        <v>0</v>
      </c>
      <c r="R27" s="14">
        <v>0</v>
      </c>
      <c r="S27" s="14">
        <v>0</v>
      </c>
      <c r="T27" s="14">
        <v>0</v>
      </c>
      <c r="U27" s="14">
        <v>7.09</v>
      </c>
      <c r="V27" s="14">
        <v>1019.6</v>
      </c>
    </row>
    <row r="28" spans="1:22">
      <c r="A28" s="2" t="s">
        <v>63</v>
      </c>
      <c r="B28" s="1" t="s">
        <v>64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1026.69</v>
      </c>
      <c r="H28" s="14">
        <v>0</v>
      </c>
      <c r="I28" s="14">
        <v>0</v>
      </c>
      <c r="J28" s="15">
        <v>-18.41</v>
      </c>
      <c r="K28" s="14">
        <v>0</v>
      </c>
      <c r="L28" s="14">
        <v>25.48</v>
      </c>
      <c r="M28" s="14">
        <v>0</v>
      </c>
      <c r="N28" s="14">
        <v>0</v>
      </c>
      <c r="O28" s="14">
        <v>0</v>
      </c>
      <c r="P28" s="14">
        <v>0.02</v>
      </c>
      <c r="Q28" s="14">
        <v>0</v>
      </c>
      <c r="R28" s="14">
        <v>0</v>
      </c>
      <c r="S28" s="14">
        <v>0</v>
      </c>
      <c r="T28" s="14">
        <v>0</v>
      </c>
      <c r="U28" s="14">
        <v>7.09</v>
      </c>
      <c r="V28" s="14">
        <v>1019.6</v>
      </c>
    </row>
    <row r="29" spans="1:22">
      <c r="A29" s="2" t="s">
        <v>65</v>
      </c>
      <c r="B29" s="1" t="s">
        <v>66</v>
      </c>
      <c r="C29" s="14">
        <v>880.02</v>
      </c>
      <c r="D29" s="14">
        <v>146.66999999999999</v>
      </c>
      <c r="E29" s="14">
        <v>2111.21</v>
      </c>
      <c r="F29" s="14">
        <v>0</v>
      </c>
      <c r="G29" s="14">
        <v>3137.9</v>
      </c>
      <c r="H29" s="14">
        <v>0</v>
      </c>
      <c r="I29" s="14">
        <v>0</v>
      </c>
      <c r="J29" s="14">
        <v>0</v>
      </c>
      <c r="K29" s="14">
        <v>414.87</v>
      </c>
      <c r="L29" s="14">
        <v>104.38</v>
      </c>
      <c r="M29" s="14">
        <v>0</v>
      </c>
      <c r="N29" s="14">
        <v>0</v>
      </c>
      <c r="O29" s="14">
        <v>0</v>
      </c>
      <c r="P29" s="15">
        <v>-0.15</v>
      </c>
      <c r="Q29" s="14">
        <v>0</v>
      </c>
      <c r="R29" s="14">
        <v>0</v>
      </c>
      <c r="S29" s="14">
        <v>0</v>
      </c>
      <c r="T29" s="14">
        <v>0</v>
      </c>
      <c r="U29" s="14">
        <v>519.1</v>
      </c>
      <c r="V29" s="14">
        <v>2618.8000000000002</v>
      </c>
    </row>
    <row r="30" spans="1:22">
      <c r="A30" s="2" t="s">
        <v>67</v>
      </c>
      <c r="B30" s="1" t="s">
        <v>68</v>
      </c>
      <c r="C30" s="14">
        <v>2400</v>
      </c>
      <c r="D30" s="14">
        <v>400</v>
      </c>
      <c r="E30" s="14">
        <v>0</v>
      </c>
      <c r="F30" s="14">
        <v>0</v>
      </c>
      <c r="G30" s="14">
        <v>2800</v>
      </c>
      <c r="H30" s="14">
        <v>0</v>
      </c>
      <c r="I30" s="14">
        <v>0</v>
      </c>
      <c r="J30" s="14">
        <v>0</v>
      </c>
      <c r="K30" s="14">
        <v>342.69</v>
      </c>
      <c r="L30" s="14">
        <v>77.13</v>
      </c>
      <c r="M30" s="14">
        <v>0</v>
      </c>
      <c r="N30" s="14">
        <v>0</v>
      </c>
      <c r="O30" s="14">
        <v>0</v>
      </c>
      <c r="P30" s="15">
        <v>-0.02</v>
      </c>
      <c r="Q30" s="14">
        <v>0</v>
      </c>
      <c r="R30" s="14">
        <v>0</v>
      </c>
      <c r="S30" s="14">
        <v>0</v>
      </c>
      <c r="T30" s="14">
        <v>0</v>
      </c>
      <c r="U30" s="14">
        <v>419.8</v>
      </c>
      <c r="V30" s="14">
        <v>2380.1999999999998</v>
      </c>
    </row>
    <row r="31" spans="1:22">
      <c r="A31" s="2" t="s">
        <v>69</v>
      </c>
      <c r="B31" s="1" t="s">
        <v>70</v>
      </c>
      <c r="C31" s="14">
        <v>1399.98</v>
      </c>
      <c r="D31" s="14">
        <v>233.33</v>
      </c>
      <c r="E31" s="14">
        <v>0</v>
      </c>
      <c r="F31" s="14">
        <v>0</v>
      </c>
      <c r="G31" s="14">
        <v>1633.31</v>
      </c>
      <c r="H31" s="14">
        <v>0</v>
      </c>
      <c r="I31" s="14">
        <v>0</v>
      </c>
      <c r="J31" s="14">
        <v>0</v>
      </c>
      <c r="K31" s="14">
        <v>70.77</v>
      </c>
      <c r="L31" s="14">
        <v>41.34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112.11</v>
      </c>
      <c r="V31" s="14">
        <v>1521.2</v>
      </c>
    </row>
    <row r="32" spans="1:22">
      <c r="A32" s="2" t="s">
        <v>71</v>
      </c>
      <c r="B32" s="1" t="s">
        <v>72</v>
      </c>
      <c r="C32" s="14">
        <v>880.02</v>
      </c>
      <c r="D32" s="14">
        <v>146.66999999999999</v>
      </c>
      <c r="E32" s="14">
        <v>8909.31</v>
      </c>
      <c r="F32" s="14">
        <v>0</v>
      </c>
      <c r="G32" s="14">
        <v>9936</v>
      </c>
      <c r="H32" s="14">
        <v>649.46</v>
      </c>
      <c r="I32" s="14">
        <v>0</v>
      </c>
      <c r="J32" s="14">
        <v>0</v>
      </c>
      <c r="K32" s="14">
        <v>2133.64</v>
      </c>
      <c r="L32" s="14">
        <v>68.739999999999995</v>
      </c>
      <c r="M32" s="14">
        <v>0</v>
      </c>
      <c r="N32" s="14">
        <v>0</v>
      </c>
      <c r="O32" s="14">
        <v>0</v>
      </c>
      <c r="P32" s="15">
        <v>-0.04</v>
      </c>
      <c r="Q32" s="14">
        <v>0</v>
      </c>
      <c r="R32" s="14">
        <v>0</v>
      </c>
      <c r="S32" s="14">
        <v>0</v>
      </c>
      <c r="T32" s="14">
        <v>0</v>
      </c>
      <c r="U32" s="14">
        <v>2851.8</v>
      </c>
      <c r="V32" s="14">
        <v>7084.2</v>
      </c>
    </row>
    <row r="33" spans="1:22">
      <c r="A33" s="2" t="s">
        <v>73</v>
      </c>
      <c r="B33" s="1" t="s">
        <v>74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1026.69</v>
      </c>
      <c r="H33" s="14">
        <v>0</v>
      </c>
      <c r="I33" s="14">
        <v>0</v>
      </c>
      <c r="J33" s="15">
        <v>-18.41</v>
      </c>
      <c r="K33" s="14">
        <v>0</v>
      </c>
      <c r="L33" s="14">
        <v>87.65</v>
      </c>
      <c r="M33" s="14">
        <v>0</v>
      </c>
      <c r="N33" s="14">
        <v>0</v>
      </c>
      <c r="O33" s="14">
        <v>0</v>
      </c>
      <c r="P33" s="14">
        <v>0.05</v>
      </c>
      <c r="Q33" s="14">
        <v>0</v>
      </c>
      <c r="R33" s="14">
        <v>0</v>
      </c>
      <c r="S33" s="14">
        <v>0</v>
      </c>
      <c r="T33" s="14">
        <v>0</v>
      </c>
      <c r="U33" s="14">
        <v>69.290000000000006</v>
      </c>
      <c r="V33" s="14">
        <v>957.4</v>
      </c>
    </row>
    <row r="34" spans="1:22">
      <c r="A34" s="2" t="s">
        <v>75</v>
      </c>
      <c r="B34" s="1" t="s">
        <v>76</v>
      </c>
      <c r="C34" s="14">
        <v>880.02</v>
      </c>
      <c r="D34" s="14">
        <v>146.66999999999999</v>
      </c>
      <c r="E34" s="14">
        <v>1548.72</v>
      </c>
      <c r="F34" s="14">
        <v>0</v>
      </c>
      <c r="G34" s="14">
        <v>2575.41</v>
      </c>
      <c r="H34" s="14">
        <v>0</v>
      </c>
      <c r="I34" s="14">
        <v>0</v>
      </c>
      <c r="J34" s="14">
        <v>0</v>
      </c>
      <c r="K34" s="14">
        <v>294.72000000000003</v>
      </c>
      <c r="L34" s="14">
        <v>68.41</v>
      </c>
      <c r="M34" s="14">
        <v>0</v>
      </c>
      <c r="N34" s="14">
        <v>0</v>
      </c>
      <c r="O34" s="14">
        <v>0</v>
      </c>
      <c r="P34" s="15">
        <v>-0.12</v>
      </c>
      <c r="Q34" s="14">
        <v>0</v>
      </c>
      <c r="R34" s="14">
        <v>0</v>
      </c>
      <c r="S34" s="14">
        <v>0</v>
      </c>
      <c r="T34" s="14">
        <v>0</v>
      </c>
      <c r="U34" s="14">
        <v>363.01</v>
      </c>
      <c r="V34" s="14">
        <v>2212.4</v>
      </c>
    </row>
    <row r="35" spans="1:22">
      <c r="A35" s="2" t="s">
        <v>77</v>
      </c>
      <c r="B35" s="1" t="s">
        <v>78</v>
      </c>
      <c r="C35" s="14">
        <v>1399.98</v>
      </c>
      <c r="D35" s="14">
        <v>233.33</v>
      </c>
      <c r="E35" s="14">
        <v>3718.2</v>
      </c>
      <c r="F35" s="14">
        <v>9603.36</v>
      </c>
      <c r="G35" s="14">
        <v>14954.87</v>
      </c>
      <c r="H35" s="14">
        <v>0</v>
      </c>
      <c r="I35" s="14">
        <v>0</v>
      </c>
      <c r="J35" s="14">
        <v>0</v>
      </c>
      <c r="K35" s="14">
        <v>3650.57</v>
      </c>
      <c r="L35" s="14">
        <v>166.91</v>
      </c>
      <c r="M35" s="14">
        <v>0</v>
      </c>
      <c r="N35" s="14">
        <v>0</v>
      </c>
      <c r="O35" s="14">
        <v>0</v>
      </c>
      <c r="P35" s="15">
        <v>-0.01</v>
      </c>
      <c r="Q35" s="14">
        <v>0</v>
      </c>
      <c r="R35" s="14">
        <v>0</v>
      </c>
      <c r="S35" s="14">
        <v>0</v>
      </c>
      <c r="T35" s="14">
        <v>0</v>
      </c>
      <c r="U35" s="14">
        <v>3817.47</v>
      </c>
      <c r="V35" s="14">
        <v>11137.4</v>
      </c>
    </row>
    <row r="36" spans="1:22">
      <c r="A36" s="2" t="s">
        <v>79</v>
      </c>
      <c r="B36" s="1" t="s">
        <v>80</v>
      </c>
      <c r="C36" s="14">
        <v>880.02</v>
      </c>
      <c r="D36" s="14">
        <v>146.66999999999999</v>
      </c>
      <c r="E36" s="14">
        <v>4969.93</v>
      </c>
      <c r="F36" s="14">
        <v>0</v>
      </c>
      <c r="G36" s="14">
        <v>5996.62</v>
      </c>
      <c r="H36" s="14">
        <v>802.69</v>
      </c>
      <c r="I36" s="14">
        <v>0</v>
      </c>
      <c r="J36" s="14">
        <v>0</v>
      </c>
      <c r="K36" s="14">
        <v>1051.71</v>
      </c>
      <c r="L36" s="14">
        <v>72.17</v>
      </c>
      <c r="M36" s="14">
        <v>0</v>
      </c>
      <c r="N36" s="14">
        <v>4000</v>
      </c>
      <c r="O36" s="14">
        <v>0</v>
      </c>
      <c r="P36" s="14">
        <v>0.05</v>
      </c>
      <c r="Q36" s="14">
        <v>0</v>
      </c>
      <c r="R36" s="14">
        <v>0</v>
      </c>
      <c r="S36" s="14">
        <v>0</v>
      </c>
      <c r="T36" s="14">
        <v>0</v>
      </c>
      <c r="U36" s="14">
        <v>5926.62</v>
      </c>
      <c r="V36" s="14">
        <v>70</v>
      </c>
    </row>
    <row r="37" spans="1:22">
      <c r="A37" s="2" t="s">
        <v>81</v>
      </c>
      <c r="B37" s="1" t="s">
        <v>82</v>
      </c>
      <c r="C37" s="14">
        <v>880.02</v>
      </c>
      <c r="D37" s="14">
        <v>146.66999999999999</v>
      </c>
      <c r="E37" s="14">
        <v>4169.01</v>
      </c>
      <c r="F37" s="14">
        <v>0</v>
      </c>
      <c r="G37" s="14">
        <v>5195.7</v>
      </c>
      <c r="H37" s="14">
        <v>0</v>
      </c>
      <c r="I37" s="14">
        <v>0</v>
      </c>
      <c r="J37" s="14">
        <v>0</v>
      </c>
      <c r="K37" s="14">
        <v>863.34</v>
      </c>
      <c r="L37" s="14">
        <v>95.24</v>
      </c>
      <c r="M37" s="14">
        <v>0</v>
      </c>
      <c r="N37" s="14">
        <v>0</v>
      </c>
      <c r="O37" s="14">
        <v>0</v>
      </c>
      <c r="P37" s="15">
        <v>-0.08</v>
      </c>
      <c r="Q37" s="14">
        <v>0</v>
      </c>
      <c r="R37" s="14">
        <v>0</v>
      </c>
      <c r="S37" s="14">
        <v>0</v>
      </c>
      <c r="T37" s="14">
        <v>0</v>
      </c>
      <c r="U37" s="14">
        <v>958.5</v>
      </c>
      <c r="V37" s="14">
        <v>4237.2</v>
      </c>
    </row>
    <row r="38" spans="1:22">
      <c r="A38" s="2" t="s">
        <v>83</v>
      </c>
      <c r="B38" s="1" t="s">
        <v>84</v>
      </c>
      <c r="C38" s="14">
        <v>999.96</v>
      </c>
      <c r="D38" s="14">
        <v>166.66</v>
      </c>
      <c r="E38" s="14">
        <v>2198.34</v>
      </c>
      <c r="F38" s="14">
        <v>0</v>
      </c>
      <c r="G38" s="14">
        <v>3364.96</v>
      </c>
      <c r="H38" s="14">
        <v>0</v>
      </c>
      <c r="I38" s="14">
        <v>0</v>
      </c>
      <c r="J38" s="14">
        <v>0</v>
      </c>
      <c r="K38" s="14">
        <v>463.37</v>
      </c>
      <c r="L38" s="14">
        <v>28.96</v>
      </c>
      <c r="M38" s="14">
        <v>0</v>
      </c>
      <c r="N38" s="14">
        <v>0</v>
      </c>
      <c r="O38" s="14">
        <v>0</v>
      </c>
      <c r="P38" s="14">
        <v>0.03</v>
      </c>
      <c r="Q38" s="14">
        <v>0</v>
      </c>
      <c r="R38" s="14">
        <v>0</v>
      </c>
      <c r="S38" s="14">
        <v>0</v>
      </c>
      <c r="T38" s="14">
        <v>0</v>
      </c>
      <c r="U38" s="14">
        <v>492.36</v>
      </c>
      <c r="V38" s="14">
        <v>2872.6</v>
      </c>
    </row>
    <row r="39" spans="1:22">
      <c r="A39" s="2" t="s">
        <v>85</v>
      </c>
      <c r="B39" s="1" t="s">
        <v>86</v>
      </c>
      <c r="C39" s="14">
        <v>586.67999999999995</v>
      </c>
      <c r="D39" s="14">
        <v>97.78</v>
      </c>
      <c r="E39" s="14">
        <v>1631.13</v>
      </c>
      <c r="F39" s="14">
        <v>0</v>
      </c>
      <c r="G39" s="14">
        <v>2315.59</v>
      </c>
      <c r="H39" s="14">
        <v>0</v>
      </c>
      <c r="I39" s="14">
        <v>0</v>
      </c>
      <c r="J39" s="14">
        <v>0</v>
      </c>
      <c r="K39" s="14">
        <v>241.14</v>
      </c>
      <c r="L39" s="14">
        <v>79.87</v>
      </c>
      <c r="M39" s="14">
        <v>0</v>
      </c>
      <c r="N39" s="14">
        <v>0</v>
      </c>
      <c r="O39" s="14">
        <v>0</v>
      </c>
      <c r="P39" s="15">
        <v>-0.02</v>
      </c>
      <c r="Q39" s="14">
        <v>0</v>
      </c>
      <c r="R39" s="14">
        <v>0</v>
      </c>
      <c r="S39" s="14">
        <v>0</v>
      </c>
      <c r="T39" s="14">
        <v>0</v>
      </c>
      <c r="U39" s="14">
        <v>320.99</v>
      </c>
      <c r="V39" s="14">
        <v>1994.6</v>
      </c>
    </row>
    <row r="40" spans="1:22">
      <c r="A40" s="2" t="s">
        <v>87</v>
      </c>
      <c r="B40" s="1" t="s">
        <v>88</v>
      </c>
      <c r="C40" s="14">
        <v>880.02</v>
      </c>
      <c r="D40" s="14">
        <v>146.66999999999999</v>
      </c>
      <c r="E40" s="14">
        <v>11869.42</v>
      </c>
      <c r="F40" s="14">
        <v>0</v>
      </c>
      <c r="G40" s="14">
        <v>12896.11</v>
      </c>
      <c r="H40" s="14">
        <v>0</v>
      </c>
      <c r="I40" s="14">
        <v>0</v>
      </c>
      <c r="J40" s="14">
        <v>0</v>
      </c>
      <c r="K40" s="14">
        <v>3021.67</v>
      </c>
      <c r="L40" s="14">
        <v>156.97</v>
      </c>
      <c r="M40" s="14">
        <v>0</v>
      </c>
      <c r="N40" s="14">
        <v>0</v>
      </c>
      <c r="O40" s="14">
        <v>0</v>
      </c>
      <c r="P40" s="14">
        <v>7.0000000000000007E-2</v>
      </c>
      <c r="Q40" s="14">
        <v>0</v>
      </c>
      <c r="R40" s="14">
        <v>0</v>
      </c>
      <c r="S40" s="14">
        <v>0</v>
      </c>
      <c r="T40" s="14">
        <v>0</v>
      </c>
      <c r="U40" s="14">
        <v>3178.71</v>
      </c>
      <c r="V40" s="14">
        <v>9717.4</v>
      </c>
    </row>
    <row r="41" spans="1:22">
      <c r="A41" s="2" t="s">
        <v>89</v>
      </c>
      <c r="B41" s="1" t="s">
        <v>90</v>
      </c>
      <c r="C41" s="14">
        <v>1602</v>
      </c>
      <c r="D41" s="14">
        <v>267</v>
      </c>
      <c r="E41" s="14">
        <v>0</v>
      </c>
      <c r="F41" s="14">
        <v>0</v>
      </c>
      <c r="G41" s="14">
        <v>1869</v>
      </c>
      <c r="H41" s="14">
        <v>0</v>
      </c>
      <c r="I41" s="14">
        <v>0</v>
      </c>
      <c r="J41" s="14">
        <v>0</v>
      </c>
      <c r="K41" s="14">
        <v>163.25</v>
      </c>
      <c r="L41" s="14">
        <v>63.13</v>
      </c>
      <c r="M41" s="14">
        <v>0</v>
      </c>
      <c r="N41" s="14">
        <v>0</v>
      </c>
      <c r="O41" s="14">
        <v>0</v>
      </c>
      <c r="P41" s="14">
        <v>0.02</v>
      </c>
      <c r="Q41" s="14">
        <v>0</v>
      </c>
      <c r="R41" s="14">
        <v>0</v>
      </c>
      <c r="S41" s="14">
        <v>0</v>
      </c>
      <c r="T41" s="14">
        <v>0</v>
      </c>
      <c r="U41" s="14">
        <v>226.4</v>
      </c>
      <c r="V41" s="14">
        <v>1642.6</v>
      </c>
    </row>
    <row r="42" spans="1:22">
      <c r="A42" s="2" t="s">
        <v>91</v>
      </c>
      <c r="B42" s="1" t="s">
        <v>92</v>
      </c>
      <c r="C42" s="14">
        <v>880.02</v>
      </c>
      <c r="D42" s="14">
        <v>146.66999999999999</v>
      </c>
      <c r="E42" s="14">
        <v>5209.6000000000004</v>
      </c>
      <c r="F42" s="14">
        <v>0</v>
      </c>
      <c r="G42" s="14">
        <v>6236.29</v>
      </c>
      <c r="H42" s="14">
        <v>0</v>
      </c>
      <c r="I42" s="14">
        <v>0</v>
      </c>
      <c r="J42" s="14">
        <v>0</v>
      </c>
      <c r="K42" s="14">
        <v>1108.08</v>
      </c>
      <c r="L42" s="14">
        <v>109.62</v>
      </c>
      <c r="M42" s="14">
        <v>0</v>
      </c>
      <c r="N42" s="14">
        <v>0</v>
      </c>
      <c r="O42" s="14">
        <v>0</v>
      </c>
      <c r="P42" s="15">
        <v>-0.01</v>
      </c>
      <c r="Q42" s="14">
        <v>0</v>
      </c>
      <c r="R42" s="14">
        <v>0</v>
      </c>
      <c r="S42" s="14">
        <v>0</v>
      </c>
      <c r="T42" s="14">
        <v>0</v>
      </c>
      <c r="U42" s="14">
        <v>1217.69</v>
      </c>
      <c r="V42" s="14">
        <v>5018.6000000000004</v>
      </c>
    </row>
    <row r="43" spans="1:22">
      <c r="A43" s="2" t="s">
        <v>93</v>
      </c>
      <c r="B43" s="1" t="s">
        <v>94</v>
      </c>
      <c r="C43" s="14">
        <v>1400.04</v>
      </c>
      <c r="D43" s="14">
        <v>233.34</v>
      </c>
      <c r="E43" s="14">
        <v>8693.3700000000008</v>
      </c>
      <c r="F43" s="14">
        <v>0</v>
      </c>
      <c r="G43" s="14">
        <v>10326.75</v>
      </c>
      <c r="H43" s="14">
        <v>0</v>
      </c>
      <c r="I43" s="14">
        <v>0</v>
      </c>
      <c r="J43" s="14">
        <v>0</v>
      </c>
      <c r="K43" s="14">
        <v>2250.86</v>
      </c>
      <c r="L43" s="14">
        <v>225.42</v>
      </c>
      <c r="M43" s="14">
        <v>0</v>
      </c>
      <c r="N43" s="14">
        <v>0</v>
      </c>
      <c r="O43" s="14">
        <v>0</v>
      </c>
      <c r="P43" s="14">
        <v>7.0000000000000007E-2</v>
      </c>
      <c r="Q43" s="14">
        <v>0</v>
      </c>
      <c r="R43" s="14">
        <v>0</v>
      </c>
      <c r="S43" s="14">
        <v>0</v>
      </c>
      <c r="T43" s="14">
        <v>0</v>
      </c>
      <c r="U43" s="14">
        <v>2476.35</v>
      </c>
      <c r="V43" s="14">
        <v>7850.4</v>
      </c>
    </row>
    <row r="44" spans="1:22">
      <c r="A44" s="2" t="s">
        <v>95</v>
      </c>
      <c r="B44" s="1" t="s">
        <v>96</v>
      </c>
      <c r="C44" s="14">
        <v>999.96</v>
      </c>
      <c r="D44" s="14">
        <v>166.66</v>
      </c>
      <c r="E44" s="14">
        <v>0</v>
      </c>
      <c r="F44" s="14">
        <v>0</v>
      </c>
      <c r="G44" s="14">
        <v>1166.6199999999999</v>
      </c>
      <c r="H44" s="14">
        <v>0</v>
      </c>
      <c r="I44" s="14">
        <v>0</v>
      </c>
      <c r="J44" s="14">
        <v>0</v>
      </c>
      <c r="K44" s="14">
        <v>3.57</v>
      </c>
      <c r="L44" s="14">
        <v>28.96</v>
      </c>
      <c r="M44" s="14">
        <v>0</v>
      </c>
      <c r="N44" s="14">
        <v>0</v>
      </c>
      <c r="O44" s="14">
        <v>0</v>
      </c>
      <c r="P44" s="15">
        <v>-0.11</v>
      </c>
      <c r="Q44" s="14">
        <v>0</v>
      </c>
      <c r="R44" s="14">
        <v>0</v>
      </c>
      <c r="S44" s="14">
        <v>0</v>
      </c>
      <c r="T44" s="14">
        <v>0</v>
      </c>
      <c r="U44" s="14">
        <v>32.42</v>
      </c>
      <c r="V44" s="14">
        <v>1134.2</v>
      </c>
    </row>
    <row r="45" spans="1:22">
      <c r="A45" s="2" t="s">
        <v>97</v>
      </c>
      <c r="B45" s="1" t="s">
        <v>98</v>
      </c>
      <c r="C45" s="14">
        <v>730.4</v>
      </c>
      <c r="D45" s="14">
        <v>121.73</v>
      </c>
      <c r="E45" s="14">
        <v>0</v>
      </c>
      <c r="F45" s="14">
        <v>0</v>
      </c>
      <c r="G45" s="14">
        <v>852.13</v>
      </c>
      <c r="H45" s="14">
        <v>0</v>
      </c>
      <c r="I45" s="14">
        <v>0</v>
      </c>
      <c r="J45" s="15">
        <v>-38.65</v>
      </c>
      <c r="K45" s="14">
        <v>0</v>
      </c>
      <c r="L45" s="14">
        <v>51.31</v>
      </c>
      <c r="M45" s="14">
        <v>0</v>
      </c>
      <c r="N45" s="14">
        <v>0</v>
      </c>
      <c r="O45" s="14">
        <v>0</v>
      </c>
      <c r="P45" s="14">
        <v>7.0000000000000007E-2</v>
      </c>
      <c r="Q45" s="14">
        <v>0</v>
      </c>
      <c r="R45" s="14">
        <v>0</v>
      </c>
      <c r="S45" s="14">
        <v>0</v>
      </c>
      <c r="T45" s="14">
        <v>0</v>
      </c>
      <c r="U45" s="14">
        <v>12.73</v>
      </c>
      <c r="V45" s="14">
        <v>839.4</v>
      </c>
    </row>
    <row r="46" spans="1:22">
      <c r="A46" s="2" t="s">
        <v>99</v>
      </c>
      <c r="B46" s="1" t="s">
        <v>100</v>
      </c>
      <c r="C46" s="14">
        <v>876.48</v>
      </c>
      <c r="D46" s="14">
        <v>146.08000000000001</v>
      </c>
      <c r="E46" s="14">
        <v>5843.78</v>
      </c>
      <c r="F46" s="14">
        <v>0</v>
      </c>
      <c r="G46" s="14">
        <v>6866.34</v>
      </c>
      <c r="H46" s="14">
        <v>0</v>
      </c>
      <c r="I46" s="14">
        <v>0</v>
      </c>
      <c r="J46" s="14">
        <v>0</v>
      </c>
      <c r="K46" s="14">
        <v>1256.27</v>
      </c>
      <c r="L46" s="14">
        <v>134.6</v>
      </c>
      <c r="M46" s="14">
        <v>0</v>
      </c>
      <c r="N46" s="14">
        <v>260</v>
      </c>
      <c r="O46" s="14">
        <v>0</v>
      </c>
      <c r="P46" s="14">
        <v>7.0000000000000007E-2</v>
      </c>
      <c r="Q46" s="14">
        <v>0</v>
      </c>
      <c r="R46" s="14">
        <v>0</v>
      </c>
      <c r="S46" s="14">
        <v>0</v>
      </c>
      <c r="T46" s="14">
        <v>0</v>
      </c>
      <c r="U46" s="14">
        <v>1650.94</v>
      </c>
      <c r="V46" s="14">
        <v>5215.3999999999996</v>
      </c>
    </row>
    <row r="47" spans="1:22">
      <c r="A47" s="2" t="s">
        <v>101</v>
      </c>
      <c r="B47" s="1" t="s">
        <v>102</v>
      </c>
      <c r="C47" s="14">
        <v>1399.98</v>
      </c>
      <c r="D47" s="14">
        <v>233.33</v>
      </c>
      <c r="E47" s="14">
        <v>0</v>
      </c>
      <c r="F47" s="14">
        <v>0</v>
      </c>
      <c r="G47" s="14">
        <v>1633.31</v>
      </c>
      <c r="H47" s="14">
        <v>0</v>
      </c>
      <c r="I47" s="14">
        <v>0</v>
      </c>
      <c r="J47" s="14">
        <v>0</v>
      </c>
      <c r="K47" s="14">
        <v>70.77</v>
      </c>
      <c r="L47" s="14">
        <v>41.04</v>
      </c>
      <c r="M47" s="14">
        <v>0</v>
      </c>
      <c r="N47" s="14">
        <v>0</v>
      </c>
      <c r="O47" s="14">
        <v>0</v>
      </c>
      <c r="P47" s="15">
        <v>-0.1</v>
      </c>
      <c r="Q47" s="14">
        <v>0</v>
      </c>
      <c r="R47" s="14">
        <v>0</v>
      </c>
      <c r="S47" s="14">
        <v>0</v>
      </c>
      <c r="T47" s="14">
        <v>0</v>
      </c>
      <c r="U47" s="14">
        <v>111.71</v>
      </c>
      <c r="V47" s="14">
        <v>1521.6</v>
      </c>
    </row>
    <row r="48" spans="1:22">
      <c r="A48" s="2" t="s">
        <v>103</v>
      </c>
      <c r="B48" s="1" t="s">
        <v>104</v>
      </c>
      <c r="C48" s="14">
        <v>999.66</v>
      </c>
      <c r="D48" s="14">
        <v>166.61</v>
      </c>
      <c r="E48" s="14">
        <v>3568.01</v>
      </c>
      <c r="F48" s="14">
        <v>0</v>
      </c>
      <c r="G48" s="14">
        <v>4734.28</v>
      </c>
      <c r="H48" s="14">
        <v>0</v>
      </c>
      <c r="I48" s="14">
        <v>0</v>
      </c>
      <c r="J48" s="14">
        <v>0</v>
      </c>
      <c r="K48" s="14">
        <v>755.85</v>
      </c>
      <c r="L48" s="14">
        <v>121.54</v>
      </c>
      <c r="M48" s="14">
        <v>0</v>
      </c>
      <c r="N48" s="14">
        <v>0</v>
      </c>
      <c r="O48" s="14">
        <v>0</v>
      </c>
      <c r="P48" s="14">
        <v>0.09</v>
      </c>
      <c r="Q48" s="14">
        <v>0</v>
      </c>
      <c r="R48" s="14">
        <v>0</v>
      </c>
      <c r="S48" s="14">
        <v>0</v>
      </c>
      <c r="T48" s="14">
        <v>0</v>
      </c>
      <c r="U48" s="14">
        <v>877.48</v>
      </c>
      <c r="V48" s="14">
        <v>3856.8</v>
      </c>
    </row>
    <row r="49" spans="1:22">
      <c r="A49" s="2" t="s">
        <v>105</v>
      </c>
      <c r="B49" s="1" t="s">
        <v>106</v>
      </c>
      <c r="C49" s="14">
        <v>999.96</v>
      </c>
      <c r="D49" s="14">
        <v>166.66</v>
      </c>
      <c r="E49" s="14">
        <v>0</v>
      </c>
      <c r="F49" s="14">
        <v>0</v>
      </c>
      <c r="G49" s="14">
        <v>1166.6199999999999</v>
      </c>
      <c r="H49" s="14">
        <v>0</v>
      </c>
      <c r="I49" s="14">
        <v>0</v>
      </c>
      <c r="J49" s="14">
        <v>0</v>
      </c>
      <c r="K49" s="14">
        <v>3.57</v>
      </c>
      <c r="L49" s="14">
        <v>28.96</v>
      </c>
      <c r="M49" s="14">
        <v>0</v>
      </c>
      <c r="N49" s="14">
        <v>0</v>
      </c>
      <c r="O49" s="14">
        <v>0</v>
      </c>
      <c r="P49" s="14">
        <v>0.09</v>
      </c>
      <c r="Q49" s="14">
        <v>0</v>
      </c>
      <c r="R49" s="14">
        <v>0</v>
      </c>
      <c r="S49" s="14">
        <v>0</v>
      </c>
      <c r="T49" s="14">
        <v>0</v>
      </c>
      <c r="U49" s="14">
        <v>32.619999999999997</v>
      </c>
      <c r="V49" s="14">
        <v>1134</v>
      </c>
    </row>
    <row r="50" spans="1:22">
      <c r="A50" s="2" t="s">
        <v>107</v>
      </c>
      <c r="B50" s="1" t="s">
        <v>108</v>
      </c>
      <c r="C50" s="14">
        <v>586.67999999999995</v>
      </c>
      <c r="D50" s="14">
        <v>97.78</v>
      </c>
      <c r="E50" s="14">
        <v>5912.13</v>
      </c>
      <c r="F50" s="14">
        <v>0</v>
      </c>
      <c r="G50" s="14">
        <v>6596.59</v>
      </c>
      <c r="H50" s="14">
        <v>0</v>
      </c>
      <c r="I50" s="14">
        <v>374.92</v>
      </c>
      <c r="J50" s="14">
        <v>0</v>
      </c>
      <c r="K50" s="14">
        <v>1192.82</v>
      </c>
      <c r="L50" s="14">
        <v>184.72</v>
      </c>
      <c r="M50" s="14">
        <v>0</v>
      </c>
      <c r="N50" s="14">
        <v>4000</v>
      </c>
      <c r="O50" s="14">
        <v>0</v>
      </c>
      <c r="P50" s="14">
        <v>0.13</v>
      </c>
      <c r="Q50" s="14">
        <v>0</v>
      </c>
      <c r="R50" s="14">
        <v>0</v>
      </c>
      <c r="S50" s="14">
        <v>0</v>
      </c>
      <c r="T50" s="14">
        <v>0</v>
      </c>
      <c r="U50" s="14">
        <v>5752.59</v>
      </c>
      <c r="V50" s="14">
        <v>844</v>
      </c>
    </row>
    <row r="51" spans="1:22">
      <c r="A51" s="2" t="s">
        <v>109</v>
      </c>
      <c r="B51" s="1" t="s">
        <v>110</v>
      </c>
      <c r="C51" s="14">
        <v>1602</v>
      </c>
      <c r="D51" s="14">
        <v>267</v>
      </c>
      <c r="E51" s="14">
        <v>0</v>
      </c>
      <c r="F51" s="14">
        <v>0</v>
      </c>
      <c r="G51" s="14">
        <v>1869</v>
      </c>
      <c r="H51" s="14">
        <v>0</v>
      </c>
      <c r="I51" s="14">
        <v>0</v>
      </c>
      <c r="J51" s="14">
        <v>0</v>
      </c>
      <c r="K51" s="14">
        <v>163.25</v>
      </c>
      <c r="L51" s="14">
        <v>47.95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211.2</v>
      </c>
      <c r="V51" s="14">
        <v>1657.8</v>
      </c>
    </row>
    <row r="52" spans="1:22">
      <c r="A52" s="2" t="s">
        <v>111</v>
      </c>
      <c r="B52" s="1" t="s">
        <v>112</v>
      </c>
      <c r="C52" s="14">
        <v>833.05</v>
      </c>
      <c r="D52" s="14">
        <v>138.84</v>
      </c>
      <c r="E52" s="14">
        <v>3346.72</v>
      </c>
      <c r="F52" s="14">
        <v>0</v>
      </c>
      <c r="G52" s="14">
        <v>4318.6099999999997</v>
      </c>
      <c r="H52" s="14">
        <v>0</v>
      </c>
      <c r="I52" s="14">
        <v>0</v>
      </c>
      <c r="J52" s="14">
        <v>0</v>
      </c>
      <c r="K52" s="14">
        <v>667.07</v>
      </c>
      <c r="L52" s="14">
        <v>68.13</v>
      </c>
      <c r="M52" s="14">
        <v>0</v>
      </c>
      <c r="N52" s="14">
        <v>0</v>
      </c>
      <c r="O52" s="14">
        <v>0</v>
      </c>
      <c r="P52" s="14">
        <v>0.01</v>
      </c>
      <c r="Q52" s="14">
        <v>0</v>
      </c>
      <c r="R52" s="14">
        <v>0</v>
      </c>
      <c r="S52" s="14">
        <v>0</v>
      </c>
      <c r="T52" s="14">
        <v>0</v>
      </c>
      <c r="U52" s="14">
        <v>735.21</v>
      </c>
      <c r="V52" s="14">
        <v>3583.4</v>
      </c>
    </row>
    <row r="53" spans="1:22">
      <c r="A53" s="2" t="s">
        <v>113</v>
      </c>
      <c r="B53" s="1" t="s">
        <v>114</v>
      </c>
      <c r="C53" s="14">
        <v>999.66</v>
      </c>
      <c r="D53" s="14">
        <v>166.61</v>
      </c>
      <c r="E53" s="14">
        <v>2547.0300000000002</v>
      </c>
      <c r="F53" s="14">
        <v>0</v>
      </c>
      <c r="G53" s="14">
        <v>3713.3</v>
      </c>
      <c r="H53" s="14">
        <v>0</v>
      </c>
      <c r="I53" s="14">
        <v>0</v>
      </c>
      <c r="J53" s="14">
        <v>0</v>
      </c>
      <c r="K53" s="14">
        <v>537.77</v>
      </c>
      <c r="L53" s="14">
        <v>72.84</v>
      </c>
      <c r="M53" s="14">
        <v>0</v>
      </c>
      <c r="N53" s="14">
        <v>0</v>
      </c>
      <c r="O53" s="14">
        <v>0</v>
      </c>
      <c r="P53" s="15">
        <v>-0.11</v>
      </c>
      <c r="Q53" s="14">
        <v>0</v>
      </c>
      <c r="R53" s="14">
        <v>0</v>
      </c>
      <c r="S53" s="14">
        <v>0</v>
      </c>
      <c r="T53" s="14">
        <v>0</v>
      </c>
      <c r="U53" s="14">
        <v>610.5</v>
      </c>
      <c r="V53" s="14">
        <v>3102.8</v>
      </c>
    </row>
    <row r="54" spans="1:22">
      <c r="A54" s="2" t="s">
        <v>115</v>
      </c>
      <c r="B54" s="1" t="s">
        <v>116</v>
      </c>
      <c r="C54" s="14">
        <v>880.02</v>
      </c>
      <c r="D54" s="14">
        <v>146.66999999999999</v>
      </c>
      <c r="E54" s="14">
        <v>0</v>
      </c>
      <c r="F54" s="14">
        <v>0</v>
      </c>
      <c r="G54" s="14">
        <v>1026.69</v>
      </c>
      <c r="H54" s="14">
        <v>0</v>
      </c>
      <c r="I54" s="14">
        <v>547.32000000000005</v>
      </c>
      <c r="J54" s="15">
        <v>-18.41</v>
      </c>
      <c r="K54" s="14">
        <v>0</v>
      </c>
      <c r="L54" s="14">
        <v>155.88</v>
      </c>
      <c r="M54" s="14">
        <v>0</v>
      </c>
      <c r="N54" s="14">
        <v>300</v>
      </c>
      <c r="O54" s="14">
        <v>0</v>
      </c>
      <c r="P54" s="15">
        <v>-0.1</v>
      </c>
      <c r="Q54" s="14">
        <v>0</v>
      </c>
      <c r="R54" s="14">
        <v>0</v>
      </c>
      <c r="S54" s="14">
        <v>0</v>
      </c>
      <c r="T54" s="14">
        <v>0</v>
      </c>
      <c r="U54" s="14">
        <v>984.69</v>
      </c>
      <c r="V54" s="14">
        <v>42</v>
      </c>
    </row>
    <row r="55" spans="1:22">
      <c r="A55" s="2" t="s">
        <v>117</v>
      </c>
      <c r="B55" s="1" t="s">
        <v>118</v>
      </c>
      <c r="C55" s="14">
        <v>1285.74</v>
      </c>
      <c r="D55" s="14">
        <v>214.29</v>
      </c>
      <c r="E55" s="14">
        <v>0</v>
      </c>
      <c r="F55" s="14">
        <v>0</v>
      </c>
      <c r="G55" s="14">
        <v>1500.03</v>
      </c>
      <c r="H55" s="14">
        <v>0</v>
      </c>
      <c r="I55" s="14">
        <v>0</v>
      </c>
      <c r="J55" s="14">
        <v>0</v>
      </c>
      <c r="K55" s="14">
        <v>56.27</v>
      </c>
      <c r="L55" s="14">
        <v>46.25</v>
      </c>
      <c r="M55" s="14">
        <v>0</v>
      </c>
      <c r="N55" s="14">
        <v>0</v>
      </c>
      <c r="O55" s="14">
        <v>0</v>
      </c>
      <c r="P55" s="14">
        <v>0.11</v>
      </c>
      <c r="Q55" s="14">
        <v>0</v>
      </c>
      <c r="R55" s="14">
        <v>0</v>
      </c>
      <c r="S55" s="14">
        <v>0</v>
      </c>
      <c r="T55" s="14">
        <v>0</v>
      </c>
      <c r="U55" s="14">
        <v>102.63</v>
      </c>
      <c r="V55" s="14">
        <v>1397.4</v>
      </c>
    </row>
    <row r="56" spans="1:22">
      <c r="A56" s="2" t="s">
        <v>119</v>
      </c>
      <c r="B56" s="1" t="s">
        <v>120</v>
      </c>
      <c r="C56" s="14">
        <v>1602</v>
      </c>
      <c r="D56" s="14">
        <v>267</v>
      </c>
      <c r="E56" s="14">
        <v>0</v>
      </c>
      <c r="F56" s="14">
        <v>0</v>
      </c>
      <c r="G56" s="14">
        <v>1869</v>
      </c>
      <c r="H56" s="14">
        <v>355.52</v>
      </c>
      <c r="I56" s="14">
        <v>0</v>
      </c>
      <c r="J56" s="14">
        <v>0</v>
      </c>
      <c r="K56" s="14">
        <v>163.25</v>
      </c>
      <c r="L56" s="14">
        <v>54.84</v>
      </c>
      <c r="M56" s="14">
        <v>0</v>
      </c>
      <c r="N56" s="14">
        <v>0</v>
      </c>
      <c r="O56" s="14">
        <v>0</v>
      </c>
      <c r="P56" s="15">
        <v>-0.01</v>
      </c>
      <c r="Q56" s="14">
        <v>0</v>
      </c>
      <c r="R56" s="14">
        <v>0</v>
      </c>
      <c r="S56" s="14">
        <v>0</v>
      </c>
      <c r="T56" s="14">
        <v>0</v>
      </c>
      <c r="U56" s="14">
        <v>573.6</v>
      </c>
      <c r="V56" s="14">
        <v>1295.4000000000001</v>
      </c>
    </row>
    <row r="57" spans="1:22">
      <c r="A57" s="2" t="s">
        <v>121</v>
      </c>
      <c r="B57" s="1" t="s">
        <v>122</v>
      </c>
      <c r="C57" s="14">
        <v>880.02</v>
      </c>
      <c r="D57" s="14">
        <v>146.66999999999999</v>
      </c>
      <c r="E57" s="14">
        <v>6168.59</v>
      </c>
      <c r="F57" s="14">
        <v>0</v>
      </c>
      <c r="G57" s="14">
        <v>7195.28</v>
      </c>
      <c r="H57" s="14">
        <v>0</v>
      </c>
      <c r="I57" s="14">
        <v>0</v>
      </c>
      <c r="J57" s="14">
        <v>0</v>
      </c>
      <c r="K57" s="14">
        <v>1333.64</v>
      </c>
      <c r="L57" s="14">
        <v>133.99</v>
      </c>
      <c r="M57" s="14">
        <v>0</v>
      </c>
      <c r="N57" s="14">
        <v>1500</v>
      </c>
      <c r="O57" s="14">
        <v>0</v>
      </c>
      <c r="P57" s="14">
        <v>0.05</v>
      </c>
      <c r="Q57" s="14">
        <v>0</v>
      </c>
      <c r="R57" s="14">
        <v>0</v>
      </c>
      <c r="S57" s="14">
        <v>0</v>
      </c>
      <c r="T57" s="14">
        <v>0</v>
      </c>
      <c r="U57" s="14">
        <v>2967.68</v>
      </c>
      <c r="V57" s="14">
        <v>4227.6000000000004</v>
      </c>
    </row>
    <row r="58" spans="1:22">
      <c r="A58" s="2" t="s">
        <v>123</v>
      </c>
      <c r="B58" s="1" t="s">
        <v>124</v>
      </c>
      <c r="C58" s="14">
        <v>999.66</v>
      </c>
      <c r="D58" s="14">
        <v>166.61</v>
      </c>
      <c r="E58" s="14">
        <v>460.27</v>
      </c>
      <c r="F58" s="14">
        <v>0</v>
      </c>
      <c r="G58" s="14">
        <v>1626.54</v>
      </c>
      <c r="H58" s="14">
        <v>0</v>
      </c>
      <c r="I58" s="14">
        <v>0</v>
      </c>
      <c r="J58" s="14">
        <v>0</v>
      </c>
      <c r="K58" s="14">
        <v>70.03</v>
      </c>
      <c r="L58" s="14">
        <v>58.91</v>
      </c>
      <c r="M58" s="14">
        <v>0</v>
      </c>
      <c r="N58" s="14">
        <v>0</v>
      </c>
      <c r="O58" s="14">
        <v>0</v>
      </c>
      <c r="P58" s="14">
        <v>0</v>
      </c>
      <c r="Q58" s="14">
        <v>0</v>
      </c>
      <c r="R58" s="14">
        <v>0</v>
      </c>
      <c r="S58" s="14">
        <v>0</v>
      </c>
      <c r="T58" s="14">
        <v>0</v>
      </c>
      <c r="U58" s="14">
        <v>128.94</v>
      </c>
      <c r="V58" s="14">
        <v>1497.6</v>
      </c>
    </row>
    <row r="59" spans="1:22">
      <c r="A59" s="2" t="s">
        <v>125</v>
      </c>
      <c r="B59" s="1" t="s">
        <v>126</v>
      </c>
      <c r="C59" s="14">
        <v>799.98</v>
      </c>
      <c r="D59" s="14">
        <v>133.33000000000001</v>
      </c>
      <c r="E59" s="14">
        <v>1590</v>
      </c>
      <c r="F59" s="14">
        <v>0</v>
      </c>
      <c r="G59" s="14">
        <v>2523.31</v>
      </c>
      <c r="H59" s="14">
        <v>0</v>
      </c>
      <c r="I59" s="14">
        <v>0</v>
      </c>
      <c r="J59" s="14">
        <v>0</v>
      </c>
      <c r="K59" s="14">
        <v>283.58999999999997</v>
      </c>
      <c r="L59" s="14">
        <v>83.92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367.51</v>
      </c>
      <c r="V59" s="14">
        <v>2155.8000000000002</v>
      </c>
    </row>
    <row r="60" spans="1:22">
      <c r="A60" s="2" t="s">
        <v>127</v>
      </c>
      <c r="B60" s="1" t="s">
        <v>128</v>
      </c>
      <c r="C60" s="14">
        <v>880.02</v>
      </c>
      <c r="D60" s="14">
        <v>146.66999999999999</v>
      </c>
      <c r="E60" s="14">
        <v>0</v>
      </c>
      <c r="F60" s="14">
        <v>0</v>
      </c>
      <c r="G60" s="14">
        <v>1026.69</v>
      </c>
      <c r="H60" s="14">
        <v>0</v>
      </c>
      <c r="I60" s="14">
        <v>0</v>
      </c>
      <c r="J60" s="15">
        <v>-18.41</v>
      </c>
      <c r="K60" s="14">
        <v>0</v>
      </c>
      <c r="L60" s="14">
        <v>87.54</v>
      </c>
      <c r="M60" s="14">
        <v>0</v>
      </c>
      <c r="N60" s="14">
        <v>0</v>
      </c>
      <c r="O60" s="14">
        <v>0</v>
      </c>
      <c r="P60" s="15">
        <v>-0.04</v>
      </c>
      <c r="Q60" s="14">
        <v>0</v>
      </c>
      <c r="R60" s="14">
        <v>0</v>
      </c>
      <c r="S60" s="14">
        <v>0</v>
      </c>
      <c r="T60" s="14">
        <v>0</v>
      </c>
      <c r="U60" s="14">
        <v>69.09</v>
      </c>
      <c r="V60" s="14">
        <v>957.6</v>
      </c>
    </row>
    <row r="61" spans="1:22">
      <c r="A61" s="2" t="s">
        <v>129</v>
      </c>
      <c r="B61" s="1" t="s">
        <v>130</v>
      </c>
      <c r="C61" s="14">
        <v>880.02</v>
      </c>
      <c r="D61" s="14">
        <v>146.66999999999999</v>
      </c>
      <c r="E61" s="14">
        <v>3813.59</v>
      </c>
      <c r="F61" s="14">
        <v>0</v>
      </c>
      <c r="G61" s="14">
        <v>4840.28</v>
      </c>
      <c r="H61" s="14">
        <v>0</v>
      </c>
      <c r="I61" s="14">
        <v>0</v>
      </c>
      <c r="J61" s="14">
        <v>0</v>
      </c>
      <c r="K61" s="14">
        <v>779.74</v>
      </c>
      <c r="L61" s="14">
        <v>47.47</v>
      </c>
      <c r="M61" s="14">
        <v>0</v>
      </c>
      <c r="N61" s="14">
        <v>0</v>
      </c>
      <c r="O61" s="14">
        <v>0</v>
      </c>
      <c r="P61" s="15">
        <v>-0.13</v>
      </c>
      <c r="Q61" s="14">
        <v>0</v>
      </c>
      <c r="R61" s="14">
        <v>0</v>
      </c>
      <c r="S61" s="14">
        <v>0</v>
      </c>
      <c r="T61" s="14">
        <v>0</v>
      </c>
      <c r="U61" s="14">
        <v>827.08</v>
      </c>
      <c r="V61" s="14">
        <v>4013.2</v>
      </c>
    </row>
    <row r="62" spans="1:22">
      <c r="A62" s="2" t="s">
        <v>131</v>
      </c>
      <c r="B62" s="1" t="s">
        <v>132</v>
      </c>
      <c r="C62" s="14">
        <v>1400.04</v>
      </c>
      <c r="D62" s="14">
        <v>233.34</v>
      </c>
      <c r="E62" s="14">
        <v>0</v>
      </c>
      <c r="F62" s="14">
        <v>0</v>
      </c>
      <c r="G62" s="14">
        <v>1633.38</v>
      </c>
      <c r="H62" s="14">
        <v>0</v>
      </c>
      <c r="I62" s="14">
        <v>208.65</v>
      </c>
      <c r="J62" s="14">
        <v>0</v>
      </c>
      <c r="K62" s="14">
        <v>70.78</v>
      </c>
      <c r="L62" s="14">
        <v>129.87</v>
      </c>
      <c r="M62" s="14">
        <v>0</v>
      </c>
      <c r="N62" s="14">
        <v>0</v>
      </c>
      <c r="O62" s="14">
        <v>0</v>
      </c>
      <c r="P62" s="14">
        <v>0.08</v>
      </c>
      <c r="Q62" s="14">
        <v>0</v>
      </c>
      <c r="R62" s="14">
        <v>0</v>
      </c>
      <c r="S62" s="14">
        <v>0</v>
      </c>
      <c r="T62" s="14">
        <v>0</v>
      </c>
      <c r="U62" s="14">
        <v>409.38</v>
      </c>
      <c r="V62" s="14">
        <v>1224</v>
      </c>
    </row>
    <row r="63" spans="1:22">
      <c r="A63" s="2" t="s">
        <v>133</v>
      </c>
      <c r="B63" s="1" t="s">
        <v>134</v>
      </c>
      <c r="C63" s="14">
        <v>799.98</v>
      </c>
      <c r="D63" s="14">
        <v>133.33000000000001</v>
      </c>
      <c r="E63" s="14">
        <v>1740</v>
      </c>
      <c r="F63" s="14">
        <v>0</v>
      </c>
      <c r="G63" s="14">
        <v>2673.31</v>
      </c>
      <c r="H63" s="14">
        <v>0</v>
      </c>
      <c r="I63" s="14">
        <v>0</v>
      </c>
      <c r="J63" s="14">
        <v>0</v>
      </c>
      <c r="K63" s="14">
        <v>315.63</v>
      </c>
      <c r="L63" s="14">
        <v>79.97</v>
      </c>
      <c r="M63" s="14">
        <v>0</v>
      </c>
      <c r="N63" s="14">
        <v>0</v>
      </c>
      <c r="O63" s="14">
        <v>0</v>
      </c>
      <c r="P63" s="14">
        <v>0.11</v>
      </c>
      <c r="Q63" s="14">
        <v>0</v>
      </c>
      <c r="R63" s="14">
        <v>0</v>
      </c>
      <c r="S63" s="14">
        <v>0</v>
      </c>
      <c r="T63" s="14">
        <v>0</v>
      </c>
      <c r="U63" s="14">
        <v>395.71</v>
      </c>
      <c r="V63" s="14">
        <v>2277.6</v>
      </c>
    </row>
    <row r="64" spans="1:22">
      <c r="A64" s="2" t="s">
        <v>135</v>
      </c>
      <c r="B64" s="1" t="s">
        <v>136</v>
      </c>
      <c r="C64" s="14">
        <v>999.66</v>
      </c>
      <c r="D64" s="14">
        <v>166.61</v>
      </c>
      <c r="E64" s="14">
        <v>3636.38</v>
      </c>
      <c r="F64" s="14">
        <v>0</v>
      </c>
      <c r="G64" s="14">
        <v>4802.6499999999996</v>
      </c>
      <c r="H64" s="14">
        <v>0</v>
      </c>
      <c r="I64" s="14">
        <v>0</v>
      </c>
      <c r="J64" s="14">
        <v>0</v>
      </c>
      <c r="K64" s="14">
        <v>770.89</v>
      </c>
      <c r="L64" s="14">
        <v>117.63</v>
      </c>
      <c r="M64" s="14">
        <v>0</v>
      </c>
      <c r="N64" s="14">
        <v>0</v>
      </c>
      <c r="O64" s="14">
        <v>0</v>
      </c>
      <c r="P64" s="15">
        <v>-7.0000000000000007E-2</v>
      </c>
      <c r="Q64" s="14">
        <v>0</v>
      </c>
      <c r="R64" s="14">
        <v>0</v>
      </c>
      <c r="S64" s="14">
        <v>0</v>
      </c>
      <c r="T64" s="14">
        <v>0</v>
      </c>
      <c r="U64" s="14">
        <v>888.45</v>
      </c>
      <c r="V64" s="14">
        <v>3914.2</v>
      </c>
    </row>
    <row r="65" spans="1:22" s="7" customFormat="1">
      <c r="A65" s="17" t="s">
        <v>137</v>
      </c>
      <c r="C65" s="7" t="s">
        <v>138</v>
      </c>
      <c r="D65" s="7" t="s">
        <v>138</v>
      </c>
      <c r="E65" s="7" t="s">
        <v>138</v>
      </c>
      <c r="F65" s="7" t="s">
        <v>138</v>
      </c>
      <c r="G65" s="7" t="s">
        <v>138</v>
      </c>
      <c r="H65" s="7" t="s">
        <v>138</v>
      </c>
      <c r="I65" s="7" t="s">
        <v>138</v>
      </c>
      <c r="J65" s="7" t="s">
        <v>138</v>
      </c>
      <c r="K65" s="7" t="s">
        <v>138</v>
      </c>
      <c r="L65" s="7" t="s">
        <v>138</v>
      </c>
      <c r="M65" s="7" t="s">
        <v>138</v>
      </c>
      <c r="N65" s="7" t="s">
        <v>138</v>
      </c>
      <c r="O65" s="7" t="s">
        <v>138</v>
      </c>
      <c r="P65" s="7" t="s">
        <v>138</v>
      </c>
      <c r="Q65" s="7" t="s">
        <v>138</v>
      </c>
      <c r="R65" s="7" t="s">
        <v>138</v>
      </c>
      <c r="S65" s="7" t="s">
        <v>138</v>
      </c>
      <c r="T65" s="7" t="s">
        <v>138</v>
      </c>
      <c r="U65" s="7" t="s">
        <v>138</v>
      </c>
      <c r="V65" s="7" t="s">
        <v>138</v>
      </c>
    </row>
    <row r="66" spans="1:22">
      <c r="C66" s="19">
        <v>63260.09</v>
      </c>
      <c r="D66" s="19">
        <v>10543.33</v>
      </c>
      <c r="E66" s="19">
        <v>117631.39</v>
      </c>
      <c r="F66" s="19">
        <v>9603.36</v>
      </c>
      <c r="G66" s="19">
        <v>201038.17</v>
      </c>
      <c r="H66" s="19">
        <v>5028.53</v>
      </c>
      <c r="I66" s="19">
        <v>2453.4299999999998</v>
      </c>
      <c r="J66" s="20">
        <v>-255.41</v>
      </c>
      <c r="K66" s="19">
        <v>32570.83</v>
      </c>
      <c r="L66" s="19">
        <v>5077.28</v>
      </c>
      <c r="M66" s="19">
        <v>0</v>
      </c>
      <c r="N66" s="19">
        <v>12060</v>
      </c>
      <c r="O66" s="19">
        <v>0</v>
      </c>
      <c r="P66" s="20">
        <v>-0.56999999999999995</v>
      </c>
      <c r="Q66" s="19">
        <v>1891.48</v>
      </c>
      <c r="R66" s="19">
        <v>0</v>
      </c>
      <c r="S66" s="19">
        <v>1300</v>
      </c>
      <c r="T66" s="19">
        <v>4500</v>
      </c>
      <c r="U66" s="19">
        <v>64625.57</v>
      </c>
      <c r="V66" s="19">
        <v>136412.6</v>
      </c>
    </row>
    <row r="68" spans="1:22">
      <c r="A68" s="12" t="s">
        <v>139</v>
      </c>
    </row>
    <row r="69" spans="1:22">
      <c r="A69" s="2" t="s">
        <v>140</v>
      </c>
      <c r="B69" s="1" t="s">
        <v>141</v>
      </c>
      <c r="C69" s="14">
        <v>572.46</v>
      </c>
      <c r="D69" s="14">
        <v>95.41</v>
      </c>
      <c r="E69" s="14">
        <v>1980.71</v>
      </c>
      <c r="F69" s="14">
        <v>0</v>
      </c>
      <c r="G69" s="14">
        <v>2648.58</v>
      </c>
      <c r="H69" s="14">
        <v>0</v>
      </c>
      <c r="I69" s="14">
        <v>0</v>
      </c>
      <c r="J69" s="14">
        <v>0</v>
      </c>
      <c r="K69" s="14">
        <v>310.35000000000002</v>
      </c>
      <c r="L69" s="14">
        <v>78.900000000000006</v>
      </c>
      <c r="M69" s="14">
        <v>26.49</v>
      </c>
      <c r="N69" s="14">
        <v>0</v>
      </c>
      <c r="O69" s="14">
        <v>129.78</v>
      </c>
      <c r="P69" s="14">
        <v>0.06</v>
      </c>
      <c r="Q69" s="14">
        <v>0</v>
      </c>
      <c r="R69" s="14">
        <v>0</v>
      </c>
      <c r="S69" s="14">
        <v>0</v>
      </c>
      <c r="T69" s="14">
        <v>0</v>
      </c>
      <c r="U69" s="14">
        <v>545.58000000000004</v>
      </c>
      <c r="V69" s="14">
        <v>2103</v>
      </c>
    </row>
    <row r="70" spans="1:22">
      <c r="A70" s="2" t="s">
        <v>142</v>
      </c>
      <c r="B70" s="1" t="s">
        <v>143</v>
      </c>
      <c r="C70" s="14">
        <v>537.54</v>
      </c>
      <c r="D70" s="14">
        <v>89.59</v>
      </c>
      <c r="E70" s="14">
        <v>5861.64</v>
      </c>
      <c r="F70" s="14">
        <v>0</v>
      </c>
      <c r="G70" s="14">
        <v>6488.77</v>
      </c>
      <c r="H70" s="14">
        <v>0</v>
      </c>
      <c r="I70" s="14">
        <v>0</v>
      </c>
      <c r="J70" s="14">
        <v>0</v>
      </c>
      <c r="K70" s="14">
        <v>1167.47</v>
      </c>
      <c r="L70" s="14">
        <v>158.38</v>
      </c>
      <c r="M70" s="14">
        <v>64.89</v>
      </c>
      <c r="N70" s="14">
        <v>0</v>
      </c>
      <c r="O70" s="14">
        <v>317.95</v>
      </c>
      <c r="P70" s="14">
        <v>0.08</v>
      </c>
      <c r="Q70" s="14">
        <v>0</v>
      </c>
      <c r="R70" s="14">
        <v>0</v>
      </c>
      <c r="S70" s="14">
        <v>0</v>
      </c>
      <c r="T70" s="14">
        <v>0</v>
      </c>
      <c r="U70" s="14">
        <v>1708.77</v>
      </c>
      <c r="V70" s="14">
        <v>4780</v>
      </c>
    </row>
    <row r="71" spans="1:22">
      <c r="A71" s="2" t="s">
        <v>144</v>
      </c>
      <c r="B71" s="1" t="s">
        <v>145</v>
      </c>
      <c r="C71" s="14">
        <v>537.54</v>
      </c>
      <c r="D71" s="14">
        <v>89.59</v>
      </c>
      <c r="E71" s="14">
        <v>2361.9299999999998</v>
      </c>
      <c r="F71" s="14">
        <v>0</v>
      </c>
      <c r="G71" s="14">
        <v>2989.06</v>
      </c>
      <c r="H71" s="14">
        <v>0</v>
      </c>
      <c r="I71" s="14">
        <v>0</v>
      </c>
      <c r="J71" s="14">
        <v>0</v>
      </c>
      <c r="K71" s="14">
        <v>383.07</v>
      </c>
      <c r="L71" s="14">
        <v>75.67</v>
      </c>
      <c r="M71" s="14">
        <v>29.89</v>
      </c>
      <c r="N71" s="14">
        <v>0</v>
      </c>
      <c r="O71" s="14">
        <v>146.46</v>
      </c>
      <c r="P71" s="15">
        <v>-0.03</v>
      </c>
      <c r="Q71" s="14">
        <v>0</v>
      </c>
      <c r="R71" s="14">
        <v>0</v>
      </c>
      <c r="S71" s="14">
        <v>300</v>
      </c>
      <c r="T71" s="14">
        <v>0</v>
      </c>
      <c r="U71" s="14">
        <v>935.06</v>
      </c>
      <c r="V71" s="14">
        <v>2054</v>
      </c>
    </row>
    <row r="72" spans="1:22">
      <c r="A72" s="2" t="s">
        <v>146</v>
      </c>
      <c r="B72" s="1" t="s">
        <v>147</v>
      </c>
      <c r="C72" s="14">
        <v>480.24</v>
      </c>
      <c r="D72" s="14">
        <v>80.040000000000006</v>
      </c>
      <c r="E72" s="14">
        <v>772.07</v>
      </c>
      <c r="F72" s="14">
        <v>0</v>
      </c>
      <c r="G72" s="14">
        <v>1332.35</v>
      </c>
      <c r="H72" s="14">
        <v>0</v>
      </c>
      <c r="I72" s="14">
        <v>0</v>
      </c>
      <c r="J72" s="14">
        <v>0</v>
      </c>
      <c r="K72" s="14">
        <v>28.57</v>
      </c>
      <c r="L72" s="14">
        <v>35.729999999999997</v>
      </c>
      <c r="M72" s="14">
        <v>13.32</v>
      </c>
      <c r="N72" s="14">
        <v>0</v>
      </c>
      <c r="O72" s="14">
        <v>65.290000000000006</v>
      </c>
      <c r="P72" s="14">
        <v>0.04</v>
      </c>
      <c r="Q72" s="14">
        <v>0</v>
      </c>
      <c r="R72" s="14">
        <v>0</v>
      </c>
      <c r="S72" s="14">
        <v>0</v>
      </c>
      <c r="T72" s="14">
        <v>0</v>
      </c>
      <c r="U72" s="14">
        <v>142.94999999999999</v>
      </c>
      <c r="V72" s="14">
        <v>1189.4000000000001</v>
      </c>
    </row>
    <row r="73" spans="1:22">
      <c r="A73" s="2" t="s">
        <v>148</v>
      </c>
      <c r="B73" s="1" t="s">
        <v>149</v>
      </c>
      <c r="C73" s="14">
        <v>480.24</v>
      </c>
      <c r="D73" s="14">
        <v>80.040000000000006</v>
      </c>
      <c r="E73" s="14">
        <v>2435.86</v>
      </c>
      <c r="F73" s="14">
        <v>0</v>
      </c>
      <c r="G73" s="14">
        <v>2996.14</v>
      </c>
      <c r="H73" s="14">
        <v>0</v>
      </c>
      <c r="I73" s="14">
        <v>0</v>
      </c>
      <c r="J73" s="14">
        <v>0</v>
      </c>
      <c r="K73" s="14">
        <v>384.59</v>
      </c>
      <c r="L73" s="14">
        <v>119.88</v>
      </c>
      <c r="M73" s="14">
        <v>29.96</v>
      </c>
      <c r="N73" s="14">
        <v>0</v>
      </c>
      <c r="O73" s="14">
        <v>146.81</v>
      </c>
      <c r="P73" s="14">
        <v>0.1</v>
      </c>
      <c r="Q73" s="14">
        <v>0</v>
      </c>
      <c r="R73" s="14">
        <v>0</v>
      </c>
      <c r="S73" s="14">
        <v>700</v>
      </c>
      <c r="T73" s="14">
        <v>0</v>
      </c>
      <c r="U73" s="14">
        <v>1381.34</v>
      </c>
      <c r="V73" s="14">
        <v>1614.8</v>
      </c>
    </row>
    <row r="74" spans="1:22">
      <c r="A74" s="2" t="s">
        <v>150</v>
      </c>
      <c r="B74" s="1" t="s">
        <v>151</v>
      </c>
      <c r="C74" s="14">
        <v>633.6</v>
      </c>
      <c r="D74" s="14">
        <v>105.6</v>
      </c>
      <c r="E74" s="14">
        <v>2062.15</v>
      </c>
      <c r="F74" s="14">
        <v>0</v>
      </c>
      <c r="G74" s="14">
        <v>2801.35</v>
      </c>
      <c r="H74" s="14">
        <v>0</v>
      </c>
      <c r="I74" s="14">
        <v>0</v>
      </c>
      <c r="J74" s="14">
        <v>0</v>
      </c>
      <c r="K74" s="14">
        <v>342.98</v>
      </c>
      <c r="L74" s="14">
        <v>76.989999999999995</v>
      </c>
      <c r="M74" s="14">
        <v>0</v>
      </c>
      <c r="N74" s="14">
        <v>0</v>
      </c>
      <c r="O74" s="14">
        <v>0</v>
      </c>
      <c r="P74" s="14">
        <v>0.18</v>
      </c>
      <c r="Q74" s="14">
        <v>0</v>
      </c>
      <c r="R74" s="14">
        <v>0</v>
      </c>
      <c r="S74" s="14">
        <v>0</v>
      </c>
      <c r="T74" s="14">
        <v>0</v>
      </c>
      <c r="U74" s="14">
        <v>420.15</v>
      </c>
      <c r="V74" s="14">
        <v>2381.1999999999998</v>
      </c>
    </row>
    <row r="75" spans="1:22">
      <c r="A75" s="2" t="s">
        <v>152</v>
      </c>
      <c r="B75" s="1" t="s">
        <v>153</v>
      </c>
      <c r="C75" s="14">
        <v>480.24</v>
      </c>
      <c r="D75" s="14">
        <v>80.040000000000006</v>
      </c>
      <c r="E75" s="14">
        <v>953.81</v>
      </c>
      <c r="F75" s="14">
        <v>0</v>
      </c>
      <c r="G75" s="14">
        <v>1514.09</v>
      </c>
      <c r="H75" s="14">
        <v>0</v>
      </c>
      <c r="I75" s="14">
        <v>0</v>
      </c>
      <c r="J75" s="14">
        <v>0</v>
      </c>
      <c r="K75" s="14">
        <v>57.8</v>
      </c>
      <c r="L75" s="14">
        <v>28.58</v>
      </c>
      <c r="M75" s="14">
        <v>15.14</v>
      </c>
      <c r="N75" s="14">
        <v>0</v>
      </c>
      <c r="O75" s="14">
        <v>74.19</v>
      </c>
      <c r="P75" s="15">
        <v>-0.02</v>
      </c>
      <c r="Q75" s="14">
        <v>0</v>
      </c>
      <c r="R75" s="14">
        <v>0</v>
      </c>
      <c r="S75" s="14">
        <v>0</v>
      </c>
      <c r="T75" s="14">
        <v>0</v>
      </c>
      <c r="U75" s="14">
        <v>175.69</v>
      </c>
      <c r="V75" s="14">
        <v>1338.4</v>
      </c>
    </row>
    <row r="76" spans="1:22">
      <c r="A76" s="2" t="s">
        <v>154</v>
      </c>
      <c r="B76" s="1" t="s">
        <v>155</v>
      </c>
      <c r="C76" s="14">
        <v>527.85</v>
      </c>
      <c r="D76" s="14">
        <v>87.97</v>
      </c>
      <c r="E76" s="14">
        <v>2901.09</v>
      </c>
      <c r="F76" s="14">
        <v>0</v>
      </c>
      <c r="G76" s="14">
        <v>3516.91</v>
      </c>
      <c r="H76" s="14">
        <v>0</v>
      </c>
      <c r="I76" s="14">
        <v>0</v>
      </c>
      <c r="J76" s="14">
        <v>0</v>
      </c>
      <c r="K76" s="14">
        <v>495.82</v>
      </c>
      <c r="L76" s="14">
        <v>71.489999999999995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150</v>
      </c>
      <c r="T76" s="14">
        <v>0</v>
      </c>
      <c r="U76" s="14">
        <v>717.31</v>
      </c>
      <c r="V76" s="14">
        <v>2799.6</v>
      </c>
    </row>
    <row r="77" spans="1:22">
      <c r="A77" s="2" t="s">
        <v>156</v>
      </c>
      <c r="B77" s="1" t="s">
        <v>157</v>
      </c>
      <c r="C77" s="14">
        <v>179.18</v>
      </c>
      <c r="D77" s="14">
        <v>29.86</v>
      </c>
      <c r="E77" s="14">
        <v>2774.08</v>
      </c>
      <c r="F77" s="14">
        <v>0</v>
      </c>
      <c r="G77" s="14">
        <v>2983.12</v>
      </c>
      <c r="H77" s="14">
        <v>0</v>
      </c>
      <c r="I77" s="14">
        <v>0</v>
      </c>
      <c r="J77" s="14">
        <v>0</v>
      </c>
      <c r="K77" s="14">
        <v>381.81</v>
      </c>
      <c r="L77" s="14">
        <v>23.32</v>
      </c>
      <c r="M77" s="14">
        <v>29.83</v>
      </c>
      <c r="N77" s="14">
        <v>0</v>
      </c>
      <c r="O77" s="14">
        <v>146.16999999999999</v>
      </c>
      <c r="P77" s="15">
        <v>-0.01</v>
      </c>
      <c r="Q77" s="14">
        <v>0</v>
      </c>
      <c r="R77" s="14">
        <v>0</v>
      </c>
      <c r="S77" s="14">
        <v>500</v>
      </c>
      <c r="T77" s="14">
        <v>0</v>
      </c>
      <c r="U77" s="14">
        <v>1081.1199999999999</v>
      </c>
      <c r="V77" s="14">
        <v>1902</v>
      </c>
    </row>
    <row r="78" spans="1:22">
      <c r="A78" s="2" t="s">
        <v>158</v>
      </c>
      <c r="B78" s="1" t="s">
        <v>159</v>
      </c>
      <c r="C78" s="14">
        <v>537.54</v>
      </c>
      <c r="D78" s="14">
        <v>89.59</v>
      </c>
      <c r="E78" s="14">
        <v>5016.16</v>
      </c>
      <c r="F78" s="14">
        <v>0</v>
      </c>
      <c r="G78" s="14">
        <v>5643.29</v>
      </c>
      <c r="H78" s="14">
        <v>0</v>
      </c>
      <c r="I78" s="14">
        <v>0</v>
      </c>
      <c r="J78" s="14">
        <v>0</v>
      </c>
      <c r="K78" s="14">
        <v>968.61</v>
      </c>
      <c r="L78" s="14">
        <v>150.75</v>
      </c>
      <c r="M78" s="14">
        <v>56.43</v>
      </c>
      <c r="N78" s="14">
        <v>0</v>
      </c>
      <c r="O78" s="14">
        <v>276.52</v>
      </c>
      <c r="P78" s="15">
        <v>-0.02</v>
      </c>
      <c r="Q78" s="14">
        <v>0</v>
      </c>
      <c r="R78" s="14">
        <v>0</v>
      </c>
      <c r="S78" s="14">
        <v>1000</v>
      </c>
      <c r="T78" s="14">
        <v>0</v>
      </c>
      <c r="U78" s="14">
        <v>2452.29</v>
      </c>
      <c r="V78" s="14">
        <v>3191</v>
      </c>
    </row>
    <row r="79" spans="1:22">
      <c r="A79" s="2" t="s">
        <v>160</v>
      </c>
      <c r="B79" s="1" t="s">
        <v>161</v>
      </c>
      <c r="C79" s="14">
        <v>480.24</v>
      </c>
      <c r="D79" s="14">
        <v>80.040000000000006</v>
      </c>
      <c r="E79" s="14">
        <v>3677.45</v>
      </c>
      <c r="F79" s="14">
        <v>0</v>
      </c>
      <c r="G79" s="14">
        <v>4237.7299999999996</v>
      </c>
      <c r="H79" s="14">
        <v>0</v>
      </c>
      <c r="I79" s="14">
        <v>0</v>
      </c>
      <c r="J79" s="14">
        <v>0</v>
      </c>
      <c r="K79" s="14">
        <v>649.79</v>
      </c>
      <c r="L79" s="14">
        <v>68.25</v>
      </c>
      <c r="M79" s="14">
        <v>42.38</v>
      </c>
      <c r="N79" s="14">
        <v>0</v>
      </c>
      <c r="O79" s="14">
        <v>207.65</v>
      </c>
      <c r="P79" s="14">
        <v>0.06</v>
      </c>
      <c r="Q79" s="14">
        <v>0</v>
      </c>
      <c r="R79" s="14">
        <v>0</v>
      </c>
      <c r="S79" s="14">
        <v>0</v>
      </c>
      <c r="T79" s="14">
        <v>0</v>
      </c>
      <c r="U79" s="14">
        <v>968.13</v>
      </c>
      <c r="V79" s="14">
        <v>3269.6</v>
      </c>
    </row>
    <row r="80" spans="1:22">
      <c r="A80" s="2" t="s">
        <v>162</v>
      </c>
      <c r="B80" s="1" t="s">
        <v>163</v>
      </c>
      <c r="C80" s="14">
        <v>480.24</v>
      </c>
      <c r="D80" s="14">
        <v>80.040000000000006</v>
      </c>
      <c r="E80" s="14">
        <v>318.72000000000003</v>
      </c>
      <c r="F80" s="14">
        <v>0</v>
      </c>
      <c r="G80" s="14">
        <v>879</v>
      </c>
      <c r="H80" s="14">
        <v>0</v>
      </c>
      <c r="I80" s="14">
        <v>0</v>
      </c>
      <c r="J80" s="15">
        <v>-36.93</v>
      </c>
      <c r="K80" s="14">
        <v>0</v>
      </c>
      <c r="L80" s="14">
        <v>24.9</v>
      </c>
      <c r="M80" s="14">
        <v>8.7899999999999991</v>
      </c>
      <c r="N80" s="14">
        <v>0</v>
      </c>
      <c r="O80" s="14">
        <v>43.07</v>
      </c>
      <c r="P80" s="15">
        <v>-0.03</v>
      </c>
      <c r="Q80" s="14">
        <v>0</v>
      </c>
      <c r="R80" s="14">
        <v>0</v>
      </c>
      <c r="S80" s="14">
        <v>0</v>
      </c>
      <c r="T80" s="14">
        <v>0</v>
      </c>
      <c r="U80" s="14">
        <v>39.799999999999997</v>
      </c>
      <c r="V80" s="14">
        <v>839.2</v>
      </c>
    </row>
    <row r="81" spans="1:22">
      <c r="A81" s="2" t="s">
        <v>164</v>
      </c>
      <c r="B81" s="1" t="s">
        <v>165</v>
      </c>
      <c r="C81" s="14">
        <v>633.6</v>
      </c>
      <c r="D81" s="14">
        <v>105.6</v>
      </c>
      <c r="E81" s="14">
        <v>3155.16</v>
      </c>
      <c r="F81" s="14">
        <v>0</v>
      </c>
      <c r="G81" s="14">
        <v>3894.36</v>
      </c>
      <c r="H81" s="14">
        <v>0</v>
      </c>
      <c r="I81" s="14">
        <v>0</v>
      </c>
      <c r="J81" s="14">
        <v>0</v>
      </c>
      <c r="K81" s="14">
        <v>576.45000000000005</v>
      </c>
      <c r="L81" s="14">
        <v>90.43</v>
      </c>
      <c r="M81" s="14">
        <v>0</v>
      </c>
      <c r="N81" s="14">
        <v>0</v>
      </c>
      <c r="O81" s="14">
        <v>0</v>
      </c>
      <c r="P81" s="15">
        <v>-0.12</v>
      </c>
      <c r="Q81" s="14">
        <v>0</v>
      </c>
      <c r="R81" s="14">
        <v>0</v>
      </c>
      <c r="S81" s="14">
        <v>0</v>
      </c>
      <c r="T81" s="14">
        <v>0</v>
      </c>
      <c r="U81" s="14">
        <v>666.76</v>
      </c>
      <c r="V81" s="14">
        <v>3227.6</v>
      </c>
    </row>
    <row r="82" spans="1:22">
      <c r="A82" s="2" t="s">
        <v>166</v>
      </c>
      <c r="B82" s="1" t="s">
        <v>167</v>
      </c>
      <c r="C82" s="14">
        <v>633.66</v>
      </c>
      <c r="D82" s="14">
        <v>105.61</v>
      </c>
      <c r="E82" s="14">
        <v>4180.37</v>
      </c>
      <c r="F82" s="14">
        <v>0</v>
      </c>
      <c r="G82" s="14">
        <v>4919.6400000000003</v>
      </c>
      <c r="H82" s="14">
        <v>0</v>
      </c>
      <c r="I82" s="14">
        <v>0</v>
      </c>
      <c r="J82" s="14">
        <v>0</v>
      </c>
      <c r="K82" s="14">
        <v>798.41</v>
      </c>
      <c r="L82" s="14">
        <v>76.010000000000005</v>
      </c>
      <c r="M82" s="14">
        <v>0</v>
      </c>
      <c r="N82" s="14">
        <v>0</v>
      </c>
      <c r="O82" s="14">
        <v>0</v>
      </c>
      <c r="P82" s="14">
        <v>0.02</v>
      </c>
      <c r="Q82" s="14">
        <v>0</v>
      </c>
      <c r="R82" s="14">
        <v>0</v>
      </c>
      <c r="S82" s="14">
        <v>0</v>
      </c>
      <c r="T82" s="14">
        <v>0</v>
      </c>
      <c r="U82" s="14">
        <v>874.44</v>
      </c>
      <c r="V82" s="14">
        <v>4045.2</v>
      </c>
    </row>
    <row r="83" spans="1:22">
      <c r="A83" s="2" t="s">
        <v>168</v>
      </c>
      <c r="B83" s="1" t="s">
        <v>169</v>
      </c>
      <c r="C83" s="14">
        <v>633.6</v>
      </c>
      <c r="D83" s="14">
        <v>105.6</v>
      </c>
      <c r="E83" s="14">
        <v>1486.8</v>
      </c>
      <c r="F83" s="14">
        <v>0</v>
      </c>
      <c r="G83" s="14">
        <v>2226</v>
      </c>
      <c r="H83" s="14">
        <v>0</v>
      </c>
      <c r="I83" s="14">
        <v>232.01</v>
      </c>
      <c r="J83" s="14">
        <v>0</v>
      </c>
      <c r="K83" s="14">
        <v>225.08</v>
      </c>
      <c r="L83" s="14">
        <v>62.34</v>
      </c>
      <c r="M83" s="14">
        <v>0</v>
      </c>
      <c r="N83" s="14">
        <v>189.17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708.6</v>
      </c>
      <c r="V83" s="14">
        <v>1517.4</v>
      </c>
    </row>
    <row r="84" spans="1:22">
      <c r="A84" s="2" t="s">
        <v>170</v>
      </c>
      <c r="B84" s="1" t="s">
        <v>171</v>
      </c>
      <c r="C84" s="14">
        <v>480.24</v>
      </c>
      <c r="D84" s="14">
        <v>80.040000000000006</v>
      </c>
      <c r="E84" s="14">
        <v>1813.71</v>
      </c>
      <c r="F84" s="14">
        <v>0</v>
      </c>
      <c r="G84" s="14">
        <v>2373.9899999999998</v>
      </c>
      <c r="H84" s="14">
        <v>0</v>
      </c>
      <c r="I84" s="14">
        <v>0</v>
      </c>
      <c r="J84" s="14">
        <v>0</v>
      </c>
      <c r="K84" s="14">
        <v>251.69</v>
      </c>
      <c r="L84" s="14">
        <v>71.819999999999993</v>
      </c>
      <c r="M84" s="14">
        <v>23.74</v>
      </c>
      <c r="N84" s="14">
        <v>0</v>
      </c>
      <c r="O84" s="14">
        <v>116.33</v>
      </c>
      <c r="P84" s="14">
        <v>0.01</v>
      </c>
      <c r="Q84" s="14">
        <v>0</v>
      </c>
      <c r="R84" s="14">
        <v>0</v>
      </c>
      <c r="S84" s="14">
        <v>300</v>
      </c>
      <c r="T84" s="14">
        <v>200</v>
      </c>
      <c r="U84" s="14">
        <v>963.59</v>
      </c>
      <c r="V84" s="14">
        <v>1410.4</v>
      </c>
    </row>
    <row r="85" spans="1:22">
      <c r="A85" s="2" t="s">
        <v>172</v>
      </c>
      <c r="B85" s="1" t="s">
        <v>173</v>
      </c>
      <c r="C85" s="14">
        <v>537.54</v>
      </c>
      <c r="D85" s="14">
        <v>89.59</v>
      </c>
      <c r="E85" s="14">
        <v>2025.46</v>
      </c>
      <c r="F85" s="14">
        <v>0</v>
      </c>
      <c r="G85" s="14">
        <v>2652.59</v>
      </c>
      <c r="H85" s="14">
        <v>0</v>
      </c>
      <c r="I85" s="14">
        <v>0</v>
      </c>
      <c r="J85" s="14">
        <v>0</v>
      </c>
      <c r="K85" s="14">
        <v>311.2</v>
      </c>
      <c r="L85" s="14">
        <v>87.42</v>
      </c>
      <c r="M85" s="14">
        <v>26.53</v>
      </c>
      <c r="N85" s="14">
        <v>0</v>
      </c>
      <c r="O85" s="14">
        <v>129.97999999999999</v>
      </c>
      <c r="P85" s="15">
        <v>-0.14000000000000001</v>
      </c>
      <c r="Q85" s="14">
        <v>0</v>
      </c>
      <c r="R85" s="14">
        <v>0</v>
      </c>
      <c r="S85" s="14">
        <v>0</v>
      </c>
      <c r="T85" s="14">
        <v>0</v>
      </c>
      <c r="U85" s="14">
        <v>554.99</v>
      </c>
      <c r="V85" s="14">
        <v>2097.6</v>
      </c>
    </row>
    <row r="86" spans="1:22">
      <c r="A86" s="2" t="s">
        <v>174</v>
      </c>
      <c r="B86" s="1" t="s">
        <v>175</v>
      </c>
      <c r="C86" s="14">
        <v>480.24</v>
      </c>
      <c r="D86" s="14">
        <v>80.040000000000006</v>
      </c>
      <c r="E86" s="14">
        <v>5127.09</v>
      </c>
      <c r="F86" s="14">
        <v>0</v>
      </c>
      <c r="G86" s="14">
        <v>5687.37</v>
      </c>
      <c r="H86" s="14">
        <v>0</v>
      </c>
      <c r="I86" s="14">
        <v>0</v>
      </c>
      <c r="J86" s="14">
        <v>0</v>
      </c>
      <c r="K86" s="14">
        <v>978.98</v>
      </c>
      <c r="L86" s="14">
        <v>145.19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1124.17</v>
      </c>
      <c r="V86" s="14">
        <v>4563.2</v>
      </c>
    </row>
    <row r="87" spans="1:22">
      <c r="A87" s="2" t="s">
        <v>176</v>
      </c>
      <c r="B87" s="1" t="s">
        <v>177</v>
      </c>
      <c r="C87" s="14">
        <v>447.95</v>
      </c>
      <c r="D87" s="14">
        <v>74.66</v>
      </c>
      <c r="E87" s="14">
        <v>2463.83</v>
      </c>
      <c r="F87" s="14">
        <v>0</v>
      </c>
      <c r="G87" s="14">
        <v>2986.44</v>
      </c>
      <c r="H87" s="14">
        <v>0</v>
      </c>
      <c r="I87" s="14">
        <v>0</v>
      </c>
      <c r="J87" s="14">
        <v>0</v>
      </c>
      <c r="K87" s="14">
        <v>382.51</v>
      </c>
      <c r="L87" s="14">
        <v>71.7</v>
      </c>
      <c r="M87" s="14">
        <v>29.86</v>
      </c>
      <c r="N87" s="14">
        <v>0</v>
      </c>
      <c r="O87" s="14">
        <v>146.36000000000001</v>
      </c>
      <c r="P87" s="14">
        <v>0.01</v>
      </c>
      <c r="Q87" s="14">
        <v>0</v>
      </c>
      <c r="R87" s="14">
        <v>0</v>
      </c>
      <c r="S87" s="14">
        <v>0</v>
      </c>
      <c r="T87" s="14">
        <v>0</v>
      </c>
      <c r="U87" s="14">
        <v>630.44000000000005</v>
      </c>
      <c r="V87" s="14">
        <v>2356</v>
      </c>
    </row>
    <row r="88" spans="1:22">
      <c r="A88" s="2" t="s">
        <v>178</v>
      </c>
      <c r="B88" s="1" t="s">
        <v>179</v>
      </c>
      <c r="C88" s="14">
        <v>528</v>
      </c>
      <c r="D88" s="14">
        <v>88</v>
      </c>
      <c r="E88" s="14">
        <v>3493.03</v>
      </c>
      <c r="F88" s="14">
        <v>0</v>
      </c>
      <c r="G88" s="14">
        <v>4109.03</v>
      </c>
      <c r="H88" s="14">
        <v>0</v>
      </c>
      <c r="I88" s="14">
        <v>0</v>
      </c>
      <c r="J88" s="14">
        <v>0</v>
      </c>
      <c r="K88" s="14">
        <v>622.29999999999995</v>
      </c>
      <c r="L88" s="14">
        <v>101.05</v>
      </c>
      <c r="M88" s="14">
        <v>0</v>
      </c>
      <c r="N88" s="14">
        <v>0</v>
      </c>
      <c r="O88" s="14">
        <v>0</v>
      </c>
      <c r="P88" s="14">
        <v>0.08</v>
      </c>
      <c r="Q88" s="14">
        <v>0</v>
      </c>
      <c r="R88" s="14">
        <v>0</v>
      </c>
      <c r="S88" s="14">
        <v>0</v>
      </c>
      <c r="T88" s="14">
        <v>0</v>
      </c>
      <c r="U88" s="14">
        <v>723.43</v>
      </c>
      <c r="V88" s="14">
        <v>3385.6</v>
      </c>
    </row>
    <row r="89" spans="1:22">
      <c r="A89" s="2" t="s">
        <v>180</v>
      </c>
      <c r="B89" s="1" t="s">
        <v>181</v>
      </c>
      <c r="C89" s="14">
        <v>400.2</v>
      </c>
      <c r="D89" s="14">
        <v>66.7</v>
      </c>
      <c r="E89" s="14">
        <v>438.03</v>
      </c>
      <c r="F89" s="14">
        <v>0</v>
      </c>
      <c r="G89" s="14">
        <v>904.93</v>
      </c>
      <c r="H89" s="14">
        <v>0</v>
      </c>
      <c r="I89" s="14">
        <v>0</v>
      </c>
      <c r="J89" s="15">
        <v>-35.270000000000003</v>
      </c>
      <c r="K89" s="14">
        <v>0</v>
      </c>
      <c r="L89" s="14">
        <v>21.78</v>
      </c>
      <c r="M89" s="14">
        <v>9.0500000000000007</v>
      </c>
      <c r="N89" s="14">
        <v>0</v>
      </c>
      <c r="O89" s="14">
        <v>44.34</v>
      </c>
      <c r="P89" s="14">
        <v>0.03</v>
      </c>
      <c r="Q89" s="14">
        <v>0</v>
      </c>
      <c r="R89" s="14">
        <v>0</v>
      </c>
      <c r="S89" s="14">
        <v>0</v>
      </c>
      <c r="T89" s="14">
        <v>0</v>
      </c>
      <c r="U89" s="14">
        <v>39.93</v>
      </c>
      <c r="V89" s="14">
        <v>865</v>
      </c>
    </row>
    <row r="90" spans="1:22">
      <c r="A90" s="2" t="s">
        <v>182</v>
      </c>
      <c r="B90" s="1" t="s">
        <v>183</v>
      </c>
      <c r="C90" s="14">
        <v>1028.58</v>
      </c>
      <c r="D90" s="14">
        <v>171.43</v>
      </c>
      <c r="E90" s="14">
        <v>3528.67</v>
      </c>
      <c r="F90" s="14">
        <v>0</v>
      </c>
      <c r="G90" s="14">
        <v>4728.68</v>
      </c>
      <c r="H90" s="14">
        <v>0</v>
      </c>
      <c r="I90" s="14">
        <v>301.08999999999997</v>
      </c>
      <c r="J90" s="14">
        <v>0</v>
      </c>
      <c r="K90" s="14">
        <v>754.66</v>
      </c>
      <c r="L90" s="14">
        <v>83.93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0</v>
      </c>
      <c r="U90" s="14">
        <v>1139.68</v>
      </c>
      <c r="V90" s="14">
        <v>3589</v>
      </c>
    </row>
    <row r="91" spans="1:22">
      <c r="A91" s="2" t="s">
        <v>184</v>
      </c>
      <c r="B91" s="1" t="s">
        <v>185</v>
      </c>
      <c r="C91" s="14">
        <v>633.41999999999996</v>
      </c>
      <c r="D91" s="14">
        <v>105.57</v>
      </c>
      <c r="E91" s="14">
        <v>3276.8</v>
      </c>
      <c r="F91" s="14">
        <v>0</v>
      </c>
      <c r="G91" s="14">
        <v>4015.79</v>
      </c>
      <c r="H91" s="14">
        <v>0</v>
      </c>
      <c r="I91" s="14">
        <v>0</v>
      </c>
      <c r="J91" s="14">
        <v>0</v>
      </c>
      <c r="K91" s="14">
        <v>602.38</v>
      </c>
      <c r="L91" s="14">
        <v>72.739999999999995</v>
      </c>
      <c r="M91" s="14">
        <v>0</v>
      </c>
      <c r="N91" s="14">
        <v>0</v>
      </c>
      <c r="O91" s="14">
        <v>0</v>
      </c>
      <c r="P91" s="14">
        <v>7.0000000000000007E-2</v>
      </c>
      <c r="Q91" s="14">
        <v>0</v>
      </c>
      <c r="R91" s="14">
        <v>0</v>
      </c>
      <c r="S91" s="14">
        <v>0</v>
      </c>
      <c r="T91" s="14">
        <v>0</v>
      </c>
      <c r="U91" s="14">
        <v>675.19</v>
      </c>
      <c r="V91" s="14">
        <v>3340.6</v>
      </c>
    </row>
    <row r="92" spans="1:22">
      <c r="A92" s="2" t="s">
        <v>186</v>
      </c>
      <c r="B92" s="1" t="s">
        <v>187</v>
      </c>
      <c r="C92" s="14">
        <v>633.6</v>
      </c>
      <c r="D92" s="14">
        <v>105.6</v>
      </c>
      <c r="E92" s="14">
        <v>2379.87</v>
      </c>
      <c r="F92" s="14">
        <v>0</v>
      </c>
      <c r="G92" s="14">
        <v>3119.07</v>
      </c>
      <c r="H92" s="14">
        <v>0</v>
      </c>
      <c r="I92" s="14">
        <v>0</v>
      </c>
      <c r="J92" s="14">
        <v>0</v>
      </c>
      <c r="K92" s="14">
        <v>410.84</v>
      </c>
      <c r="L92" s="14">
        <v>115.66</v>
      </c>
      <c r="M92" s="14">
        <v>0</v>
      </c>
      <c r="N92" s="14">
        <v>0</v>
      </c>
      <c r="O92" s="14">
        <v>0</v>
      </c>
      <c r="P92" s="15">
        <v>-0.03</v>
      </c>
      <c r="Q92" s="14">
        <v>0</v>
      </c>
      <c r="R92" s="14">
        <v>0</v>
      </c>
      <c r="S92" s="14">
        <v>0</v>
      </c>
      <c r="T92" s="14">
        <v>0</v>
      </c>
      <c r="U92" s="14">
        <v>526.47</v>
      </c>
      <c r="V92" s="14">
        <v>2592.6</v>
      </c>
    </row>
    <row r="93" spans="1:22">
      <c r="A93" s="2" t="s">
        <v>188</v>
      </c>
      <c r="B93" s="1" t="s">
        <v>189</v>
      </c>
      <c r="C93" s="14">
        <v>537.54</v>
      </c>
      <c r="D93" s="14">
        <v>89.59</v>
      </c>
      <c r="E93" s="14">
        <v>1986.99</v>
      </c>
      <c r="F93" s="14">
        <v>0</v>
      </c>
      <c r="G93" s="14">
        <v>2614.12</v>
      </c>
      <c r="H93" s="14">
        <v>0</v>
      </c>
      <c r="I93" s="14">
        <v>0</v>
      </c>
      <c r="J93" s="14">
        <v>0</v>
      </c>
      <c r="K93" s="14">
        <v>302.99</v>
      </c>
      <c r="L93" s="14">
        <v>59.05</v>
      </c>
      <c r="M93" s="14">
        <v>26.14</v>
      </c>
      <c r="N93" s="14">
        <v>0</v>
      </c>
      <c r="O93" s="14">
        <v>128.09</v>
      </c>
      <c r="P93" s="14">
        <v>0.05</v>
      </c>
      <c r="Q93" s="14">
        <v>0</v>
      </c>
      <c r="R93" s="14">
        <v>0</v>
      </c>
      <c r="S93" s="14">
        <v>0</v>
      </c>
      <c r="T93" s="14">
        <v>0</v>
      </c>
      <c r="U93" s="14">
        <v>516.32000000000005</v>
      </c>
      <c r="V93" s="14">
        <v>2097.8000000000002</v>
      </c>
    </row>
    <row r="94" spans="1:22">
      <c r="A94" s="2" t="s">
        <v>190</v>
      </c>
      <c r="B94" s="1" t="s">
        <v>191</v>
      </c>
      <c r="C94" s="14">
        <v>480.24</v>
      </c>
      <c r="D94" s="14">
        <v>80.040000000000006</v>
      </c>
      <c r="E94" s="14">
        <v>2784.23</v>
      </c>
      <c r="F94" s="14">
        <v>0</v>
      </c>
      <c r="G94" s="14">
        <v>3344.51</v>
      </c>
      <c r="H94" s="14">
        <v>0</v>
      </c>
      <c r="I94" s="14">
        <v>0</v>
      </c>
      <c r="J94" s="14">
        <v>0</v>
      </c>
      <c r="K94" s="14">
        <v>459</v>
      </c>
      <c r="L94" s="14">
        <v>85.61</v>
      </c>
      <c r="M94" s="14">
        <v>33.450000000000003</v>
      </c>
      <c r="N94" s="14">
        <v>0</v>
      </c>
      <c r="O94" s="14">
        <v>163.88</v>
      </c>
      <c r="P94" s="15">
        <v>-0.03</v>
      </c>
      <c r="Q94" s="14">
        <v>0</v>
      </c>
      <c r="R94" s="14">
        <v>0</v>
      </c>
      <c r="S94" s="14">
        <v>500</v>
      </c>
      <c r="T94" s="14">
        <v>0</v>
      </c>
      <c r="U94" s="14">
        <v>1241.9100000000001</v>
      </c>
      <c r="V94" s="14">
        <v>2102.6</v>
      </c>
    </row>
    <row r="95" spans="1:22">
      <c r="A95" s="2" t="s">
        <v>192</v>
      </c>
      <c r="B95" s="1" t="s">
        <v>193</v>
      </c>
      <c r="C95" s="14">
        <v>528</v>
      </c>
      <c r="D95" s="14">
        <v>88</v>
      </c>
      <c r="E95" s="14">
        <v>5032.67</v>
      </c>
      <c r="F95" s="14">
        <v>0</v>
      </c>
      <c r="G95" s="14">
        <v>5648.67</v>
      </c>
      <c r="H95" s="14">
        <v>0</v>
      </c>
      <c r="I95" s="14">
        <v>0</v>
      </c>
      <c r="J95" s="14">
        <v>0</v>
      </c>
      <c r="K95" s="14">
        <v>969.87</v>
      </c>
      <c r="L95" s="14">
        <v>137.47</v>
      </c>
      <c r="M95" s="14">
        <v>0</v>
      </c>
      <c r="N95" s="14">
        <v>0</v>
      </c>
      <c r="O95" s="14">
        <v>0</v>
      </c>
      <c r="P95" s="14">
        <v>0.13</v>
      </c>
      <c r="Q95" s="14">
        <v>0</v>
      </c>
      <c r="R95" s="14">
        <v>0</v>
      </c>
      <c r="S95" s="14">
        <v>0</v>
      </c>
      <c r="T95" s="14">
        <v>0</v>
      </c>
      <c r="U95" s="14">
        <v>1107.47</v>
      </c>
      <c r="V95" s="14">
        <v>4541.2</v>
      </c>
    </row>
    <row r="96" spans="1:22">
      <c r="A96" s="2" t="s">
        <v>194</v>
      </c>
      <c r="B96" s="1" t="s">
        <v>195</v>
      </c>
      <c r="C96" s="14">
        <v>480.24</v>
      </c>
      <c r="D96" s="14">
        <v>80.040000000000006</v>
      </c>
      <c r="E96" s="14">
        <v>1937.3</v>
      </c>
      <c r="F96" s="14">
        <v>0</v>
      </c>
      <c r="G96" s="14">
        <v>2497.58</v>
      </c>
      <c r="H96" s="14">
        <v>0</v>
      </c>
      <c r="I96" s="14">
        <v>0</v>
      </c>
      <c r="J96" s="14">
        <v>0</v>
      </c>
      <c r="K96" s="14">
        <v>278.08999999999997</v>
      </c>
      <c r="L96" s="14">
        <v>80.39</v>
      </c>
      <c r="M96" s="14">
        <v>0</v>
      </c>
      <c r="N96" s="14">
        <v>0</v>
      </c>
      <c r="O96" s="14">
        <v>0</v>
      </c>
      <c r="P96" s="15">
        <v>-0.1</v>
      </c>
      <c r="Q96" s="14">
        <v>0</v>
      </c>
      <c r="R96" s="14">
        <v>0</v>
      </c>
      <c r="S96" s="14">
        <v>0</v>
      </c>
      <c r="T96" s="14">
        <v>0</v>
      </c>
      <c r="U96" s="14">
        <v>358.38</v>
      </c>
      <c r="V96" s="14">
        <v>2139.1999999999998</v>
      </c>
    </row>
    <row r="97" spans="1:22">
      <c r="A97" s="2" t="s">
        <v>196</v>
      </c>
      <c r="B97" s="1" t="s">
        <v>197</v>
      </c>
      <c r="C97" s="14">
        <v>537.48</v>
      </c>
      <c r="D97" s="14">
        <v>89.58</v>
      </c>
      <c r="E97" s="14">
        <v>1635.67</v>
      </c>
      <c r="F97" s="14">
        <v>0</v>
      </c>
      <c r="G97" s="14">
        <v>2262.73</v>
      </c>
      <c r="H97" s="14">
        <v>0</v>
      </c>
      <c r="I97" s="14">
        <v>0</v>
      </c>
      <c r="J97" s="14">
        <v>0</v>
      </c>
      <c r="K97" s="14">
        <v>231.67</v>
      </c>
      <c r="L97" s="14">
        <v>50.33</v>
      </c>
      <c r="M97" s="14">
        <v>0</v>
      </c>
      <c r="N97" s="14">
        <v>0</v>
      </c>
      <c r="O97" s="14">
        <v>0</v>
      </c>
      <c r="P97" s="14">
        <v>0.13</v>
      </c>
      <c r="Q97" s="14">
        <v>0</v>
      </c>
      <c r="R97" s="14">
        <v>0</v>
      </c>
      <c r="S97" s="14">
        <v>0</v>
      </c>
      <c r="T97" s="14">
        <v>0</v>
      </c>
      <c r="U97" s="14">
        <v>282.13</v>
      </c>
      <c r="V97" s="14">
        <v>1980.6</v>
      </c>
    </row>
    <row r="98" spans="1:22">
      <c r="A98" s="2" t="s">
        <v>198</v>
      </c>
      <c r="B98" s="1" t="s">
        <v>199</v>
      </c>
      <c r="C98" s="14">
        <v>633.6</v>
      </c>
      <c r="D98" s="14">
        <v>105.6</v>
      </c>
      <c r="E98" s="14">
        <v>5217.12</v>
      </c>
      <c r="F98" s="14">
        <v>0</v>
      </c>
      <c r="G98" s="14">
        <v>5956.32</v>
      </c>
      <c r="H98" s="14">
        <v>0</v>
      </c>
      <c r="I98" s="14">
        <v>0</v>
      </c>
      <c r="J98" s="14">
        <v>0</v>
      </c>
      <c r="K98" s="14">
        <v>1042.23</v>
      </c>
      <c r="L98" s="14">
        <v>153.37</v>
      </c>
      <c r="M98" s="14">
        <v>0</v>
      </c>
      <c r="N98" s="14">
        <v>0</v>
      </c>
      <c r="O98" s="14">
        <v>0</v>
      </c>
      <c r="P98" s="15">
        <v>-0.08</v>
      </c>
      <c r="Q98" s="14">
        <v>0</v>
      </c>
      <c r="R98" s="14">
        <v>0</v>
      </c>
      <c r="S98" s="14">
        <v>0</v>
      </c>
      <c r="T98" s="14">
        <v>0</v>
      </c>
      <c r="U98" s="14">
        <v>1195.52</v>
      </c>
      <c r="V98" s="14">
        <v>4760.8</v>
      </c>
    </row>
    <row r="99" spans="1:22">
      <c r="A99" s="2" t="s">
        <v>200</v>
      </c>
      <c r="B99" s="1" t="s">
        <v>201</v>
      </c>
      <c r="C99" s="14">
        <v>447.95</v>
      </c>
      <c r="D99" s="14">
        <v>74.66</v>
      </c>
      <c r="E99" s="14">
        <v>5478.66</v>
      </c>
      <c r="F99" s="14">
        <v>0</v>
      </c>
      <c r="G99" s="14">
        <v>6001.27</v>
      </c>
      <c r="H99" s="14">
        <v>0</v>
      </c>
      <c r="I99" s="14">
        <v>0</v>
      </c>
      <c r="J99" s="14">
        <v>0</v>
      </c>
      <c r="K99" s="14">
        <v>1052.81</v>
      </c>
      <c r="L99" s="14">
        <v>105.84</v>
      </c>
      <c r="M99" s="14">
        <v>60.01</v>
      </c>
      <c r="N99" s="14">
        <v>0</v>
      </c>
      <c r="O99" s="14">
        <v>294.06</v>
      </c>
      <c r="P99" s="15">
        <v>-0.05</v>
      </c>
      <c r="Q99" s="14">
        <v>0</v>
      </c>
      <c r="R99" s="14">
        <v>0</v>
      </c>
      <c r="S99" s="14">
        <v>400</v>
      </c>
      <c r="T99" s="14">
        <v>0</v>
      </c>
      <c r="U99" s="14">
        <v>1912.67</v>
      </c>
      <c r="V99" s="14">
        <v>4088.6</v>
      </c>
    </row>
    <row r="100" spans="1:22">
      <c r="A100" s="2" t="s">
        <v>202</v>
      </c>
      <c r="B100" s="1" t="s">
        <v>203</v>
      </c>
      <c r="C100" s="14">
        <v>527.85</v>
      </c>
      <c r="D100" s="14">
        <v>87.97</v>
      </c>
      <c r="E100" s="14">
        <v>2041.7</v>
      </c>
      <c r="F100" s="14">
        <v>0</v>
      </c>
      <c r="G100" s="14">
        <v>2657.52</v>
      </c>
      <c r="H100" s="14">
        <v>0</v>
      </c>
      <c r="I100" s="14">
        <v>0</v>
      </c>
      <c r="J100" s="14">
        <v>0</v>
      </c>
      <c r="K100" s="14">
        <v>312.26</v>
      </c>
      <c r="L100" s="14">
        <v>52.5</v>
      </c>
      <c r="M100" s="14">
        <v>0</v>
      </c>
      <c r="N100" s="14">
        <v>0</v>
      </c>
      <c r="O100" s="14">
        <v>0</v>
      </c>
      <c r="P100" s="15">
        <v>-0.04</v>
      </c>
      <c r="Q100" s="14">
        <v>0</v>
      </c>
      <c r="R100" s="14">
        <v>0</v>
      </c>
      <c r="S100" s="14">
        <v>0</v>
      </c>
      <c r="T100" s="14">
        <v>0</v>
      </c>
      <c r="U100" s="14">
        <v>364.72</v>
      </c>
      <c r="V100" s="14">
        <v>2292.8000000000002</v>
      </c>
    </row>
    <row r="101" spans="1:22">
      <c r="A101" s="2" t="s">
        <v>204</v>
      </c>
      <c r="B101" s="1" t="s">
        <v>205</v>
      </c>
      <c r="C101" s="14">
        <v>400.2</v>
      </c>
      <c r="D101" s="14">
        <v>66.7</v>
      </c>
      <c r="E101" s="14">
        <v>1652</v>
      </c>
      <c r="F101" s="14">
        <v>0</v>
      </c>
      <c r="G101" s="14">
        <v>2118.9</v>
      </c>
      <c r="H101" s="14">
        <v>0</v>
      </c>
      <c r="I101" s="14">
        <v>0</v>
      </c>
      <c r="J101" s="14">
        <v>0</v>
      </c>
      <c r="K101" s="14">
        <v>205.89</v>
      </c>
      <c r="L101" s="14">
        <v>41.92</v>
      </c>
      <c r="M101" s="14">
        <v>21.19</v>
      </c>
      <c r="N101" s="14">
        <v>0</v>
      </c>
      <c r="O101" s="14">
        <v>103.83</v>
      </c>
      <c r="P101" s="14">
        <v>7.0000000000000007E-2</v>
      </c>
      <c r="Q101" s="14">
        <v>0</v>
      </c>
      <c r="R101" s="14">
        <v>0</v>
      </c>
      <c r="S101" s="14">
        <v>0</v>
      </c>
      <c r="T101" s="14">
        <v>0</v>
      </c>
      <c r="U101" s="14">
        <v>372.9</v>
      </c>
      <c r="V101" s="14">
        <v>1746</v>
      </c>
    </row>
    <row r="102" spans="1:22">
      <c r="A102" s="2" t="s">
        <v>206</v>
      </c>
      <c r="B102" s="1" t="s">
        <v>207</v>
      </c>
      <c r="C102" s="14">
        <v>534.29999999999995</v>
      </c>
      <c r="D102" s="14">
        <v>89.05</v>
      </c>
      <c r="E102" s="14">
        <v>1118.76</v>
      </c>
      <c r="F102" s="14">
        <v>0</v>
      </c>
      <c r="G102" s="14">
        <v>1742.11</v>
      </c>
      <c r="H102" s="14">
        <v>0</v>
      </c>
      <c r="I102" s="14">
        <v>0</v>
      </c>
      <c r="J102" s="14">
        <v>0</v>
      </c>
      <c r="K102" s="14">
        <v>142.94999999999999</v>
      </c>
      <c r="L102" s="14">
        <v>54.02</v>
      </c>
      <c r="M102" s="14">
        <v>17.420000000000002</v>
      </c>
      <c r="N102" s="14">
        <v>0</v>
      </c>
      <c r="O102" s="14">
        <v>85.36</v>
      </c>
      <c r="P102" s="15">
        <v>-0.04</v>
      </c>
      <c r="Q102" s="14">
        <v>0</v>
      </c>
      <c r="R102" s="14">
        <v>0</v>
      </c>
      <c r="S102" s="14">
        <v>0</v>
      </c>
      <c r="T102" s="14">
        <v>0</v>
      </c>
      <c r="U102" s="14">
        <v>299.70999999999998</v>
      </c>
      <c r="V102" s="14">
        <v>1442.4</v>
      </c>
    </row>
    <row r="103" spans="1:22">
      <c r="A103" s="2" t="s">
        <v>208</v>
      </c>
      <c r="B103" s="1" t="s">
        <v>209</v>
      </c>
      <c r="C103" s="14">
        <v>537.54</v>
      </c>
      <c r="D103" s="14">
        <v>89.59</v>
      </c>
      <c r="E103" s="14">
        <v>5082.6499999999996</v>
      </c>
      <c r="F103" s="14">
        <v>0</v>
      </c>
      <c r="G103" s="14">
        <v>5709.78</v>
      </c>
      <c r="H103" s="14">
        <v>0</v>
      </c>
      <c r="I103" s="14">
        <v>0</v>
      </c>
      <c r="J103" s="14">
        <v>0</v>
      </c>
      <c r="K103" s="14">
        <v>984.25</v>
      </c>
      <c r="L103" s="14">
        <v>118.81</v>
      </c>
      <c r="M103" s="14">
        <v>57.1</v>
      </c>
      <c r="N103" s="14">
        <v>0</v>
      </c>
      <c r="O103" s="14">
        <v>279.77999999999997</v>
      </c>
      <c r="P103" s="15">
        <v>-7.0000000000000007E-2</v>
      </c>
      <c r="Q103" s="14">
        <v>0</v>
      </c>
      <c r="R103" s="14">
        <v>343.11</v>
      </c>
      <c r="S103" s="14">
        <v>200</v>
      </c>
      <c r="T103" s="14">
        <v>0</v>
      </c>
      <c r="U103" s="14">
        <v>1982.98</v>
      </c>
      <c r="V103" s="14">
        <v>3726.8</v>
      </c>
    </row>
    <row r="104" spans="1:22">
      <c r="A104" s="2" t="s">
        <v>210</v>
      </c>
      <c r="B104" s="1" t="s">
        <v>211</v>
      </c>
      <c r="C104" s="14">
        <v>633.6</v>
      </c>
      <c r="D104" s="14">
        <v>105.6</v>
      </c>
      <c r="E104" s="14">
        <v>2777.77</v>
      </c>
      <c r="F104" s="14">
        <v>0</v>
      </c>
      <c r="G104" s="14">
        <v>3516.97</v>
      </c>
      <c r="H104" s="14">
        <v>442.08</v>
      </c>
      <c r="I104" s="14">
        <v>0</v>
      </c>
      <c r="J104" s="14">
        <v>0</v>
      </c>
      <c r="K104" s="14">
        <v>495.84</v>
      </c>
      <c r="L104" s="14">
        <v>97.06</v>
      </c>
      <c r="M104" s="14">
        <v>0</v>
      </c>
      <c r="N104" s="14">
        <v>0</v>
      </c>
      <c r="O104" s="14">
        <v>0</v>
      </c>
      <c r="P104" s="15">
        <v>-0.01</v>
      </c>
      <c r="Q104" s="14">
        <v>0</v>
      </c>
      <c r="R104" s="14">
        <v>0</v>
      </c>
      <c r="S104" s="14">
        <v>200</v>
      </c>
      <c r="T104" s="14">
        <v>0</v>
      </c>
      <c r="U104" s="14">
        <v>1234.97</v>
      </c>
      <c r="V104" s="14">
        <v>2282</v>
      </c>
    </row>
    <row r="105" spans="1:22">
      <c r="A105" s="2" t="s">
        <v>212</v>
      </c>
      <c r="B105" s="1" t="s">
        <v>213</v>
      </c>
      <c r="C105" s="14">
        <v>400.2</v>
      </c>
      <c r="D105" s="14">
        <v>66.7</v>
      </c>
      <c r="E105" s="14">
        <v>5229.1099999999997</v>
      </c>
      <c r="F105" s="14">
        <v>0</v>
      </c>
      <c r="G105" s="14">
        <v>5696.01</v>
      </c>
      <c r="H105" s="14">
        <v>0</v>
      </c>
      <c r="I105" s="14">
        <v>0</v>
      </c>
      <c r="J105" s="14">
        <v>0</v>
      </c>
      <c r="K105" s="14">
        <v>981.01</v>
      </c>
      <c r="L105" s="14">
        <v>136.53</v>
      </c>
      <c r="M105" s="14">
        <v>0</v>
      </c>
      <c r="N105" s="14">
        <v>0</v>
      </c>
      <c r="O105" s="14">
        <v>0</v>
      </c>
      <c r="P105" s="14">
        <v>7.0000000000000007E-2</v>
      </c>
      <c r="Q105" s="14">
        <v>0</v>
      </c>
      <c r="R105" s="14">
        <v>0</v>
      </c>
      <c r="S105" s="14">
        <v>0</v>
      </c>
      <c r="T105" s="14">
        <v>0</v>
      </c>
      <c r="U105" s="14">
        <v>1117.6099999999999</v>
      </c>
      <c r="V105" s="14">
        <v>4578.3999999999996</v>
      </c>
    </row>
    <row r="106" spans="1:22">
      <c r="A106" s="2" t="s">
        <v>214</v>
      </c>
      <c r="B106" s="1" t="s">
        <v>215</v>
      </c>
      <c r="C106" s="14">
        <v>1028.58</v>
      </c>
      <c r="D106" s="14">
        <v>171.43</v>
      </c>
      <c r="E106" s="14">
        <v>800</v>
      </c>
      <c r="F106" s="14">
        <v>0</v>
      </c>
      <c r="G106" s="14">
        <v>2000.01</v>
      </c>
      <c r="H106" s="14">
        <v>0</v>
      </c>
      <c r="I106" s="14">
        <v>0</v>
      </c>
      <c r="J106" s="14">
        <v>0</v>
      </c>
      <c r="K106" s="14">
        <v>184.59</v>
      </c>
      <c r="L106" s="14">
        <v>32.979999999999997</v>
      </c>
      <c r="M106" s="14">
        <v>0</v>
      </c>
      <c r="N106" s="14">
        <v>0</v>
      </c>
      <c r="O106" s="14">
        <v>0</v>
      </c>
      <c r="P106" s="15">
        <v>-0.16</v>
      </c>
      <c r="Q106" s="14">
        <v>0</v>
      </c>
      <c r="R106" s="14">
        <v>0</v>
      </c>
      <c r="S106" s="14">
        <v>0</v>
      </c>
      <c r="T106" s="14">
        <v>0</v>
      </c>
      <c r="U106" s="14">
        <v>217.41</v>
      </c>
      <c r="V106" s="14">
        <v>1782.6</v>
      </c>
    </row>
    <row r="107" spans="1:22">
      <c r="A107" s="2" t="s">
        <v>216</v>
      </c>
      <c r="B107" s="1" t="s">
        <v>217</v>
      </c>
      <c r="C107" s="14">
        <v>480.24</v>
      </c>
      <c r="D107" s="14">
        <v>80.040000000000006</v>
      </c>
      <c r="E107" s="14">
        <v>765.12</v>
      </c>
      <c r="F107" s="14">
        <v>0</v>
      </c>
      <c r="G107" s="14">
        <v>1325.4</v>
      </c>
      <c r="H107" s="14">
        <v>0</v>
      </c>
      <c r="I107" s="14">
        <v>0</v>
      </c>
      <c r="J107" s="14">
        <v>0</v>
      </c>
      <c r="K107" s="14">
        <v>27.81</v>
      </c>
      <c r="L107" s="14">
        <v>27.29</v>
      </c>
      <c r="M107" s="14">
        <v>13.25</v>
      </c>
      <c r="N107" s="14">
        <v>0</v>
      </c>
      <c r="O107" s="14">
        <v>64.94</v>
      </c>
      <c r="P107" s="14">
        <v>0.11</v>
      </c>
      <c r="Q107" s="14">
        <v>0</v>
      </c>
      <c r="R107" s="14">
        <v>0</v>
      </c>
      <c r="S107" s="14">
        <v>0</v>
      </c>
      <c r="T107" s="14">
        <v>0</v>
      </c>
      <c r="U107" s="14">
        <v>133.4</v>
      </c>
      <c r="V107" s="14">
        <v>1192</v>
      </c>
    </row>
    <row r="108" spans="1:22">
      <c r="A108" s="2" t="s">
        <v>218</v>
      </c>
      <c r="B108" s="1" t="s">
        <v>219</v>
      </c>
      <c r="C108" s="14">
        <v>537.54</v>
      </c>
      <c r="D108" s="14">
        <v>89.59</v>
      </c>
      <c r="E108" s="14">
        <v>5198.54</v>
      </c>
      <c r="F108" s="14">
        <v>0</v>
      </c>
      <c r="G108" s="14">
        <v>5825.67</v>
      </c>
      <c r="H108" s="14">
        <v>0</v>
      </c>
      <c r="I108" s="14">
        <v>0</v>
      </c>
      <c r="J108" s="14">
        <v>0</v>
      </c>
      <c r="K108" s="14">
        <v>1011.5</v>
      </c>
      <c r="L108" s="14">
        <v>132.78</v>
      </c>
      <c r="M108" s="14">
        <v>58.26</v>
      </c>
      <c r="N108" s="14">
        <v>0</v>
      </c>
      <c r="O108" s="14">
        <v>285.45999999999998</v>
      </c>
      <c r="P108" s="14">
        <v>7.0000000000000007E-2</v>
      </c>
      <c r="Q108" s="14">
        <v>0</v>
      </c>
      <c r="R108" s="14">
        <v>0</v>
      </c>
      <c r="S108" s="14">
        <v>150</v>
      </c>
      <c r="T108" s="14">
        <v>0</v>
      </c>
      <c r="U108" s="14">
        <v>1638.07</v>
      </c>
      <c r="V108" s="14">
        <v>4187.6000000000004</v>
      </c>
    </row>
    <row r="109" spans="1:22">
      <c r="A109" s="2" t="s">
        <v>220</v>
      </c>
      <c r="B109" s="1" t="s">
        <v>221</v>
      </c>
      <c r="C109" s="14">
        <v>633.6</v>
      </c>
      <c r="D109" s="14">
        <v>105.6</v>
      </c>
      <c r="E109" s="14">
        <v>1906.33</v>
      </c>
      <c r="F109" s="14">
        <v>0</v>
      </c>
      <c r="G109" s="14">
        <v>2645.53</v>
      </c>
      <c r="H109" s="14">
        <v>0</v>
      </c>
      <c r="I109" s="14">
        <v>0</v>
      </c>
      <c r="J109" s="14">
        <v>0</v>
      </c>
      <c r="K109" s="14">
        <v>309.7</v>
      </c>
      <c r="L109" s="14">
        <v>79.53</v>
      </c>
      <c r="M109" s="14">
        <v>0</v>
      </c>
      <c r="N109" s="14">
        <v>0</v>
      </c>
      <c r="O109" s="14">
        <v>0</v>
      </c>
      <c r="P109" s="15">
        <v>-0.1</v>
      </c>
      <c r="Q109" s="14">
        <v>0</v>
      </c>
      <c r="R109" s="14">
        <v>0</v>
      </c>
      <c r="S109" s="14">
        <v>0</v>
      </c>
      <c r="T109" s="14">
        <v>0</v>
      </c>
      <c r="U109" s="14">
        <v>389.13</v>
      </c>
      <c r="V109" s="14">
        <v>2256.4</v>
      </c>
    </row>
    <row r="110" spans="1:22">
      <c r="A110" s="2" t="s">
        <v>222</v>
      </c>
      <c r="B110" s="1" t="s">
        <v>223</v>
      </c>
      <c r="C110" s="14">
        <v>633.6</v>
      </c>
      <c r="D110" s="14">
        <v>105.6</v>
      </c>
      <c r="E110" s="14">
        <v>5774.62</v>
      </c>
      <c r="F110" s="14">
        <v>0</v>
      </c>
      <c r="G110" s="14">
        <v>6513.82</v>
      </c>
      <c r="H110" s="14">
        <v>0</v>
      </c>
      <c r="I110" s="14">
        <v>0</v>
      </c>
      <c r="J110" s="14">
        <v>0</v>
      </c>
      <c r="K110" s="14">
        <v>1173.3599999999999</v>
      </c>
      <c r="L110" s="14">
        <v>194.59</v>
      </c>
      <c r="M110" s="14">
        <v>0</v>
      </c>
      <c r="N110" s="14">
        <v>0</v>
      </c>
      <c r="O110" s="14">
        <v>0</v>
      </c>
      <c r="P110" s="14">
        <v>7.0000000000000007E-2</v>
      </c>
      <c r="Q110" s="14">
        <v>0</v>
      </c>
      <c r="R110" s="14">
        <v>0</v>
      </c>
      <c r="S110" s="14">
        <v>500</v>
      </c>
      <c r="T110" s="14">
        <v>0</v>
      </c>
      <c r="U110" s="14">
        <v>1868.02</v>
      </c>
      <c r="V110" s="14">
        <v>4645.8</v>
      </c>
    </row>
    <row r="111" spans="1:22" s="7" customFormat="1">
      <c r="A111" s="17" t="s">
        <v>137</v>
      </c>
      <c r="C111" s="7" t="s">
        <v>138</v>
      </c>
      <c r="D111" s="7" t="s">
        <v>138</v>
      </c>
      <c r="E111" s="7" t="s">
        <v>138</v>
      </c>
      <c r="F111" s="7" t="s">
        <v>138</v>
      </c>
      <c r="G111" s="7" t="s">
        <v>138</v>
      </c>
      <c r="H111" s="7" t="s">
        <v>138</v>
      </c>
      <c r="I111" s="7" t="s">
        <v>138</v>
      </c>
      <c r="J111" s="7" t="s">
        <v>138</v>
      </c>
      <c r="K111" s="7" t="s">
        <v>138</v>
      </c>
      <c r="L111" s="7" t="s">
        <v>138</v>
      </c>
      <c r="M111" s="7" t="s">
        <v>138</v>
      </c>
      <c r="N111" s="7" t="s">
        <v>138</v>
      </c>
      <c r="O111" s="7" t="s">
        <v>138</v>
      </c>
      <c r="P111" s="7" t="s">
        <v>138</v>
      </c>
      <c r="Q111" s="7" t="s">
        <v>138</v>
      </c>
      <c r="R111" s="7" t="s">
        <v>138</v>
      </c>
      <c r="S111" s="7" t="s">
        <v>138</v>
      </c>
      <c r="T111" s="7" t="s">
        <v>138</v>
      </c>
      <c r="U111" s="7" t="s">
        <v>138</v>
      </c>
      <c r="V111" s="7" t="s">
        <v>138</v>
      </c>
    </row>
    <row r="112" spans="1:22">
      <c r="C112" s="19">
        <v>22989.84</v>
      </c>
      <c r="D112" s="19">
        <v>3831.63</v>
      </c>
      <c r="E112" s="19">
        <v>120903.73</v>
      </c>
      <c r="F112" s="19">
        <v>0</v>
      </c>
      <c r="G112" s="19">
        <v>147725.20000000001</v>
      </c>
      <c r="H112" s="19">
        <v>442.08</v>
      </c>
      <c r="I112" s="19">
        <v>533.1</v>
      </c>
      <c r="J112" s="20">
        <v>-72.2</v>
      </c>
      <c r="K112" s="19">
        <v>21251.18</v>
      </c>
      <c r="L112" s="19">
        <v>3552.98</v>
      </c>
      <c r="M112" s="19">
        <v>693.12</v>
      </c>
      <c r="N112" s="19">
        <v>189.17</v>
      </c>
      <c r="O112" s="19">
        <v>3396.3</v>
      </c>
      <c r="P112" s="19">
        <v>0.36</v>
      </c>
      <c r="Q112" s="19">
        <v>0</v>
      </c>
      <c r="R112" s="19">
        <v>343.11</v>
      </c>
      <c r="S112" s="19">
        <v>4900</v>
      </c>
      <c r="T112" s="19">
        <v>200</v>
      </c>
      <c r="U112" s="19">
        <v>35429.199999999997</v>
      </c>
      <c r="V112" s="19">
        <v>112296</v>
      </c>
    </row>
    <row r="114" spans="1:22" s="7" customFormat="1">
      <c r="A114" s="16"/>
      <c r="C114" s="7" t="s">
        <v>224</v>
      </c>
      <c r="D114" s="7" t="s">
        <v>224</v>
      </c>
      <c r="E114" s="7" t="s">
        <v>224</v>
      </c>
      <c r="F114" s="7" t="s">
        <v>224</v>
      </c>
      <c r="G114" s="7" t="s">
        <v>224</v>
      </c>
      <c r="H114" s="7" t="s">
        <v>224</v>
      </c>
      <c r="I114" s="7" t="s">
        <v>224</v>
      </c>
      <c r="J114" s="7" t="s">
        <v>224</v>
      </c>
      <c r="K114" s="7" t="s">
        <v>224</v>
      </c>
      <c r="L114" s="7" t="s">
        <v>224</v>
      </c>
      <c r="M114" s="7" t="s">
        <v>224</v>
      </c>
      <c r="N114" s="7" t="s">
        <v>224</v>
      </c>
      <c r="O114" s="7" t="s">
        <v>224</v>
      </c>
      <c r="P114" s="7" t="s">
        <v>224</v>
      </c>
      <c r="Q114" s="7" t="s">
        <v>224</v>
      </c>
      <c r="R114" s="7" t="s">
        <v>224</v>
      </c>
      <c r="S114" s="7" t="s">
        <v>224</v>
      </c>
      <c r="T114" s="7" t="s">
        <v>224</v>
      </c>
      <c r="U114" s="7" t="s">
        <v>224</v>
      </c>
      <c r="V114" s="7" t="s">
        <v>224</v>
      </c>
    </row>
    <row r="115" spans="1:22">
      <c r="A115" s="17" t="s">
        <v>225</v>
      </c>
      <c r="B115" s="1" t="s">
        <v>226</v>
      </c>
      <c r="C115" s="19">
        <v>86249.93</v>
      </c>
      <c r="D115" s="19">
        <v>14374.96</v>
      </c>
      <c r="E115" s="19">
        <v>238535.12</v>
      </c>
      <c r="F115" s="19">
        <v>9603.36</v>
      </c>
      <c r="G115" s="19">
        <v>348763.37</v>
      </c>
      <c r="H115" s="19">
        <v>5470.61</v>
      </c>
      <c r="I115" s="19">
        <v>2986.53</v>
      </c>
      <c r="J115" s="20">
        <v>-327.61</v>
      </c>
      <c r="K115" s="19">
        <v>53822.01</v>
      </c>
      <c r="L115" s="19">
        <v>8630.26</v>
      </c>
      <c r="M115" s="19">
        <v>693.12</v>
      </c>
      <c r="N115" s="19">
        <v>12249.17</v>
      </c>
      <c r="O115" s="19">
        <v>3396.3</v>
      </c>
      <c r="P115" s="20">
        <v>-0.21</v>
      </c>
      <c r="Q115" s="19">
        <v>1891.48</v>
      </c>
      <c r="R115" s="19">
        <v>343.11</v>
      </c>
      <c r="S115" s="19">
        <v>6200</v>
      </c>
      <c r="T115" s="19">
        <v>4700</v>
      </c>
      <c r="U115" s="19">
        <v>100054.77</v>
      </c>
      <c r="V115" s="19">
        <v>248708.6</v>
      </c>
    </row>
    <row r="117" spans="1:22">
      <c r="C117" s="1" t="s">
        <v>226</v>
      </c>
      <c r="D117" s="1" t="s">
        <v>226</v>
      </c>
      <c r="E117" s="1" t="s">
        <v>226</v>
      </c>
      <c r="F117" s="1" t="s">
        <v>226</v>
      </c>
      <c r="G117" s="1" t="s">
        <v>226</v>
      </c>
      <c r="H117" s="1" t="s">
        <v>226</v>
      </c>
      <c r="I117" s="1" t="s">
        <v>226</v>
      </c>
      <c r="J117" s="1" t="s">
        <v>226</v>
      </c>
      <c r="K117" s="1" t="s">
        <v>226</v>
      </c>
      <c r="L117" s="1" t="s">
        <v>226</v>
      </c>
      <c r="M117" s="1" t="s">
        <v>226</v>
      </c>
      <c r="N117" s="1" t="s">
        <v>226</v>
      </c>
      <c r="O117" s="1" t="s">
        <v>226</v>
      </c>
      <c r="P117" s="1" t="s">
        <v>226</v>
      </c>
      <c r="Q117" s="1" t="s">
        <v>226</v>
      </c>
      <c r="R117" s="1" t="s">
        <v>226</v>
      </c>
      <c r="S117" s="1" t="s">
        <v>226</v>
      </c>
      <c r="T117" s="1" t="s">
        <v>226</v>
      </c>
      <c r="U117" s="1" t="s">
        <v>226</v>
      </c>
      <c r="V117" s="1" t="s">
        <v>226</v>
      </c>
    </row>
    <row r="118" spans="1:22">
      <c r="A118" s="2" t="s">
        <v>226</v>
      </c>
      <c r="B118" s="1" t="s">
        <v>226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3"/>
  <sheetViews>
    <sheetView workbookViewId="0">
      <selection activeCell="D61" sqref="D61"/>
    </sheetView>
  </sheetViews>
  <sheetFormatPr baseColWidth="10" defaultRowHeight="15"/>
  <cols>
    <col min="2" max="2" width="14.5703125" customWidth="1"/>
    <col min="3" max="3" width="20.140625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227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228</v>
      </c>
      <c r="B8" s="34" t="s">
        <v>229</v>
      </c>
      <c r="C8" s="34" t="s">
        <v>230</v>
      </c>
      <c r="D8" s="35" t="s">
        <v>231</v>
      </c>
      <c r="E8" s="34" t="s">
        <v>232</v>
      </c>
      <c r="F8" s="33"/>
      <c r="G8" s="33"/>
      <c r="H8" s="33"/>
      <c r="I8" s="33"/>
      <c r="J8" s="33"/>
    </row>
    <row r="9" spans="1:10">
      <c r="A9" s="27" t="s">
        <v>162</v>
      </c>
      <c r="B9" s="27"/>
      <c r="C9" s="27" t="s">
        <v>233</v>
      </c>
      <c r="D9" s="27">
        <v>839.2</v>
      </c>
      <c r="E9" s="27" t="s">
        <v>163</v>
      </c>
      <c r="F9" s="27"/>
      <c r="G9" s="27"/>
      <c r="H9" s="27"/>
      <c r="I9" s="27"/>
      <c r="J9" s="27"/>
    </row>
    <row r="10" spans="1:10">
      <c r="A10" s="27"/>
      <c r="B10" s="27" t="s">
        <v>234</v>
      </c>
      <c r="C10" s="27"/>
      <c r="D10" s="36">
        <v>839.2</v>
      </c>
      <c r="E10" s="27" t="s">
        <v>235</v>
      </c>
      <c r="F10" s="27"/>
      <c r="G10" s="27"/>
      <c r="H10" s="27"/>
      <c r="I10" s="27"/>
      <c r="J10" s="27"/>
    </row>
    <row r="12" spans="1:10">
      <c r="A12" s="27" t="s">
        <v>140</v>
      </c>
      <c r="B12" s="27">
        <v>56708845760</v>
      </c>
      <c r="C12" s="27" t="s">
        <v>236</v>
      </c>
      <c r="D12" s="27">
        <v>2103</v>
      </c>
      <c r="E12" s="27" t="s">
        <v>141</v>
      </c>
      <c r="F12" s="27"/>
      <c r="G12" s="27"/>
      <c r="H12" s="27"/>
      <c r="I12" s="27"/>
      <c r="J12" s="27"/>
    </row>
    <row r="13" spans="1:10">
      <c r="A13" s="27" t="s">
        <v>142</v>
      </c>
      <c r="B13" s="27">
        <v>56708845774</v>
      </c>
      <c r="C13" s="27" t="s">
        <v>236</v>
      </c>
      <c r="D13" s="27">
        <v>4780</v>
      </c>
      <c r="E13" s="27" t="s">
        <v>143</v>
      </c>
      <c r="F13" s="27"/>
      <c r="G13" s="27"/>
      <c r="H13" s="27"/>
      <c r="I13" s="27"/>
      <c r="J13" s="27"/>
    </row>
    <row r="14" spans="1:10">
      <c r="A14" s="27">
        <v>16</v>
      </c>
      <c r="B14" s="27">
        <v>56708881292</v>
      </c>
      <c r="C14" s="27" t="s">
        <v>236</v>
      </c>
      <c r="D14" s="27">
        <v>4965.4000000000005</v>
      </c>
      <c r="E14" s="27" t="s">
        <v>34</v>
      </c>
      <c r="F14" s="27"/>
      <c r="G14" s="27"/>
      <c r="H14" s="27"/>
      <c r="I14" s="27"/>
      <c r="J14" s="27"/>
    </row>
    <row r="15" spans="1:10">
      <c r="A15" s="27" t="s">
        <v>148</v>
      </c>
      <c r="B15" s="27">
        <v>56708845791</v>
      </c>
      <c r="C15" s="27" t="s">
        <v>236</v>
      </c>
      <c r="D15" s="27">
        <v>1614.8000000000002</v>
      </c>
      <c r="E15" s="27" t="s">
        <v>149</v>
      </c>
      <c r="F15" s="27"/>
      <c r="G15" s="27"/>
      <c r="H15" s="27"/>
      <c r="I15" s="27"/>
      <c r="J15" s="27"/>
    </row>
    <row r="16" spans="1:10">
      <c r="A16" s="27">
        <v>18</v>
      </c>
      <c r="B16" s="27">
        <v>56708881349</v>
      </c>
      <c r="C16" s="27" t="s">
        <v>236</v>
      </c>
      <c r="D16" s="27">
        <v>565.20000000000005</v>
      </c>
      <c r="E16" s="27" t="s">
        <v>48</v>
      </c>
      <c r="F16" s="27"/>
      <c r="G16" s="27"/>
      <c r="H16" s="27"/>
      <c r="I16" s="27"/>
      <c r="J16" s="27"/>
    </row>
    <row r="17" spans="1:5">
      <c r="A17" s="27" t="s">
        <v>156</v>
      </c>
      <c r="B17" s="27">
        <v>56708845820</v>
      </c>
      <c r="C17" s="27" t="s">
        <v>236</v>
      </c>
      <c r="D17" s="27">
        <v>1902</v>
      </c>
      <c r="E17" s="27" t="s">
        <v>157</v>
      </c>
    </row>
    <row r="18" spans="1:5">
      <c r="A18" s="27" t="s">
        <v>158</v>
      </c>
      <c r="B18" s="27">
        <v>56708845834</v>
      </c>
      <c r="C18" s="27" t="s">
        <v>236</v>
      </c>
      <c r="D18" s="27">
        <v>3191</v>
      </c>
      <c r="E18" s="27" t="s">
        <v>159</v>
      </c>
    </row>
    <row r="19" spans="1:5">
      <c r="A19" s="27" t="s">
        <v>75</v>
      </c>
      <c r="B19" s="27">
        <v>56708881457</v>
      </c>
      <c r="C19" s="27" t="s">
        <v>236</v>
      </c>
      <c r="D19" s="27">
        <v>2212.4</v>
      </c>
      <c r="E19" s="27" t="s">
        <v>76</v>
      </c>
    </row>
    <row r="20" spans="1:5">
      <c r="A20" s="27" t="s">
        <v>77</v>
      </c>
      <c r="B20" s="27">
        <v>56708845038</v>
      </c>
      <c r="C20" s="27" t="s">
        <v>236</v>
      </c>
      <c r="D20" s="27">
        <v>11137.400000000001</v>
      </c>
      <c r="E20" s="27" t="s">
        <v>78</v>
      </c>
    </row>
    <row r="21" spans="1:5">
      <c r="A21" s="27" t="s">
        <v>172</v>
      </c>
      <c r="B21" s="27">
        <v>56708881915</v>
      </c>
      <c r="C21" s="27" t="s">
        <v>236</v>
      </c>
      <c r="D21" s="27">
        <v>2097.6</v>
      </c>
      <c r="E21" s="27" t="s">
        <v>173</v>
      </c>
    </row>
    <row r="22" spans="1:5">
      <c r="A22" s="27" t="s">
        <v>176</v>
      </c>
      <c r="B22" s="27">
        <v>56708845865</v>
      </c>
      <c r="C22" s="27" t="s">
        <v>236</v>
      </c>
      <c r="D22" s="27">
        <v>2356</v>
      </c>
      <c r="E22" s="27" t="s">
        <v>177</v>
      </c>
    </row>
    <row r="23" spans="1:5">
      <c r="A23" s="27" t="s">
        <v>178</v>
      </c>
      <c r="B23" s="27">
        <v>56708845879</v>
      </c>
      <c r="C23" s="27" t="s">
        <v>236</v>
      </c>
      <c r="D23" s="27">
        <v>3385.6000000000004</v>
      </c>
      <c r="E23" s="27" t="s">
        <v>179</v>
      </c>
    </row>
    <row r="24" spans="1:5">
      <c r="A24" s="27">
        <v>30</v>
      </c>
      <c r="B24" s="27">
        <v>56708881503</v>
      </c>
      <c r="C24" s="27" t="s">
        <v>236</v>
      </c>
      <c r="D24" s="27">
        <v>9717.4</v>
      </c>
      <c r="E24" s="27" t="s">
        <v>88</v>
      </c>
    </row>
    <row r="25" spans="1:5">
      <c r="A25" s="27" t="s">
        <v>188</v>
      </c>
      <c r="B25" s="27">
        <v>56708845911</v>
      </c>
      <c r="C25" s="27" t="s">
        <v>236</v>
      </c>
      <c r="D25" s="27">
        <v>2097.8000000000002</v>
      </c>
      <c r="E25" s="27" t="s">
        <v>189</v>
      </c>
    </row>
    <row r="26" spans="1:5">
      <c r="A26" s="27" t="s">
        <v>200</v>
      </c>
      <c r="B26" s="27">
        <v>56708881946</v>
      </c>
      <c r="C26" s="27" t="s">
        <v>236</v>
      </c>
      <c r="D26" s="27">
        <v>4088.6000000000004</v>
      </c>
      <c r="E26" s="27" t="s">
        <v>201</v>
      </c>
    </row>
    <row r="27" spans="1:5">
      <c r="A27" s="27" t="s">
        <v>115</v>
      </c>
      <c r="B27" s="27">
        <v>56708881596</v>
      </c>
      <c r="C27" s="27" t="s">
        <v>236</v>
      </c>
      <c r="D27" s="27">
        <v>42</v>
      </c>
      <c r="E27" s="27" t="s">
        <v>116</v>
      </c>
    </row>
    <row r="28" spans="1:5">
      <c r="A28" s="27" t="s">
        <v>208</v>
      </c>
      <c r="B28" s="27">
        <v>56708881963</v>
      </c>
      <c r="C28" s="27" t="s">
        <v>236</v>
      </c>
      <c r="D28" s="27">
        <v>3726.8</v>
      </c>
      <c r="E28" s="27" t="s">
        <v>209</v>
      </c>
    </row>
    <row r="29" spans="1:5">
      <c r="A29" s="27" t="s">
        <v>218</v>
      </c>
      <c r="B29" s="27">
        <v>60589747903</v>
      </c>
      <c r="C29" s="27" t="s">
        <v>236</v>
      </c>
      <c r="D29" s="27">
        <v>4187.6000000000004</v>
      </c>
      <c r="E29" s="27" t="s">
        <v>219</v>
      </c>
    </row>
    <row r="30" spans="1:5">
      <c r="A30" s="27" t="s">
        <v>222</v>
      </c>
      <c r="B30" s="27">
        <v>56708846050</v>
      </c>
      <c r="C30" s="27" t="s">
        <v>236</v>
      </c>
      <c r="D30" s="27">
        <v>4645.8</v>
      </c>
      <c r="E30" s="27" t="s">
        <v>223</v>
      </c>
    </row>
    <row r="31" spans="1:5">
      <c r="A31" s="27" t="s">
        <v>210</v>
      </c>
      <c r="B31" s="27">
        <v>56708845990</v>
      </c>
      <c r="C31" s="27" t="s">
        <v>236</v>
      </c>
      <c r="D31" s="27">
        <v>2282</v>
      </c>
      <c r="E31" s="27" t="s">
        <v>211</v>
      </c>
    </row>
    <row r="32" spans="1:5">
      <c r="A32" s="27" t="s">
        <v>206</v>
      </c>
      <c r="B32" s="27">
        <v>56708845973</v>
      </c>
      <c r="C32" s="27" t="s">
        <v>236</v>
      </c>
      <c r="D32" s="27">
        <v>1442.4</v>
      </c>
      <c r="E32" s="27" t="s">
        <v>207</v>
      </c>
    </row>
    <row r="33" spans="1:5">
      <c r="A33" s="27" t="s">
        <v>144</v>
      </c>
      <c r="B33" s="27">
        <v>56708845788</v>
      </c>
      <c r="C33" s="27" t="s">
        <v>236</v>
      </c>
      <c r="D33" s="27">
        <v>2054</v>
      </c>
      <c r="E33" s="27" t="s">
        <v>145</v>
      </c>
    </row>
    <row r="34" spans="1:5">
      <c r="A34" s="27" t="s">
        <v>41</v>
      </c>
      <c r="B34" s="27">
        <v>56708844916</v>
      </c>
      <c r="C34" s="27" t="s">
        <v>236</v>
      </c>
      <c r="D34" s="27">
        <v>504.6</v>
      </c>
      <c r="E34" s="27" t="s">
        <v>42</v>
      </c>
    </row>
    <row r="35" spans="1:5">
      <c r="A35" s="27" t="s">
        <v>190</v>
      </c>
      <c r="B35" s="27">
        <v>56708845925</v>
      </c>
      <c r="C35" s="27" t="s">
        <v>236</v>
      </c>
      <c r="D35" s="27">
        <v>2102.6</v>
      </c>
      <c r="E35" s="27" t="s">
        <v>191</v>
      </c>
    </row>
    <row r="36" spans="1:5">
      <c r="A36" s="27" t="s">
        <v>170</v>
      </c>
      <c r="B36" s="27">
        <v>56708845851</v>
      </c>
      <c r="C36" s="27" t="s">
        <v>236</v>
      </c>
      <c r="D36" s="27">
        <v>1410.4</v>
      </c>
      <c r="E36" s="27" t="s">
        <v>171</v>
      </c>
    </row>
    <row r="37" spans="1:5">
      <c r="A37" s="27" t="s">
        <v>31</v>
      </c>
      <c r="B37" s="27">
        <v>56708844887</v>
      </c>
      <c r="C37" s="27" t="s">
        <v>236</v>
      </c>
      <c r="D37" s="27">
        <v>2674</v>
      </c>
      <c r="E37" s="27" t="s">
        <v>32</v>
      </c>
    </row>
    <row r="38" spans="1:5">
      <c r="A38" s="27" t="s">
        <v>113</v>
      </c>
      <c r="B38" s="27">
        <v>56708845254</v>
      </c>
      <c r="C38" s="27" t="s">
        <v>236</v>
      </c>
      <c r="D38" s="27">
        <v>3102.8</v>
      </c>
      <c r="E38" s="27" t="s">
        <v>114</v>
      </c>
    </row>
    <row r="39" spans="1:5">
      <c r="A39" s="27" t="s">
        <v>192</v>
      </c>
      <c r="B39" s="27">
        <v>56708845939</v>
      </c>
      <c r="C39" s="27" t="s">
        <v>236</v>
      </c>
      <c r="D39" s="27">
        <v>4541.2</v>
      </c>
      <c r="E39" s="27" t="s">
        <v>193</v>
      </c>
    </row>
    <row r="40" spans="1:5">
      <c r="A40" s="27" t="s">
        <v>186</v>
      </c>
      <c r="B40" s="27">
        <v>56708881929</v>
      </c>
      <c r="C40" s="27" t="s">
        <v>236</v>
      </c>
      <c r="D40" s="27">
        <v>2592.6000000000004</v>
      </c>
      <c r="E40" s="27" t="s">
        <v>187</v>
      </c>
    </row>
    <row r="41" spans="1:5">
      <c r="A41" s="27" t="s">
        <v>107</v>
      </c>
      <c r="B41" s="27">
        <v>56708845237</v>
      </c>
      <c r="C41" s="27" t="s">
        <v>236</v>
      </c>
      <c r="D41" s="27">
        <v>844</v>
      </c>
      <c r="E41" s="27" t="s">
        <v>108</v>
      </c>
    </row>
    <row r="42" spans="1:5">
      <c r="A42" s="27" t="s">
        <v>51</v>
      </c>
      <c r="B42" s="27">
        <v>56708844950</v>
      </c>
      <c r="C42" s="27" t="s">
        <v>236</v>
      </c>
      <c r="D42" s="27">
        <v>858.80000000000007</v>
      </c>
      <c r="E42" s="27" t="s">
        <v>52</v>
      </c>
    </row>
    <row r="43" spans="1:5">
      <c r="A43" s="27" t="s">
        <v>117</v>
      </c>
      <c r="B43" s="27">
        <v>56708845268</v>
      </c>
      <c r="C43" s="27" t="s">
        <v>236</v>
      </c>
      <c r="D43" s="27">
        <v>1397.4</v>
      </c>
      <c r="E43" s="27" t="s">
        <v>118</v>
      </c>
    </row>
    <row r="44" spans="1:5">
      <c r="A44" s="27" t="s">
        <v>79</v>
      </c>
      <c r="B44" s="27">
        <v>56708881460</v>
      </c>
      <c r="C44" s="27" t="s">
        <v>236</v>
      </c>
      <c r="D44" s="27">
        <v>70</v>
      </c>
      <c r="E44" s="27" t="s">
        <v>80</v>
      </c>
    </row>
    <row r="45" spans="1:5">
      <c r="A45" s="27" t="s">
        <v>164</v>
      </c>
      <c r="B45" s="27">
        <v>56708881901</v>
      </c>
      <c r="C45" s="27" t="s">
        <v>236</v>
      </c>
      <c r="D45" s="27">
        <v>3227.6000000000004</v>
      </c>
      <c r="E45" s="27" t="s">
        <v>165</v>
      </c>
    </row>
    <row r="46" spans="1:5">
      <c r="A46" s="27" t="s">
        <v>109</v>
      </c>
      <c r="B46" s="27">
        <v>56708845240</v>
      </c>
      <c r="C46" s="27" t="s">
        <v>236</v>
      </c>
      <c r="D46" s="27">
        <v>1657.8000000000002</v>
      </c>
      <c r="E46" s="27" t="s">
        <v>110</v>
      </c>
    </row>
    <row r="47" spans="1:5">
      <c r="A47" s="27" t="s">
        <v>150</v>
      </c>
      <c r="B47" s="27">
        <v>56708881872</v>
      </c>
      <c r="C47" s="27" t="s">
        <v>236</v>
      </c>
      <c r="D47" s="27">
        <v>2381.2000000000003</v>
      </c>
      <c r="E47" s="27" t="s">
        <v>151</v>
      </c>
    </row>
    <row r="48" spans="1:5">
      <c r="A48" s="27" t="s">
        <v>119</v>
      </c>
      <c r="B48" s="27">
        <v>60589939521</v>
      </c>
      <c r="C48" s="27" t="s">
        <v>236</v>
      </c>
      <c r="D48" s="27">
        <v>1295.4000000000001</v>
      </c>
      <c r="E48" s="27" t="s">
        <v>120</v>
      </c>
    </row>
    <row r="49" spans="1:5">
      <c r="A49" s="27" t="s">
        <v>220</v>
      </c>
      <c r="B49" s="27">
        <v>56708846047</v>
      </c>
      <c r="C49" s="27" t="s">
        <v>236</v>
      </c>
      <c r="D49" s="27">
        <v>2256.4</v>
      </c>
      <c r="E49" s="27" t="s">
        <v>221</v>
      </c>
    </row>
    <row r="50" spans="1:5">
      <c r="A50" s="27" t="s">
        <v>37</v>
      </c>
      <c r="B50" s="27">
        <v>56708881304</v>
      </c>
      <c r="C50" s="27" t="s">
        <v>236</v>
      </c>
      <c r="D50" s="27">
        <v>2229.8000000000002</v>
      </c>
      <c r="E50" s="27" t="s">
        <v>38</v>
      </c>
    </row>
    <row r="51" spans="1:5">
      <c r="A51" s="27" t="s">
        <v>39</v>
      </c>
      <c r="B51" s="27">
        <v>56708881318</v>
      </c>
      <c r="C51" s="27" t="s">
        <v>236</v>
      </c>
      <c r="D51" s="27">
        <v>551.80000000000007</v>
      </c>
      <c r="E51" s="27" t="s">
        <v>40</v>
      </c>
    </row>
    <row r="52" spans="1:5">
      <c r="A52" s="27" t="s">
        <v>65</v>
      </c>
      <c r="B52" s="27">
        <v>60590329504</v>
      </c>
      <c r="C52" s="27" t="s">
        <v>236</v>
      </c>
      <c r="D52" s="27">
        <v>2618.8000000000002</v>
      </c>
      <c r="E52" s="27" t="s">
        <v>66</v>
      </c>
    </row>
    <row r="53" spans="1:5">
      <c r="A53" s="27" t="s">
        <v>198</v>
      </c>
      <c r="B53" s="27">
        <v>56708845942</v>
      </c>
      <c r="C53" s="27" t="s">
        <v>236</v>
      </c>
      <c r="D53" s="27">
        <v>4760.8</v>
      </c>
      <c r="E53" s="27" t="s">
        <v>199</v>
      </c>
    </row>
    <row r="54" spans="1:5">
      <c r="A54" s="27" t="s">
        <v>121</v>
      </c>
      <c r="B54" s="27">
        <v>60589627948</v>
      </c>
      <c r="C54" s="27" t="s">
        <v>236</v>
      </c>
      <c r="D54" s="27">
        <v>4227.6000000000004</v>
      </c>
      <c r="E54" s="27" t="s">
        <v>122</v>
      </c>
    </row>
    <row r="55" spans="1:5">
      <c r="A55" s="27" t="s">
        <v>53</v>
      </c>
      <c r="B55" s="27">
        <v>56708844964</v>
      </c>
      <c r="C55" s="27" t="s">
        <v>236</v>
      </c>
      <c r="D55" s="27">
        <v>1647</v>
      </c>
      <c r="E55" s="27" t="s">
        <v>54</v>
      </c>
    </row>
    <row r="56" spans="1:5">
      <c r="A56" s="27" t="s">
        <v>89</v>
      </c>
      <c r="B56" s="27">
        <v>60589552237</v>
      </c>
      <c r="C56" s="27" t="s">
        <v>236</v>
      </c>
      <c r="D56" s="27">
        <v>1642.6000000000001</v>
      </c>
      <c r="E56" s="27" t="s">
        <v>90</v>
      </c>
    </row>
    <row r="57" spans="1:5">
      <c r="A57" s="27" t="s">
        <v>180</v>
      </c>
      <c r="B57" s="27">
        <v>56708845882</v>
      </c>
      <c r="C57" s="27" t="s">
        <v>236</v>
      </c>
      <c r="D57" s="27">
        <v>865</v>
      </c>
      <c r="E57" s="27" t="s">
        <v>181</v>
      </c>
    </row>
    <row r="58" spans="1:5">
      <c r="A58" s="27" t="s">
        <v>67</v>
      </c>
      <c r="B58" s="27">
        <v>56708845010</v>
      </c>
      <c r="C58" s="27" t="s">
        <v>236</v>
      </c>
      <c r="D58" s="27">
        <v>2380.2000000000003</v>
      </c>
      <c r="E58" s="27" t="s">
        <v>68</v>
      </c>
    </row>
    <row r="59" spans="1:5">
      <c r="A59" s="27" t="s">
        <v>103</v>
      </c>
      <c r="B59" s="27">
        <v>56708881551</v>
      </c>
      <c r="C59" s="27" t="s">
        <v>236</v>
      </c>
      <c r="D59" s="27">
        <v>3856.8</v>
      </c>
      <c r="E59" s="27" t="s">
        <v>104</v>
      </c>
    </row>
    <row r="60" spans="1:5">
      <c r="A60" s="27" t="s">
        <v>125</v>
      </c>
      <c r="B60" s="27">
        <v>56708845709</v>
      </c>
      <c r="C60" s="27" t="s">
        <v>236</v>
      </c>
      <c r="D60" s="27">
        <v>2155.8000000000002</v>
      </c>
      <c r="E60" s="27" t="s">
        <v>126</v>
      </c>
    </row>
    <row r="61" spans="1:5">
      <c r="A61" s="27" t="s">
        <v>85</v>
      </c>
      <c r="B61" s="27">
        <v>56708845072</v>
      </c>
      <c r="C61" s="27" t="s">
        <v>236</v>
      </c>
      <c r="D61" s="27">
        <v>1994.6000000000001</v>
      </c>
      <c r="E61" s="27" t="s">
        <v>86</v>
      </c>
    </row>
    <row r="62" spans="1:5">
      <c r="A62" s="27" t="s">
        <v>133</v>
      </c>
      <c r="B62" s="27">
        <v>60594462438</v>
      </c>
      <c r="C62" s="27" t="s">
        <v>236</v>
      </c>
      <c r="D62" s="27">
        <v>2277.6</v>
      </c>
      <c r="E62" s="27" t="s">
        <v>134</v>
      </c>
    </row>
    <row r="63" spans="1:5">
      <c r="A63" s="27" t="s">
        <v>204</v>
      </c>
      <c r="B63" s="27">
        <v>56708881608</v>
      </c>
      <c r="C63" s="27" t="s">
        <v>236</v>
      </c>
      <c r="D63" s="27">
        <v>1746</v>
      </c>
      <c r="E63" s="27" t="s">
        <v>205</v>
      </c>
    </row>
    <row r="64" spans="1:5">
      <c r="A64" s="27" t="s">
        <v>59</v>
      </c>
      <c r="B64" s="27">
        <v>56708881383</v>
      </c>
      <c r="C64" s="27" t="s">
        <v>236</v>
      </c>
      <c r="D64" s="27">
        <v>4194.4000000000005</v>
      </c>
      <c r="E64" s="27" t="s">
        <v>60</v>
      </c>
    </row>
    <row r="65" spans="1:5">
      <c r="A65" s="27" t="s">
        <v>111</v>
      </c>
      <c r="B65" s="27">
        <v>56708881582</v>
      </c>
      <c r="C65" s="27" t="s">
        <v>236</v>
      </c>
      <c r="D65" s="27">
        <v>3583.4</v>
      </c>
      <c r="E65" s="27" t="s">
        <v>112</v>
      </c>
    </row>
    <row r="66" spans="1:5">
      <c r="A66" s="27" t="s">
        <v>154</v>
      </c>
      <c r="B66" s="27">
        <v>56710773131</v>
      </c>
      <c r="C66" s="27" t="s">
        <v>236</v>
      </c>
      <c r="D66" s="27">
        <v>2799.6000000000004</v>
      </c>
      <c r="E66" s="27" t="s">
        <v>155</v>
      </c>
    </row>
    <row r="67" spans="1:5">
      <c r="A67" s="27" t="s">
        <v>73</v>
      </c>
      <c r="B67" s="27">
        <v>56708881656</v>
      </c>
      <c r="C67" s="27" t="s">
        <v>236</v>
      </c>
      <c r="D67" s="27">
        <v>957.40000000000009</v>
      </c>
      <c r="E67" s="27" t="s">
        <v>74</v>
      </c>
    </row>
    <row r="68" spans="1:5">
      <c r="A68" s="27" t="s">
        <v>93</v>
      </c>
      <c r="B68" s="27">
        <v>56708845530</v>
      </c>
      <c r="C68" s="27" t="s">
        <v>236</v>
      </c>
      <c r="D68" s="27">
        <v>7850.4000000000005</v>
      </c>
      <c r="E68" s="27" t="s">
        <v>94</v>
      </c>
    </row>
    <row r="69" spans="1:5">
      <c r="A69" s="27" t="s">
        <v>135</v>
      </c>
      <c r="B69" s="27">
        <v>56710784605</v>
      </c>
      <c r="C69" s="27" t="s">
        <v>236</v>
      </c>
      <c r="D69" s="27">
        <v>3914.2000000000003</v>
      </c>
      <c r="E69" s="27" t="s">
        <v>136</v>
      </c>
    </row>
    <row r="70" spans="1:5">
      <c r="A70" s="27" t="s">
        <v>182</v>
      </c>
      <c r="B70" s="27">
        <v>60589845501</v>
      </c>
      <c r="C70" s="27" t="s">
        <v>236</v>
      </c>
      <c r="D70" s="27">
        <v>3589</v>
      </c>
      <c r="E70" s="27" t="s">
        <v>183</v>
      </c>
    </row>
    <row r="71" spans="1:5">
      <c r="A71" s="27" t="s">
        <v>55</v>
      </c>
      <c r="B71" s="27">
        <v>60592609882</v>
      </c>
      <c r="C71" s="27" t="s">
        <v>236</v>
      </c>
      <c r="D71" s="27">
        <v>511</v>
      </c>
      <c r="E71" s="27" t="s">
        <v>56</v>
      </c>
    </row>
    <row r="72" spans="1:5">
      <c r="A72" s="27" t="s">
        <v>97</v>
      </c>
      <c r="B72" s="27">
        <v>60589665774</v>
      </c>
      <c r="C72" s="27" t="s">
        <v>236</v>
      </c>
      <c r="D72" s="27">
        <v>839.40000000000009</v>
      </c>
      <c r="E72" s="27" t="s">
        <v>98</v>
      </c>
    </row>
    <row r="73" spans="1:5">
      <c r="A73" s="27" t="s">
        <v>216</v>
      </c>
      <c r="B73" s="27">
        <v>60589634536</v>
      </c>
      <c r="C73" s="27" t="s">
        <v>236</v>
      </c>
      <c r="D73" s="27">
        <v>1192</v>
      </c>
      <c r="E73" s="27" t="s">
        <v>217</v>
      </c>
    </row>
    <row r="74" spans="1:5">
      <c r="A74" s="27" t="s">
        <v>146</v>
      </c>
      <c r="B74" s="27">
        <v>60589582591</v>
      </c>
      <c r="C74" s="27" t="s">
        <v>236</v>
      </c>
      <c r="D74" s="27">
        <v>1189.4000000000001</v>
      </c>
      <c r="E74" s="27" t="s">
        <v>147</v>
      </c>
    </row>
    <row r="75" spans="1:5">
      <c r="A75" s="27" t="s">
        <v>152</v>
      </c>
      <c r="B75" s="27">
        <v>60589642468</v>
      </c>
      <c r="C75" s="27" t="s">
        <v>236</v>
      </c>
      <c r="D75" s="27">
        <v>1338.4</v>
      </c>
      <c r="E75" s="27" t="s">
        <v>153</v>
      </c>
    </row>
    <row r="76" spans="1:5">
      <c r="A76" s="27" t="s">
        <v>212</v>
      </c>
      <c r="B76" s="27">
        <v>60589597089</v>
      </c>
      <c r="C76" s="27" t="s">
        <v>236</v>
      </c>
      <c r="D76" s="27">
        <v>4578.4000000000005</v>
      </c>
      <c r="E76" s="27" t="s">
        <v>213</v>
      </c>
    </row>
    <row r="77" spans="1:5">
      <c r="A77" s="27" t="s">
        <v>194</v>
      </c>
      <c r="B77" s="27">
        <v>60589426888</v>
      </c>
      <c r="C77" s="27" t="s">
        <v>236</v>
      </c>
      <c r="D77" s="27">
        <v>2139.2000000000003</v>
      </c>
      <c r="E77" s="27" t="s">
        <v>195</v>
      </c>
    </row>
    <row r="78" spans="1:5">
      <c r="A78" s="27" t="s">
        <v>69</v>
      </c>
      <c r="B78" s="27">
        <v>60590035188</v>
      </c>
      <c r="C78" s="27" t="s">
        <v>236</v>
      </c>
      <c r="D78" s="27">
        <v>1521.2</v>
      </c>
      <c r="E78" s="27" t="s">
        <v>70</v>
      </c>
    </row>
    <row r="79" spans="1:5">
      <c r="A79" s="27" t="s">
        <v>174</v>
      </c>
      <c r="B79" s="27">
        <v>60589704184</v>
      </c>
      <c r="C79" s="27" t="s">
        <v>236</v>
      </c>
      <c r="D79" s="27">
        <v>4563.2</v>
      </c>
      <c r="E79" s="27" t="s">
        <v>175</v>
      </c>
    </row>
    <row r="80" spans="1:5">
      <c r="A80" s="27" t="s">
        <v>129</v>
      </c>
      <c r="B80" s="27">
        <v>60590199370</v>
      </c>
      <c r="C80" s="27" t="s">
        <v>236</v>
      </c>
      <c r="D80" s="27">
        <v>4013.2000000000003</v>
      </c>
      <c r="E80" s="27" t="s">
        <v>130</v>
      </c>
    </row>
    <row r="81" spans="1:5">
      <c r="A81" s="27" t="s">
        <v>160</v>
      </c>
      <c r="B81" s="27">
        <v>60590100738</v>
      </c>
      <c r="C81" s="27" t="s">
        <v>236</v>
      </c>
      <c r="D81" s="27">
        <v>3269.6000000000004</v>
      </c>
      <c r="E81" s="27" t="s">
        <v>161</v>
      </c>
    </row>
    <row r="82" spans="1:5">
      <c r="A82" s="27" t="s">
        <v>123</v>
      </c>
      <c r="B82" s="27">
        <v>60590412629</v>
      </c>
      <c r="C82" s="27" t="s">
        <v>236</v>
      </c>
      <c r="D82" s="27">
        <v>1497.6000000000001</v>
      </c>
      <c r="E82" s="27" t="s">
        <v>124</v>
      </c>
    </row>
    <row r="83" spans="1:5">
      <c r="A83" s="27" t="s">
        <v>91</v>
      </c>
      <c r="B83" s="27">
        <v>60590678030</v>
      </c>
      <c r="C83" s="27" t="s">
        <v>236</v>
      </c>
      <c r="D83" s="27">
        <v>5018.6000000000004</v>
      </c>
      <c r="E83" s="27" t="s">
        <v>92</v>
      </c>
    </row>
    <row r="84" spans="1:5">
      <c r="A84" s="27" t="s">
        <v>166</v>
      </c>
      <c r="B84" s="27">
        <v>60592118015</v>
      </c>
      <c r="C84" s="27" t="s">
        <v>236</v>
      </c>
      <c r="D84" s="27">
        <v>4045.2000000000003</v>
      </c>
      <c r="E84" s="27" t="s">
        <v>167</v>
      </c>
    </row>
    <row r="85" spans="1:5">
      <c r="A85" s="27" t="s">
        <v>101</v>
      </c>
      <c r="B85" s="27">
        <v>60590340221</v>
      </c>
      <c r="C85" s="27" t="s">
        <v>236</v>
      </c>
      <c r="D85" s="27">
        <v>1521.6000000000001</v>
      </c>
      <c r="E85" s="27" t="s">
        <v>102</v>
      </c>
    </row>
    <row r="86" spans="1:5">
      <c r="A86" s="27" t="s">
        <v>57</v>
      </c>
      <c r="B86" s="27">
        <v>60592030048</v>
      </c>
      <c r="C86" s="27" t="s">
        <v>236</v>
      </c>
      <c r="D86" s="27">
        <v>1857.2</v>
      </c>
      <c r="E86" s="27" t="s">
        <v>58</v>
      </c>
    </row>
    <row r="87" spans="1:5">
      <c r="A87" s="27" t="s">
        <v>43</v>
      </c>
      <c r="B87" s="27">
        <v>60592545278</v>
      </c>
      <c r="C87" s="27" t="s">
        <v>236</v>
      </c>
      <c r="D87" s="27">
        <v>3042.6000000000004</v>
      </c>
      <c r="E87" s="27" t="s">
        <v>44</v>
      </c>
    </row>
    <row r="88" spans="1:5">
      <c r="A88" s="27" t="s">
        <v>184</v>
      </c>
      <c r="B88" s="27">
        <v>60592420864</v>
      </c>
      <c r="C88" s="27" t="s">
        <v>236</v>
      </c>
      <c r="D88" s="27">
        <v>3340.6000000000004</v>
      </c>
      <c r="E88" s="27" t="s">
        <v>185</v>
      </c>
    </row>
    <row r="89" spans="1:5">
      <c r="A89" s="27" t="s">
        <v>202</v>
      </c>
      <c r="B89" s="27">
        <v>60592492890</v>
      </c>
      <c r="C89" s="27" t="s">
        <v>236</v>
      </c>
      <c r="D89" s="27">
        <v>2292.8000000000002</v>
      </c>
      <c r="E89" s="27" t="s">
        <v>203</v>
      </c>
    </row>
    <row r="90" spans="1:5">
      <c r="A90" s="27" t="s">
        <v>196</v>
      </c>
      <c r="B90" s="27">
        <v>60592585699</v>
      </c>
      <c r="C90" s="27" t="s">
        <v>236</v>
      </c>
      <c r="D90" s="27">
        <v>1980.6000000000001</v>
      </c>
      <c r="E90" s="27" t="s">
        <v>197</v>
      </c>
    </row>
    <row r="91" spans="1:5">
      <c r="A91" s="27" t="s">
        <v>168</v>
      </c>
      <c r="B91" s="27">
        <v>60592515217</v>
      </c>
      <c r="C91" s="27" t="s">
        <v>236</v>
      </c>
      <c r="D91" s="27">
        <v>1517.4</v>
      </c>
      <c r="E91" s="27" t="s">
        <v>169</v>
      </c>
    </row>
    <row r="92" spans="1:5">
      <c r="A92" s="27" t="s">
        <v>81</v>
      </c>
      <c r="B92" s="27">
        <v>60592636121</v>
      </c>
      <c r="C92" s="27" t="s">
        <v>236</v>
      </c>
      <c r="D92" s="27">
        <v>4237.2</v>
      </c>
      <c r="E92" s="27" t="s">
        <v>82</v>
      </c>
    </row>
    <row r="93" spans="1:5">
      <c r="A93" s="27" t="s">
        <v>127</v>
      </c>
      <c r="B93" s="27">
        <v>60592631462</v>
      </c>
      <c r="C93" s="27" t="s">
        <v>236</v>
      </c>
      <c r="D93" s="27">
        <v>957.6</v>
      </c>
      <c r="E93" s="27" t="s">
        <v>128</v>
      </c>
    </row>
    <row r="94" spans="1:5">
      <c r="A94" s="27" t="s">
        <v>71</v>
      </c>
      <c r="B94" s="27">
        <v>60584074827</v>
      </c>
      <c r="C94" s="27" t="s">
        <v>236</v>
      </c>
      <c r="D94" s="27">
        <v>7084.2000000000007</v>
      </c>
      <c r="E94" s="27" t="s">
        <v>72</v>
      </c>
    </row>
    <row r="95" spans="1:5">
      <c r="A95" s="27" t="s">
        <v>214</v>
      </c>
      <c r="B95" s="27">
        <v>56708881977</v>
      </c>
      <c r="C95" s="27" t="s">
        <v>236</v>
      </c>
      <c r="D95" s="27">
        <v>1782.6000000000001</v>
      </c>
      <c r="E95" s="27" t="s">
        <v>215</v>
      </c>
    </row>
    <row r="96" spans="1:5">
      <c r="A96" s="27" t="s">
        <v>99</v>
      </c>
      <c r="B96" s="27">
        <v>56708881702</v>
      </c>
      <c r="C96" s="27" t="s">
        <v>236</v>
      </c>
      <c r="D96" s="27">
        <v>5215.4000000000005</v>
      </c>
      <c r="E96" s="27" t="s">
        <v>100</v>
      </c>
    </row>
    <row r="97" spans="1:5">
      <c r="A97" s="27" t="s">
        <v>83</v>
      </c>
      <c r="B97" s="27">
        <v>60594750506</v>
      </c>
      <c r="C97" s="27" t="s">
        <v>236</v>
      </c>
      <c r="D97" s="27">
        <v>2872.6000000000004</v>
      </c>
      <c r="E97" s="27" t="s">
        <v>84</v>
      </c>
    </row>
    <row r="98" spans="1:5">
      <c r="A98" s="27" t="s">
        <v>45</v>
      </c>
      <c r="B98" s="27">
        <v>60594701908</v>
      </c>
      <c r="C98" s="27" t="s">
        <v>236</v>
      </c>
      <c r="D98" s="27">
        <v>2429</v>
      </c>
      <c r="E98" s="27" t="s">
        <v>46</v>
      </c>
    </row>
    <row r="99" spans="1:5">
      <c r="A99" s="27" t="s">
        <v>63</v>
      </c>
      <c r="B99" s="27">
        <v>60595209110</v>
      </c>
      <c r="C99" s="27" t="s">
        <v>236</v>
      </c>
      <c r="D99" s="27">
        <v>1019.6</v>
      </c>
      <c r="E99" s="27" t="s">
        <v>64</v>
      </c>
    </row>
    <row r="100" spans="1:5">
      <c r="A100" s="27" t="s">
        <v>49</v>
      </c>
      <c r="B100" s="27">
        <v>60577925003</v>
      </c>
      <c r="C100" s="27" t="s">
        <v>236</v>
      </c>
      <c r="D100" s="27">
        <v>884</v>
      </c>
      <c r="E100" s="27" t="s">
        <v>50</v>
      </c>
    </row>
    <row r="101" spans="1:5">
      <c r="A101" s="27" t="s">
        <v>105</v>
      </c>
      <c r="B101" s="27">
        <v>60595911850</v>
      </c>
      <c r="C101" s="27" t="s">
        <v>236</v>
      </c>
      <c r="D101" s="27">
        <v>1134</v>
      </c>
      <c r="E101" s="27" t="s">
        <v>106</v>
      </c>
    </row>
    <row r="102" spans="1:5">
      <c r="A102" s="27"/>
      <c r="B102" s="27" t="s">
        <v>237</v>
      </c>
      <c r="C102" s="27"/>
      <c r="D102" s="36">
        <v>244239.8</v>
      </c>
      <c r="E102" s="27" t="s">
        <v>238</v>
      </c>
    </row>
    <row r="104" spans="1:5">
      <c r="A104" s="27" t="s">
        <v>131</v>
      </c>
      <c r="B104" s="27">
        <v>1179675078</v>
      </c>
      <c r="C104" s="27" t="s">
        <v>239</v>
      </c>
      <c r="D104" s="27">
        <v>1224</v>
      </c>
      <c r="E104" s="27" t="s">
        <v>132</v>
      </c>
    </row>
    <row r="105" spans="1:5">
      <c r="A105" s="27" t="s">
        <v>95</v>
      </c>
      <c r="B105" s="27">
        <v>1168500843</v>
      </c>
      <c r="C105" s="27" t="s">
        <v>239</v>
      </c>
      <c r="D105" s="27">
        <v>1134.2</v>
      </c>
      <c r="E105" s="27" t="s">
        <v>96</v>
      </c>
    </row>
    <row r="106" spans="1:5">
      <c r="A106" s="27" t="s">
        <v>61</v>
      </c>
      <c r="B106" s="27">
        <v>462465140</v>
      </c>
      <c r="C106" s="27" t="s">
        <v>239</v>
      </c>
      <c r="D106" s="27">
        <v>1019.6</v>
      </c>
      <c r="E106" s="27" t="s">
        <v>62</v>
      </c>
    </row>
    <row r="107" spans="1:5">
      <c r="A107" s="27" t="s">
        <v>35</v>
      </c>
      <c r="B107" s="27">
        <v>1543342964</v>
      </c>
      <c r="C107" s="27" t="s">
        <v>239</v>
      </c>
      <c r="D107" s="27">
        <v>251.8</v>
      </c>
      <c r="E107" s="27" t="s">
        <v>36</v>
      </c>
    </row>
    <row r="108" spans="1:5">
      <c r="A108" s="27"/>
      <c r="B108" s="27" t="s">
        <v>240</v>
      </c>
      <c r="C108" s="27"/>
      <c r="D108" s="36">
        <v>3629.6</v>
      </c>
      <c r="E108" s="27" t="s">
        <v>241</v>
      </c>
    </row>
    <row r="110" spans="1:5">
      <c r="A110" s="27"/>
      <c r="B110" s="37" t="s">
        <v>234</v>
      </c>
      <c r="C110" s="37"/>
      <c r="D110" s="38">
        <v>839.2</v>
      </c>
      <c r="E110" s="37" t="s">
        <v>235</v>
      </c>
    </row>
    <row r="111" spans="1:5">
      <c r="A111" s="27"/>
      <c r="B111" s="37" t="s">
        <v>237</v>
      </c>
      <c r="C111" s="37"/>
      <c r="D111" s="38">
        <v>244239.8</v>
      </c>
      <c r="E111" s="37" t="s">
        <v>238</v>
      </c>
    </row>
    <row r="112" spans="1:5">
      <c r="A112" s="27"/>
      <c r="B112" s="37" t="s">
        <v>240</v>
      </c>
      <c r="C112" s="37"/>
      <c r="D112" s="38">
        <v>3629.6</v>
      </c>
      <c r="E112" s="37" t="s">
        <v>241</v>
      </c>
    </row>
    <row r="113" spans="2:5">
      <c r="B113" s="37"/>
      <c r="C113" s="37"/>
      <c r="D113" s="38">
        <v>248708.6</v>
      </c>
      <c r="E11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B12" sqref="B12"/>
    </sheetView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44" t="s">
        <v>249</v>
      </c>
      <c r="B1" s="44"/>
      <c r="C1" s="45"/>
      <c r="D1" s="46"/>
      <c r="E1" s="46"/>
      <c r="F1" s="47"/>
    </row>
    <row r="2" spans="1:6">
      <c r="A2" s="44" t="s">
        <v>261</v>
      </c>
      <c r="B2" s="44"/>
      <c r="C2" s="45"/>
      <c r="D2" s="46"/>
      <c r="E2" s="46"/>
      <c r="F2" s="47"/>
    </row>
    <row r="3" spans="1:6">
      <c r="A3" s="44" t="s">
        <v>250</v>
      </c>
      <c r="B3" s="48" t="s">
        <v>262</v>
      </c>
      <c r="C3" s="45"/>
      <c r="D3" s="46"/>
      <c r="E3" s="46"/>
      <c r="F3" s="47"/>
    </row>
    <row r="4" spans="1:6">
      <c r="A4" s="45"/>
      <c r="B4" s="45"/>
      <c r="C4" s="45"/>
      <c r="D4" s="46"/>
      <c r="E4" s="46"/>
      <c r="F4" s="47"/>
    </row>
    <row r="5" spans="1:6">
      <c r="A5" s="45" t="s">
        <v>251</v>
      </c>
      <c r="B5" s="45" t="s">
        <v>252</v>
      </c>
      <c r="C5" s="45"/>
      <c r="D5" s="46"/>
      <c r="E5" s="46"/>
      <c r="F5" s="47"/>
    </row>
    <row r="6" spans="1:6">
      <c r="A6" s="46" t="s">
        <v>253</v>
      </c>
      <c r="B6" s="49">
        <v>108221.35</v>
      </c>
      <c r="C6" s="46"/>
      <c r="D6" s="46"/>
      <c r="E6" s="46"/>
      <c r="F6" s="47"/>
    </row>
    <row r="7" spans="1:6">
      <c r="A7" s="46" t="s">
        <v>254</v>
      </c>
      <c r="B7" s="49">
        <v>46750.61</v>
      </c>
      <c r="C7" s="46"/>
      <c r="D7" s="46"/>
      <c r="E7" s="46"/>
      <c r="F7" s="47"/>
    </row>
    <row r="8" spans="1:6">
      <c r="A8" s="46" t="s">
        <v>255</v>
      </c>
      <c r="B8" s="49">
        <v>0</v>
      </c>
      <c r="C8" s="46"/>
      <c r="D8" s="46"/>
      <c r="E8" s="46"/>
      <c r="F8" s="47"/>
    </row>
    <row r="9" spans="1:6">
      <c r="A9" s="46" t="s">
        <v>256</v>
      </c>
      <c r="B9" s="49">
        <v>5623.5</v>
      </c>
      <c r="C9" s="46"/>
      <c r="D9" s="46"/>
      <c r="E9" s="46"/>
      <c r="F9" s="47"/>
    </row>
    <row r="10" spans="1:6">
      <c r="A10" s="46" t="s">
        <v>257</v>
      </c>
      <c r="B10" s="49">
        <v>0</v>
      </c>
      <c r="C10" s="46"/>
      <c r="D10" s="46"/>
      <c r="E10" s="46"/>
      <c r="F10" s="47"/>
    </row>
    <row r="11" spans="1:6">
      <c r="A11" s="46" t="s">
        <v>258</v>
      </c>
      <c r="B11" s="49">
        <v>59541.34</v>
      </c>
      <c r="C11" s="46"/>
      <c r="D11" s="46"/>
      <c r="E11" s="46"/>
      <c r="F11" s="47"/>
    </row>
    <row r="12" spans="1:6">
      <c r="A12" s="46" t="s">
        <v>259</v>
      </c>
      <c r="B12" s="50">
        <v>0</v>
      </c>
      <c r="C12" s="46"/>
      <c r="D12" s="46"/>
      <c r="E12" s="46"/>
      <c r="F12" s="47"/>
    </row>
    <row r="13" spans="1:6" ht="15.75" thickBot="1">
      <c r="A13" s="46" t="s">
        <v>260</v>
      </c>
      <c r="B13" s="51">
        <v>165155.39000000001</v>
      </c>
      <c r="C13" s="46"/>
      <c r="D13" s="46"/>
      <c r="E13" s="46"/>
      <c r="F13" s="47"/>
    </row>
    <row r="14" spans="1:6">
      <c r="A14" s="46"/>
      <c r="B14" s="52">
        <f>SUM(B6:B13)</f>
        <v>385292.19000000006</v>
      </c>
      <c r="C14" s="46"/>
      <c r="D14" s="52"/>
      <c r="E14" s="46"/>
      <c r="F14" s="47"/>
    </row>
    <row r="15" spans="1:6" ht="15.75" thickBot="1">
      <c r="A15" s="46"/>
      <c r="B15" s="53">
        <f>B14*0.16</f>
        <v>61646.750400000012</v>
      </c>
      <c r="C15" s="46"/>
      <c r="D15" s="47"/>
      <c r="E15" s="46"/>
      <c r="F15" s="47"/>
    </row>
    <row r="16" spans="1:6" ht="15.75" thickTop="1">
      <c r="A16" s="46"/>
      <c r="B16" s="54">
        <f>+B14+B15</f>
        <v>446938.94040000008</v>
      </c>
      <c r="C16" s="46"/>
      <c r="D16" s="54"/>
      <c r="E16" s="46"/>
      <c r="F16" s="47"/>
    </row>
    <row r="17" spans="1:6">
      <c r="A17" s="46"/>
      <c r="B17" s="49">
        <v>446938.94</v>
      </c>
      <c r="C17" s="46"/>
      <c r="D17" s="49"/>
      <c r="E17" s="46"/>
      <c r="F17" s="47"/>
    </row>
    <row r="18" spans="1:6">
      <c r="A18" s="46"/>
      <c r="B18" s="49">
        <f>+B16-B17</f>
        <v>4.0000007720664144E-4</v>
      </c>
      <c r="C18" s="46"/>
      <c r="D18" s="49"/>
      <c r="E18" s="46"/>
      <c r="F18" s="47"/>
    </row>
    <row r="19" spans="1:6">
      <c r="A19" s="46"/>
      <c r="B19" s="49"/>
      <c r="C19" s="46"/>
      <c r="D19" s="46"/>
      <c r="E19" s="46"/>
      <c r="F19" s="47"/>
    </row>
    <row r="20" spans="1:6">
      <c r="A20" s="46"/>
      <c r="B20" s="46"/>
      <c r="C20" s="46"/>
      <c r="D20" s="46"/>
      <c r="E20" s="46"/>
      <c r="F2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2017-10-13T15:38:04Z</dcterms:created>
  <dcterms:modified xsi:type="dcterms:W3CDTF">2017-10-17T19:09:02Z</dcterms:modified>
</cp:coreProperties>
</file>