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D13" i="15"/>
  <c r="C16" i="14"/>
  <c r="E16" s="1"/>
  <c r="F16" s="1"/>
  <c r="G16" s="1"/>
  <c r="B16"/>
  <c r="I16" i="8"/>
  <c r="J16" s="1"/>
  <c r="C13" i="15" s="1"/>
  <c r="E16" i="8"/>
  <c r="F16" s="1"/>
  <c r="D18"/>
  <c r="G18"/>
  <c r="H18"/>
  <c r="C18"/>
  <c r="D9" i="15"/>
  <c r="D10"/>
  <c r="D11"/>
  <c r="D12"/>
  <c r="B11" i="14"/>
  <c r="B12"/>
  <c r="B13"/>
  <c r="B14"/>
  <c r="B15"/>
  <c r="E14" i="8" l="1"/>
  <c r="D18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F15" s="1"/>
  <c r="I15" i="8"/>
  <c r="F13"/>
  <c r="G15" i="14" l="1"/>
  <c r="J15" i="8"/>
  <c r="I13"/>
  <c r="E13" i="14"/>
  <c r="F13" s="1"/>
  <c r="G13" s="1"/>
  <c r="C18" i="15" l="1"/>
  <c r="C19" s="1"/>
  <c r="J13" i="8"/>
  <c r="C11" i="15" s="1"/>
  <c r="E11" i="8"/>
  <c r="E12"/>
  <c r="C12" i="14" s="1"/>
  <c r="C11" l="1"/>
  <c r="C18" s="1"/>
  <c r="E18" i="8"/>
  <c r="E12" i="14"/>
  <c r="F11" i="8"/>
  <c r="F18" s="1"/>
  <c r="F12"/>
  <c r="I12" s="1"/>
  <c r="E11" i="14" l="1"/>
  <c r="E18" s="1"/>
  <c r="I11" i="8"/>
  <c r="I18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8" s="1"/>
  <c r="B17" i="16" s="1"/>
  <c r="B18" s="1"/>
  <c r="F18" i="14"/>
  <c r="C9" i="15"/>
  <c r="C15" s="1"/>
  <c r="C21" s="1"/>
  <c r="J18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<sst xmlns="http://schemas.openxmlformats.org/spreadsheetml/2006/main" count="833" uniqueCount="482">
  <si>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</si>
  <si>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</si>
  <si>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</si>
  <si>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</si>
  <si>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</si>
  <si>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</si>
  <si>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</si>
  <si>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</si>
  <si>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</si>
  <si>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</si>
  <si>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</si>
  <si>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</si>
  <si>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</si>
  <si>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</si>
  <si>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</si>
  <si>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</si>
  <si>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</si>
  <si>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</si>
  <si>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</si>
  <si>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</si>
  <si>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</si>
  <si>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</si>
  <si>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</si>
  <si>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</si>
  <si>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</si>
  <si>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</si>
  <si>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</si>
  <si>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</si>
  <si>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</si>
  <si>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</si>
  <si>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</si>
  <si>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</si>
  <si>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</si>
  <si>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</si>
  <si>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</si>
  <si>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</si>
  <si>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</si>
  <si>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</si>
  <si>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</si>
  <si>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</si>
  <si>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</si>
  <si>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</si>
  <si>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</si>
  <si>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</si>
  <si>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</si>
  <si>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</si>
  <si>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</si>
  <si>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</si>
  <si>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</si>
  <si>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</si>
  <si>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</si>
  <si>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</si>
  <si>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</si>
  <si>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</si>
  <si>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</si>
  <si>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</si>
  <si>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</si>
  <si>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</si>
  <si>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</si>
  <si>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</si>
  <si>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</si>
  <si>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</si>
  <si>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</si>
  <si>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</si>
  <si>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</si>
  <si>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</si>
  <si>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</si>
  <si>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</si>
  <si>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</si>
  <si>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</si>
  <si>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</si>
  <si>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</si>
  <si>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</si>
  <si>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</si>
  <si>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</si>
  <si>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</si>
  <si>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</si>
  <si>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</si>
  <si>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</si>
  <si>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</si>
  <si>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</si>
  <si>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</si>
  <si>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</si>
  <si>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</si>
  <si>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</si>
  <si>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</si>
  <si>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</si>
  <si>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</si>
  <si>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</si>
  <si>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</si>
  <si>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</si>
  <si>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</si>
  <si>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</si>
  <si>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</si>
  <si>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</si>
  <si>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</si>
  <si>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</si>
  <si>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</si>
  <si>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</si>
  <si>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</si>
  <si>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</si>
  <si>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</si>
  <si>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</si>
  <si>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</si>
  <si>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</si>
  <si>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</si>
  <si>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</si>
  <si>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</si>
  <si>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</si>
  <si>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</si>
  <si>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</si>
  <si>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</si>
  <si>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</si>
  <si>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</si>
  <si>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</si>
  <si>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</si>
  <si>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</si>
  <si>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</si>
  <si>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</si>
  <si>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</si>
  <si>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</si>
  <si>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</si>
  <si>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</si>
  <si>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</si>
  <si>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</si>
  <si>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</si>
  <si>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</si>
  <si>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</si>
  <si>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</si>
  <si>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</si>
  <si>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</si>
  <si>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</si>
  <si>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</si>
  <si>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</si>
  <si>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</si>
  <si>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</si>
  <si>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</si>
  <si>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</si>
  <si>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</si>
  <si>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</si>
  <si>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</si>
  <si>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</si>
  <si>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</si>
  <si>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</si>
  <si>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</si>
  <si>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</si>
  <si>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</si>
  <si>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</si>
  <si>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</si>
  <si>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</si>
  <si>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</si>
  <si>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</si>
  <si>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</si>
  <si>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</si>
  <si>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</si>
  <si>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</si>
  <si>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</si>
  <si>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</si>
  <si>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</si>
  <si>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</si>
  <si>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</si>
  <si>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</si>
  <si>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</si>
  <si>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</si>
  <si>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</si>
  <si>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</si>
  <si>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</si>
  <si>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</si>
  <si>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</si>
  <si>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</si>
  <si>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</si>
  <si>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</si>
  <si>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</si>
  <si>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</si>
  <si>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</si>
  <si>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</si>
  <si>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</si>
  <si>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</si>
  <si>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</si>
  <si>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</si>
  <si>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</si>
  <si>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</si>
  <si>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</si>
  <si>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</si>
  <si>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</si>
  <si>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</si>
  <si>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</si>
  <si>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</si>
  <si>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</si>
  <si>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</si>
  <si>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</si>
  <si>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</si>
  <si>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</si>
  <si>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</si>
  <si>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</si>
  <si>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</si>
  <si>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</si>
  <si>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</si>
  <si>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</si>
  <si>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</si>
  <si>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</si>
  <si>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</si>
  <si>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</si>
  <si>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</si>
  <si>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</si>
  <si>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</si>
  <si>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</si>
  <si>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</si>
  <si>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</si>
  <si>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</si>
  <si>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</si>
  <si>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</si>
  <si>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</si>
  <si>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</si>
  <si>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</si>
  <si>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</si>
  <si>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</si>
  <si>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</si>
  <si>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</si>
  <si>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</si>
  <si>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</si>
  <si>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</si>
  <si>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</si>
  <si>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</si>
  <si>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</si>
  <si>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</si>
  <si>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</si>
  <si>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</si>
  <si>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</si>
  <si>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</si>
  <si>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</si>
  <si>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</si>
  <si>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</si>
  <si>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</si>
  <si>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</si>
  <si>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</si>
  <si>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</si>
  <si>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</si>
  <si>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</si>
  <si>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</si>
  <si>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</si>
  <si>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</si>
  <si>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</si>
  <si>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</si>
  <si>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</si>
  <si>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</si>
  <si>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</si>
  <si>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</si>
  <si>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</si>
  <si>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</si>
  <si>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</si>
  <si>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</si>
  <si>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</si>
  <si>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</si>
  <si>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</si>
  <si>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</si>
  <si>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</si>
  <si>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</si>
  <si>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</si>
  <si>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</si>
  <si>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</si>
  <si>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</si>
  <si>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</si>
  <si>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</si>
  <si>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</si>
  <si>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</si>
  <si>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</si>
  <si>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</si>
  <si>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</si>
  <si>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</si>
  <si>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</si>
  <si>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</si>
  <si>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</si>
  <si>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</si>
  <si>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</si>
  <si>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</si>
  <si>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</si>
  <si>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</si>
  <si>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</si>
  <si>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</si>
  <si>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</si>
  <si>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</si>
  <si>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</si>
  <si>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</si>
  <si>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</si>
  <si>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</si>
  <si>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</si>
  <si>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</si>
  <si>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</si>
  <si>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</si>
  <si>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</si>
  <si>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</si>
  <si>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</si>
  <si>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</si>
  <si>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</si>
  <si>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</si>
  <si>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</si>
  <si>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</si>
  <si>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</si>
  <si>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</si>
  <si>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</si>
  <si>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</si>
  <si>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</si>
  <si>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</si>
  <si>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</si>
  <si>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</si>
  <si>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</si>
  <si>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</si>
  <si>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</si>
  <si>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</si>
  <si>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</si>
  <si>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</si>
  <si>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</si>
  <si>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</si>
  <si>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</si>
  <si>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</si>
  <si>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</si>
  <si>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</si>
  <si>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</si>
  <si>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</si>
  <si>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</si>
  <si>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</si>
  <si>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</si>
  <si>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</si>
  <si>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</si>
  <si>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</si>
  <si>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</si>
  <si>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</si>
  <si>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</si>
  <si>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</si>
  <si>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</si>
  <si>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</si>
  <si>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</si>
  <si>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</si>
  <si>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</si>
  <si>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</si>
  <si>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</si>
  <si>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</si>
  <si>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</si>
  <si>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</si>
  <si>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</si>
  <si>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</si>
  <si>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</si>
  <si>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</si>
  <si>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</si>
  <si>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</si>
  <si>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</si>
  <si>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</si>
  <si>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</si>
  <si>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</si>
  <si>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</si>
  <si>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</si>
  <si>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</si>
  <si>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</si>
  <si>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</si>
  <si>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</si>
  <si>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</si>
  <si>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</si>
  <si>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</si>
  <si>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</si>
  <si>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</si>
  <si>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</si>
  <si>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</si>
  <si>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</si>
  <si>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</si>
  <si>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</si>
  <si>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</si>
  <si>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</si>
  <si>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</si>
  <si>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</si>
  <si>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</si>
  <si>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</si>
  <si>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</si>
  <si>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</si>
  <si>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</si>
  <si>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</si>
  <si>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</si>
  <si>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</si>
  <si>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</si>
  <si>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</si>
  <si>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</si>
  <si>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</si>
  <si>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</si>
  <si>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</si>
  <si>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</si>
  <si>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</si>
  <si>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</si>
  <si>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</si>
  <si>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</si>
  <si>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</si>
  <si>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</si>
  <si>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</si>
  <si>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</si>
  <si>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</si>
  <si>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</si>
  <si>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</si>
  <si>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</si>
  <si>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</si>
  <si>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</si>
  <si>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</si>
  <si>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</si>
  <si>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</si>
  <si>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</si>
  <si>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</si>
  <si>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</si>
  <si>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</si>
  <si>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</si>
  <si>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</si>
  <si>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</si>
  <si>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</si>
  <si>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</si>
  <si>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</si>
  <si>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</si>
  <si>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</si>
  <si>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</si>
  <si>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</si>
  <si>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</si>
  <si>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</si>
  <si>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</si>
  <si>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</si>
  <si>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</si>
  <si>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</si>
  <si>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</si>
  <si>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</si>
  <si>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</si>
  <si>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</si>
  <si>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</si>
  <si>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</si>
  <si>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</si>
  <si>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</si>
  <si>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</si>
  <si>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</si>
  <si>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</si>
  <si>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</si>
  <si>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</si>
  <si>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</si>
  <si>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</si>
  <si>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</si>
  <si>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</si>
  <si>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</si>
  <si>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</si>
  <si>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</si>
  <si>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</si>
  <si>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</si>
  <si>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</si>
  <si>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</si>
  <si>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</si>
  <si>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</si>
  <si>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</si>
  <si>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</si>
  <si>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</si>
  <si>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</si>
  <si>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</si>
  <si>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</si>
  <si>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</si>
  <si>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</si>
  <si>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</si>
  <si>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</si>
  <si>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</si>
  <si>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</si>
  <si>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</si>
  <si>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</si>
  <si>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</si>
  <si>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</si>
  <si>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</si>
  <si>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</si>
  <si>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</si>
  <si>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</si>
  <si>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</si>
  <si>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</si>
  <si>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</si>
  <si>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</si>
  <si>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</si>
  <si>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</si>
  <si>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</si>
  <si>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BECERRA JIMENEZ ALEJANDRO BONIFACIO</t>
  </si>
  <si>
    <t>Total de movimientos 6</t>
  </si>
  <si>
    <t>29 Tarjeta de Débito</t>
  </si>
  <si>
    <t>DESGLOSE DE NOMINA SEMANA 40</t>
  </si>
  <si>
    <t>27/09/2017 AL 03/10/2017</t>
  </si>
  <si>
    <t>SEMANA 40</t>
  </si>
  <si>
    <t>Periodo 40 al 40 Semanal del 27/09/2017 al 03/10/2017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</si>
</sst>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40</v>
      </c>
    </row>
    <row r="4" spans="1:11">
      <c r="A4" s="143"/>
      <c r="B4" s="161" t="str">
        <f>+SINDICATO!B4</f>
        <v>Periodo 40 al 40 Semanal del 27/09/2017 al 03/10/2017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1194.1799999999998</v>
      </c>
      <c r="E15" s="164">
        <f t="shared" ref="E15" si="8">+C15</f>
        <v>1194.1799999999998</v>
      </c>
      <c r="F15" s="164">
        <f t="shared" ref="F15" si="9">+E15*0.16</f>
        <v>191.06879999999998</v>
      </c>
      <c r="G15" s="164">
        <f>+E15+F15</f>
        <v>1385.2487999999998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1900</v>
      </c>
      <c r="E16" s="164">
        <f t="shared" ref="E16" si="10">+C16</f>
        <v>1900</v>
      </c>
      <c r="F16" s="164">
        <f t="shared" ref="F16" si="11">+E16*0.16</f>
        <v>304</v>
      </c>
      <c r="G16" s="164">
        <f>+E16+F16</f>
        <v>2204</v>
      </c>
      <c r="J16" s="189" t="s">
        <v>46</v>
      </c>
      <c r="K16" s="189" t="s">
        <v>475</v>
      </c>
    </row>
    <row r="17" spans="3:7">
      <c r="C17" s="162"/>
    </row>
    <row r="18" spans="3:7" ht="13.5" thickBot="1">
      <c r="C18" s="163">
        <f>SUM(C11:C16)</f>
        <v>9397.68</v>
      </c>
      <c r="E18" s="165">
        <f>SUM(E11:E17)</f>
        <v>9397.68</v>
      </c>
      <c r="F18" s="165">
        <f t="shared" ref="F18:G18" si="12">SUM(F11:F17)</f>
        <v>1503.6288</v>
      </c>
      <c r="G18" s="165">
        <f t="shared" si="12"/>
        <v>10901.308799999999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G14" sqref="G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480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481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467</v>
      </c>
      <c r="C15" s="159">
        <v>560.28</v>
      </c>
      <c r="D15" s="167">
        <v>633.9</v>
      </c>
      <c r="E15" s="167">
        <f t="shared" ref="E15:E16" si="7">SUM(C15:D15)</f>
        <v>1194.1799999999998</v>
      </c>
      <c r="F15" s="167">
        <f t="shared" ref="F15:F16" si="8">+E15*0.1</f>
        <v>119.41799999999999</v>
      </c>
      <c r="G15" s="167"/>
      <c r="H15" s="167">
        <v>0</v>
      </c>
      <c r="I15" s="167">
        <f t="shared" ref="I15" si="9">SUM(F15:H15)</f>
        <v>119.41799999999999</v>
      </c>
      <c r="J15" s="167">
        <f t="shared" si="3"/>
        <v>1074.7619999999999</v>
      </c>
    </row>
    <row r="16" spans="1:10">
      <c r="A16" s="158"/>
      <c r="B16" s="157" t="s">
        <v>475</v>
      </c>
      <c r="C16" s="159">
        <v>1900</v>
      </c>
      <c r="D16" s="167"/>
      <c r="E16" s="167">
        <f t="shared" si="7"/>
        <v>1900</v>
      </c>
      <c r="F16" s="167">
        <f t="shared" si="8"/>
        <v>190</v>
      </c>
      <c r="G16" s="167"/>
      <c r="H16" s="167"/>
      <c r="I16" s="167">
        <f t="shared" ref="I16" si="10">SUM(F16:H16)</f>
        <v>190</v>
      </c>
      <c r="J16" s="167">
        <f t="shared" ref="J16" si="11">+E16-I16</f>
        <v>1710</v>
      </c>
    </row>
    <row r="18" spans="3:10" ht="13.5" thickBot="1">
      <c r="C18" s="163">
        <f>SUM(C11:C16)</f>
        <v>8763.7799999999988</v>
      </c>
      <c r="D18" s="163">
        <f t="shared" ref="D18:J18" si="12">SUM(D11:D16)</f>
        <v>633.9</v>
      </c>
      <c r="E18" s="163">
        <f t="shared" si="12"/>
        <v>9397.68</v>
      </c>
      <c r="F18" s="163">
        <f t="shared" si="12"/>
        <v>939.76800000000003</v>
      </c>
      <c r="G18" s="163">
        <f t="shared" si="12"/>
        <v>0</v>
      </c>
      <c r="H18" s="163">
        <f t="shared" si="12"/>
        <v>150</v>
      </c>
      <c r="I18" s="163">
        <f t="shared" si="12"/>
        <v>1089.768</v>
      </c>
      <c r="J18" s="163">
        <f t="shared" si="12"/>
        <v>8307.9120000000003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40</v>
      </c>
    </row>
    <row r="4" spans="1:5">
      <c r="A4" s="161" t="str">
        <f>+SINDICATO!B4</f>
        <v>Periodo 40 al 40 Semanal del 27/09/2017 al 03/10/2017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477</v>
      </c>
      <c r="C13" s="173">
        <f>+SINDICATO!J16</f>
        <v>1710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7233.15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1074.7619999999999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1074.7619999999999</v>
      </c>
      <c r="D19" s="169" t="s">
        <v>455</v>
      </c>
    </row>
    <row r="21" spans="1:4" ht="18.75">
      <c r="A21" s="174" t="s">
        <v>469</v>
      </c>
      <c r="B21" s="174"/>
      <c r="C21" s="175">
        <f>+C15+C19</f>
        <v>8307.9120000000003</v>
      </c>
      <c r="D21" s="174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5633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1194.18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9397.68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1503.6288000000002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10901.308800000001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10901.308799999999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2017-10-16T22:29:52Z</dcterms:modified>
</cp:coreProperties>
</file>