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697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FACTURACION!$A$11:$N$75</definedName>
    <definedName name="_xlnm._FilterDatabase" localSheetId="1" hidden="1">INGENIERIA!$A$77:$X$120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I78" i="2" l="1"/>
  <c r="J78" s="1"/>
  <c r="V123" i="1"/>
  <c r="V75"/>
  <c r="W24"/>
  <c r="W20"/>
  <c r="X24"/>
  <c r="X20"/>
  <c r="G120" i="2"/>
  <c r="H120"/>
  <c r="F120"/>
  <c r="I79"/>
  <c r="J79" s="1"/>
  <c r="K79" s="1"/>
  <c r="L79" s="1"/>
  <c r="I80"/>
  <c r="J80" s="1"/>
  <c r="K80" s="1"/>
  <c r="L80" s="1"/>
  <c r="I81"/>
  <c r="J81" s="1"/>
  <c r="K81" s="1"/>
  <c r="L81" s="1"/>
  <c r="I82"/>
  <c r="J82" s="1"/>
  <c r="K82" s="1"/>
  <c r="L82" s="1"/>
  <c r="I83"/>
  <c r="J83" s="1"/>
  <c r="K83" s="1"/>
  <c r="L83" s="1"/>
  <c r="I84"/>
  <c r="J84" s="1"/>
  <c r="K84" s="1"/>
  <c r="L84" s="1"/>
  <c r="I85"/>
  <c r="J85" s="1"/>
  <c r="K85" s="1"/>
  <c r="L85" s="1"/>
  <c r="I86"/>
  <c r="J86" s="1"/>
  <c r="K86" s="1"/>
  <c r="L86" s="1"/>
  <c r="I87"/>
  <c r="J87" s="1"/>
  <c r="K87" s="1"/>
  <c r="L87" s="1"/>
  <c r="I88"/>
  <c r="J88" s="1"/>
  <c r="K88" s="1"/>
  <c r="L88" s="1"/>
  <c r="I89"/>
  <c r="J89" s="1"/>
  <c r="K89" s="1"/>
  <c r="L89" s="1"/>
  <c r="I90"/>
  <c r="J90" s="1"/>
  <c r="K90" s="1"/>
  <c r="L90" s="1"/>
  <c r="I91"/>
  <c r="J91" s="1"/>
  <c r="K91" s="1"/>
  <c r="L91" s="1"/>
  <c r="I92"/>
  <c r="J92" s="1"/>
  <c r="K92" s="1"/>
  <c r="L92" s="1"/>
  <c r="I93"/>
  <c r="J93" s="1"/>
  <c r="K93" s="1"/>
  <c r="L93" s="1"/>
  <c r="I94"/>
  <c r="J94" s="1"/>
  <c r="K94" s="1"/>
  <c r="L94" s="1"/>
  <c r="I95"/>
  <c r="J95" s="1"/>
  <c r="K95" s="1"/>
  <c r="L95" s="1"/>
  <c r="I96"/>
  <c r="J96" s="1"/>
  <c r="K96" s="1"/>
  <c r="L96" s="1"/>
  <c r="I97"/>
  <c r="J97" s="1"/>
  <c r="K97" s="1"/>
  <c r="L97" s="1"/>
  <c r="I98"/>
  <c r="J98" s="1"/>
  <c r="K98" s="1"/>
  <c r="L98" s="1"/>
  <c r="I99"/>
  <c r="J99" s="1"/>
  <c r="K99" s="1"/>
  <c r="L99" s="1"/>
  <c r="I100"/>
  <c r="J100" s="1"/>
  <c r="K100" s="1"/>
  <c r="L100" s="1"/>
  <c r="I101"/>
  <c r="J101" s="1"/>
  <c r="K101" s="1"/>
  <c r="L101" s="1"/>
  <c r="I102"/>
  <c r="J102" s="1"/>
  <c r="K102" s="1"/>
  <c r="L102" s="1"/>
  <c r="I103"/>
  <c r="J103" s="1"/>
  <c r="K103" s="1"/>
  <c r="L103" s="1"/>
  <c r="I104"/>
  <c r="J104" s="1"/>
  <c r="K104" s="1"/>
  <c r="L104" s="1"/>
  <c r="I105"/>
  <c r="J105" s="1"/>
  <c r="K105" s="1"/>
  <c r="L105" s="1"/>
  <c r="I106"/>
  <c r="J106" s="1"/>
  <c r="K106" s="1"/>
  <c r="L106" s="1"/>
  <c r="I107"/>
  <c r="J107" s="1"/>
  <c r="K107" s="1"/>
  <c r="L107" s="1"/>
  <c r="I108"/>
  <c r="J108" s="1"/>
  <c r="K108" s="1"/>
  <c r="L108" s="1"/>
  <c r="I109"/>
  <c r="J109" s="1"/>
  <c r="K109" s="1"/>
  <c r="L109" s="1"/>
  <c r="I110"/>
  <c r="J110" s="1"/>
  <c r="K110" s="1"/>
  <c r="L110" s="1"/>
  <c r="I111"/>
  <c r="J111" s="1"/>
  <c r="K111" s="1"/>
  <c r="L111" s="1"/>
  <c r="I112"/>
  <c r="J112" s="1"/>
  <c r="K112" s="1"/>
  <c r="L112" s="1"/>
  <c r="I113"/>
  <c r="J113" s="1"/>
  <c r="K113" s="1"/>
  <c r="L113" s="1"/>
  <c r="I114"/>
  <c r="J114" s="1"/>
  <c r="K114" s="1"/>
  <c r="L114" s="1"/>
  <c r="I115"/>
  <c r="J115" s="1"/>
  <c r="K115" s="1"/>
  <c r="L115" s="1"/>
  <c r="I116"/>
  <c r="J116" s="1"/>
  <c r="K116" s="1"/>
  <c r="L116" s="1"/>
  <c r="I117"/>
  <c r="J117" s="1"/>
  <c r="K117" s="1"/>
  <c r="L117" s="1"/>
  <c r="I118"/>
  <c r="J118" s="1"/>
  <c r="K118" s="1"/>
  <c r="L118" s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12"/>
  <c r="F79"/>
  <c r="G79" s="1"/>
  <c r="H79"/>
  <c r="F80"/>
  <c r="G80"/>
  <c r="H80"/>
  <c r="F81"/>
  <c r="G81" s="1"/>
  <c r="H81"/>
  <c r="F82"/>
  <c r="G82"/>
  <c r="H82"/>
  <c r="F83"/>
  <c r="G83" s="1"/>
  <c r="H83"/>
  <c r="F84"/>
  <c r="G84"/>
  <c r="H84"/>
  <c r="F85"/>
  <c r="G85" s="1"/>
  <c r="H85"/>
  <c r="F86"/>
  <c r="G86"/>
  <c r="H86"/>
  <c r="F87"/>
  <c r="G87" s="1"/>
  <c r="H87"/>
  <c r="F88"/>
  <c r="G88"/>
  <c r="H88"/>
  <c r="F89"/>
  <c r="G89" s="1"/>
  <c r="H89"/>
  <c r="F90"/>
  <c r="G90"/>
  <c r="H90"/>
  <c r="F91"/>
  <c r="G91" s="1"/>
  <c r="H91"/>
  <c r="F92"/>
  <c r="G92"/>
  <c r="H92"/>
  <c r="F93"/>
  <c r="G93" s="1"/>
  <c r="H93"/>
  <c r="F94"/>
  <c r="G94"/>
  <c r="H94"/>
  <c r="F95"/>
  <c r="G95" s="1"/>
  <c r="H95"/>
  <c r="F96"/>
  <c r="G96"/>
  <c r="H96"/>
  <c r="F97"/>
  <c r="G97" s="1"/>
  <c r="H97"/>
  <c r="F98"/>
  <c r="G98"/>
  <c r="H98"/>
  <c r="F99"/>
  <c r="G99" s="1"/>
  <c r="H99"/>
  <c r="F100"/>
  <c r="G100"/>
  <c r="H100"/>
  <c r="F101"/>
  <c r="G101" s="1"/>
  <c r="H101"/>
  <c r="F102"/>
  <c r="G102"/>
  <c r="H102"/>
  <c r="F103"/>
  <c r="G103" s="1"/>
  <c r="H103"/>
  <c r="F104"/>
  <c r="G104"/>
  <c r="H104"/>
  <c r="F105"/>
  <c r="G105" s="1"/>
  <c r="H105"/>
  <c r="F106"/>
  <c r="G106"/>
  <c r="H106"/>
  <c r="F107"/>
  <c r="G107" s="1"/>
  <c r="H107"/>
  <c r="F108"/>
  <c r="G108"/>
  <c r="H108"/>
  <c r="F109"/>
  <c r="G109" s="1"/>
  <c r="H109"/>
  <c r="F110"/>
  <c r="G110"/>
  <c r="H110"/>
  <c r="F111"/>
  <c r="G111" s="1"/>
  <c r="H111"/>
  <c r="F112"/>
  <c r="G112"/>
  <c r="H112"/>
  <c r="F113"/>
  <c r="G113" s="1"/>
  <c r="H113"/>
  <c r="F114"/>
  <c r="G114"/>
  <c r="H114"/>
  <c r="F115"/>
  <c r="G115" s="1"/>
  <c r="H115"/>
  <c r="F116"/>
  <c r="G116"/>
  <c r="H116"/>
  <c r="F117"/>
  <c r="G117" s="1"/>
  <c r="H117"/>
  <c r="F118"/>
  <c r="G118"/>
  <c r="H118"/>
  <c r="H78"/>
  <c r="G78"/>
  <c r="F78"/>
  <c r="F13"/>
  <c r="G13" s="1"/>
  <c r="F14"/>
  <c r="F15"/>
  <c r="G15" s="1"/>
  <c r="F16"/>
  <c r="G16" s="1"/>
  <c r="F17"/>
  <c r="G17" s="1"/>
  <c r="F18"/>
  <c r="H18" s="1"/>
  <c r="F19"/>
  <c r="G19" s="1"/>
  <c r="F20"/>
  <c r="H20" s="1"/>
  <c r="F21"/>
  <c r="G21" s="1"/>
  <c r="F22"/>
  <c r="H22" s="1"/>
  <c r="F23"/>
  <c r="G23" s="1"/>
  <c r="F24"/>
  <c r="G24" s="1"/>
  <c r="F25"/>
  <c r="G25" s="1"/>
  <c r="F26"/>
  <c r="H26" s="1"/>
  <c r="F27"/>
  <c r="G27" s="1"/>
  <c r="F28"/>
  <c r="H28" s="1"/>
  <c r="F29"/>
  <c r="G29" s="1"/>
  <c r="F30"/>
  <c r="F31"/>
  <c r="G31" s="1"/>
  <c r="F32"/>
  <c r="G32" s="1"/>
  <c r="F33"/>
  <c r="G33" s="1"/>
  <c r="F34"/>
  <c r="H34" s="1"/>
  <c r="F35"/>
  <c r="G35" s="1"/>
  <c r="F36"/>
  <c r="H36" s="1"/>
  <c r="F37"/>
  <c r="G37" s="1"/>
  <c r="F38"/>
  <c r="H38" s="1"/>
  <c r="F39"/>
  <c r="G39" s="1"/>
  <c r="F40"/>
  <c r="G40" s="1"/>
  <c r="F41"/>
  <c r="G41" s="1"/>
  <c r="F42"/>
  <c r="G42" s="1"/>
  <c r="F43"/>
  <c r="G43" s="1"/>
  <c r="F44"/>
  <c r="H44" s="1"/>
  <c r="F45"/>
  <c r="G45" s="1"/>
  <c r="F46"/>
  <c r="F47"/>
  <c r="G47" s="1"/>
  <c r="F48"/>
  <c r="G48" s="1"/>
  <c r="F49"/>
  <c r="G49" s="1"/>
  <c r="F50"/>
  <c r="F51"/>
  <c r="G51" s="1"/>
  <c r="F52"/>
  <c r="H52" s="1"/>
  <c r="F53"/>
  <c r="G53" s="1"/>
  <c r="F54"/>
  <c r="H54" s="1"/>
  <c r="F55"/>
  <c r="G55" s="1"/>
  <c r="F56"/>
  <c r="G56" s="1"/>
  <c r="F57"/>
  <c r="G57" s="1"/>
  <c r="F58"/>
  <c r="G58"/>
  <c r="H58"/>
  <c r="F59"/>
  <c r="G59" s="1"/>
  <c r="F60"/>
  <c r="H60" s="1"/>
  <c r="F61"/>
  <c r="G61" s="1"/>
  <c r="F62"/>
  <c r="F63"/>
  <c r="G63" s="1"/>
  <c r="F64"/>
  <c r="H64" s="1"/>
  <c r="F65"/>
  <c r="G65" s="1"/>
  <c r="F66"/>
  <c r="H66" s="1"/>
  <c r="F67"/>
  <c r="G67" s="1"/>
  <c r="F68"/>
  <c r="H68" s="1"/>
  <c r="F69"/>
  <c r="G69" s="1"/>
  <c r="F70"/>
  <c r="H70" s="1"/>
  <c r="F71"/>
  <c r="G71" s="1"/>
  <c r="F72"/>
  <c r="H72" s="1"/>
  <c r="F73"/>
  <c r="G73" s="1"/>
  <c r="F12"/>
  <c r="G12" s="1"/>
  <c r="H56" l="1"/>
  <c r="H23"/>
  <c r="H55"/>
  <c r="H47"/>
  <c r="H40"/>
  <c r="H31"/>
  <c r="H39"/>
  <c r="H32"/>
  <c r="G26"/>
  <c r="H53"/>
  <c r="G28"/>
  <c r="H16"/>
  <c r="H48"/>
  <c r="H42"/>
  <c r="G34"/>
  <c r="J34" s="1"/>
  <c r="K34" s="1"/>
  <c r="L34" s="1"/>
  <c r="H29"/>
  <c r="H21"/>
  <c r="H15"/>
  <c r="G68"/>
  <c r="G60"/>
  <c r="J60" s="1"/>
  <c r="K60" s="1"/>
  <c r="L60" s="1"/>
  <c r="G44"/>
  <c r="H37"/>
  <c r="H24"/>
  <c r="G20"/>
  <c r="G18"/>
  <c r="J18" s="1"/>
  <c r="K18" s="1"/>
  <c r="L18" s="1"/>
  <c r="H13"/>
  <c r="H71"/>
  <c r="H63"/>
  <c r="G52"/>
  <c r="G50"/>
  <c r="H45"/>
  <c r="G36"/>
  <c r="J26"/>
  <c r="K26" s="1"/>
  <c r="L26" s="1"/>
  <c r="J58"/>
  <c r="K58" s="1"/>
  <c r="L58" s="1"/>
  <c r="H50"/>
  <c r="J42"/>
  <c r="K42" s="1"/>
  <c r="L42" s="1"/>
  <c r="G70"/>
  <c r="H65"/>
  <c r="G62"/>
  <c r="J68"/>
  <c r="K68" s="1"/>
  <c r="L68" s="1"/>
  <c r="J56"/>
  <c r="K56" s="1"/>
  <c r="L56" s="1"/>
  <c r="J52"/>
  <c r="K52" s="1"/>
  <c r="L52" s="1"/>
  <c r="J48"/>
  <c r="K48" s="1"/>
  <c r="L48" s="1"/>
  <c r="J44"/>
  <c r="K44" s="1"/>
  <c r="L44" s="1"/>
  <c r="J40"/>
  <c r="K40" s="1"/>
  <c r="L40" s="1"/>
  <c r="J36"/>
  <c r="K36" s="1"/>
  <c r="L36" s="1"/>
  <c r="J32"/>
  <c r="K32" s="1"/>
  <c r="L32" s="1"/>
  <c r="J28"/>
  <c r="K28" s="1"/>
  <c r="L28" s="1"/>
  <c r="J24"/>
  <c r="K24" s="1"/>
  <c r="L24" s="1"/>
  <c r="J20"/>
  <c r="K20" s="1"/>
  <c r="L20" s="1"/>
  <c r="J16"/>
  <c r="K16" s="1"/>
  <c r="L16" s="1"/>
  <c r="J70"/>
  <c r="K70" s="1"/>
  <c r="L70" s="1"/>
  <c r="H12"/>
  <c r="H67"/>
  <c r="G64"/>
  <c r="J64" s="1"/>
  <c r="K64" s="1"/>
  <c r="L64" s="1"/>
  <c r="H57"/>
  <c r="J57" s="1"/>
  <c r="G54"/>
  <c r="J54" s="1"/>
  <c r="K54" s="1"/>
  <c r="L54" s="1"/>
  <c r="H49"/>
  <c r="G46"/>
  <c r="H41"/>
  <c r="J41" s="1"/>
  <c r="G38"/>
  <c r="J38" s="1"/>
  <c r="K38" s="1"/>
  <c r="L38" s="1"/>
  <c r="H33"/>
  <c r="G30"/>
  <c r="H25"/>
  <c r="J25" s="1"/>
  <c r="G22"/>
  <c r="J22" s="1"/>
  <c r="K22" s="1"/>
  <c r="L22" s="1"/>
  <c r="H17"/>
  <c r="G14"/>
  <c r="J65"/>
  <c r="K65" s="1"/>
  <c r="L65" s="1"/>
  <c r="J53"/>
  <c r="K53" s="1"/>
  <c r="J49"/>
  <c r="K49" s="1"/>
  <c r="J45"/>
  <c r="J37"/>
  <c r="K37" s="1"/>
  <c r="J33"/>
  <c r="K33" s="1"/>
  <c r="J29"/>
  <c r="K29" s="1"/>
  <c r="J21"/>
  <c r="K21" s="1"/>
  <c r="L21" s="1"/>
  <c r="J17"/>
  <c r="K17" s="1"/>
  <c r="L17" s="1"/>
  <c r="J13"/>
  <c r="K13" s="1"/>
  <c r="F75"/>
  <c r="F123" s="1"/>
  <c r="G72"/>
  <c r="J72" s="1"/>
  <c r="K72" s="1"/>
  <c r="L72" s="1"/>
  <c r="H62"/>
  <c r="J62" s="1"/>
  <c r="K62" s="1"/>
  <c r="L62" s="1"/>
  <c r="H69"/>
  <c r="J69" s="1"/>
  <c r="G66"/>
  <c r="J66" s="1"/>
  <c r="K66" s="1"/>
  <c r="L66" s="1"/>
  <c r="H61"/>
  <c r="J61" s="1"/>
  <c r="H51"/>
  <c r="J51" s="1"/>
  <c r="H46"/>
  <c r="H43"/>
  <c r="H35"/>
  <c r="J35" s="1"/>
  <c r="K35" s="1"/>
  <c r="L35" s="1"/>
  <c r="H30"/>
  <c r="H27"/>
  <c r="H19"/>
  <c r="H14"/>
  <c r="J12"/>
  <c r="K12" s="1"/>
  <c r="L12" s="1"/>
  <c r="J71"/>
  <c r="K71" s="1"/>
  <c r="J67"/>
  <c r="J63"/>
  <c r="K63" s="1"/>
  <c r="L63" s="1"/>
  <c r="J55"/>
  <c r="K55" s="1"/>
  <c r="J47"/>
  <c r="K47" s="1"/>
  <c r="J43"/>
  <c r="K43" s="1"/>
  <c r="L43" s="1"/>
  <c r="J39"/>
  <c r="K39" s="1"/>
  <c r="J31"/>
  <c r="K31" s="1"/>
  <c r="L31" s="1"/>
  <c r="J27"/>
  <c r="K27" s="1"/>
  <c r="J23"/>
  <c r="K23" s="1"/>
  <c r="L23" s="1"/>
  <c r="J19"/>
  <c r="K19" s="1"/>
  <c r="L19" s="1"/>
  <c r="J15"/>
  <c r="K15" s="1"/>
  <c r="L15" s="1"/>
  <c r="J120"/>
  <c r="K78"/>
  <c r="L78" s="1"/>
  <c r="L120" s="1"/>
  <c r="I75"/>
  <c r="I120"/>
  <c r="L53"/>
  <c r="L49"/>
  <c r="L47"/>
  <c r="L37"/>
  <c r="L29"/>
  <c r="L27"/>
  <c r="L13"/>
  <c r="K67"/>
  <c r="L67" s="1"/>
  <c r="K45"/>
  <c r="L45" s="1"/>
  <c r="H73"/>
  <c r="J73" s="1"/>
  <c r="K73" s="1"/>
  <c r="L73" s="1"/>
  <c r="H59"/>
  <c r="J59" s="1"/>
  <c r="L39" l="1"/>
  <c r="G75"/>
  <c r="G123" s="1"/>
  <c r="J50"/>
  <c r="K50" s="1"/>
  <c r="L50" s="1"/>
  <c r="K57"/>
  <c r="L57" s="1"/>
  <c r="K41"/>
  <c r="L41" s="1"/>
  <c r="K25"/>
  <c r="L25" s="1"/>
  <c r="L33"/>
  <c r="L55"/>
  <c r="J30"/>
  <c r="K30" s="1"/>
  <c r="L30" s="1"/>
  <c r="J46"/>
  <c r="K46" s="1"/>
  <c r="L46" s="1"/>
  <c r="K51"/>
  <c r="L51" s="1"/>
  <c r="K61"/>
  <c r="L61" s="1"/>
  <c r="K69"/>
  <c r="L69" s="1"/>
  <c r="K59"/>
  <c r="L59" s="1"/>
  <c r="H75"/>
  <c r="H123" s="1"/>
  <c r="J14"/>
  <c r="L71"/>
  <c r="K120"/>
  <c r="I123"/>
  <c r="K14" l="1"/>
  <c r="J75"/>
  <c r="J123" s="1"/>
  <c r="L14" l="1"/>
  <c r="L75" s="1"/>
  <c r="L123" s="1"/>
  <c r="K75"/>
  <c r="K123" s="1"/>
</calcChain>
</file>

<file path=xl/sharedStrings.xml><?xml version="1.0" encoding="utf-8"?>
<sst xmlns="http://schemas.openxmlformats.org/spreadsheetml/2006/main" count="992" uniqueCount="285">
  <si>
    <t>CONTPAQ i</t>
  </si>
  <si>
    <t xml:space="preserve">      NÓMINAS</t>
  </si>
  <si>
    <t>011 INGENIERIA FISCAL LABORAL SC</t>
  </si>
  <si>
    <t>Lista de Raya (forma tabular)</t>
  </si>
  <si>
    <t>Periodo 4 al 4 Semanal del 18/01/2017 al 24/01/2017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</si>
  <si>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</si>
  <si>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</si>
  <si>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</si>
  <si>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</si>
  <si>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</si>
  <si>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</si>
  <si>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</si>
  <si>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</si>
  <si>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</si>
  <si>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</si>
  <si>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</si>
  <si>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</si>
  <si>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</si>
  <si>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</si>
  <si>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</si>
  <si>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</si>
  <si>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Deduccion general</t>
  </si>
  <si>
    <t>Ajuste al neto</t>
  </si>
  <si>
    <t>DESCUENTO UNIFORMES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</si>
  <si>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</si>
  <si>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</si>
  <si>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</si>
  <si>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</si>
  <si>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</si>
  <si>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</si>
  <si>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</si>
  <si>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</si>
  <si>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</si>
  <si>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</si>
  <si>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</si>
  <si>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</si>
  <si>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</si>
  <si>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</si>
  <si>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</si>
  <si>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</si>
  <si>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</si>
  <si>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</si>
  <si>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</si>
  <si>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</si>
  <si>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</si>
  <si>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</si>
  <si>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</si>
  <si>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</si>
  <si>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</si>
  <si>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</si>
  <si>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</si>
  <si>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</si>
  <si>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</si>
  <si>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</si>
  <si>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</si>
  <si>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</si>
  <si>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</si>
  <si>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</si>
  <si>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</si>
  <si>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</si>
  <si>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</si>
  <si>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</si>
  <si>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</si>
  <si>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</si>
  <si>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</si>
  <si>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</si>
  <si>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</si>
  <si>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</si>
  <si>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</si>
  <si>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GGA16</t>
  </si>
  <si>
    <t>Gandarillas Garcia Alejandro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</si>
  <si>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</si>
  <si>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</si>
  <si>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</si>
  <si>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</si>
  <si>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</si>
  <si>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</si>
  <si>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</si>
  <si>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</si>
  <si>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</si>
  <si>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</si>
  <si>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</si>
  <si>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</si>
  <si>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</si>
  <si>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</si>
  <si>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</si>
  <si>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</si>
  <si>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</si>
  <si>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</si>
  <si>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</si>
  <si>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</si>
  <si>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</si>
  <si>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</si>
  <si>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</si>
  <si>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</si>
  <si>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</si>
  <si>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</si>
  <si>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</si>
  <si>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</si>
  <si>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</si>
  <si>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</si>
  <si>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</si>
  <si>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</si>
  <si>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</si>
  <si>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</si>
  <si>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</si>
  <si>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</si>
  <si>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</si>
  <si>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</si>
  <si>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</si>
  <si>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</si>
  <si>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</si>
  <si>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</si>
  <si>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</si>
  <si>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</si>
  <si>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</si>
  <si>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</si>
  <si>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</si>
  <si>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</si>
  <si>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</si>
  <si>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</si>
  <si>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</si>
  <si>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</si>
  <si>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</si>
  <si>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</si>
  <si>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</si>
  <si>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</si>
  <si>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</si>
  <si>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</si>
  <si>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</si>
  <si>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</si>
  <si>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</si>
  <si>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</si>
  <si>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</si>
  <si>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</si>
  <si>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</si>
  <si>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</si>
  <si>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</si>
  <si>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</si>
  <si>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</si>
  <si>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</si>
  <si>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</si>
  <si>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</si>
  <si>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</si>
  <si>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</si>
  <si>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</si>
  <si>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</si>
  <si>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</si>
  <si>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</si>
  <si>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</si>
  <si>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</si>
  <si>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</si>
  <si>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</si>
  <si>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</si>
  <si>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</si>
  <si>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</si>
  <si>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</si>
  <si>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</si>
  <si>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</si>
  <si>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</si>
  <si>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</si>
  <si>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</si>
  <si>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</si>
  <si>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</si>
  <si>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</si>
  <si>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</si>
  <si>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</si>
  <si>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</si>
  <si>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</si>
  <si>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</si>
  <si>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</si>
  <si>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</si>
  <si>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</si>
  <si>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</si>
  <si>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</si>
  <si>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</si>
  <si>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</si>
  <si>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</si>
  <si>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</si>
  <si>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</si>
  <si>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</si>
  <si>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</si>
  <si>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</si>
  <si>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</si>
  <si>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</si>
  <si>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</si>
  <si>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</si>
  <si>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</si>
  <si>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</si>
  <si>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</si>
  <si>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</si>
  <si>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</si>
  <si>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</si>
  <si>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</si>
  <si>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</si>
  <si>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</si>
  <si>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</si>
  <si>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</si>
  <si>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</si>
  <si>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</si>
  <si>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</si>
  <si>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</si>
  <si>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</si>
  <si>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</si>
  <si>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</si>
  <si>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</si>
  <si>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</si>
  <si>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</si>
  <si>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</si>
  <si>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</si>
  <si>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RCD19</t>
  </si>
  <si>
    <t>Resendiz Camacho David Levi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</si>
  <si>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</si>
  <si>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</si>
  <si>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</si>
  <si>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</si>
  <si>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</si>
  <si>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</si>
  <si>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</si>
  <si>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</si>
  <si>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</si>
  <si>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</si>
  <si>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</si>
  <si>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</si>
  <si>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</si>
  <si>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</si>
  <si>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</si>
  <si>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</si>
  <si>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</si>
  <si>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</si>
  <si>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</si>
  <si>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</si>
  <si>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</si>
  <si>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</si>
  <si>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</si>
  <si>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</si>
  <si>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</si>
  <si>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</si>
  <si>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</si>
  <si>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</si>
  <si>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</si>
  <si>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</si>
  <si>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</si>
  <si>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</si>
  <si>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</si>
  <si>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</si>
  <si>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AHORRFONDO DE AHORRO 4.9%</t>
  </si>
  <si>
    <t>SUBTOTAL</t>
  </si>
  <si>
    <t>IVA</t>
  </si>
  <si>
    <t>TOTAL</t>
  </si>
  <si>
    <t>Periodo Semanal-4 del 2017-01-18 al 2017-01-24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</si>
  <si>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</si>
  <si>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</si>
  <si>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</si>
  <si>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</si>
  <si>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</si>
  <si>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</si>
  <si>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</si>
  <si>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</si>
  <si>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</si>
  <si>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</si>
  <si>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</si>
  <si>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</si>
  <si>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Efectivo</t>
  </si>
  <si>
    <t>Total de movimientos 103</t>
  </si>
  <si>
    <t>Total de movimientos 97</t>
  </si>
  <si>
    <t>Total de movimientos 5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</si>
  <si>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</si>
  <si>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</si>
  <si>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</si>
  <si>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</si>
  <si>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</si>
  <si>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</si>
  <si>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</si>
  <si>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</si>
  <si>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</si>
  <si>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</si>
  <si>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</si>
  <si>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</si>
  <si>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</t>
  </si>
  <si>
    <t>18/01/2017 AL 24/01/2017</t>
  </si>
  <si>
    <t>VENTAS</t>
  </si>
  <si>
    <t>SERVICIO</t>
  </si>
  <si>
    <t>SEMINUEVOS</t>
  </si>
  <si>
    <t>ADMINISTRACION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</si>
</sst>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3" fontId="15" fillId="0" borderId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/>
    <xf numFmtId="0" fontId="11" fillId="2" borderId="6" xfId="3" applyFont="1" applyFill="1" applyBorder="1" applyAlignment="1">
      <alignment horizontal="center" vertical="center" wrapText="1"/>
    </xf>
    <xf numFmtId="44" fontId="3" fillId="0" borderId="0" xfId="2" applyFont="1"/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0" fillId="0" borderId="1" xfId="0" applyNumberFormat="1" applyFont="1" applyBorder="1"/>
    <xf numFmtId="43" fontId="3" fillId="0" borderId="0" xfId="1" applyFont="1"/>
    <xf numFmtId="0" fontId="0" fillId="0" borderId="0" xfId="0"/>
    <xf numFmtId="49" fontId="0" fillId="0" borderId="0" xfId="0" applyNumberFormat="1"/>
    <xf numFmtId="0" fontId="0" fillId="0" borderId="0" xfId="0"/>
    <xf numFmtId="0" fontId="21" fillId="0" borderId="0" xfId="0" applyFont="1" applyAlignment="1">
      <alignment horizontal="centerContinuous"/>
    </xf>
    <xf numFmtId="49" fontId="0" fillId="0" borderId="0" xfId="0" applyNumberFormat="1"/>
    <xf numFmtId="0" fontId="25" fillId="0" borderId="0" xfId="0" applyFont="1"/>
    <xf numFmtId="165" fontId="25" fillId="0" borderId="0" xfId="0" applyNumberFormat="1" applyFont="1"/>
    <xf numFmtId="0" fontId="0" fillId="0" borderId="0" xfId="0"/>
    <xf numFmtId="0" fontId="17" fillId="0" borderId="0" xfId="0" applyFont="1"/>
    <xf numFmtId="0" fontId="18" fillId="0" borderId="0" xfId="0" applyFont="1"/>
    <xf numFmtId="0" fontId="2" fillId="0" borderId="0" xfId="0" applyFont="1"/>
    <xf numFmtId="0" fontId="19" fillId="0" borderId="0" xfId="0" applyFont="1"/>
    <xf numFmtId="0" fontId="2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/>
    <xf numFmtId="0" fontId="24" fillId="0" borderId="0" xfId="0" applyFont="1"/>
    <xf numFmtId="0" fontId="23" fillId="0" borderId="7" xfId="0" applyFont="1" applyFill="1" applyBorder="1" applyAlignment="1">
      <alignment horizontal="centerContinuous"/>
    </xf>
    <xf numFmtId="165" fontId="23" fillId="0" borderId="7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5" fillId="0" borderId="0" xfId="0" applyFont="1"/>
    <xf numFmtId="165" fontId="25" fillId="0" borderId="0" xfId="0" applyNumberFormat="1" applyFont="1"/>
    <xf numFmtId="0" fontId="16" fillId="0" borderId="3" xfId="3" applyFont="1" applyBorder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8" xfId="0" applyFont="1" applyBorder="1"/>
    <xf numFmtId="0" fontId="2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" fillId="0" borderId="11" xfId="4" applyFont="1" applyBorder="1"/>
  </cellXfs>
  <cellStyles count="5">
    <cellStyle name="Millares" xfId="1" builtinId="3"/>
    <cellStyle name="Millares 2" xfId="4"/>
    <cellStyle name="Moneda" xfId="2" builtinId="4"/>
    <cellStyle name="Normal" xfId="0" builtinId="0"/>
    <cellStyle name="Normal 12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zoomScale="110" zoomScaleNormal="110" workbookViewId="0">
      <pane xSplit="2" ySplit="11" topLeftCell="I106" activePane="bottomRight" state="frozen"/>
      <selection pane="topRight" activeCell="C1" sqref="C1"/>
      <selection pane="bottomLeft" activeCell="A14" sqref="A14"/>
      <selection pane="bottomRight" activeCell="J97" activeCellId="1" sqref="J78:J95 J97:J118"/>
    </sheetView>
  </sheetViews>
  <sheetFormatPr baseColWidth="10" defaultRowHeight="11.25"/>
  <cols>
    <col min="1" max="1" width="12.28515625" style="2" customWidth="1"/>
    <col min="2" max="2" width="26" style="1" customWidth="1"/>
    <col min="3" max="3" width="14.7109375" style="1" customWidth="1"/>
    <col min="4" max="5" width="11.42578125" style="1"/>
    <col min="6" max="6" width="13.7109375" style="1" customWidth="1"/>
    <col min="7" max="8" width="11.42578125" style="1"/>
    <col min="9" max="9" width="14" style="1" customWidth="1"/>
    <col min="10" max="16384" width="11.42578125" style="1"/>
  </cols>
  <sheetData>
    <row r="1" spans="1:14" ht="18" customHeight="1">
      <c r="A1" s="3" t="s">
        <v>0</v>
      </c>
      <c r="B1" s="21" t="s">
        <v>242</v>
      </c>
    </row>
    <row r="2" spans="1:14" ht="24.95" customHeight="1">
      <c r="A2" s="4" t="s">
        <v>1</v>
      </c>
      <c r="B2" s="22" t="s">
        <v>2</v>
      </c>
    </row>
    <row r="3" spans="1:14" ht="15">
      <c r="B3" s="23" t="s">
        <v>3</v>
      </c>
    </row>
    <row r="4" spans="1:14" ht="12.75">
      <c r="B4" s="24" t="s">
        <v>4</v>
      </c>
    </row>
    <row r="5" spans="1:14">
      <c r="B5" s="6" t="s">
        <v>5</v>
      </c>
    </row>
    <row r="6" spans="1:14" ht="15">
      <c r="B6" s="6" t="s">
        <v>6</v>
      </c>
      <c r="F6" s="58" t="s">
        <v>243</v>
      </c>
      <c r="G6" s="59"/>
      <c r="H6" s="59"/>
      <c r="I6" s="59"/>
      <c r="J6" s="59"/>
      <c r="K6" s="59"/>
      <c r="L6" s="60"/>
    </row>
    <row r="7" spans="1:14" s="5" customFormat="1" ht="34.5" thickBot="1">
      <c r="A7" s="30" t="s">
        <v>7</v>
      </c>
      <c r="B7" s="31" t="s">
        <v>8</v>
      </c>
      <c r="C7" s="32" t="s">
        <v>13</v>
      </c>
      <c r="F7" s="28" t="s">
        <v>13</v>
      </c>
      <c r="G7" s="28" t="s">
        <v>244</v>
      </c>
      <c r="H7" s="28" t="s">
        <v>245</v>
      </c>
      <c r="I7" s="28" t="s">
        <v>246</v>
      </c>
      <c r="J7" s="28" t="s">
        <v>247</v>
      </c>
      <c r="K7" s="28" t="s">
        <v>248</v>
      </c>
      <c r="L7" s="28" t="s">
        <v>249</v>
      </c>
    </row>
    <row r="8" spans="1:14" ht="12" thickTop="1"/>
    <row r="9" spans="1:14">
      <c r="A9" s="13" t="s">
        <v>29</v>
      </c>
    </row>
    <row r="11" spans="1:14">
      <c r="A11" s="12" t="s">
        <v>30</v>
      </c>
    </row>
    <row r="12" spans="1:14">
      <c r="A12" s="2" t="s">
        <v>31</v>
      </c>
      <c r="B12" s="1" t="s">
        <v>32</v>
      </c>
      <c r="C12" s="14">
        <v>9637.68</v>
      </c>
      <c r="F12" s="26">
        <f>+C12</f>
        <v>9637.68</v>
      </c>
      <c r="G12" s="29">
        <f>+F12*2%</f>
        <v>192.75360000000001</v>
      </c>
      <c r="H12" s="29">
        <f>+F12*7.5%</f>
        <v>722.82600000000002</v>
      </c>
      <c r="I12" s="29">
        <f>+INGENIERIA!N12</f>
        <v>0</v>
      </c>
      <c r="J12" s="26">
        <f>SUM(F12:I12)</f>
        <v>10553.259600000001</v>
      </c>
      <c r="K12" s="29">
        <f>+J12*0.16</f>
        <v>1688.5215360000002</v>
      </c>
      <c r="L12" s="26">
        <f>+J12+K12</f>
        <v>12241.781136000001</v>
      </c>
      <c r="N12" s="1" t="s">
        <v>281</v>
      </c>
    </row>
    <row r="13" spans="1:14">
      <c r="A13" s="2" t="s">
        <v>33</v>
      </c>
      <c r="B13" s="1" t="s">
        <v>34</v>
      </c>
      <c r="C13" s="14">
        <v>2339.1799999999998</v>
      </c>
      <c r="F13" s="26">
        <f t="shared" ref="F13:F73" si="0">+C13</f>
        <v>2339.1799999999998</v>
      </c>
      <c r="G13" s="29">
        <f t="shared" ref="G13:G73" si="1">+F13*2%</f>
        <v>46.7836</v>
      </c>
      <c r="H13" s="29">
        <f t="shared" ref="H13:H73" si="2">+F13*7.5%</f>
        <v>175.43849999999998</v>
      </c>
      <c r="I13" s="29">
        <f>+INGENIERIA!N13</f>
        <v>0</v>
      </c>
      <c r="J13" s="26">
        <f t="shared" ref="J13:J73" si="3">SUM(F13:I13)</f>
        <v>2561.4021000000002</v>
      </c>
      <c r="K13" s="29">
        <f t="shared" ref="K13:K73" si="4">+J13*0.16</f>
        <v>409.82433600000007</v>
      </c>
      <c r="L13" s="26">
        <f t="shared" ref="L13:L73" si="5">+J13+K13</f>
        <v>2971.2264360000004</v>
      </c>
      <c r="N13" s="1" t="s">
        <v>282</v>
      </c>
    </row>
    <row r="14" spans="1:14">
      <c r="A14" s="2" t="s">
        <v>35</v>
      </c>
      <c r="B14" s="1" t="s">
        <v>36</v>
      </c>
      <c r="C14" s="14">
        <v>32704.62</v>
      </c>
      <c r="F14" s="26">
        <f t="shared" si="0"/>
        <v>32704.62</v>
      </c>
      <c r="G14" s="29">
        <f t="shared" si="1"/>
        <v>654.0924</v>
      </c>
      <c r="H14" s="29">
        <f t="shared" si="2"/>
        <v>2452.8464999999997</v>
      </c>
      <c r="I14" s="29">
        <f>+INGENIERIA!N14</f>
        <v>0</v>
      </c>
      <c r="J14" s="26">
        <f t="shared" si="3"/>
        <v>35811.558899999996</v>
      </c>
      <c r="K14" s="29">
        <f t="shared" si="4"/>
        <v>5729.8494239999991</v>
      </c>
      <c r="L14" s="26">
        <f t="shared" si="5"/>
        <v>41541.408323999996</v>
      </c>
      <c r="N14" s="1" t="s">
        <v>281</v>
      </c>
    </row>
    <row r="15" spans="1:14">
      <c r="A15" s="2" t="s">
        <v>37</v>
      </c>
      <c r="B15" s="1" t="s">
        <v>38</v>
      </c>
      <c r="C15" s="14">
        <v>2015.77</v>
      </c>
      <c r="F15" s="26">
        <f t="shared" si="0"/>
        <v>2015.77</v>
      </c>
      <c r="G15" s="29">
        <f t="shared" si="1"/>
        <v>40.315400000000004</v>
      </c>
      <c r="H15" s="29">
        <f t="shared" si="2"/>
        <v>151.18275</v>
      </c>
      <c r="I15" s="29">
        <f>+INGENIERIA!N15</f>
        <v>0</v>
      </c>
      <c r="J15" s="26">
        <f t="shared" si="3"/>
        <v>2207.2681499999999</v>
      </c>
      <c r="K15" s="29">
        <f t="shared" si="4"/>
        <v>353.16290399999997</v>
      </c>
      <c r="L15" s="26">
        <f t="shared" si="5"/>
        <v>2560.4310539999997</v>
      </c>
      <c r="N15" s="1" t="s">
        <v>282</v>
      </c>
    </row>
    <row r="16" spans="1:14">
      <c r="A16" s="2" t="s">
        <v>39</v>
      </c>
      <c r="B16" s="1" t="s">
        <v>40</v>
      </c>
      <c r="C16" s="14">
        <v>5703.38</v>
      </c>
      <c r="F16" s="26">
        <f t="shared" si="0"/>
        <v>5703.38</v>
      </c>
      <c r="G16" s="29">
        <f t="shared" si="1"/>
        <v>114.0676</v>
      </c>
      <c r="H16" s="29">
        <f t="shared" si="2"/>
        <v>427.75349999999997</v>
      </c>
      <c r="I16" s="29">
        <f>+INGENIERIA!N16</f>
        <v>0</v>
      </c>
      <c r="J16" s="26">
        <f t="shared" si="3"/>
        <v>6245.2011000000002</v>
      </c>
      <c r="K16" s="29">
        <f t="shared" si="4"/>
        <v>999.23217600000009</v>
      </c>
      <c r="L16" s="26">
        <f t="shared" si="5"/>
        <v>7244.4332760000007</v>
      </c>
      <c r="N16" s="1" t="s">
        <v>282</v>
      </c>
    </row>
    <row r="17" spans="1:14">
      <c r="A17" s="2" t="s">
        <v>41</v>
      </c>
      <c r="B17" s="1" t="s">
        <v>42</v>
      </c>
      <c r="C17" s="14">
        <v>7167.71</v>
      </c>
      <c r="F17" s="26">
        <f t="shared" si="0"/>
        <v>7167.71</v>
      </c>
      <c r="G17" s="29">
        <f t="shared" si="1"/>
        <v>143.35419999999999</v>
      </c>
      <c r="H17" s="29">
        <f t="shared" si="2"/>
        <v>537.57825000000003</v>
      </c>
      <c r="I17" s="29">
        <f>+INGENIERIA!N17</f>
        <v>0</v>
      </c>
      <c r="J17" s="26">
        <f t="shared" si="3"/>
        <v>7848.6424499999994</v>
      </c>
      <c r="K17" s="29">
        <f t="shared" si="4"/>
        <v>1255.782792</v>
      </c>
      <c r="L17" s="26">
        <f t="shared" si="5"/>
        <v>9104.4252419999993</v>
      </c>
      <c r="N17" s="1" t="s">
        <v>281</v>
      </c>
    </row>
    <row r="18" spans="1:14">
      <c r="A18" s="2" t="s">
        <v>43</v>
      </c>
      <c r="B18" s="1" t="s">
        <v>44</v>
      </c>
      <c r="C18" s="14">
        <v>8360.1200000000008</v>
      </c>
      <c r="F18" s="26">
        <f t="shared" si="0"/>
        <v>8360.1200000000008</v>
      </c>
      <c r="G18" s="29">
        <f t="shared" si="1"/>
        <v>167.20240000000001</v>
      </c>
      <c r="H18" s="29">
        <f t="shared" si="2"/>
        <v>627.00900000000001</v>
      </c>
      <c r="I18" s="29">
        <f>+INGENIERIA!N18</f>
        <v>0</v>
      </c>
      <c r="J18" s="26">
        <f t="shared" si="3"/>
        <v>9154.3314000000009</v>
      </c>
      <c r="K18" s="29">
        <f t="shared" si="4"/>
        <v>1464.6930240000002</v>
      </c>
      <c r="L18" s="26">
        <f t="shared" si="5"/>
        <v>10619.024424000001</v>
      </c>
      <c r="N18" s="1" t="s">
        <v>281</v>
      </c>
    </row>
    <row r="19" spans="1:14">
      <c r="A19" s="2" t="s">
        <v>45</v>
      </c>
      <c r="B19" s="1" t="s">
        <v>46</v>
      </c>
      <c r="C19" s="14">
        <v>1026.69</v>
      </c>
      <c r="F19" s="26">
        <f t="shared" si="0"/>
        <v>1026.69</v>
      </c>
      <c r="G19" s="29">
        <f t="shared" si="1"/>
        <v>20.533800000000003</v>
      </c>
      <c r="H19" s="29">
        <f t="shared" si="2"/>
        <v>77.001750000000001</v>
      </c>
      <c r="I19" s="29">
        <f>+INGENIERIA!N19</f>
        <v>0</v>
      </c>
      <c r="J19" s="26">
        <f t="shared" si="3"/>
        <v>1124.2255499999999</v>
      </c>
      <c r="K19" s="29">
        <f t="shared" si="4"/>
        <v>179.87608799999998</v>
      </c>
      <c r="L19" s="26">
        <f t="shared" si="5"/>
        <v>1304.1016379999999</v>
      </c>
      <c r="N19" s="1" t="s">
        <v>283</v>
      </c>
    </row>
    <row r="20" spans="1:14">
      <c r="A20" s="2" t="s">
        <v>47</v>
      </c>
      <c r="B20" s="1" t="s">
        <v>48</v>
      </c>
      <c r="C20" s="14">
        <v>1026.69</v>
      </c>
      <c r="F20" s="26">
        <f t="shared" si="0"/>
        <v>1026.69</v>
      </c>
      <c r="G20" s="29">
        <f t="shared" si="1"/>
        <v>20.533800000000003</v>
      </c>
      <c r="H20" s="29">
        <f t="shared" si="2"/>
        <v>77.001750000000001</v>
      </c>
      <c r="I20" s="29">
        <f>+INGENIERIA!N20</f>
        <v>0</v>
      </c>
      <c r="J20" s="26">
        <f t="shared" si="3"/>
        <v>1124.2255499999999</v>
      </c>
      <c r="K20" s="29">
        <f t="shared" si="4"/>
        <v>179.87608799999998</v>
      </c>
      <c r="L20" s="26">
        <f t="shared" si="5"/>
        <v>1304.1016379999999</v>
      </c>
      <c r="N20" s="1" t="s">
        <v>281</v>
      </c>
    </row>
    <row r="21" spans="1:14">
      <c r="A21" s="2" t="s">
        <v>49</v>
      </c>
      <c r="B21" s="1" t="s">
        <v>50</v>
      </c>
      <c r="C21" s="14">
        <v>13907.39</v>
      </c>
      <c r="F21" s="26">
        <f t="shared" si="0"/>
        <v>13907.39</v>
      </c>
      <c r="G21" s="29">
        <f t="shared" si="1"/>
        <v>278.14780000000002</v>
      </c>
      <c r="H21" s="29">
        <f t="shared" si="2"/>
        <v>1043.0542499999999</v>
      </c>
      <c r="I21" s="29">
        <f>+INGENIERIA!N21</f>
        <v>0</v>
      </c>
      <c r="J21" s="26">
        <f t="shared" si="3"/>
        <v>15228.592049999999</v>
      </c>
      <c r="K21" s="29">
        <f t="shared" si="4"/>
        <v>2436.5747280000001</v>
      </c>
      <c r="L21" s="26">
        <f t="shared" si="5"/>
        <v>17665.166777999999</v>
      </c>
      <c r="N21" s="1" t="s">
        <v>281</v>
      </c>
    </row>
    <row r="22" spans="1:14">
      <c r="A22" s="2" t="s">
        <v>51</v>
      </c>
      <c r="B22" s="1" t="s">
        <v>52</v>
      </c>
      <c r="C22" s="14">
        <v>11508.28</v>
      </c>
      <c r="F22" s="26">
        <f t="shared" si="0"/>
        <v>11508.28</v>
      </c>
      <c r="G22" s="29">
        <f t="shared" si="1"/>
        <v>230.16560000000001</v>
      </c>
      <c r="H22" s="29">
        <f t="shared" si="2"/>
        <v>863.12099999999998</v>
      </c>
      <c r="I22" s="29">
        <f>+INGENIERIA!N22</f>
        <v>0</v>
      </c>
      <c r="J22" s="26">
        <f t="shared" si="3"/>
        <v>12601.5666</v>
      </c>
      <c r="K22" s="29">
        <f t="shared" si="4"/>
        <v>2016.2506560000002</v>
      </c>
      <c r="L22" s="26">
        <f t="shared" si="5"/>
        <v>14617.817256</v>
      </c>
      <c r="N22" s="1" t="s">
        <v>283</v>
      </c>
    </row>
    <row r="23" spans="1:14">
      <c r="A23" s="2" t="s">
        <v>53</v>
      </c>
      <c r="B23" s="1" t="s">
        <v>54</v>
      </c>
      <c r="C23" s="14">
        <v>3924.75</v>
      </c>
      <c r="F23" s="26">
        <f t="shared" si="0"/>
        <v>3924.75</v>
      </c>
      <c r="G23" s="29">
        <f t="shared" si="1"/>
        <v>78.495000000000005</v>
      </c>
      <c r="H23" s="29">
        <f t="shared" si="2"/>
        <v>294.35624999999999</v>
      </c>
      <c r="I23" s="29">
        <f>+INGENIERIA!N23</f>
        <v>0</v>
      </c>
      <c r="J23" s="26">
        <f t="shared" si="3"/>
        <v>4297.6012499999997</v>
      </c>
      <c r="K23" s="29">
        <f t="shared" si="4"/>
        <v>687.61619999999994</v>
      </c>
      <c r="L23" s="26">
        <f t="shared" si="5"/>
        <v>4985.2174500000001</v>
      </c>
      <c r="N23" s="1" t="s">
        <v>281</v>
      </c>
    </row>
    <row r="24" spans="1:14">
      <c r="A24" s="2" t="s">
        <v>55</v>
      </c>
      <c r="B24" s="1" t="s">
        <v>56</v>
      </c>
      <c r="C24" s="14">
        <v>1666.69</v>
      </c>
      <c r="F24" s="26">
        <f t="shared" si="0"/>
        <v>1666.69</v>
      </c>
      <c r="G24" s="29">
        <f t="shared" si="1"/>
        <v>33.333800000000004</v>
      </c>
      <c r="H24" s="29">
        <f t="shared" si="2"/>
        <v>125.00175</v>
      </c>
      <c r="I24" s="29">
        <f>+INGENIERIA!N24</f>
        <v>0</v>
      </c>
      <c r="J24" s="26">
        <f t="shared" si="3"/>
        <v>1825.0255500000001</v>
      </c>
      <c r="K24" s="29">
        <f t="shared" si="4"/>
        <v>292.00408800000002</v>
      </c>
      <c r="L24" s="26">
        <f t="shared" si="5"/>
        <v>2117.029638</v>
      </c>
      <c r="N24" s="1" t="s">
        <v>281</v>
      </c>
    </row>
    <row r="25" spans="1:14">
      <c r="A25" s="2" t="s">
        <v>57</v>
      </c>
      <c r="B25" s="1" t="s">
        <v>58</v>
      </c>
      <c r="C25" s="14">
        <v>1516.69</v>
      </c>
      <c r="F25" s="26">
        <f t="shared" si="0"/>
        <v>1516.69</v>
      </c>
      <c r="G25" s="29">
        <f t="shared" si="1"/>
        <v>30.3338</v>
      </c>
      <c r="H25" s="29">
        <f t="shared" si="2"/>
        <v>113.75175</v>
      </c>
      <c r="I25" s="29">
        <f>+INGENIERIA!N25</f>
        <v>0</v>
      </c>
      <c r="J25" s="26">
        <f t="shared" si="3"/>
        <v>1660.7755500000001</v>
      </c>
      <c r="K25" s="29">
        <f t="shared" si="4"/>
        <v>265.72408799999999</v>
      </c>
      <c r="L25" s="26">
        <f t="shared" si="5"/>
        <v>1926.499638</v>
      </c>
      <c r="N25" s="1" t="s">
        <v>281</v>
      </c>
    </row>
    <row r="26" spans="1:14">
      <c r="A26" s="2" t="s">
        <v>59</v>
      </c>
      <c r="B26" s="1" t="s">
        <v>60</v>
      </c>
      <c r="C26" s="14">
        <v>1026.69</v>
      </c>
      <c r="F26" s="26">
        <f t="shared" si="0"/>
        <v>1026.69</v>
      </c>
      <c r="G26" s="29">
        <f t="shared" si="1"/>
        <v>20.533800000000003</v>
      </c>
      <c r="H26" s="29">
        <f t="shared" si="2"/>
        <v>77.001750000000001</v>
      </c>
      <c r="I26" s="29">
        <f>+INGENIERIA!N26</f>
        <v>0</v>
      </c>
      <c r="J26" s="26">
        <f t="shared" si="3"/>
        <v>1124.2255499999999</v>
      </c>
      <c r="K26" s="29">
        <f t="shared" si="4"/>
        <v>179.87608799999998</v>
      </c>
      <c r="L26" s="26">
        <f t="shared" si="5"/>
        <v>1304.1016379999999</v>
      </c>
      <c r="N26" s="1" t="s">
        <v>281</v>
      </c>
    </row>
    <row r="27" spans="1:14">
      <c r="A27" s="2" t="s">
        <v>61</v>
      </c>
      <c r="B27" s="1" t="s">
        <v>62</v>
      </c>
      <c r="C27" s="14">
        <v>533.32000000000005</v>
      </c>
      <c r="F27" s="26">
        <f t="shared" si="0"/>
        <v>533.32000000000005</v>
      </c>
      <c r="G27" s="29">
        <f t="shared" si="1"/>
        <v>10.666400000000001</v>
      </c>
      <c r="H27" s="29">
        <f t="shared" si="2"/>
        <v>39.999000000000002</v>
      </c>
      <c r="I27" s="29">
        <f>+INGENIERIA!N27</f>
        <v>0</v>
      </c>
      <c r="J27" s="26">
        <f t="shared" si="3"/>
        <v>583.98540000000003</v>
      </c>
      <c r="K27" s="29">
        <f t="shared" si="4"/>
        <v>93.437664000000012</v>
      </c>
      <c r="L27" s="26">
        <f t="shared" si="5"/>
        <v>677.42306400000007</v>
      </c>
      <c r="N27" s="1" t="s">
        <v>282</v>
      </c>
    </row>
    <row r="28" spans="1:14">
      <c r="A28" s="2" t="s">
        <v>63</v>
      </c>
      <c r="B28" s="1" t="s">
        <v>64</v>
      </c>
      <c r="C28" s="14">
        <v>1754.01</v>
      </c>
      <c r="F28" s="26">
        <f t="shared" si="0"/>
        <v>1754.01</v>
      </c>
      <c r="G28" s="29">
        <f t="shared" si="1"/>
        <v>35.080199999999998</v>
      </c>
      <c r="H28" s="29">
        <f t="shared" si="2"/>
        <v>131.55074999999999</v>
      </c>
      <c r="I28" s="29">
        <f>+INGENIERIA!N28</f>
        <v>0</v>
      </c>
      <c r="J28" s="26">
        <f t="shared" si="3"/>
        <v>1920.64095</v>
      </c>
      <c r="K28" s="29">
        <f t="shared" si="4"/>
        <v>307.30255199999999</v>
      </c>
      <c r="L28" s="26">
        <f t="shared" si="5"/>
        <v>2227.9435020000001</v>
      </c>
      <c r="N28" s="1" t="s">
        <v>282</v>
      </c>
    </row>
    <row r="29" spans="1:14">
      <c r="A29" s="2" t="s">
        <v>65</v>
      </c>
      <c r="B29" s="1" t="s">
        <v>66</v>
      </c>
      <c r="C29" s="14">
        <v>2064.9499999999998</v>
      </c>
      <c r="F29" s="26">
        <f t="shared" si="0"/>
        <v>2064.9499999999998</v>
      </c>
      <c r="G29" s="29">
        <f t="shared" si="1"/>
        <v>41.298999999999999</v>
      </c>
      <c r="H29" s="29">
        <f t="shared" si="2"/>
        <v>154.87124999999997</v>
      </c>
      <c r="I29" s="29">
        <f>+INGENIERIA!N29</f>
        <v>0</v>
      </c>
      <c r="J29" s="26">
        <f t="shared" si="3"/>
        <v>2261.1202499999999</v>
      </c>
      <c r="K29" s="29">
        <f t="shared" si="4"/>
        <v>361.77924000000002</v>
      </c>
      <c r="L29" s="26">
        <f t="shared" si="5"/>
        <v>2622.8994899999998</v>
      </c>
      <c r="N29" s="1" t="s">
        <v>282</v>
      </c>
    </row>
    <row r="30" spans="1:14">
      <c r="A30" s="2" t="s">
        <v>67</v>
      </c>
      <c r="B30" s="1" t="s">
        <v>68</v>
      </c>
      <c r="C30" s="14">
        <v>6459.8</v>
      </c>
      <c r="F30" s="26">
        <f t="shared" si="0"/>
        <v>6459.8</v>
      </c>
      <c r="G30" s="29">
        <f t="shared" si="1"/>
        <v>129.196</v>
      </c>
      <c r="H30" s="29">
        <f t="shared" si="2"/>
        <v>484.48500000000001</v>
      </c>
      <c r="I30" s="29">
        <f>+INGENIERIA!N30</f>
        <v>0</v>
      </c>
      <c r="J30" s="26">
        <f t="shared" si="3"/>
        <v>7073.4809999999998</v>
      </c>
      <c r="K30" s="29">
        <f t="shared" si="4"/>
        <v>1131.7569599999999</v>
      </c>
      <c r="L30" s="26">
        <f t="shared" si="5"/>
        <v>8205.2379600000004</v>
      </c>
      <c r="N30" s="1" t="s">
        <v>281</v>
      </c>
    </row>
    <row r="31" spans="1:14">
      <c r="A31" s="2" t="s">
        <v>69</v>
      </c>
      <c r="B31" s="1" t="s">
        <v>70</v>
      </c>
      <c r="C31" s="14">
        <v>855.57</v>
      </c>
      <c r="F31" s="26">
        <f t="shared" si="0"/>
        <v>855.57</v>
      </c>
      <c r="G31" s="29">
        <f t="shared" si="1"/>
        <v>17.1114</v>
      </c>
      <c r="H31" s="29">
        <f t="shared" si="2"/>
        <v>64.167749999999998</v>
      </c>
      <c r="I31" s="29">
        <f>+INGENIERIA!N31</f>
        <v>0</v>
      </c>
      <c r="J31" s="26">
        <f t="shared" si="3"/>
        <v>936.84915000000001</v>
      </c>
      <c r="K31" s="29">
        <f t="shared" si="4"/>
        <v>149.89586400000002</v>
      </c>
      <c r="L31" s="26">
        <f t="shared" si="5"/>
        <v>1086.7450140000001</v>
      </c>
      <c r="N31" s="1" t="s">
        <v>281</v>
      </c>
    </row>
    <row r="32" spans="1:14">
      <c r="A32" s="2" t="s">
        <v>71</v>
      </c>
      <c r="B32" s="1" t="s">
        <v>72</v>
      </c>
      <c r="C32" s="14">
        <v>3264.03</v>
      </c>
      <c r="F32" s="26">
        <f t="shared" si="0"/>
        <v>3264.03</v>
      </c>
      <c r="G32" s="29">
        <f t="shared" si="1"/>
        <v>65.280600000000007</v>
      </c>
      <c r="H32" s="29">
        <f t="shared" si="2"/>
        <v>244.80225000000002</v>
      </c>
      <c r="I32" s="29">
        <f>+INGENIERIA!N32</f>
        <v>0</v>
      </c>
      <c r="J32" s="26">
        <f t="shared" si="3"/>
        <v>3574.1128500000004</v>
      </c>
      <c r="K32" s="29">
        <f t="shared" si="4"/>
        <v>571.85805600000003</v>
      </c>
      <c r="L32" s="26">
        <f t="shared" si="5"/>
        <v>4145.9709060000005</v>
      </c>
      <c r="N32" s="1" t="s">
        <v>282</v>
      </c>
    </row>
    <row r="33" spans="1:14">
      <c r="A33" s="2" t="s">
        <v>73</v>
      </c>
      <c r="B33" s="1" t="s">
        <v>74</v>
      </c>
      <c r="C33" s="14">
        <v>3383.41</v>
      </c>
      <c r="F33" s="26">
        <f t="shared" si="0"/>
        <v>3383.41</v>
      </c>
      <c r="G33" s="29">
        <f t="shared" si="1"/>
        <v>67.668199999999999</v>
      </c>
      <c r="H33" s="29">
        <f t="shared" si="2"/>
        <v>253.75574999999998</v>
      </c>
      <c r="I33" s="29">
        <f>+INGENIERIA!N33</f>
        <v>0</v>
      </c>
      <c r="J33" s="26">
        <f t="shared" si="3"/>
        <v>3704.8339499999997</v>
      </c>
      <c r="K33" s="29">
        <f t="shared" si="4"/>
        <v>592.77343199999996</v>
      </c>
      <c r="L33" s="26">
        <f t="shared" si="5"/>
        <v>4297.6073820000001</v>
      </c>
      <c r="N33" s="1" t="s">
        <v>281</v>
      </c>
    </row>
    <row r="34" spans="1:14">
      <c r="A34" s="2" t="s">
        <v>75</v>
      </c>
      <c r="B34" s="1" t="s">
        <v>76</v>
      </c>
      <c r="C34" s="14">
        <v>8098.47</v>
      </c>
      <c r="F34" s="26">
        <f t="shared" si="0"/>
        <v>8098.47</v>
      </c>
      <c r="G34" s="29">
        <f t="shared" si="1"/>
        <v>161.96940000000001</v>
      </c>
      <c r="H34" s="29">
        <f t="shared" si="2"/>
        <v>607.38525000000004</v>
      </c>
      <c r="I34" s="29">
        <f>+INGENIERIA!N34</f>
        <v>0</v>
      </c>
      <c r="J34" s="26">
        <f t="shared" si="3"/>
        <v>8867.8246500000005</v>
      </c>
      <c r="K34" s="29">
        <f t="shared" si="4"/>
        <v>1418.851944</v>
      </c>
      <c r="L34" s="26">
        <f t="shared" si="5"/>
        <v>10286.676594</v>
      </c>
      <c r="N34" s="1" t="s">
        <v>281</v>
      </c>
    </row>
    <row r="35" spans="1:14">
      <c r="A35" s="2" t="s">
        <v>77</v>
      </c>
      <c r="B35" s="1" t="s">
        <v>78</v>
      </c>
      <c r="C35" s="14">
        <v>5999.97</v>
      </c>
      <c r="F35" s="26">
        <f t="shared" si="0"/>
        <v>5999.97</v>
      </c>
      <c r="G35" s="29">
        <f t="shared" si="1"/>
        <v>119.99940000000001</v>
      </c>
      <c r="H35" s="29">
        <f t="shared" si="2"/>
        <v>449.99775</v>
      </c>
      <c r="I35" s="29">
        <f>+INGENIERIA!N35</f>
        <v>0</v>
      </c>
      <c r="J35" s="26">
        <f t="shared" si="3"/>
        <v>6569.9671500000004</v>
      </c>
      <c r="K35" s="29">
        <f t="shared" si="4"/>
        <v>1051.1947440000001</v>
      </c>
      <c r="L35" s="26">
        <f t="shared" si="5"/>
        <v>7621.1618940000008</v>
      </c>
      <c r="N35" s="1" t="s">
        <v>281</v>
      </c>
    </row>
    <row r="36" spans="1:14">
      <c r="A36" s="2" t="s">
        <v>79</v>
      </c>
      <c r="B36" s="1" t="s">
        <v>80</v>
      </c>
      <c r="C36" s="14">
        <v>2100</v>
      </c>
      <c r="F36" s="26">
        <f t="shared" si="0"/>
        <v>2100</v>
      </c>
      <c r="G36" s="29">
        <f t="shared" si="1"/>
        <v>42</v>
      </c>
      <c r="H36" s="29">
        <f t="shared" si="2"/>
        <v>157.5</v>
      </c>
      <c r="I36" s="29">
        <f>+INGENIERIA!N36</f>
        <v>0</v>
      </c>
      <c r="J36" s="26">
        <f t="shared" si="3"/>
        <v>2299.5</v>
      </c>
      <c r="K36" s="29">
        <f t="shared" si="4"/>
        <v>367.92</v>
      </c>
      <c r="L36" s="26">
        <f t="shared" si="5"/>
        <v>2667.42</v>
      </c>
      <c r="N36" s="1" t="s">
        <v>281</v>
      </c>
    </row>
    <row r="37" spans="1:14">
      <c r="A37" s="2" t="s">
        <v>81</v>
      </c>
      <c r="B37" s="1" t="s">
        <v>82</v>
      </c>
      <c r="C37" s="14">
        <v>2823.88</v>
      </c>
      <c r="F37" s="26">
        <f t="shared" si="0"/>
        <v>2823.88</v>
      </c>
      <c r="G37" s="29">
        <f t="shared" si="1"/>
        <v>56.477600000000002</v>
      </c>
      <c r="H37" s="29">
        <f t="shared" si="2"/>
        <v>211.791</v>
      </c>
      <c r="I37" s="29">
        <f>+INGENIERIA!N37</f>
        <v>0</v>
      </c>
      <c r="J37" s="26">
        <f t="shared" si="3"/>
        <v>3092.1486000000004</v>
      </c>
      <c r="K37" s="29">
        <f t="shared" si="4"/>
        <v>494.74377600000008</v>
      </c>
      <c r="L37" s="26">
        <f t="shared" si="5"/>
        <v>3586.8923760000007</v>
      </c>
      <c r="N37" s="1" t="s">
        <v>281</v>
      </c>
    </row>
    <row r="38" spans="1:14">
      <c r="A38" s="2" t="s">
        <v>83</v>
      </c>
      <c r="B38" s="1" t="s">
        <v>84</v>
      </c>
      <c r="C38" s="14">
        <v>3985.31</v>
      </c>
      <c r="F38" s="26">
        <f t="shared" si="0"/>
        <v>3985.31</v>
      </c>
      <c r="G38" s="29">
        <f t="shared" si="1"/>
        <v>79.706199999999995</v>
      </c>
      <c r="H38" s="29">
        <f t="shared" si="2"/>
        <v>298.89824999999996</v>
      </c>
      <c r="I38" s="29">
        <f>+INGENIERIA!N38</f>
        <v>0</v>
      </c>
      <c r="J38" s="26">
        <f t="shared" si="3"/>
        <v>4363.9144500000002</v>
      </c>
      <c r="K38" s="29">
        <f t="shared" si="4"/>
        <v>698.22631200000001</v>
      </c>
      <c r="L38" s="26">
        <f t="shared" si="5"/>
        <v>5062.140762</v>
      </c>
      <c r="N38" s="1" t="s">
        <v>281</v>
      </c>
    </row>
    <row r="39" spans="1:14">
      <c r="A39" s="2" t="s">
        <v>85</v>
      </c>
      <c r="B39" s="1" t="s">
        <v>86</v>
      </c>
      <c r="C39" s="14">
        <v>5056.67</v>
      </c>
      <c r="F39" s="26">
        <f t="shared" si="0"/>
        <v>5056.67</v>
      </c>
      <c r="G39" s="29">
        <f t="shared" si="1"/>
        <v>101.13340000000001</v>
      </c>
      <c r="H39" s="29">
        <f t="shared" si="2"/>
        <v>379.25024999999999</v>
      </c>
      <c r="I39" s="29">
        <f>+INGENIERIA!N39</f>
        <v>0</v>
      </c>
      <c r="J39" s="26">
        <f t="shared" si="3"/>
        <v>5537.0536499999998</v>
      </c>
      <c r="K39" s="29">
        <f t="shared" si="4"/>
        <v>885.928584</v>
      </c>
      <c r="L39" s="26">
        <f t="shared" si="5"/>
        <v>6422.9822340000001</v>
      </c>
      <c r="N39" s="1" t="s">
        <v>281</v>
      </c>
    </row>
    <row r="40" spans="1:14">
      <c r="A40" s="2" t="s">
        <v>87</v>
      </c>
      <c r="B40" s="1" t="s">
        <v>88</v>
      </c>
      <c r="C40" s="14">
        <v>6142.51</v>
      </c>
      <c r="F40" s="26">
        <f t="shared" si="0"/>
        <v>6142.51</v>
      </c>
      <c r="G40" s="29">
        <f t="shared" si="1"/>
        <v>122.8502</v>
      </c>
      <c r="H40" s="29">
        <f t="shared" si="2"/>
        <v>460.68824999999998</v>
      </c>
      <c r="I40" s="29">
        <f>+INGENIERIA!N40</f>
        <v>0</v>
      </c>
      <c r="J40" s="26">
        <f t="shared" si="3"/>
        <v>6726.0484500000002</v>
      </c>
      <c r="K40" s="29">
        <f t="shared" si="4"/>
        <v>1076.1677520000001</v>
      </c>
      <c r="L40" s="26">
        <f t="shared" si="5"/>
        <v>7802.2162020000005</v>
      </c>
      <c r="N40" s="1" t="s">
        <v>282</v>
      </c>
    </row>
    <row r="41" spans="1:14">
      <c r="A41" s="2" t="s">
        <v>89</v>
      </c>
      <c r="B41" s="1" t="s">
        <v>90</v>
      </c>
      <c r="C41" s="14">
        <v>2598.08</v>
      </c>
      <c r="F41" s="26">
        <f t="shared" si="0"/>
        <v>2598.08</v>
      </c>
      <c r="G41" s="29">
        <f t="shared" si="1"/>
        <v>51.961599999999997</v>
      </c>
      <c r="H41" s="29">
        <f t="shared" si="2"/>
        <v>194.85599999999999</v>
      </c>
      <c r="I41" s="29">
        <f>+INGENIERIA!N41</f>
        <v>0</v>
      </c>
      <c r="J41" s="26">
        <f t="shared" si="3"/>
        <v>2844.8976000000002</v>
      </c>
      <c r="K41" s="29">
        <f t="shared" si="4"/>
        <v>455.18361600000003</v>
      </c>
      <c r="L41" s="26">
        <f t="shared" si="5"/>
        <v>3300.0812160000005</v>
      </c>
      <c r="N41" s="1" t="s">
        <v>281</v>
      </c>
    </row>
    <row r="42" spans="1:14">
      <c r="A42" s="2" t="s">
        <v>91</v>
      </c>
      <c r="B42" s="1" t="s">
        <v>92</v>
      </c>
      <c r="C42" s="14">
        <v>4283.55</v>
      </c>
      <c r="F42" s="26">
        <f t="shared" si="0"/>
        <v>4283.55</v>
      </c>
      <c r="G42" s="29">
        <f t="shared" si="1"/>
        <v>85.671000000000006</v>
      </c>
      <c r="H42" s="29">
        <f t="shared" si="2"/>
        <v>321.26625000000001</v>
      </c>
      <c r="I42" s="29">
        <f>+INGENIERIA!N42</f>
        <v>0</v>
      </c>
      <c r="J42" s="26">
        <f t="shared" si="3"/>
        <v>4690.4872500000001</v>
      </c>
      <c r="K42" s="29">
        <f t="shared" si="4"/>
        <v>750.47796000000005</v>
      </c>
      <c r="L42" s="26">
        <f t="shared" si="5"/>
        <v>5440.9652100000003</v>
      </c>
      <c r="N42" s="1" t="s">
        <v>283</v>
      </c>
    </row>
    <row r="43" spans="1:14">
      <c r="A43" s="2" t="s">
        <v>93</v>
      </c>
      <c r="B43" s="1" t="s">
        <v>94</v>
      </c>
      <c r="C43" s="14">
        <v>3526.69</v>
      </c>
      <c r="F43" s="26">
        <f t="shared" si="0"/>
        <v>3526.69</v>
      </c>
      <c r="G43" s="29">
        <f t="shared" si="1"/>
        <v>70.533799999999999</v>
      </c>
      <c r="H43" s="29">
        <f t="shared" si="2"/>
        <v>264.50175000000002</v>
      </c>
      <c r="I43" s="29">
        <f>+INGENIERIA!N43</f>
        <v>0</v>
      </c>
      <c r="J43" s="26">
        <f t="shared" si="3"/>
        <v>3861.7255500000001</v>
      </c>
      <c r="K43" s="29">
        <f t="shared" si="4"/>
        <v>617.87608799999998</v>
      </c>
      <c r="L43" s="26">
        <f t="shared" si="5"/>
        <v>4479.6016380000001</v>
      </c>
      <c r="N43" s="1" t="s">
        <v>281</v>
      </c>
    </row>
    <row r="44" spans="1:14">
      <c r="A44" s="2" t="s">
        <v>95</v>
      </c>
      <c r="B44" s="1" t="s">
        <v>96</v>
      </c>
      <c r="C44" s="14">
        <v>13688.22</v>
      </c>
      <c r="F44" s="26">
        <f t="shared" si="0"/>
        <v>13688.22</v>
      </c>
      <c r="G44" s="29">
        <f t="shared" si="1"/>
        <v>273.76439999999997</v>
      </c>
      <c r="H44" s="29">
        <f t="shared" si="2"/>
        <v>1026.6164999999999</v>
      </c>
      <c r="I44" s="29">
        <f>+INGENIERIA!N44</f>
        <v>0</v>
      </c>
      <c r="J44" s="26">
        <f t="shared" si="3"/>
        <v>14988.600899999999</v>
      </c>
      <c r="K44" s="29">
        <f t="shared" si="4"/>
        <v>2398.176144</v>
      </c>
      <c r="L44" s="26">
        <f t="shared" si="5"/>
        <v>17386.777043999999</v>
      </c>
      <c r="N44" s="1" t="s">
        <v>283</v>
      </c>
    </row>
    <row r="45" spans="1:14">
      <c r="A45" s="2" t="s">
        <v>97</v>
      </c>
      <c r="B45" s="1" t="s">
        <v>98</v>
      </c>
      <c r="C45" s="14">
        <v>1263.9100000000001</v>
      </c>
      <c r="F45" s="26">
        <f t="shared" si="0"/>
        <v>1263.9100000000001</v>
      </c>
      <c r="G45" s="29">
        <f t="shared" si="1"/>
        <v>25.278200000000002</v>
      </c>
      <c r="H45" s="29">
        <f t="shared" si="2"/>
        <v>94.79325</v>
      </c>
      <c r="I45" s="29">
        <f>+INGENIERIA!N45</f>
        <v>0</v>
      </c>
      <c r="J45" s="26">
        <f t="shared" si="3"/>
        <v>1383.98145</v>
      </c>
      <c r="K45" s="29">
        <f t="shared" si="4"/>
        <v>221.43703200000002</v>
      </c>
      <c r="L45" s="26">
        <f t="shared" si="5"/>
        <v>1605.418482</v>
      </c>
      <c r="N45" s="1" t="s">
        <v>284</v>
      </c>
    </row>
    <row r="46" spans="1:14">
      <c r="A46" s="2" t="s">
        <v>99</v>
      </c>
      <c r="B46" s="1" t="s">
        <v>100</v>
      </c>
      <c r="C46" s="14">
        <v>5897.58</v>
      </c>
      <c r="F46" s="26">
        <f t="shared" si="0"/>
        <v>5897.58</v>
      </c>
      <c r="G46" s="29">
        <f t="shared" si="1"/>
        <v>117.9516</v>
      </c>
      <c r="H46" s="29">
        <f t="shared" si="2"/>
        <v>442.31849999999997</v>
      </c>
      <c r="I46" s="29">
        <f>+INGENIERIA!N46</f>
        <v>0</v>
      </c>
      <c r="J46" s="26">
        <f t="shared" si="3"/>
        <v>6457.8501000000006</v>
      </c>
      <c r="K46" s="29">
        <f t="shared" si="4"/>
        <v>1033.256016</v>
      </c>
      <c r="L46" s="26">
        <f t="shared" si="5"/>
        <v>7491.1061160000008</v>
      </c>
      <c r="N46" s="1" t="s">
        <v>281</v>
      </c>
    </row>
    <row r="47" spans="1:14">
      <c r="A47" s="2" t="s">
        <v>101</v>
      </c>
      <c r="B47" s="1" t="s">
        <v>102</v>
      </c>
      <c r="C47" s="14">
        <v>6746</v>
      </c>
      <c r="F47" s="26">
        <f t="shared" si="0"/>
        <v>6746</v>
      </c>
      <c r="G47" s="29">
        <f t="shared" si="1"/>
        <v>134.92000000000002</v>
      </c>
      <c r="H47" s="29">
        <f t="shared" si="2"/>
        <v>505.95</v>
      </c>
      <c r="I47" s="29">
        <f>+INGENIERIA!N47</f>
        <v>0</v>
      </c>
      <c r="J47" s="26">
        <f t="shared" si="3"/>
        <v>7386.87</v>
      </c>
      <c r="K47" s="29">
        <f t="shared" si="4"/>
        <v>1181.8992000000001</v>
      </c>
      <c r="L47" s="26">
        <f t="shared" si="5"/>
        <v>8568.7692000000006</v>
      </c>
      <c r="N47" s="1" t="s">
        <v>281</v>
      </c>
    </row>
    <row r="48" spans="1:14">
      <c r="A48" s="2" t="s">
        <v>103</v>
      </c>
      <c r="B48" s="1" t="s">
        <v>104</v>
      </c>
      <c r="C48" s="14">
        <v>1026.69</v>
      </c>
      <c r="F48" s="26">
        <f t="shared" si="0"/>
        <v>1026.69</v>
      </c>
      <c r="G48" s="29">
        <f t="shared" si="1"/>
        <v>20.533800000000003</v>
      </c>
      <c r="H48" s="29">
        <f t="shared" si="2"/>
        <v>77.001750000000001</v>
      </c>
      <c r="I48" s="29">
        <f>+INGENIERIA!N48</f>
        <v>0</v>
      </c>
      <c r="J48" s="26">
        <f t="shared" si="3"/>
        <v>1124.2255499999999</v>
      </c>
      <c r="K48" s="29">
        <f t="shared" si="4"/>
        <v>179.87608799999998</v>
      </c>
      <c r="L48" s="26">
        <f t="shared" si="5"/>
        <v>1304.1016379999999</v>
      </c>
      <c r="N48" s="1" t="s">
        <v>281</v>
      </c>
    </row>
    <row r="49" spans="1:14">
      <c r="A49" s="2" t="s">
        <v>105</v>
      </c>
      <c r="B49" s="1" t="s">
        <v>106</v>
      </c>
      <c r="C49" s="14">
        <v>8058.93</v>
      </c>
      <c r="F49" s="26">
        <f t="shared" si="0"/>
        <v>8058.93</v>
      </c>
      <c r="G49" s="29">
        <f t="shared" si="1"/>
        <v>161.17860000000002</v>
      </c>
      <c r="H49" s="29">
        <f t="shared" si="2"/>
        <v>604.41975000000002</v>
      </c>
      <c r="I49" s="29">
        <f>+INGENIERIA!N49</f>
        <v>0</v>
      </c>
      <c r="J49" s="26">
        <f t="shared" si="3"/>
        <v>8824.5283500000005</v>
      </c>
      <c r="K49" s="29">
        <f t="shared" si="4"/>
        <v>1411.9245360000002</v>
      </c>
      <c r="L49" s="26">
        <f t="shared" si="5"/>
        <v>10236.452886000001</v>
      </c>
      <c r="N49" s="1" t="s">
        <v>281</v>
      </c>
    </row>
    <row r="50" spans="1:14">
      <c r="A50" s="2" t="s">
        <v>107</v>
      </c>
      <c r="B50" s="1" t="s">
        <v>108</v>
      </c>
      <c r="C50" s="14">
        <v>7020.08</v>
      </c>
      <c r="F50" s="26">
        <f t="shared" si="0"/>
        <v>7020.08</v>
      </c>
      <c r="G50" s="29">
        <f t="shared" si="1"/>
        <v>140.4016</v>
      </c>
      <c r="H50" s="29">
        <f t="shared" si="2"/>
        <v>526.50599999999997</v>
      </c>
      <c r="I50" s="29">
        <f>+INGENIERIA!N50</f>
        <v>0</v>
      </c>
      <c r="J50" s="26">
        <f t="shared" si="3"/>
        <v>7686.9876000000004</v>
      </c>
      <c r="K50" s="29">
        <f t="shared" si="4"/>
        <v>1229.9180160000001</v>
      </c>
      <c r="L50" s="26">
        <f t="shared" si="5"/>
        <v>8916.905616</v>
      </c>
      <c r="N50" s="1" t="s">
        <v>281</v>
      </c>
    </row>
    <row r="51" spans="1:14">
      <c r="A51" s="2" t="s">
        <v>109</v>
      </c>
      <c r="B51" s="1" t="s">
        <v>110</v>
      </c>
      <c r="C51" s="14">
        <v>1026.69</v>
      </c>
      <c r="F51" s="26">
        <f t="shared" si="0"/>
        <v>1026.69</v>
      </c>
      <c r="G51" s="29">
        <f t="shared" si="1"/>
        <v>20.533800000000003</v>
      </c>
      <c r="H51" s="29">
        <f t="shared" si="2"/>
        <v>77.001750000000001</v>
      </c>
      <c r="I51" s="29">
        <f>+INGENIERIA!N51</f>
        <v>0</v>
      </c>
      <c r="J51" s="26">
        <f t="shared" si="3"/>
        <v>1124.2255499999999</v>
      </c>
      <c r="K51" s="29">
        <f t="shared" si="4"/>
        <v>179.87608799999998</v>
      </c>
      <c r="L51" s="26">
        <f t="shared" si="5"/>
        <v>1304.1016379999999</v>
      </c>
      <c r="N51" s="1" t="s">
        <v>283</v>
      </c>
    </row>
    <row r="52" spans="1:14">
      <c r="A52" s="2" t="s">
        <v>111</v>
      </c>
      <c r="B52" s="1" t="s">
        <v>112</v>
      </c>
      <c r="C52" s="14">
        <v>1026.69</v>
      </c>
      <c r="F52" s="26">
        <f t="shared" si="0"/>
        <v>1026.69</v>
      </c>
      <c r="G52" s="29">
        <f t="shared" si="1"/>
        <v>20.533800000000003</v>
      </c>
      <c r="H52" s="29">
        <f t="shared" si="2"/>
        <v>77.001750000000001</v>
      </c>
      <c r="I52" s="29">
        <f>+INGENIERIA!N52</f>
        <v>0</v>
      </c>
      <c r="J52" s="26">
        <f t="shared" si="3"/>
        <v>1124.2255499999999</v>
      </c>
      <c r="K52" s="29">
        <f t="shared" si="4"/>
        <v>179.87608799999998</v>
      </c>
      <c r="L52" s="26">
        <f t="shared" si="5"/>
        <v>1304.1016379999999</v>
      </c>
      <c r="N52" s="1" t="s">
        <v>281</v>
      </c>
    </row>
    <row r="53" spans="1:14">
      <c r="A53" s="2" t="s">
        <v>113</v>
      </c>
      <c r="B53" s="1" t="s">
        <v>114</v>
      </c>
      <c r="C53" s="14">
        <v>1516.69</v>
      </c>
      <c r="F53" s="26">
        <f t="shared" si="0"/>
        <v>1516.69</v>
      </c>
      <c r="G53" s="29">
        <f t="shared" si="1"/>
        <v>30.3338</v>
      </c>
      <c r="H53" s="29">
        <f t="shared" si="2"/>
        <v>113.75175</v>
      </c>
      <c r="I53" s="29">
        <f>+INGENIERIA!N53</f>
        <v>0</v>
      </c>
      <c r="J53" s="26">
        <f t="shared" si="3"/>
        <v>1660.7755500000001</v>
      </c>
      <c r="K53" s="29">
        <f t="shared" si="4"/>
        <v>265.72408799999999</v>
      </c>
      <c r="L53" s="26">
        <f t="shared" si="5"/>
        <v>1926.499638</v>
      </c>
      <c r="N53" s="1" t="s">
        <v>284</v>
      </c>
    </row>
    <row r="54" spans="1:14">
      <c r="A54" s="2" t="s">
        <v>115</v>
      </c>
      <c r="B54" s="1" t="s">
        <v>116</v>
      </c>
      <c r="C54" s="14">
        <v>1026.69</v>
      </c>
      <c r="F54" s="26">
        <f t="shared" si="0"/>
        <v>1026.69</v>
      </c>
      <c r="G54" s="29">
        <f t="shared" si="1"/>
        <v>20.533800000000003</v>
      </c>
      <c r="H54" s="29">
        <f t="shared" si="2"/>
        <v>77.001750000000001</v>
      </c>
      <c r="I54" s="29">
        <f>+INGENIERIA!N54</f>
        <v>0</v>
      </c>
      <c r="J54" s="26">
        <f t="shared" si="3"/>
        <v>1124.2255499999999</v>
      </c>
      <c r="K54" s="29">
        <f t="shared" si="4"/>
        <v>179.87608799999998</v>
      </c>
      <c r="L54" s="26">
        <f t="shared" si="5"/>
        <v>1304.1016379999999</v>
      </c>
      <c r="N54" s="1" t="s">
        <v>281</v>
      </c>
    </row>
    <row r="55" spans="1:14">
      <c r="A55" s="2" t="s">
        <v>117</v>
      </c>
      <c r="B55" s="1" t="s">
        <v>118</v>
      </c>
      <c r="C55" s="14">
        <v>2463.29</v>
      </c>
      <c r="F55" s="26">
        <f t="shared" si="0"/>
        <v>2463.29</v>
      </c>
      <c r="G55" s="29">
        <f t="shared" si="1"/>
        <v>49.265799999999999</v>
      </c>
      <c r="H55" s="29">
        <f t="shared" si="2"/>
        <v>184.74674999999999</v>
      </c>
      <c r="I55" s="29">
        <f>+INGENIERIA!N55</f>
        <v>0</v>
      </c>
      <c r="J55" s="26">
        <f t="shared" si="3"/>
        <v>2697.3025499999999</v>
      </c>
      <c r="K55" s="29">
        <f t="shared" si="4"/>
        <v>431.56840799999998</v>
      </c>
      <c r="L55" s="26">
        <f t="shared" si="5"/>
        <v>3128.870958</v>
      </c>
      <c r="N55" s="1" t="s">
        <v>282</v>
      </c>
    </row>
    <row r="56" spans="1:14">
      <c r="A56" s="2" t="s">
        <v>119</v>
      </c>
      <c r="B56" s="1" t="s">
        <v>120</v>
      </c>
      <c r="C56" s="14">
        <v>1025.99</v>
      </c>
      <c r="F56" s="26">
        <f t="shared" si="0"/>
        <v>1025.99</v>
      </c>
      <c r="G56" s="29">
        <f t="shared" si="1"/>
        <v>20.5198</v>
      </c>
      <c r="H56" s="29">
        <f t="shared" si="2"/>
        <v>76.949249999999992</v>
      </c>
      <c r="I56" s="29">
        <f>+INGENIERIA!N56</f>
        <v>0</v>
      </c>
      <c r="J56" s="26">
        <f t="shared" si="3"/>
        <v>1123.4590499999999</v>
      </c>
      <c r="K56" s="29">
        <f t="shared" si="4"/>
        <v>179.75344799999999</v>
      </c>
      <c r="L56" s="26">
        <f t="shared" si="5"/>
        <v>1303.2124979999999</v>
      </c>
      <c r="N56" s="1" t="s">
        <v>283</v>
      </c>
    </row>
    <row r="57" spans="1:14">
      <c r="A57" s="2" t="s">
        <v>121</v>
      </c>
      <c r="B57" s="1" t="s">
        <v>122</v>
      </c>
      <c r="C57" s="14">
        <v>8388.2000000000007</v>
      </c>
      <c r="F57" s="26">
        <f t="shared" si="0"/>
        <v>8388.2000000000007</v>
      </c>
      <c r="G57" s="29">
        <f t="shared" si="1"/>
        <v>167.76400000000001</v>
      </c>
      <c r="H57" s="29">
        <f t="shared" si="2"/>
        <v>629.11500000000001</v>
      </c>
      <c r="I57" s="29">
        <f>+INGENIERIA!N57</f>
        <v>0</v>
      </c>
      <c r="J57" s="26">
        <f t="shared" si="3"/>
        <v>9185.0789999999997</v>
      </c>
      <c r="K57" s="29">
        <f t="shared" si="4"/>
        <v>1469.6126400000001</v>
      </c>
      <c r="L57" s="26">
        <f t="shared" si="5"/>
        <v>10654.691639999999</v>
      </c>
      <c r="N57" s="1" t="s">
        <v>281</v>
      </c>
    </row>
    <row r="58" spans="1:14">
      <c r="A58" s="2" t="s">
        <v>123</v>
      </c>
      <c r="B58" s="1" t="s">
        <v>124</v>
      </c>
      <c r="C58" s="14">
        <v>1026.69</v>
      </c>
      <c r="F58" s="26">
        <f t="shared" si="0"/>
        <v>1026.69</v>
      </c>
      <c r="G58" s="29">
        <f t="shared" si="1"/>
        <v>20.533800000000003</v>
      </c>
      <c r="H58" s="29">
        <f t="shared" si="2"/>
        <v>77.001750000000001</v>
      </c>
      <c r="I58" s="29">
        <f>+INGENIERIA!N58</f>
        <v>0</v>
      </c>
      <c r="J58" s="26">
        <f t="shared" si="3"/>
        <v>1124.2255499999999</v>
      </c>
      <c r="K58" s="29">
        <f t="shared" si="4"/>
        <v>179.87608799999998</v>
      </c>
      <c r="L58" s="26">
        <f t="shared" si="5"/>
        <v>1304.1016379999999</v>
      </c>
      <c r="N58" s="1" t="s">
        <v>281</v>
      </c>
    </row>
    <row r="59" spans="1:14">
      <c r="A59" s="2" t="s">
        <v>125</v>
      </c>
      <c r="B59" s="1" t="s">
        <v>126</v>
      </c>
      <c r="C59" s="14">
        <v>17818.7</v>
      </c>
      <c r="F59" s="26">
        <f t="shared" si="0"/>
        <v>17818.7</v>
      </c>
      <c r="G59" s="29">
        <f t="shared" si="1"/>
        <v>356.37400000000002</v>
      </c>
      <c r="H59" s="29">
        <f t="shared" si="2"/>
        <v>1336.4024999999999</v>
      </c>
      <c r="I59" s="29">
        <f>+INGENIERIA!N59</f>
        <v>0</v>
      </c>
      <c r="J59" s="26">
        <f t="shared" si="3"/>
        <v>19511.476500000001</v>
      </c>
      <c r="K59" s="29">
        <f t="shared" si="4"/>
        <v>3121.8362400000001</v>
      </c>
      <c r="L59" s="26">
        <f t="shared" si="5"/>
        <v>22633.312740000001</v>
      </c>
      <c r="N59" s="1" t="s">
        <v>281</v>
      </c>
    </row>
    <row r="60" spans="1:14">
      <c r="A60" s="2" t="s">
        <v>127</v>
      </c>
      <c r="B60" s="1" t="s">
        <v>128</v>
      </c>
      <c r="C60" s="14">
        <v>1516.41</v>
      </c>
      <c r="F60" s="26">
        <f t="shared" si="0"/>
        <v>1516.41</v>
      </c>
      <c r="G60" s="29">
        <f t="shared" si="1"/>
        <v>30.328200000000002</v>
      </c>
      <c r="H60" s="29">
        <f t="shared" si="2"/>
        <v>113.73075</v>
      </c>
      <c r="I60" s="29">
        <f>+INGENIERIA!N60</f>
        <v>0</v>
      </c>
      <c r="J60" s="26">
        <f t="shared" si="3"/>
        <v>1660.4689499999999</v>
      </c>
      <c r="K60" s="29">
        <f t="shared" si="4"/>
        <v>265.67503199999999</v>
      </c>
      <c r="L60" s="26">
        <f t="shared" si="5"/>
        <v>1926.1439820000001</v>
      </c>
      <c r="N60" s="1" t="s">
        <v>282</v>
      </c>
    </row>
    <row r="61" spans="1:14">
      <c r="A61" s="2" t="s">
        <v>129</v>
      </c>
      <c r="B61" s="1" t="s">
        <v>130</v>
      </c>
      <c r="C61" s="14">
        <v>2138.8000000000002</v>
      </c>
      <c r="F61" s="26">
        <f t="shared" si="0"/>
        <v>2138.8000000000002</v>
      </c>
      <c r="G61" s="29">
        <f t="shared" si="1"/>
        <v>42.776000000000003</v>
      </c>
      <c r="H61" s="29">
        <f t="shared" si="2"/>
        <v>160.41</v>
      </c>
      <c r="I61" s="29">
        <f>+INGENIERIA!N61</f>
        <v>0</v>
      </c>
      <c r="J61" s="26">
        <f t="shared" si="3"/>
        <v>2341.9859999999999</v>
      </c>
      <c r="K61" s="29">
        <f t="shared" si="4"/>
        <v>374.71776</v>
      </c>
      <c r="L61" s="26">
        <f t="shared" si="5"/>
        <v>2716.7037599999999</v>
      </c>
      <c r="N61" s="1" t="s">
        <v>282</v>
      </c>
    </row>
    <row r="62" spans="1:14">
      <c r="A62" s="2" t="s">
        <v>131</v>
      </c>
      <c r="B62" s="1" t="s">
        <v>132</v>
      </c>
      <c r="C62" s="14">
        <v>3096.11</v>
      </c>
      <c r="F62" s="26">
        <f t="shared" si="0"/>
        <v>3096.11</v>
      </c>
      <c r="G62" s="29">
        <f t="shared" si="1"/>
        <v>61.922200000000004</v>
      </c>
      <c r="H62" s="29">
        <f t="shared" si="2"/>
        <v>232.20824999999999</v>
      </c>
      <c r="I62" s="29">
        <f>+INGENIERIA!N62</f>
        <v>0</v>
      </c>
      <c r="J62" s="26">
        <f t="shared" si="3"/>
        <v>3390.2404500000002</v>
      </c>
      <c r="K62" s="29">
        <f t="shared" si="4"/>
        <v>542.43847200000005</v>
      </c>
      <c r="L62" s="26">
        <f t="shared" si="5"/>
        <v>3932.6789220000001</v>
      </c>
      <c r="N62" s="1" t="s">
        <v>282</v>
      </c>
    </row>
    <row r="63" spans="1:14">
      <c r="A63" s="2" t="s">
        <v>133</v>
      </c>
      <c r="B63" s="1" t="s">
        <v>134</v>
      </c>
      <c r="C63" s="14">
        <v>5516.63</v>
      </c>
      <c r="F63" s="26">
        <f t="shared" si="0"/>
        <v>5516.63</v>
      </c>
      <c r="G63" s="29">
        <f t="shared" si="1"/>
        <v>110.3326</v>
      </c>
      <c r="H63" s="29">
        <f t="shared" si="2"/>
        <v>413.74725000000001</v>
      </c>
      <c r="I63" s="29">
        <f>+INGENIERIA!N63</f>
        <v>0</v>
      </c>
      <c r="J63" s="26">
        <f t="shared" si="3"/>
        <v>6040.7098500000002</v>
      </c>
      <c r="K63" s="29">
        <f t="shared" si="4"/>
        <v>966.51357600000006</v>
      </c>
      <c r="L63" s="26">
        <f t="shared" si="5"/>
        <v>7007.2234260000005</v>
      </c>
      <c r="N63" s="1" t="s">
        <v>281</v>
      </c>
    </row>
    <row r="64" spans="1:14">
      <c r="A64" s="2" t="s">
        <v>135</v>
      </c>
      <c r="B64" s="1" t="s">
        <v>136</v>
      </c>
      <c r="C64" s="14">
        <v>4583.59</v>
      </c>
      <c r="F64" s="26">
        <f t="shared" si="0"/>
        <v>4583.59</v>
      </c>
      <c r="G64" s="29">
        <f t="shared" si="1"/>
        <v>91.671800000000005</v>
      </c>
      <c r="H64" s="29">
        <f t="shared" si="2"/>
        <v>343.76925</v>
      </c>
      <c r="I64" s="29">
        <f>+INGENIERIA!N64</f>
        <v>0</v>
      </c>
      <c r="J64" s="26">
        <f t="shared" si="3"/>
        <v>5019.0310500000005</v>
      </c>
      <c r="K64" s="29">
        <f t="shared" si="4"/>
        <v>803.04496800000015</v>
      </c>
      <c r="L64" s="26">
        <f t="shared" si="5"/>
        <v>5822.0760180000007</v>
      </c>
      <c r="N64" s="1" t="s">
        <v>282</v>
      </c>
    </row>
    <row r="65" spans="1:14">
      <c r="A65" s="2" t="s">
        <v>137</v>
      </c>
      <c r="B65" s="1" t="s">
        <v>138</v>
      </c>
      <c r="C65" s="14">
        <v>1866.69</v>
      </c>
      <c r="F65" s="26">
        <f t="shared" si="0"/>
        <v>1866.69</v>
      </c>
      <c r="G65" s="29">
        <f t="shared" si="1"/>
        <v>37.333800000000004</v>
      </c>
      <c r="H65" s="29">
        <f t="shared" si="2"/>
        <v>140.00174999999999</v>
      </c>
      <c r="I65" s="29">
        <f>+INGENIERIA!N65</f>
        <v>0</v>
      </c>
      <c r="J65" s="26">
        <f t="shared" si="3"/>
        <v>2044.0255500000001</v>
      </c>
      <c r="K65" s="29">
        <f t="shared" si="4"/>
        <v>327.04408800000004</v>
      </c>
      <c r="L65" s="26">
        <f t="shared" si="5"/>
        <v>2371.0696379999999</v>
      </c>
      <c r="N65" s="1" t="s">
        <v>284</v>
      </c>
    </row>
    <row r="66" spans="1:14">
      <c r="A66" s="2" t="s">
        <v>139</v>
      </c>
      <c r="B66" s="1" t="s">
        <v>140</v>
      </c>
      <c r="C66" s="14">
        <v>7406.14</v>
      </c>
      <c r="F66" s="26">
        <f t="shared" si="0"/>
        <v>7406.14</v>
      </c>
      <c r="G66" s="29">
        <f t="shared" si="1"/>
        <v>148.12280000000001</v>
      </c>
      <c r="H66" s="29">
        <f t="shared" si="2"/>
        <v>555.46050000000002</v>
      </c>
      <c r="I66" s="29">
        <f>+INGENIERIA!N66</f>
        <v>0</v>
      </c>
      <c r="J66" s="26">
        <f t="shared" si="3"/>
        <v>8109.7233000000006</v>
      </c>
      <c r="K66" s="29">
        <f t="shared" si="4"/>
        <v>1297.555728</v>
      </c>
      <c r="L66" s="26">
        <f t="shared" si="5"/>
        <v>9407.2790280000008</v>
      </c>
      <c r="N66" s="1" t="s">
        <v>281</v>
      </c>
    </row>
    <row r="67" spans="1:14">
      <c r="A67" s="2" t="s">
        <v>141</v>
      </c>
      <c r="B67" s="1" t="s">
        <v>142</v>
      </c>
      <c r="C67" s="14">
        <v>2583.31</v>
      </c>
      <c r="F67" s="26">
        <f t="shared" si="0"/>
        <v>2583.31</v>
      </c>
      <c r="G67" s="29">
        <f t="shared" si="1"/>
        <v>51.666200000000003</v>
      </c>
      <c r="H67" s="29">
        <f t="shared" si="2"/>
        <v>193.74824999999998</v>
      </c>
      <c r="I67" s="29">
        <f>+INGENIERIA!N67</f>
        <v>0</v>
      </c>
      <c r="J67" s="26">
        <f t="shared" si="3"/>
        <v>2828.7244500000002</v>
      </c>
      <c r="K67" s="29">
        <f t="shared" si="4"/>
        <v>452.59591200000006</v>
      </c>
      <c r="L67" s="26">
        <f t="shared" si="5"/>
        <v>3281.3203620000004</v>
      </c>
      <c r="N67" s="1" t="s">
        <v>282</v>
      </c>
    </row>
    <row r="68" spans="1:14">
      <c r="A68" s="2" t="s">
        <v>143</v>
      </c>
      <c r="B68" s="1" t="s">
        <v>144</v>
      </c>
      <c r="C68" s="14">
        <v>1026.69</v>
      </c>
      <c r="F68" s="26">
        <f t="shared" si="0"/>
        <v>1026.69</v>
      </c>
      <c r="G68" s="29">
        <f t="shared" si="1"/>
        <v>20.533800000000003</v>
      </c>
      <c r="H68" s="29">
        <f t="shared" si="2"/>
        <v>77.001750000000001</v>
      </c>
      <c r="I68" s="29">
        <f>+INGENIERIA!N68</f>
        <v>0</v>
      </c>
      <c r="J68" s="26">
        <f t="shared" si="3"/>
        <v>1124.2255499999999</v>
      </c>
      <c r="K68" s="29">
        <f t="shared" si="4"/>
        <v>179.87608799999998</v>
      </c>
      <c r="L68" s="26">
        <f t="shared" si="5"/>
        <v>1304.1016379999999</v>
      </c>
      <c r="N68" s="1" t="s">
        <v>281</v>
      </c>
    </row>
    <row r="69" spans="1:14">
      <c r="A69" s="2" t="s">
        <v>145</v>
      </c>
      <c r="B69" s="1" t="s">
        <v>146</v>
      </c>
      <c r="C69" s="14">
        <v>7245.65</v>
      </c>
      <c r="F69" s="26">
        <f t="shared" si="0"/>
        <v>7245.65</v>
      </c>
      <c r="G69" s="29">
        <f t="shared" si="1"/>
        <v>144.91299999999998</v>
      </c>
      <c r="H69" s="29">
        <f t="shared" si="2"/>
        <v>543.42374999999993</v>
      </c>
      <c r="I69" s="29">
        <f>+INGENIERIA!N69</f>
        <v>0</v>
      </c>
      <c r="J69" s="26">
        <f t="shared" si="3"/>
        <v>7933.9867499999991</v>
      </c>
      <c r="K69" s="29">
        <f t="shared" si="4"/>
        <v>1269.43788</v>
      </c>
      <c r="L69" s="26">
        <f t="shared" si="5"/>
        <v>9203.4246299999995</v>
      </c>
      <c r="N69" s="1" t="s">
        <v>283</v>
      </c>
    </row>
    <row r="70" spans="1:14">
      <c r="A70" s="2" t="s">
        <v>147</v>
      </c>
      <c r="B70" s="1" t="s">
        <v>148</v>
      </c>
      <c r="C70" s="14">
        <v>1026.69</v>
      </c>
      <c r="F70" s="26">
        <f t="shared" si="0"/>
        <v>1026.69</v>
      </c>
      <c r="G70" s="29">
        <f t="shared" si="1"/>
        <v>20.533800000000003</v>
      </c>
      <c r="H70" s="29">
        <f t="shared" si="2"/>
        <v>77.001750000000001</v>
      </c>
      <c r="I70" s="29">
        <f>+INGENIERIA!N70</f>
        <v>0</v>
      </c>
      <c r="J70" s="26">
        <f t="shared" si="3"/>
        <v>1124.2255499999999</v>
      </c>
      <c r="K70" s="29">
        <f t="shared" si="4"/>
        <v>179.87608799999998</v>
      </c>
      <c r="L70" s="26">
        <f t="shared" si="5"/>
        <v>1304.1016379999999</v>
      </c>
      <c r="N70" s="1" t="s">
        <v>281</v>
      </c>
    </row>
    <row r="71" spans="1:14">
      <c r="A71" s="2" t="s">
        <v>149</v>
      </c>
      <c r="B71" s="1" t="s">
        <v>150</v>
      </c>
      <c r="C71" s="14">
        <v>2523.31</v>
      </c>
      <c r="F71" s="26">
        <f t="shared" si="0"/>
        <v>2523.31</v>
      </c>
      <c r="G71" s="29">
        <f t="shared" si="1"/>
        <v>50.466200000000001</v>
      </c>
      <c r="H71" s="29">
        <f t="shared" si="2"/>
        <v>189.24824999999998</v>
      </c>
      <c r="I71" s="29">
        <f>+INGENIERIA!N71</f>
        <v>0</v>
      </c>
      <c r="J71" s="26">
        <f t="shared" si="3"/>
        <v>2763.0244499999999</v>
      </c>
      <c r="K71" s="29">
        <f t="shared" si="4"/>
        <v>442.083912</v>
      </c>
      <c r="L71" s="26">
        <f t="shared" si="5"/>
        <v>3205.1083619999999</v>
      </c>
      <c r="N71" s="1" t="s">
        <v>282</v>
      </c>
    </row>
    <row r="72" spans="1:14">
      <c r="A72" s="2" t="s">
        <v>151</v>
      </c>
      <c r="B72" s="1" t="s">
        <v>152</v>
      </c>
      <c r="C72" s="14">
        <v>3003.87</v>
      </c>
      <c r="F72" s="26">
        <f t="shared" si="0"/>
        <v>3003.87</v>
      </c>
      <c r="G72" s="29">
        <f t="shared" si="1"/>
        <v>60.077399999999997</v>
      </c>
      <c r="H72" s="29">
        <f t="shared" si="2"/>
        <v>225.29024999999999</v>
      </c>
      <c r="I72" s="29">
        <f>+INGENIERIA!N72</f>
        <v>0</v>
      </c>
      <c r="J72" s="26">
        <f t="shared" si="3"/>
        <v>3289.23765</v>
      </c>
      <c r="K72" s="29">
        <f t="shared" si="4"/>
        <v>526.27802399999996</v>
      </c>
      <c r="L72" s="26">
        <f t="shared" si="5"/>
        <v>3815.5156740000002</v>
      </c>
      <c r="N72" s="1" t="s">
        <v>282</v>
      </c>
    </row>
    <row r="73" spans="1:14">
      <c r="A73" s="2" t="s">
        <v>153</v>
      </c>
      <c r="B73" s="1" t="s">
        <v>154</v>
      </c>
      <c r="C73" s="14">
        <v>2658.05</v>
      </c>
      <c r="F73" s="26">
        <f t="shared" si="0"/>
        <v>2658.05</v>
      </c>
      <c r="G73" s="29">
        <f t="shared" si="1"/>
        <v>53.161000000000001</v>
      </c>
      <c r="H73" s="29">
        <f t="shared" si="2"/>
        <v>199.35375000000002</v>
      </c>
      <c r="I73" s="29">
        <f>+INGENIERIA!N73</f>
        <v>0</v>
      </c>
      <c r="J73" s="26">
        <f t="shared" si="3"/>
        <v>2910.5647500000005</v>
      </c>
      <c r="K73" s="29">
        <f t="shared" si="4"/>
        <v>465.69036000000006</v>
      </c>
      <c r="L73" s="26">
        <f t="shared" si="5"/>
        <v>3376.2551100000005</v>
      </c>
      <c r="N73" s="1" t="s">
        <v>281</v>
      </c>
    </row>
    <row r="74" spans="1:14" s="7" customFormat="1">
      <c r="A74" s="17" t="s">
        <v>155</v>
      </c>
      <c r="C74" s="7" t="s">
        <v>156</v>
      </c>
      <c r="F74" s="25" t="s">
        <v>156</v>
      </c>
      <c r="G74" s="25" t="s">
        <v>156</v>
      </c>
      <c r="H74" s="25" t="s">
        <v>156</v>
      </c>
      <c r="I74" s="25" t="s">
        <v>156</v>
      </c>
      <c r="J74" s="25" t="s">
        <v>156</v>
      </c>
      <c r="K74" s="25" t="s">
        <v>156</v>
      </c>
      <c r="L74" s="25" t="s">
        <v>156</v>
      </c>
    </row>
    <row r="75" spans="1:14">
      <c r="C75" s="19">
        <v>291675.53000000003</v>
      </c>
      <c r="F75" s="27">
        <f>SUM(F12:F73)</f>
        <v>291675.53000000003</v>
      </c>
      <c r="G75" s="27">
        <f t="shared" ref="G75:K75" si="6">SUM(G12:G73)</f>
        <v>5833.5106000000014</v>
      </c>
      <c r="H75" s="27">
        <f t="shared" si="6"/>
        <v>21875.664749999993</v>
      </c>
      <c r="I75" s="27">
        <f t="shared" si="6"/>
        <v>0</v>
      </c>
      <c r="J75" s="27">
        <f>SUM(J12:J73)</f>
        <v>319384.70535</v>
      </c>
      <c r="K75" s="27">
        <f t="shared" si="6"/>
        <v>51101.552855999988</v>
      </c>
      <c r="L75" s="27">
        <f>SUM(L12:L73)</f>
        <v>370486.25820600009</v>
      </c>
    </row>
    <row r="77" spans="1:14">
      <c r="A77" s="12" t="s">
        <v>157</v>
      </c>
    </row>
    <row r="78" spans="1:14">
      <c r="A78" s="2" t="s">
        <v>158</v>
      </c>
      <c r="B78" s="1" t="s">
        <v>159</v>
      </c>
      <c r="C78" s="14">
        <v>1470.94</v>
      </c>
      <c r="F78" s="26">
        <f>+C78</f>
        <v>1470.94</v>
      </c>
      <c r="G78" s="29">
        <f t="shared" ref="G78:G118" si="7">+F78*2%</f>
        <v>29.418800000000001</v>
      </c>
      <c r="H78" s="29">
        <f t="shared" ref="H78" si="8">+F78*7.5%</f>
        <v>110.3205</v>
      </c>
      <c r="I78" s="29">
        <f>+INGENIERIA!N78</f>
        <v>72.08</v>
      </c>
      <c r="J78" s="26">
        <f>SUM(F78:I78)</f>
        <v>1682.7592999999999</v>
      </c>
      <c r="K78" s="29">
        <f>+J78*0.16</f>
        <v>269.241488</v>
      </c>
      <c r="L78" s="26">
        <f>+J78+K78</f>
        <v>1952.0007879999998</v>
      </c>
    </row>
    <row r="79" spans="1:14">
      <c r="A79" s="2" t="s">
        <v>160</v>
      </c>
      <c r="B79" s="1" t="s">
        <v>161</v>
      </c>
      <c r="C79" s="14">
        <v>5185.08</v>
      </c>
      <c r="F79" s="26">
        <f t="shared" ref="F79:F118" si="9">+C79</f>
        <v>5185.08</v>
      </c>
      <c r="G79" s="29">
        <f t="shared" si="7"/>
        <v>103.7016</v>
      </c>
      <c r="H79" s="29">
        <f t="shared" ref="H79:H118" si="10">+F79*7.5%</f>
        <v>388.88099999999997</v>
      </c>
      <c r="I79" s="29">
        <f>+INGENIERIA!N79</f>
        <v>254.07</v>
      </c>
      <c r="J79" s="26">
        <f t="shared" ref="J79:J118" si="11">SUM(F79:I79)</f>
        <v>5931.7326000000003</v>
      </c>
      <c r="K79" s="29">
        <f t="shared" ref="K79:K118" si="12">+J79*0.16</f>
        <v>949.07721600000002</v>
      </c>
      <c r="L79" s="26">
        <f t="shared" ref="L79:L118" si="13">+J79+K79</f>
        <v>6880.809816</v>
      </c>
    </row>
    <row r="80" spans="1:14">
      <c r="A80" s="2" t="s">
        <v>162</v>
      </c>
      <c r="B80" s="1" t="s">
        <v>163</v>
      </c>
      <c r="C80" s="14">
        <v>1906.33</v>
      </c>
      <c r="F80" s="26">
        <f t="shared" si="9"/>
        <v>1906.33</v>
      </c>
      <c r="G80" s="29">
        <f t="shared" si="7"/>
        <v>38.126599999999996</v>
      </c>
      <c r="H80" s="29">
        <f t="shared" si="10"/>
        <v>142.97475</v>
      </c>
      <c r="I80" s="29">
        <f>+INGENIERIA!N80</f>
        <v>93.41</v>
      </c>
      <c r="J80" s="26">
        <f t="shared" si="11"/>
        <v>2180.8413499999997</v>
      </c>
      <c r="K80" s="29">
        <f t="shared" si="12"/>
        <v>348.93461599999995</v>
      </c>
      <c r="L80" s="26">
        <f t="shared" si="13"/>
        <v>2529.7759659999997</v>
      </c>
    </row>
    <row r="81" spans="1:14">
      <c r="A81" s="2" t="s">
        <v>164</v>
      </c>
      <c r="B81" s="1" t="s">
        <v>165</v>
      </c>
      <c r="C81" s="14">
        <v>4626.1099999999997</v>
      </c>
      <c r="F81" s="26">
        <f t="shared" si="9"/>
        <v>4626.1099999999997</v>
      </c>
      <c r="G81" s="29">
        <f t="shared" si="7"/>
        <v>92.522199999999998</v>
      </c>
      <c r="H81" s="29">
        <f t="shared" si="10"/>
        <v>346.95824999999996</v>
      </c>
      <c r="I81" s="29">
        <f>+INGENIERIA!N81</f>
        <v>226.68</v>
      </c>
      <c r="J81" s="26">
        <f t="shared" si="11"/>
        <v>5292.27045</v>
      </c>
      <c r="K81" s="29">
        <f t="shared" si="12"/>
        <v>846.76327200000003</v>
      </c>
      <c r="L81" s="26">
        <f t="shared" si="13"/>
        <v>6139.0337220000001</v>
      </c>
    </row>
    <row r="82" spans="1:14">
      <c r="A82" s="2" t="s">
        <v>166</v>
      </c>
      <c r="B82" s="1" t="s">
        <v>167</v>
      </c>
      <c r="C82" s="14">
        <v>695.62</v>
      </c>
      <c r="F82" s="26">
        <f t="shared" si="9"/>
        <v>695.62</v>
      </c>
      <c r="G82" s="29">
        <f t="shared" si="7"/>
        <v>13.9124</v>
      </c>
      <c r="H82" s="29">
        <f t="shared" si="10"/>
        <v>52.171500000000002</v>
      </c>
      <c r="I82" s="29">
        <f>+INGENIERIA!N82</f>
        <v>34.090000000000003</v>
      </c>
      <c r="J82" s="26">
        <f t="shared" si="11"/>
        <v>795.79390000000012</v>
      </c>
      <c r="K82" s="29">
        <f t="shared" si="12"/>
        <v>127.32702400000002</v>
      </c>
      <c r="L82" s="26">
        <f t="shared" si="13"/>
        <v>923.12092400000017</v>
      </c>
    </row>
    <row r="83" spans="1:14">
      <c r="A83" s="2" t="s">
        <v>168</v>
      </c>
      <c r="B83" s="1" t="s">
        <v>169</v>
      </c>
      <c r="C83" s="14">
        <v>2696.26</v>
      </c>
      <c r="F83" s="26">
        <f t="shared" si="9"/>
        <v>2696.26</v>
      </c>
      <c r="G83" s="29">
        <f t="shared" si="7"/>
        <v>53.925200000000004</v>
      </c>
      <c r="H83" s="29">
        <f t="shared" si="10"/>
        <v>202.21950000000001</v>
      </c>
      <c r="I83" s="29">
        <f>+INGENIERIA!N83</f>
        <v>0</v>
      </c>
      <c r="J83" s="26">
        <f t="shared" si="11"/>
        <v>2952.4047000000005</v>
      </c>
      <c r="K83" s="29">
        <f t="shared" si="12"/>
        <v>472.38475200000011</v>
      </c>
      <c r="L83" s="26">
        <f t="shared" si="13"/>
        <v>3424.7894520000004</v>
      </c>
    </row>
    <row r="84" spans="1:14">
      <c r="A84" s="2" t="s">
        <v>170</v>
      </c>
      <c r="B84" s="1" t="s">
        <v>171</v>
      </c>
      <c r="C84" s="14">
        <v>5100.62</v>
      </c>
      <c r="F84" s="26">
        <f t="shared" si="9"/>
        <v>5100.62</v>
      </c>
      <c r="G84" s="29">
        <f t="shared" si="7"/>
        <v>102.0124</v>
      </c>
      <c r="H84" s="29">
        <f t="shared" si="10"/>
        <v>382.54649999999998</v>
      </c>
      <c r="I84" s="29">
        <f>+INGENIERIA!N84</f>
        <v>0</v>
      </c>
      <c r="J84" s="26">
        <f t="shared" si="11"/>
        <v>5585.1788999999999</v>
      </c>
      <c r="K84" s="29">
        <f t="shared" si="12"/>
        <v>893.62862399999995</v>
      </c>
      <c r="L84" s="26">
        <f t="shared" si="13"/>
        <v>6478.8075239999998</v>
      </c>
    </row>
    <row r="85" spans="1:14">
      <c r="A85" s="2" t="s">
        <v>172</v>
      </c>
      <c r="B85" s="1" t="s">
        <v>173</v>
      </c>
      <c r="C85" s="14">
        <v>5299.03</v>
      </c>
      <c r="F85" s="26">
        <f t="shared" si="9"/>
        <v>5299.03</v>
      </c>
      <c r="G85" s="29">
        <f t="shared" si="7"/>
        <v>105.9806</v>
      </c>
      <c r="H85" s="29">
        <f t="shared" si="10"/>
        <v>397.42724999999996</v>
      </c>
      <c r="I85" s="29">
        <f>+INGENIERIA!N85</f>
        <v>259.64999999999998</v>
      </c>
      <c r="J85" s="26">
        <f t="shared" si="11"/>
        <v>6062.087849999999</v>
      </c>
      <c r="K85" s="29">
        <f t="shared" si="12"/>
        <v>969.93405599999983</v>
      </c>
      <c r="L85" s="26">
        <f t="shared" si="13"/>
        <v>7032.021905999999</v>
      </c>
    </row>
    <row r="86" spans="1:14">
      <c r="A86" s="2" t="s">
        <v>174</v>
      </c>
      <c r="B86" s="1" t="s">
        <v>175</v>
      </c>
      <c r="C86" s="14">
        <v>4782.9799999999996</v>
      </c>
      <c r="F86" s="26">
        <f t="shared" si="9"/>
        <v>4782.9799999999996</v>
      </c>
      <c r="G86" s="29">
        <f t="shared" si="7"/>
        <v>95.659599999999998</v>
      </c>
      <c r="H86" s="29">
        <f t="shared" si="10"/>
        <v>358.72349999999994</v>
      </c>
      <c r="I86" s="29">
        <f>+INGENIERIA!N86</f>
        <v>234.37</v>
      </c>
      <c r="J86" s="26">
        <f t="shared" si="11"/>
        <v>5471.7330999999995</v>
      </c>
      <c r="K86" s="29">
        <f t="shared" si="12"/>
        <v>875.47729599999991</v>
      </c>
      <c r="L86" s="26">
        <f t="shared" si="13"/>
        <v>6347.2103959999995</v>
      </c>
    </row>
    <row r="87" spans="1:14">
      <c r="A87" s="2" t="s">
        <v>176</v>
      </c>
      <c r="B87" s="1" t="s">
        <v>177</v>
      </c>
      <c r="C87" s="14">
        <v>1847.45</v>
      </c>
      <c r="F87" s="26">
        <f t="shared" si="9"/>
        <v>1847.45</v>
      </c>
      <c r="G87" s="29">
        <f t="shared" si="7"/>
        <v>36.949000000000005</v>
      </c>
      <c r="H87" s="29">
        <f t="shared" si="10"/>
        <v>138.55875</v>
      </c>
      <c r="I87" s="29">
        <f>+INGENIERIA!N87</f>
        <v>0</v>
      </c>
      <c r="J87" s="26">
        <f t="shared" si="11"/>
        <v>2022.95775</v>
      </c>
      <c r="K87" s="29">
        <f t="shared" si="12"/>
        <v>323.67324000000002</v>
      </c>
      <c r="L87" s="26">
        <f t="shared" si="13"/>
        <v>2346.6309900000001</v>
      </c>
    </row>
    <row r="88" spans="1:14">
      <c r="A88" s="2" t="s">
        <v>178</v>
      </c>
      <c r="B88" s="1" t="s">
        <v>179</v>
      </c>
      <c r="C88" s="14">
        <v>967.97</v>
      </c>
      <c r="F88" s="26">
        <f t="shared" si="9"/>
        <v>967.97</v>
      </c>
      <c r="G88" s="29">
        <f t="shared" si="7"/>
        <v>19.359400000000001</v>
      </c>
      <c r="H88" s="29">
        <f t="shared" si="10"/>
        <v>72.597750000000005</v>
      </c>
      <c r="I88" s="29">
        <f>+INGENIERIA!N88</f>
        <v>0</v>
      </c>
      <c r="J88" s="26">
        <f t="shared" si="11"/>
        <v>1059.92715</v>
      </c>
      <c r="K88" s="29">
        <f t="shared" si="12"/>
        <v>169.58834400000001</v>
      </c>
      <c r="L88" s="26">
        <f t="shared" si="13"/>
        <v>1229.515494</v>
      </c>
    </row>
    <row r="89" spans="1:14">
      <c r="A89" s="2" t="s">
        <v>180</v>
      </c>
      <c r="B89" s="1" t="s">
        <v>181</v>
      </c>
      <c r="C89" s="14">
        <v>5737.95</v>
      </c>
      <c r="F89" s="26">
        <f t="shared" si="9"/>
        <v>5737.95</v>
      </c>
      <c r="G89" s="29">
        <f t="shared" si="7"/>
        <v>114.759</v>
      </c>
      <c r="H89" s="29">
        <f t="shared" si="10"/>
        <v>430.34625</v>
      </c>
      <c r="I89" s="29">
        <f>+INGENIERIA!N89</f>
        <v>0</v>
      </c>
      <c r="J89" s="26">
        <f t="shared" si="11"/>
        <v>6283.0552499999994</v>
      </c>
      <c r="K89" s="29">
        <f t="shared" si="12"/>
        <v>1005.2888399999999</v>
      </c>
      <c r="L89" s="26">
        <f t="shared" si="13"/>
        <v>7288.3440899999996</v>
      </c>
    </row>
    <row r="90" spans="1:14">
      <c r="A90" s="2" t="s">
        <v>182</v>
      </c>
      <c r="B90" s="1" t="s">
        <v>183</v>
      </c>
      <c r="C90" s="14">
        <v>810.47</v>
      </c>
      <c r="F90" s="26">
        <f t="shared" si="9"/>
        <v>810.47</v>
      </c>
      <c r="G90" s="29">
        <f t="shared" si="7"/>
        <v>16.209400000000002</v>
      </c>
      <c r="H90" s="29">
        <f t="shared" si="10"/>
        <v>60.785249999999998</v>
      </c>
      <c r="I90" s="29">
        <f>+INGENIERIA!N90</f>
        <v>0</v>
      </c>
      <c r="J90" s="26">
        <f t="shared" si="11"/>
        <v>887.46465000000001</v>
      </c>
      <c r="K90" s="29">
        <f t="shared" si="12"/>
        <v>141.99434400000001</v>
      </c>
      <c r="L90" s="26">
        <f t="shared" si="13"/>
        <v>1029.4589940000001</v>
      </c>
    </row>
    <row r="91" spans="1:14">
      <c r="A91" s="2" t="s">
        <v>184</v>
      </c>
      <c r="B91" s="1" t="s">
        <v>185</v>
      </c>
      <c r="C91" s="14">
        <v>1621.6</v>
      </c>
      <c r="F91" s="26">
        <f t="shared" si="9"/>
        <v>1621.6</v>
      </c>
      <c r="G91" s="29">
        <f t="shared" si="7"/>
        <v>32.432000000000002</v>
      </c>
      <c r="H91" s="29">
        <f t="shared" si="10"/>
        <v>121.61999999999999</v>
      </c>
      <c r="I91" s="29">
        <f>+INGENIERIA!N91</f>
        <v>79.459999999999994</v>
      </c>
      <c r="J91" s="26">
        <f t="shared" si="11"/>
        <v>1855.1119999999999</v>
      </c>
      <c r="K91" s="29">
        <f t="shared" si="12"/>
        <v>296.81791999999996</v>
      </c>
      <c r="L91" s="26">
        <f t="shared" si="13"/>
        <v>2151.9299199999996</v>
      </c>
    </row>
    <row r="92" spans="1:14">
      <c r="A92" s="2" t="s">
        <v>186</v>
      </c>
      <c r="B92" s="1" t="s">
        <v>187</v>
      </c>
      <c r="C92" s="14">
        <v>3308.99</v>
      </c>
      <c r="F92" s="26">
        <f t="shared" si="9"/>
        <v>3308.99</v>
      </c>
      <c r="G92" s="29">
        <f t="shared" si="7"/>
        <v>66.1798</v>
      </c>
      <c r="H92" s="29">
        <f t="shared" si="10"/>
        <v>248.17424999999997</v>
      </c>
      <c r="I92" s="29">
        <f>+INGENIERIA!N92</f>
        <v>162.13999999999999</v>
      </c>
      <c r="J92" s="26">
        <f t="shared" si="11"/>
        <v>3785.4840499999996</v>
      </c>
      <c r="K92" s="29">
        <f t="shared" si="12"/>
        <v>605.67744799999991</v>
      </c>
      <c r="L92" s="26">
        <f t="shared" si="13"/>
        <v>4391.1614979999995</v>
      </c>
    </row>
    <row r="93" spans="1:14">
      <c r="A93" s="2" t="s">
        <v>188</v>
      </c>
      <c r="B93" s="1" t="s">
        <v>189</v>
      </c>
      <c r="C93" s="14">
        <v>4037.04</v>
      </c>
      <c r="F93" s="26">
        <f t="shared" si="9"/>
        <v>4037.04</v>
      </c>
      <c r="G93" s="29">
        <f t="shared" si="7"/>
        <v>80.740800000000007</v>
      </c>
      <c r="H93" s="29">
        <f t="shared" si="10"/>
        <v>302.77799999999996</v>
      </c>
      <c r="I93" s="29">
        <f>+INGENIERIA!N93</f>
        <v>197.81</v>
      </c>
      <c r="J93" s="26">
        <f t="shared" si="11"/>
        <v>4618.3688000000002</v>
      </c>
      <c r="K93" s="29">
        <f t="shared" si="12"/>
        <v>738.93900800000006</v>
      </c>
      <c r="L93" s="26">
        <f t="shared" si="13"/>
        <v>5357.3078080000005</v>
      </c>
    </row>
    <row r="94" spans="1:14">
      <c r="A94" s="2" t="s">
        <v>190</v>
      </c>
      <c r="B94" s="1" t="s">
        <v>191</v>
      </c>
      <c r="C94" s="14">
        <v>2508.4699999999998</v>
      </c>
      <c r="F94" s="26">
        <f t="shared" si="9"/>
        <v>2508.4699999999998</v>
      </c>
      <c r="G94" s="29">
        <f t="shared" si="7"/>
        <v>50.169399999999996</v>
      </c>
      <c r="H94" s="29">
        <f t="shared" si="10"/>
        <v>188.13524999999998</v>
      </c>
      <c r="I94" s="29">
        <f>+INGENIERIA!N94</f>
        <v>0</v>
      </c>
      <c r="J94" s="26">
        <f t="shared" si="11"/>
        <v>2746.7746499999998</v>
      </c>
      <c r="K94" s="29">
        <f t="shared" si="12"/>
        <v>439.48394400000001</v>
      </c>
      <c r="L94" s="26">
        <f t="shared" si="13"/>
        <v>3186.2585939999999</v>
      </c>
    </row>
    <row r="95" spans="1:14">
      <c r="A95" s="2" t="s">
        <v>192</v>
      </c>
      <c r="B95" s="1" t="s">
        <v>193</v>
      </c>
      <c r="C95" s="14">
        <v>2558.02</v>
      </c>
      <c r="F95" s="26">
        <f t="shared" si="9"/>
        <v>2558.02</v>
      </c>
      <c r="G95" s="29">
        <f t="shared" si="7"/>
        <v>51.160400000000003</v>
      </c>
      <c r="H95" s="29">
        <f t="shared" si="10"/>
        <v>191.85149999999999</v>
      </c>
      <c r="I95" s="29">
        <f>+INGENIERIA!N95</f>
        <v>125.34</v>
      </c>
      <c r="J95" s="26">
        <f t="shared" si="11"/>
        <v>2926.3719000000001</v>
      </c>
      <c r="K95" s="29">
        <f t="shared" si="12"/>
        <v>468.21950400000003</v>
      </c>
      <c r="L95" s="26">
        <f t="shared" si="13"/>
        <v>3394.5914040000002</v>
      </c>
    </row>
    <row r="96" spans="1:14">
      <c r="A96" s="2" t="s">
        <v>194</v>
      </c>
      <c r="B96" s="1" t="s">
        <v>195</v>
      </c>
      <c r="C96" s="14">
        <v>1625.05</v>
      </c>
      <c r="F96" s="26">
        <f t="shared" si="9"/>
        <v>1625.05</v>
      </c>
      <c r="G96" s="29">
        <f t="shared" si="7"/>
        <v>32.500999999999998</v>
      </c>
      <c r="H96" s="29">
        <f t="shared" si="10"/>
        <v>121.87875</v>
      </c>
      <c r="I96" s="29">
        <f>+INGENIERIA!N96</f>
        <v>0</v>
      </c>
      <c r="J96" s="26">
        <f t="shared" si="11"/>
        <v>1779.42975</v>
      </c>
      <c r="K96" s="29">
        <f t="shared" si="12"/>
        <v>284.70875999999998</v>
      </c>
      <c r="L96" s="26">
        <f t="shared" si="13"/>
        <v>2064.1385099999998</v>
      </c>
      <c r="N96" s="1" t="s">
        <v>281</v>
      </c>
    </row>
    <row r="97" spans="1:12">
      <c r="A97" s="2" t="s">
        <v>196</v>
      </c>
      <c r="B97" s="1" t="s">
        <v>197</v>
      </c>
      <c r="C97" s="14">
        <v>1200.01</v>
      </c>
      <c r="F97" s="26">
        <f t="shared" si="9"/>
        <v>1200.01</v>
      </c>
      <c r="G97" s="29">
        <f t="shared" si="7"/>
        <v>24.0002</v>
      </c>
      <c r="H97" s="29">
        <f t="shared" si="10"/>
        <v>90.000749999999996</v>
      </c>
      <c r="I97" s="29">
        <f>+INGENIERIA!N97</f>
        <v>0</v>
      </c>
      <c r="J97" s="26">
        <f t="shared" si="11"/>
        <v>1314.0109499999999</v>
      </c>
      <c r="K97" s="29">
        <f t="shared" si="12"/>
        <v>210.24175199999999</v>
      </c>
      <c r="L97" s="26">
        <f t="shared" si="13"/>
        <v>1524.2527019999998</v>
      </c>
    </row>
    <row r="98" spans="1:12">
      <c r="A98" s="2" t="s">
        <v>198</v>
      </c>
      <c r="B98" s="1" t="s">
        <v>199</v>
      </c>
      <c r="C98" s="14">
        <v>560.28</v>
      </c>
      <c r="F98" s="26">
        <f t="shared" si="9"/>
        <v>560.28</v>
      </c>
      <c r="G98" s="29">
        <f t="shared" si="7"/>
        <v>11.2056</v>
      </c>
      <c r="H98" s="29">
        <f t="shared" si="10"/>
        <v>42.020999999999994</v>
      </c>
      <c r="I98" s="29">
        <f>+INGENIERIA!N98</f>
        <v>27.45</v>
      </c>
      <c r="J98" s="26">
        <f t="shared" si="11"/>
        <v>640.95659999999998</v>
      </c>
      <c r="K98" s="29">
        <f t="shared" si="12"/>
        <v>102.553056</v>
      </c>
      <c r="L98" s="26">
        <f t="shared" si="13"/>
        <v>743.50965599999995</v>
      </c>
    </row>
    <row r="99" spans="1:12">
      <c r="A99" s="2" t="s">
        <v>200</v>
      </c>
      <c r="B99" s="1" t="s">
        <v>201</v>
      </c>
      <c r="C99" s="14">
        <v>2132.84</v>
      </c>
      <c r="F99" s="26">
        <f t="shared" si="9"/>
        <v>2132.84</v>
      </c>
      <c r="G99" s="29">
        <f t="shared" si="7"/>
        <v>42.656800000000004</v>
      </c>
      <c r="H99" s="29">
        <f t="shared" si="10"/>
        <v>159.96299999999999</v>
      </c>
      <c r="I99" s="29">
        <f>+INGENIERIA!N99</f>
        <v>0</v>
      </c>
      <c r="J99" s="26">
        <f t="shared" si="11"/>
        <v>2335.4598000000005</v>
      </c>
      <c r="K99" s="29">
        <f t="shared" si="12"/>
        <v>373.6735680000001</v>
      </c>
      <c r="L99" s="26">
        <f t="shared" si="13"/>
        <v>2709.1333680000007</v>
      </c>
    </row>
    <row r="100" spans="1:12">
      <c r="A100" s="2" t="s">
        <v>202</v>
      </c>
      <c r="B100" s="1" t="s">
        <v>203</v>
      </c>
      <c r="C100" s="14">
        <v>3928.82</v>
      </c>
      <c r="F100" s="26">
        <f t="shared" si="9"/>
        <v>3928.82</v>
      </c>
      <c r="G100" s="29">
        <f t="shared" si="7"/>
        <v>78.576400000000007</v>
      </c>
      <c r="H100" s="29">
        <f t="shared" si="10"/>
        <v>294.66149999999999</v>
      </c>
      <c r="I100" s="29">
        <f>+INGENIERIA!N100</f>
        <v>192.51</v>
      </c>
      <c r="J100" s="26">
        <f t="shared" si="11"/>
        <v>4494.5679</v>
      </c>
      <c r="K100" s="29">
        <f t="shared" si="12"/>
        <v>719.13086399999997</v>
      </c>
      <c r="L100" s="26">
        <f t="shared" si="13"/>
        <v>5213.6987639999998</v>
      </c>
    </row>
    <row r="101" spans="1:12">
      <c r="A101" s="2" t="s">
        <v>204</v>
      </c>
      <c r="B101" s="1" t="s">
        <v>205</v>
      </c>
      <c r="C101" s="14">
        <v>4132.16</v>
      </c>
      <c r="F101" s="26">
        <f t="shared" si="9"/>
        <v>4132.16</v>
      </c>
      <c r="G101" s="29">
        <f t="shared" si="7"/>
        <v>82.643199999999993</v>
      </c>
      <c r="H101" s="29">
        <f t="shared" si="10"/>
        <v>309.91199999999998</v>
      </c>
      <c r="I101" s="29">
        <f>+INGENIERIA!N101</f>
        <v>202.48</v>
      </c>
      <c r="J101" s="26">
        <f t="shared" si="11"/>
        <v>4727.1952000000001</v>
      </c>
      <c r="K101" s="29">
        <f t="shared" si="12"/>
        <v>756.35123199999998</v>
      </c>
      <c r="L101" s="26">
        <f t="shared" si="13"/>
        <v>5483.5464320000001</v>
      </c>
    </row>
    <row r="102" spans="1:12">
      <c r="A102" s="2" t="s">
        <v>206</v>
      </c>
      <c r="B102" s="1" t="s">
        <v>207</v>
      </c>
      <c r="C102" s="14">
        <v>685.68</v>
      </c>
      <c r="F102" s="26">
        <f t="shared" si="9"/>
        <v>685.68</v>
      </c>
      <c r="G102" s="29">
        <f t="shared" si="7"/>
        <v>13.7136</v>
      </c>
      <c r="H102" s="29">
        <f t="shared" si="10"/>
        <v>51.425999999999995</v>
      </c>
      <c r="I102" s="29">
        <f>+INGENIERIA!N102</f>
        <v>0</v>
      </c>
      <c r="J102" s="26">
        <f t="shared" si="11"/>
        <v>750.81960000000004</v>
      </c>
      <c r="K102" s="29">
        <f t="shared" si="12"/>
        <v>120.13113600000001</v>
      </c>
      <c r="L102" s="26">
        <f t="shared" si="13"/>
        <v>870.95073600000001</v>
      </c>
    </row>
    <row r="103" spans="1:12">
      <c r="A103" s="2" t="s">
        <v>208</v>
      </c>
      <c r="B103" s="1" t="s">
        <v>209</v>
      </c>
      <c r="C103" s="14">
        <v>5421.68</v>
      </c>
      <c r="F103" s="26">
        <f t="shared" si="9"/>
        <v>5421.68</v>
      </c>
      <c r="G103" s="29">
        <f t="shared" si="7"/>
        <v>108.43360000000001</v>
      </c>
      <c r="H103" s="29">
        <f t="shared" si="10"/>
        <v>406.62600000000003</v>
      </c>
      <c r="I103" s="29">
        <f>+INGENIERIA!N103</f>
        <v>0</v>
      </c>
      <c r="J103" s="26">
        <f t="shared" si="11"/>
        <v>5936.7396000000008</v>
      </c>
      <c r="K103" s="29">
        <f t="shared" si="12"/>
        <v>949.8783360000001</v>
      </c>
      <c r="L103" s="26">
        <f t="shared" si="13"/>
        <v>6886.6179360000006</v>
      </c>
    </row>
    <row r="104" spans="1:12">
      <c r="A104" s="2" t="s">
        <v>210</v>
      </c>
      <c r="B104" s="1" t="s">
        <v>211</v>
      </c>
      <c r="C104" s="14">
        <v>1028.52</v>
      </c>
      <c r="F104" s="26">
        <f t="shared" si="9"/>
        <v>1028.52</v>
      </c>
      <c r="G104" s="29">
        <f t="shared" si="7"/>
        <v>20.570399999999999</v>
      </c>
      <c r="H104" s="29">
        <f t="shared" si="10"/>
        <v>77.138999999999996</v>
      </c>
      <c r="I104" s="29">
        <f>+INGENIERIA!N104</f>
        <v>0</v>
      </c>
      <c r="J104" s="26">
        <f t="shared" si="11"/>
        <v>1126.2293999999999</v>
      </c>
      <c r="K104" s="29">
        <f t="shared" si="12"/>
        <v>180.19670399999998</v>
      </c>
      <c r="L104" s="26">
        <f t="shared" si="13"/>
        <v>1306.4261039999999</v>
      </c>
    </row>
    <row r="105" spans="1:12">
      <c r="A105" s="2" t="s">
        <v>212</v>
      </c>
      <c r="B105" s="1" t="s">
        <v>213</v>
      </c>
      <c r="C105" s="14">
        <v>7694.49</v>
      </c>
      <c r="F105" s="26">
        <f t="shared" si="9"/>
        <v>7694.49</v>
      </c>
      <c r="G105" s="29">
        <f t="shared" si="7"/>
        <v>153.88980000000001</v>
      </c>
      <c r="H105" s="29">
        <f t="shared" si="10"/>
        <v>577.08674999999994</v>
      </c>
      <c r="I105" s="29">
        <f>+INGENIERIA!N105</f>
        <v>0</v>
      </c>
      <c r="J105" s="26">
        <f t="shared" si="11"/>
        <v>8425.4665499999992</v>
      </c>
      <c r="K105" s="29">
        <f t="shared" si="12"/>
        <v>1348.0746479999998</v>
      </c>
      <c r="L105" s="26">
        <f t="shared" si="13"/>
        <v>9773.541197999999</v>
      </c>
    </row>
    <row r="106" spans="1:12">
      <c r="A106" s="2" t="s">
        <v>214</v>
      </c>
      <c r="B106" s="1" t="s">
        <v>215</v>
      </c>
      <c r="C106" s="14">
        <v>4117.25</v>
      </c>
      <c r="F106" s="26">
        <f t="shared" si="9"/>
        <v>4117.25</v>
      </c>
      <c r="G106" s="29">
        <f t="shared" si="7"/>
        <v>82.344999999999999</v>
      </c>
      <c r="H106" s="29">
        <f t="shared" si="10"/>
        <v>308.79374999999999</v>
      </c>
      <c r="I106" s="29">
        <f>+INGENIERIA!N106</f>
        <v>201.75</v>
      </c>
      <c r="J106" s="26">
        <f t="shared" si="11"/>
        <v>4710.1387500000001</v>
      </c>
      <c r="K106" s="29">
        <f t="shared" si="12"/>
        <v>753.62220000000002</v>
      </c>
      <c r="L106" s="26">
        <f t="shared" si="13"/>
        <v>5463.7609499999999</v>
      </c>
    </row>
    <row r="107" spans="1:12">
      <c r="A107" s="2" t="s">
        <v>216</v>
      </c>
      <c r="B107" s="1" t="s">
        <v>217</v>
      </c>
      <c r="C107" s="14">
        <v>3039.41</v>
      </c>
      <c r="F107" s="26">
        <f t="shared" si="9"/>
        <v>3039.41</v>
      </c>
      <c r="G107" s="29">
        <f t="shared" si="7"/>
        <v>60.788199999999996</v>
      </c>
      <c r="H107" s="29">
        <f t="shared" si="10"/>
        <v>227.95574999999999</v>
      </c>
      <c r="I107" s="29">
        <f>+INGENIERIA!N107</f>
        <v>0</v>
      </c>
      <c r="J107" s="26">
        <f t="shared" si="11"/>
        <v>3328.1539499999999</v>
      </c>
      <c r="K107" s="29">
        <f t="shared" si="12"/>
        <v>532.50463200000002</v>
      </c>
      <c r="L107" s="26">
        <f t="shared" si="13"/>
        <v>3860.658582</v>
      </c>
    </row>
    <row r="108" spans="1:12">
      <c r="A108" s="2" t="s">
        <v>218</v>
      </c>
      <c r="B108" s="1" t="s">
        <v>219</v>
      </c>
      <c r="C108" s="14">
        <v>1875.3</v>
      </c>
      <c r="F108" s="26">
        <f t="shared" si="9"/>
        <v>1875.3</v>
      </c>
      <c r="G108" s="29">
        <f t="shared" si="7"/>
        <v>37.506</v>
      </c>
      <c r="H108" s="29">
        <f t="shared" si="10"/>
        <v>140.64749999999998</v>
      </c>
      <c r="I108" s="29">
        <f>+INGENIERIA!N108</f>
        <v>0</v>
      </c>
      <c r="J108" s="26">
        <f t="shared" si="11"/>
        <v>2053.4535000000001</v>
      </c>
      <c r="K108" s="29">
        <f t="shared" si="12"/>
        <v>328.55256000000003</v>
      </c>
      <c r="L108" s="26">
        <f t="shared" si="13"/>
        <v>2382.0060600000002</v>
      </c>
    </row>
    <row r="109" spans="1:12">
      <c r="A109" s="2" t="s">
        <v>220</v>
      </c>
      <c r="B109" s="1" t="s">
        <v>221</v>
      </c>
      <c r="C109" s="14">
        <v>885.66</v>
      </c>
      <c r="F109" s="26">
        <f t="shared" si="9"/>
        <v>885.66</v>
      </c>
      <c r="G109" s="29">
        <f t="shared" si="7"/>
        <v>17.713200000000001</v>
      </c>
      <c r="H109" s="29">
        <f t="shared" si="10"/>
        <v>66.424499999999995</v>
      </c>
      <c r="I109" s="29">
        <f>+INGENIERIA!N109</f>
        <v>0</v>
      </c>
      <c r="J109" s="26">
        <f t="shared" si="11"/>
        <v>969.79769999999996</v>
      </c>
      <c r="K109" s="29">
        <f t="shared" si="12"/>
        <v>155.167632</v>
      </c>
      <c r="L109" s="26">
        <f t="shared" si="13"/>
        <v>1124.965332</v>
      </c>
    </row>
    <row r="110" spans="1:12">
      <c r="A110" s="2" t="s">
        <v>222</v>
      </c>
      <c r="B110" s="1" t="s">
        <v>223</v>
      </c>
      <c r="C110" s="14">
        <v>1249.18</v>
      </c>
      <c r="F110" s="26">
        <f t="shared" si="9"/>
        <v>1249.18</v>
      </c>
      <c r="G110" s="29">
        <f t="shared" si="7"/>
        <v>24.983600000000003</v>
      </c>
      <c r="H110" s="29">
        <f t="shared" si="10"/>
        <v>93.688500000000005</v>
      </c>
      <c r="I110" s="29">
        <f>+INGENIERIA!N110</f>
        <v>0</v>
      </c>
      <c r="J110" s="26">
        <f t="shared" si="11"/>
        <v>1367.8521000000001</v>
      </c>
      <c r="K110" s="29">
        <f t="shared" si="12"/>
        <v>218.85633600000003</v>
      </c>
      <c r="L110" s="26">
        <f t="shared" si="13"/>
        <v>1586.7084360000001</v>
      </c>
    </row>
    <row r="111" spans="1:12">
      <c r="A111" s="2" t="s">
        <v>224</v>
      </c>
      <c r="B111" s="1" t="s">
        <v>225</v>
      </c>
      <c r="C111" s="14">
        <v>1537.06</v>
      </c>
      <c r="F111" s="26">
        <f t="shared" si="9"/>
        <v>1537.06</v>
      </c>
      <c r="G111" s="29">
        <f t="shared" si="7"/>
        <v>30.741199999999999</v>
      </c>
      <c r="H111" s="29">
        <f t="shared" si="10"/>
        <v>115.27949999999998</v>
      </c>
      <c r="I111" s="29">
        <f>+INGENIERIA!N111</f>
        <v>75.319999999999993</v>
      </c>
      <c r="J111" s="26">
        <f t="shared" si="11"/>
        <v>1758.4006999999999</v>
      </c>
      <c r="K111" s="29">
        <f t="shared" si="12"/>
        <v>281.344112</v>
      </c>
      <c r="L111" s="26">
        <f t="shared" si="13"/>
        <v>2039.7448119999999</v>
      </c>
    </row>
    <row r="112" spans="1:12">
      <c r="A112" s="2" t="s">
        <v>226</v>
      </c>
      <c r="B112" s="1" t="s">
        <v>227</v>
      </c>
      <c r="C112" s="14">
        <v>3098.15</v>
      </c>
      <c r="F112" s="26">
        <f t="shared" si="9"/>
        <v>3098.15</v>
      </c>
      <c r="G112" s="29">
        <f t="shared" si="7"/>
        <v>61.963000000000001</v>
      </c>
      <c r="H112" s="29">
        <f t="shared" si="10"/>
        <v>232.36124999999998</v>
      </c>
      <c r="I112" s="29">
        <f>+INGENIERIA!N112</f>
        <v>151.81</v>
      </c>
      <c r="J112" s="26">
        <f t="shared" si="11"/>
        <v>3544.2842500000002</v>
      </c>
      <c r="K112" s="29">
        <f t="shared" si="12"/>
        <v>567.08548000000008</v>
      </c>
      <c r="L112" s="26">
        <f t="shared" si="13"/>
        <v>4111.3697300000003</v>
      </c>
    </row>
    <row r="113" spans="1:12">
      <c r="A113" s="2" t="s">
        <v>228</v>
      </c>
      <c r="B113" s="1" t="s">
        <v>229</v>
      </c>
      <c r="C113" s="14">
        <v>3528.23</v>
      </c>
      <c r="F113" s="26">
        <f t="shared" si="9"/>
        <v>3528.23</v>
      </c>
      <c r="G113" s="29">
        <f t="shared" si="7"/>
        <v>70.564599999999999</v>
      </c>
      <c r="H113" s="29">
        <f t="shared" si="10"/>
        <v>264.61725000000001</v>
      </c>
      <c r="I113" s="29">
        <f>+INGENIERIA!N113</f>
        <v>0</v>
      </c>
      <c r="J113" s="26">
        <f t="shared" si="11"/>
        <v>3863.4118500000004</v>
      </c>
      <c r="K113" s="29">
        <f t="shared" si="12"/>
        <v>618.14589600000011</v>
      </c>
      <c r="L113" s="26">
        <f t="shared" si="13"/>
        <v>4481.5577460000004</v>
      </c>
    </row>
    <row r="114" spans="1:12">
      <c r="A114" s="2" t="s">
        <v>230</v>
      </c>
      <c r="B114" s="1" t="s">
        <v>231</v>
      </c>
      <c r="C114" s="14">
        <v>839.47</v>
      </c>
      <c r="F114" s="26">
        <f t="shared" si="9"/>
        <v>839.47</v>
      </c>
      <c r="G114" s="29">
        <f t="shared" si="7"/>
        <v>16.789400000000001</v>
      </c>
      <c r="H114" s="29">
        <f t="shared" si="10"/>
        <v>62.960250000000002</v>
      </c>
      <c r="I114" s="29">
        <f>+INGENIERIA!N114</f>
        <v>0</v>
      </c>
      <c r="J114" s="26">
        <f t="shared" si="11"/>
        <v>919.21965</v>
      </c>
      <c r="K114" s="29">
        <f t="shared" si="12"/>
        <v>147.07514399999999</v>
      </c>
      <c r="L114" s="26">
        <f t="shared" si="13"/>
        <v>1066.2947939999999</v>
      </c>
    </row>
    <row r="115" spans="1:12">
      <c r="A115" s="2" t="s">
        <v>232</v>
      </c>
      <c r="B115" s="1" t="s">
        <v>233</v>
      </c>
      <c r="C115" s="14">
        <v>2923.1</v>
      </c>
      <c r="F115" s="26">
        <f t="shared" si="9"/>
        <v>2923.1</v>
      </c>
      <c r="G115" s="29">
        <f t="shared" si="7"/>
        <v>58.461999999999996</v>
      </c>
      <c r="H115" s="29">
        <f t="shared" si="10"/>
        <v>219.23249999999999</v>
      </c>
      <c r="I115" s="29">
        <f>+INGENIERIA!N115</f>
        <v>143.22999999999999</v>
      </c>
      <c r="J115" s="26">
        <f t="shared" si="11"/>
        <v>3344.0245</v>
      </c>
      <c r="K115" s="29">
        <f t="shared" si="12"/>
        <v>535.04391999999996</v>
      </c>
      <c r="L115" s="26">
        <f t="shared" si="13"/>
        <v>3879.0684200000001</v>
      </c>
    </row>
    <row r="116" spans="1:12">
      <c r="A116" s="2" t="s">
        <v>234</v>
      </c>
      <c r="B116" s="1" t="s">
        <v>235</v>
      </c>
      <c r="C116" s="14">
        <v>940</v>
      </c>
      <c r="F116" s="26">
        <f t="shared" si="9"/>
        <v>940</v>
      </c>
      <c r="G116" s="29">
        <f t="shared" si="7"/>
        <v>18.8</v>
      </c>
      <c r="H116" s="29">
        <f t="shared" si="10"/>
        <v>70.5</v>
      </c>
      <c r="I116" s="29">
        <f>+INGENIERIA!N116</f>
        <v>0</v>
      </c>
      <c r="J116" s="26">
        <f t="shared" si="11"/>
        <v>1029.3</v>
      </c>
      <c r="K116" s="29">
        <f t="shared" si="12"/>
        <v>164.68799999999999</v>
      </c>
      <c r="L116" s="26">
        <f t="shared" si="13"/>
        <v>1193.9879999999998</v>
      </c>
    </row>
    <row r="117" spans="1:12">
      <c r="A117" s="2" t="s">
        <v>236</v>
      </c>
      <c r="B117" s="1" t="s">
        <v>237</v>
      </c>
      <c r="C117" s="14">
        <v>3289.54</v>
      </c>
      <c r="F117" s="26">
        <f t="shared" si="9"/>
        <v>3289.54</v>
      </c>
      <c r="G117" s="29">
        <f t="shared" si="7"/>
        <v>65.790800000000004</v>
      </c>
      <c r="H117" s="29">
        <f t="shared" si="10"/>
        <v>246.71549999999999</v>
      </c>
      <c r="I117" s="29">
        <f>+INGENIERIA!N117</f>
        <v>0</v>
      </c>
      <c r="J117" s="26">
        <f t="shared" si="11"/>
        <v>3602.0463</v>
      </c>
      <c r="K117" s="29">
        <f t="shared" si="12"/>
        <v>576.32740799999999</v>
      </c>
      <c r="L117" s="26">
        <f t="shared" si="13"/>
        <v>4178.3737080000001</v>
      </c>
    </row>
    <row r="118" spans="1:12">
      <c r="A118" s="2" t="s">
        <v>238</v>
      </c>
      <c r="B118" s="1" t="s">
        <v>239</v>
      </c>
      <c r="C118" s="14">
        <v>8474.36</v>
      </c>
      <c r="F118" s="26">
        <f t="shared" si="9"/>
        <v>8474.36</v>
      </c>
      <c r="G118" s="29">
        <f t="shared" si="7"/>
        <v>169.4872</v>
      </c>
      <c r="H118" s="29">
        <f t="shared" si="10"/>
        <v>635.577</v>
      </c>
      <c r="I118" s="29">
        <f>+INGENIERIA!N118</f>
        <v>0</v>
      </c>
      <c r="J118" s="26">
        <f t="shared" si="11"/>
        <v>9279.4241999999995</v>
      </c>
      <c r="K118" s="29">
        <f t="shared" si="12"/>
        <v>1484.707872</v>
      </c>
      <c r="L118" s="26">
        <f t="shared" si="13"/>
        <v>10764.132072</v>
      </c>
    </row>
    <row r="119" spans="1:12" s="7" customFormat="1">
      <c r="A119" s="17" t="s">
        <v>155</v>
      </c>
      <c r="C119" s="7" t="s">
        <v>156</v>
      </c>
      <c r="F119" s="25" t="s">
        <v>156</v>
      </c>
      <c r="G119" s="25" t="s">
        <v>156</v>
      </c>
      <c r="H119" s="25" t="s">
        <v>156</v>
      </c>
      <c r="I119" s="25" t="s">
        <v>156</v>
      </c>
      <c r="J119" s="25" t="s">
        <v>156</v>
      </c>
      <c r="K119" s="25" t="s">
        <v>156</v>
      </c>
      <c r="L119" s="25" t="s">
        <v>156</v>
      </c>
    </row>
    <row r="120" spans="1:12">
      <c r="C120" s="19">
        <v>119367.17</v>
      </c>
      <c r="F120" s="27">
        <f>SUM(F78:F118)</f>
        <v>119367.16999999998</v>
      </c>
      <c r="G120" s="27">
        <f t="shared" ref="G120:L120" si="14">SUM(G78:G118)</f>
        <v>2387.3434000000002</v>
      </c>
      <c r="H120" s="27">
        <f t="shared" si="14"/>
        <v>8952.5377499999995</v>
      </c>
      <c r="I120" s="27">
        <f t="shared" si="14"/>
        <v>2733.6499999999996</v>
      </c>
      <c r="J120" s="27">
        <f>SUM(J78:J118)</f>
        <v>133440.70115000001</v>
      </c>
      <c r="K120" s="27">
        <f t="shared" si="14"/>
        <v>21350.512183999999</v>
      </c>
      <c r="L120" s="27">
        <f t="shared" si="14"/>
        <v>154791.21333400003</v>
      </c>
    </row>
    <row r="122" spans="1:12" s="7" customFormat="1">
      <c r="A122" s="16"/>
      <c r="C122" s="7" t="s">
        <v>240</v>
      </c>
      <c r="F122" s="25" t="s">
        <v>240</v>
      </c>
      <c r="G122" s="25" t="s">
        <v>240</v>
      </c>
      <c r="H122" s="25" t="s">
        <v>240</v>
      </c>
      <c r="I122" s="25" t="s">
        <v>240</v>
      </c>
      <c r="J122" s="25" t="s">
        <v>240</v>
      </c>
      <c r="K122" s="25" t="s">
        <v>240</v>
      </c>
      <c r="L122" s="25" t="s">
        <v>240</v>
      </c>
    </row>
    <row r="123" spans="1:12" ht="12" thickBot="1">
      <c r="A123" s="17" t="s">
        <v>241</v>
      </c>
      <c r="B123" s="1" t="s">
        <v>242</v>
      </c>
      <c r="C123" s="19">
        <v>411042.7</v>
      </c>
      <c r="F123" s="33">
        <f>+F75+F120</f>
        <v>411042.7</v>
      </c>
      <c r="G123" s="33">
        <f t="shared" ref="G123:K123" si="15">+G75+G120</f>
        <v>8220.8540000000012</v>
      </c>
      <c r="H123" s="33">
        <f t="shared" si="15"/>
        <v>30828.202499999992</v>
      </c>
      <c r="I123" s="33">
        <f t="shared" si="15"/>
        <v>2733.6499999999996</v>
      </c>
      <c r="J123" s="33">
        <f t="shared" si="15"/>
        <v>452825.40650000004</v>
      </c>
      <c r="K123" s="33">
        <f t="shared" si="15"/>
        <v>72452.065039999987</v>
      </c>
      <c r="L123" s="33">
        <f>+L75+L120</f>
        <v>525277.47154000006</v>
      </c>
    </row>
    <row r="124" spans="1:12" ht="12" thickTop="1"/>
    <row r="125" spans="1:12">
      <c r="C125" s="1" t="s">
        <v>242</v>
      </c>
    </row>
    <row r="126" spans="1:12">
      <c r="A126" s="2" t="s">
        <v>242</v>
      </c>
      <c r="B126" s="1" t="s">
        <v>242</v>
      </c>
      <c r="C126" s="18"/>
    </row>
    <row r="127" spans="1:12">
      <c r="C127" s="26"/>
    </row>
  </sheetData>
  <autoFilter ref="A11:N75"/>
  <mergeCells count="1">
    <mergeCell ref="F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6"/>
  <sheetViews>
    <sheetView workbookViewId="0">
      <pane xSplit="2" ySplit="11" topLeftCell="M99" activePane="bottomRight" state="frozen"/>
      <selection pane="topRight" activeCell="C1" sqref="C1"/>
      <selection pane="bottomLeft" activeCell="A14" sqref="A14"/>
      <selection pane="bottomRight" activeCell="V114" sqref="V114"/>
    </sheetView>
  </sheetViews>
  <sheetFormatPr baseColWidth="10" defaultRowHeight="11.25"/>
  <cols>
    <col min="1" max="1" width="12.28515625" style="2" customWidth="1"/>
    <col min="2" max="2" width="26" style="1" customWidth="1"/>
    <col min="3" max="3" width="12" style="1" customWidth="1"/>
    <col min="4" max="4" width="12.28515625" style="1" customWidth="1"/>
    <col min="5" max="5" width="10.85546875" style="1" customWidth="1"/>
    <col min="6" max="6" width="13.5703125" style="1" customWidth="1"/>
    <col min="7" max="7" width="14.7109375" style="1" customWidth="1"/>
    <col min="8" max="8" width="12.85546875" style="1" customWidth="1"/>
    <col min="9" max="9" width="11" style="1" customWidth="1"/>
    <col min="10" max="10" width="11.5703125" style="1" customWidth="1"/>
    <col min="11" max="11" width="9.85546875" style="1" customWidth="1"/>
    <col min="12" max="12" width="11.5703125" style="1" customWidth="1"/>
    <col min="13" max="13" width="12.5703125" style="1" customWidth="1"/>
    <col min="14" max="14" width="11.85546875" style="1" customWidth="1"/>
    <col min="15" max="15" width="11.5703125" style="1" customWidth="1"/>
    <col min="16" max="16" width="11.140625" style="1" customWidth="1"/>
    <col min="17" max="17" width="13" style="1" customWidth="1"/>
    <col min="18" max="18" width="11.85546875" style="1" customWidth="1"/>
    <col min="19" max="20" width="13" style="1" customWidth="1"/>
    <col min="21" max="21" width="13.85546875" style="1" customWidth="1"/>
    <col min="22" max="22" width="13.140625" style="1" customWidth="1"/>
    <col min="23" max="16384" width="11.42578125" style="1"/>
  </cols>
  <sheetData>
    <row r="1" spans="1:22" ht="18" customHeight="1">
      <c r="A1" s="3" t="s">
        <v>0</v>
      </c>
      <c r="B1" s="61" t="s">
        <v>242</v>
      </c>
      <c r="C1" s="62"/>
      <c r="D1" s="62"/>
    </row>
    <row r="2" spans="1:22" ht="24.95" customHeight="1">
      <c r="A2" s="4" t="s">
        <v>1</v>
      </c>
      <c r="B2" s="63" t="s">
        <v>2</v>
      </c>
      <c r="C2" s="64"/>
      <c r="D2" s="64"/>
    </row>
    <row r="3" spans="1:22" ht="15.75">
      <c r="B3" s="65" t="s">
        <v>3</v>
      </c>
      <c r="C3" s="62"/>
      <c r="D3" s="62"/>
      <c r="E3" s="7"/>
    </row>
    <row r="4" spans="1:22" ht="15">
      <c r="B4" s="66" t="s">
        <v>4</v>
      </c>
      <c r="C4" s="62"/>
      <c r="D4" s="62"/>
      <c r="E4" s="7"/>
    </row>
    <row r="5" spans="1:22">
      <c r="B5" s="6" t="s">
        <v>5</v>
      </c>
    </row>
    <row r="6" spans="1:22">
      <c r="B6" s="6" t="s">
        <v>6</v>
      </c>
    </row>
    <row r="7" spans="1:22" s="5" customFormat="1" ht="23.25" thickBot="1">
      <c r="A7" s="8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10" t="s">
        <v>27</v>
      </c>
      <c r="V7" s="11" t="s">
        <v>28</v>
      </c>
    </row>
    <row r="8" spans="1:22" ht="12" thickTop="1"/>
    <row r="9" spans="1:22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8610.99</v>
      </c>
      <c r="F12" s="14">
        <v>0</v>
      </c>
      <c r="G12" s="14">
        <v>9637.68</v>
      </c>
      <c r="H12" s="14">
        <v>0</v>
      </c>
      <c r="I12" s="14">
        <v>2044.14</v>
      </c>
      <c r="J12" s="14">
        <v>26.05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0.09</v>
      </c>
      <c r="Q12" s="14">
        <v>0</v>
      </c>
      <c r="R12" s="14">
        <v>0</v>
      </c>
      <c r="S12" s="14">
        <v>0</v>
      </c>
      <c r="T12" s="14">
        <v>0</v>
      </c>
      <c r="U12" s="14">
        <v>2070.2800000000002</v>
      </c>
      <c r="V12" s="14">
        <v>7567.4</v>
      </c>
    </row>
    <row r="13" spans="1:22">
      <c r="A13" s="2" t="s">
        <v>33</v>
      </c>
      <c r="B13" s="1" t="s">
        <v>34</v>
      </c>
      <c r="C13" s="14">
        <v>999.66</v>
      </c>
      <c r="D13" s="14">
        <v>166.61</v>
      </c>
      <c r="E13" s="14">
        <v>1172.9100000000001</v>
      </c>
      <c r="F13" s="14">
        <v>0</v>
      </c>
      <c r="G13" s="14">
        <v>2339.1799999999998</v>
      </c>
      <c r="H13" s="14">
        <v>0</v>
      </c>
      <c r="I13" s="14">
        <v>245.37</v>
      </c>
      <c r="J13" s="14">
        <v>28.99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0.02</v>
      </c>
      <c r="Q13" s="14">
        <v>0</v>
      </c>
      <c r="R13" s="14">
        <v>0</v>
      </c>
      <c r="S13" s="14">
        <v>0</v>
      </c>
      <c r="T13" s="14">
        <v>0</v>
      </c>
      <c r="U13" s="14">
        <v>274.38</v>
      </c>
      <c r="V13" s="14">
        <v>2064.8000000000002</v>
      </c>
    </row>
    <row r="14" spans="1:22">
      <c r="A14" s="2" t="s">
        <v>35</v>
      </c>
      <c r="B14" s="1" t="s">
        <v>36</v>
      </c>
      <c r="C14" s="14">
        <v>4000.02</v>
      </c>
      <c r="D14" s="14">
        <v>666.67</v>
      </c>
      <c r="E14" s="14">
        <v>28037.93</v>
      </c>
      <c r="F14" s="14">
        <v>0</v>
      </c>
      <c r="G14" s="14">
        <v>32704.62</v>
      </c>
      <c r="H14" s="14">
        <v>0</v>
      </c>
      <c r="I14" s="14">
        <v>9600.81</v>
      </c>
      <c r="J14" s="14">
        <v>129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v>-0.19</v>
      </c>
      <c r="Q14" s="14">
        <v>0</v>
      </c>
      <c r="R14" s="14">
        <v>0</v>
      </c>
      <c r="S14" s="14">
        <v>0</v>
      </c>
      <c r="T14" s="14">
        <v>400</v>
      </c>
      <c r="U14" s="14">
        <v>10129.620000000001</v>
      </c>
      <c r="V14" s="14">
        <v>22575</v>
      </c>
    </row>
    <row r="15" spans="1:22">
      <c r="A15" s="2" t="s">
        <v>37</v>
      </c>
      <c r="B15" s="1" t="s">
        <v>38</v>
      </c>
      <c r="C15" s="14">
        <v>999.66</v>
      </c>
      <c r="D15" s="14">
        <v>166.61</v>
      </c>
      <c r="E15" s="14">
        <v>849.5</v>
      </c>
      <c r="F15" s="14">
        <v>0</v>
      </c>
      <c r="G15" s="14">
        <v>2015.77</v>
      </c>
      <c r="H15" s="14">
        <v>0</v>
      </c>
      <c r="I15" s="14">
        <v>187.41</v>
      </c>
      <c r="J15" s="14">
        <v>28.95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0.01</v>
      </c>
      <c r="Q15" s="14">
        <v>0</v>
      </c>
      <c r="R15" s="14">
        <v>0</v>
      </c>
      <c r="S15" s="14">
        <v>0</v>
      </c>
      <c r="T15" s="14">
        <v>0</v>
      </c>
      <c r="U15" s="14">
        <v>216.37</v>
      </c>
      <c r="V15" s="14">
        <v>1799.4</v>
      </c>
    </row>
    <row r="16" spans="1:22">
      <c r="A16" s="2" t="s">
        <v>39</v>
      </c>
      <c r="B16" s="1" t="s">
        <v>40</v>
      </c>
      <c r="C16" s="14">
        <v>1400.04</v>
      </c>
      <c r="D16" s="14">
        <v>233.34</v>
      </c>
      <c r="E16" s="14">
        <v>4070</v>
      </c>
      <c r="F16" s="14">
        <v>0</v>
      </c>
      <c r="G16" s="14">
        <v>5703.38</v>
      </c>
      <c r="H16" s="14">
        <v>0</v>
      </c>
      <c r="I16" s="14">
        <v>982.74</v>
      </c>
      <c r="J16" s="14">
        <v>40.659999999999997</v>
      </c>
      <c r="K16" s="14">
        <v>0</v>
      </c>
      <c r="L16" s="14">
        <v>2000</v>
      </c>
      <c r="M16" s="14">
        <v>0</v>
      </c>
      <c r="N16" s="14">
        <v>0</v>
      </c>
      <c r="O16" s="14">
        <v>0</v>
      </c>
      <c r="P16" s="15">
        <v>-0.02</v>
      </c>
      <c r="Q16" s="14">
        <v>0</v>
      </c>
      <c r="R16" s="14">
        <v>0</v>
      </c>
      <c r="S16" s="14">
        <v>0</v>
      </c>
      <c r="T16" s="14">
        <v>0</v>
      </c>
      <c r="U16" s="14">
        <v>3023.38</v>
      </c>
      <c r="V16" s="14">
        <v>2680</v>
      </c>
    </row>
    <row r="17" spans="1:24">
      <c r="A17" s="2" t="s">
        <v>41</v>
      </c>
      <c r="B17" s="1" t="s">
        <v>42</v>
      </c>
      <c r="C17" s="14">
        <v>4000.02</v>
      </c>
      <c r="D17" s="14">
        <v>666.67</v>
      </c>
      <c r="E17" s="14">
        <v>2501.02</v>
      </c>
      <c r="F17" s="14">
        <v>0</v>
      </c>
      <c r="G17" s="14">
        <v>7167.71</v>
      </c>
      <c r="H17" s="14">
        <v>0</v>
      </c>
      <c r="I17" s="14">
        <v>1327.15</v>
      </c>
      <c r="J17" s="14">
        <v>129.35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0.01</v>
      </c>
      <c r="Q17" s="14">
        <v>0</v>
      </c>
      <c r="R17" s="14">
        <v>0</v>
      </c>
      <c r="S17" s="14">
        <v>0</v>
      </c>
      <c r="T17" s="14">
        <v>200</v>
      </c>
      <c r="U17" s="14">
        <v>1656.51</v>
      </c>
      <c r="V17" s="14">
        <v>5511.2</v>
      </c>
    </row>
    <row r="18" spans="1:24">
      <c r="A18" s="2" t="s">
        <v>43</v>
      </c>
      <c r="B18" s="1" t="s">
        <v>44</v>
      </c>
      <c r="C18" s="14">
        <v>880.02</v>
      </c>
      <c r="D18" s="14">
        <v>146.66999999999999</v>
      </c>
      <c r="E18" s="14">
        <v>7333.43</v>
      </c>
      <c r="F18" s="14">
        <v>0</v>
      </c>
      <c r="G18" s="14">
        <v>8360.1200000000008</v>
      </c>
      <c r="H18" s="14">
        <v>0</v>
      </c>
      <c r="I18" s="14">
        <v>1660.87</v>
      </c>
      <c r="J18" s="14">
        <v>25.48</v>
      </c>
      <c r="K18" s="14">
        <v>0</v>
      </c>
      <c r="L18" s="14">
        <v>389</v>
      </c>
      <c r="M18" s="14">
        <v>0</v>
      </c>
      <c r="N18" s="14">
        <v>0</v>
      </c>
      <c r="O18" s="14">
        <v>0</v>
      </c>
      <c r="P18" s="15">
        <v>-0.08</v>
      </c>
      <c r="Q18" s="14">
        <v>54.05</v>
      </c>
      <c r="R18" s="14">
        <v>0</v>
      </c>
      <c r="S18" s="14">
        <v>0</v>
      </c>
      <c r="T18" s="14">
        <v>0</v>
      </c>
      <c r="U18" s="14">
        <v>2129.3200000000002</v>
      </c>
      <c r="V18" s="14">
        <v>6230.8</v>
      </c>
    </row>
    <row r="19" spans="1:24">
      <c r="A19" s="2" t="s">
        <v>45</v>
      </c>
      <c r="B19" s="1" t="s">
        <v>46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1026.69</v>
      </c>
      <c r="H19" s="15">
        <v>-18.41</v>
      </c>
      <c r="I19" s="14">
        <v>0</v>
      </c>
      <c r="J19" s="14">
        <v>25.48</v>
      </c>
      <c r="K19" s="14">
        <v>0</v>
      </c>
      <c r="L19" s="14">
        <v>512</v>
      </c>
      <c r="M19" s="14">
        <v>0</v>
      </c>
      <c r="N19" s="14">
        <v>0</v>
      </c>
      <c r="O19" s="14">
        <v>0</v>
      </c>
      <c r="P19" s="15">
        <v>-0.06</v>
      </c>
      <c r="Q19" s="14">
        <v>66.88</v>
      </c>
      <c r="R19" s="14">
        <v>0</v>
      </c>
      <c r="S19" s="14">
        <v>0</v>
      </c>
      <c r="T19" s="14">
        <v>0</v>
      </c>
      <c r="U19" s="14">
        <v>585.89</v>
      </c>
      <c r="V19" s="14">
        <v>440.8</v>
      </c>
    </row>
    <row r="20" spans="1:24">
      <c r="A20" s="2" t="s">
        <v>47</v>
      </c>
      <c r="B20" s="1" t="s">
        <v>48</v>
      </c>
      <c r="C20" s="14">
        <v>880.02</v>
      </c>
      <c r="D20" s="14">
        <v>146.66999999999999</v>
      </c>
      <c r="E20" s="14">
        <v>0</v>
      </c>
      <c r="F20" s="14">
        <v>0</v>
      </c>
      <c r="G20" s="14">
        <v>1026.69</v>
      </c>
      <c r="H20" s="15">
        <v>-18.41</v>
      </c>
      <c r="I20" s="14">
        <v>0</v>
      </c>
      <c r="J20" s="14">
        <v>25.54</v>
      </c>
      <c r="K20" s="14">
        <v>0</v>
      </c>
      <c r="L20" s="14">
        <v>600</v>
      </c>
      <c r="M20" s="14">
        <v>0</v>
      </c>
      <c r="N20" s="14">
        <v>0</v>
      </c>
      <c r="O20" s="14">
        <v>0</v>
      </c>
      <c r="P20" s="15">
        <v>-0.16</v>
      </c>
      <c r="Q20" s="14">
        <v>54.05</v>
      </c>
      <c r="R20" s="14">
        <v>305.87</v>
      </c>
      <c r="S20" s="14">
        <v>0</v>
      </c>
      <c r="T20" s="14">
        <v>0</v>
      </c>
      <c r="U20" s="14">
        <v>966.89</v>
      </c>
      <c r="V20" s="14">
        <v>59.8</v>
      </c>
      <c r="W20" s="26">
        <f>+G20-H20-I20-J20</f>
        <v>1019.5600000000002</v>
      </c>
      <c r="X20" s="34">
        <f>+W20*0.3</f>
        <v>305.86800000000005</v>
      </c>
    </row>
    <row r="21" spans="1:24">
      <c r="A21" s="2" t="s">
        <v>49</v>
      </c>
      <c r="B21" s="1" t="s">
        <v>50</v>
      </c>
      <c r="C21" s="14">
        <v>4000.02</v>
      </c>
      <c r="D21" s="14">
        <v>666.67</v>
      </c>
      <c r="E21" s="14">
        <v>9240.7000000000007</v>
      </c>
      <c r="F21" s="14">
        <v>0</v>
      </c>
      <c r="G21" s="14">
        <v>13907.39</v>
      </c>
      <c r="H21" s="14">
        <v>0</v>
      </c>
      <c r="I21" s="14">
        <v>3325.06</v>
      </c>
      <c r="J21" s="14">
        <v>129.35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v>-0.02</v>
      </c>
      <c r="Q21" s="14">
        <v>0</v>
      </c>
      <c r="R21" s="14">
        <v>0</v>
      </c>
      <c r="S21" s="14">
        <v>1000</v>
      </c>
      <c r="T21" s="14">
        <v>0</v>
      </c>
      <c r="U21" s="14">
        <v>4454.3900000000003</v>
      </c>
      <c r="V21" s="14">
        <v>9453</v>
      </c>
    </row>
    <row r="22" spans="1:24">
      <c r="A22" s="2" t="s">
        <v>51</v>
      </c>
      <c r="B22" s="1" t="s">
        <v>52</v>
      </c>
      <c r="C22" s="14">
        <v>880.02</v>
      </c>
      <c r="D22" s="14">
        <v>146.66999999999999</v>
      </c>
      <c r="E22" s="14">
        <v>10481.59</v>
      </c>
      <c r="F22" s="14">
        <v>0</v>
      </c>
      <c r="G22" s="14">
        <v>11508.28</v>
      </c>
      <c r="H22" s="14">
        <v>0</v>
      </c>
      <c r="I22" s="14">
        <v>2605.3200000000002</v>
      </c>
      <c r="J22" s="14">
        <v>25.53</v>
      </c>
      <c r="K22" s="14">
        <v>0</v>
      </c>
      <c r="L22" s="14">
        <v>695</v>
      </c>
      <c r="M22" s="14">
        <v>0</v>
      </c>
      <c r="N22" s="14">
        <v>0</v>
      </c>
      <c r="O22" s="14">
        <v>0</v>
      </c>
      <c r="P22" s="15">
        <v>-0.02</v>
      </c>
      <c r="Q22" s="14">
        <v>54.05</v>
      </c>
      <c r="R22" s="14">
        <v>0</v>
      </c>
      <c r="S22" s="14">
        <v>0</v>
      </c>
      <c r="T22" s="14">
        <v>375</v>
      </c>
      <c r="U22" s="14">
        <v>3754.88</v>
      </c>
      <c r="V22" s="14">
        <v>7753.4</v>
      </c>
    </row>
    <row r="23" spans="1:24">
      <c r="A23" s="2" t="s">
        <v>53</v>
      </c>
      <c r="B23" s="1" t="s">
        <v>54</v>
      </c>
      <c r="C23" s="14">
        <v>880.02</v>
      </c>
      <c r="D23" s="14">
        <v>146.66999999999999</v>
      </c>
      <c r="E23" s="14">
        <v>2898.06</v>
      </c>
      <c r="F23" s="14">
        <v>0</v>
      </c>
      <c r="G23" s="14">
        <v>3924.75</v>
      </c>
      <c r="H23" s="14">
        <v>0</v>
      </c>
      <c r="I23" s="14">
        <v>582.94000000000005</v>
      </c>
      <c r="J23" s="14">
        <v>25.48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0.08</v>
      </c>
      <c r="Q23" s="14">
        <v>47.05</v>
      </c>
      <c r="R23" s="14">
        <v>0</v>
      </c>
      <c r="S23" s="14">
        <v>0</v>
      </c>
      <c r="T23" s="14">
        <v>275</v>
      </c>
      <c r="U23" s="14">
        <v>930.55</v>
      </c>
      <c r="V23" s="14">
        <v>2994.2</v>
      </c>
    </row>
    <row r="24" spans="1:24">
      <c r="A24" s="2" t="s">
        <v>55</v>
      </c>
      <c r="B24" s="1" t="s">
        <v>56</v>
      </c>
      <c r="C24" s="14">
        <v>1300.02</v>
      </c>
      <c r="D24" s="14">
        <v>216.67</v>
      </c>
      <c r="E24" s="14">
        <v>150</v>
      </c>
      <c r="F24" s="14">
        <v>0</v>
      </c>
      <c r="G24" s="14">
        <v>1666.69</v>
      </c>
      <c r="H24" s="14">
        <v>0</v>
      </c>
      <c r="I24" s="14">
        <v>82.68</v>
      </c>
      <c r="J24" s="14">
        <v>37.700000000000003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0.02</v>
      </c>
      <c r="Q24" s="14">
        <v>0</v>
      </c>
      <c r="R24" s="14">
        <v>463.89</v>
      </c>
      <c r="S24" s="14">
        <v>300</v>
      </c>
      <c r="T24" s="14">
        <v>0</v>
      </c>
      <c r="U24" s="14">
        <v>884.29</v>
      </c>
      <c r="V24" s="14">
        <v>782.4</v>
      </c>
      <c r="W24" s="26">
        <f>+G24-H24-I24-J24</f>
        <v>1546.31</v>
      </c>
      <c r="X24" s="34">
        <f>+W24*0.3</f>
        <v>463.89299999999997</v>
      </c>
    </row>
    <row r="25" spans="1:24">
      <c r="A25" s="2" t="s">
        <v>57</v>
      </c>
      <c r="B25" s="1" t="s">
        <v>58</v>
      </c>
      <c r="C25" s="14">
        <v>1300.02</v>
      </c>
      <c r="D25" s="14">
        <v>216.67</v>
      </c>
      <c r="E25" s="14">
        <v>0</v>
      </c>
      <c r="F25" s="14">
        <v>0</v>
      </c>
      <c r="G25" s="14">
        <v>1516.69</v>
      </c>
      <c r="H25" s="14">
        <v>0</v>
      </c>
      <c r="I25" s="14">
        <v>58.08</v>
      </c>
      <c r="J25" s="14">
        <v>37.93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0.08</v>
      </c>
      <c r="Q25" s="14">
        <v>0</v>
      </c>
      <c r="R25" s="14">
        <v>0</v>
      </c>
      <c r="S25" s="14">
        <v>0</v>
      </c>
      <c r="T25" s="14">
        <v>0</v>
      </c>
      <c r="U25" s="14">
        <v>96.09</v>
      </c>
      <c r="V25" s="14">
        <v>1420.6</v>
      </c>
      <c r="W25" s="26"/>
    </row>
    <row r="26" spans="1:24">
      <c r="A26" s="2" t="s">
        <v>59</v>
      </c>
      <c r="B26" s="1" t="s">
        <v>60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1026.69</v>
      </c>
      <c r="H26" s="15">
        <v>-18.41</v>
      </c>
      <c r="I26" s="14">
        <v>0</v>
      </c>
      <c r="J26" s="14">
        <v>25.48</v>
      </c>
      <c r="K26" s="14">
        <v>0</v>
      </c>
      <c r="L26" s="14">
        <v>582</v>
      </c>
      <c r="M26" s="14">
        <v>0</v>
      </c>
      <c r="N26" s="14">
        <v>0</v>
      </c>
      <c r="O26" s="14">
        <v>0</v>
      </c>
      <c r="P26" s="15">
        <v>-0.18</v>
      </c>
      <c r="Q26" s="14">
        <v>0</v>
      </c>
      <c r="R26" s="14">
        <v>0</v>
      </c>
      <c r="S26" s="14">
        <v>0</v>
      </c>
      <c r="T26" s="14">
        <v>0</v>
      </c>
      <c r="U26" s="14">
        <v>588.89</v>
      </c>
      <c r="V26" s="14">
        <v>437.8</v>
      </c>
      <c r="W26" s="26"/>
    </row>
    <row r="27" spans="1:24">
      <c r="A27" s="2" t="s">
        <v>61</v>
      </c>
      <c r="B27" s="1" t="s">
        <v>62</v>
      </c>
      <c r="C27" s="14">
        <v>399.99</v>
      </c>
      <c r="D27" s="14">
        <v>133.33000000000001</v>
      </c>
      <c r="E27" s="14">
        <v>0</v>
      </c>
      <c r="F27" s="14">
        <v>0</v>
      </c>
      <c r="G27" s="14">
        <v>533.32000000000005</v>
      </c>
      <c r="H27" s="15">
        <v>-64.66</v>
      </c>
      <c r="I27" s="14">
        <v>0</v>
      </c>
      <c r="J27" s="14">
        <v>13.23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v>-0.05</v>
      </c>
      <c r="Q27" s="14">
        <v>0</v>
      </c>
      <c r="R27" s="14">
        <v>0</v>
      </c>
      <c r="S27" s="14">
        <v>0</v>
      </c>
      <c r="T27" s="14">
        <v>0</v>
      </c>
      <c r="U27" s="14">
        <v>-51.48</v>
      </c>
      <c r="V27" s="14">
        <v>584.79999999999995</v>
      </c>
    </row>
    <row r="28" spans="1:24">
      <c r="A28" s="2" t="s">
        <v>63</v>
      </c>
      <c r="B28" s="1" t="s">
        <v>64</v>
      </c>
      <c r="C28" s="14">
        <v>999.66</v>
      </c>
      <c r="D28" s="14">
        <v>166.61</v>
      </c>
      <c r="E28" s="14">
        <v>587.74</v>
      </c>
      <c r="F28" s="14">
        <v>0</v>
      </c>
      <c r="G28" s="14">
        <v>1754.01</v>
      </c>
      <c r="H28" s="14">
        <v>0</v>
      </c>
      <c r="I28" s="14">
        <v>144.86000000000001</v>
      </c>
      <c r="J28" s="14">
        <v>28.95</v>
      </c>
      <c r="K28" s="14">
        <v>0</v>
      </c>
      <c r="L28" s="14">
        <v>800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973.81</v>
      </c>
      <c r="V28" s="14">
        <v>780.2</v>
      </c>
    </row>
    <row r="29" spans="1:24">
      <c r="A29" s="2" t="s">
        <v>65</v>
      </c>
      <c r="B29" s="1" t="s">
        <v>66</v>
      </c>
      <c r="C29" s="14">
        <v>999.66</v>
      </c>
      <c r="D29" s="14">
        <v>166.61</v>
      </c>
      <c r="E29" s="14">
        <v>898.68</v>
      </c>
      <c r="F29" s="14">
        <v>0</v>
      </c>
      <c r="G29" s="14">
        <v>2064.9499999999998</v>
      </c>
      <c r="H29" s="14">
        <v>0</v>
      </c>
      <c r="I29" s="14">
        <v>196.22</v>
      </c>
      <c r="J29" s="14">
        <v>28.95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v>-0.02</v>
      </c>
      <c r="Q29" s="14">
        <v>0</v>
      </c>
      <c r="R29" s="14">
        <v>0</v>
      </c>
      <c r="S29" s="14">
        <v>0</v>
      </c>
      <c r="T29" s="14">
        <v>0</v>
      </c>
      <c r="U29" s="14">
        <v>225.15</v>
      </c>
      <c r="V29" s="14">
        <v>1839.8</v>
      </c>
    </row>
    <row r="30" spans="1:24">
      <c r="A30" s="2" t="s">
        <v>67</v>
      </c>
      <c r="B30" s="1" t="s">
        <v>68</v>
      </c>
      <c r="C30" s="14">
        <v>4000.02</v>
      </c>
      <c r="D30" s="14">
        <v>666.67</v>
      </c>
      <c r="E30" s="14">
        <v>1793.11</v>
      </c>
      <c r="F30" s="14">
        <v>0</v>
      </c>
      <c r="G30" s="14">
        <v>6459.8</v>
      </c>
      <c r="H30" s="14">
        <v>0</v>
      </c>
      <c r="I30" s="14">
        <v>1160.6500000000001</v>
      </c>
      <c r="J30" s="14">
        <v>128.63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0.12</v>
      </c>
      <c r="Q30" s="14">
        <v>0</v>
      </c>
      <c r="R30" s="14">
        <v>0</v>
      </c>
      <c r="S30" s="14">
        <v>0</v>
      </c>
      <c r="T30" s="14">
        <v>0</v>
      </c>
      <c r="U30" s="14">
        <v>1289.4000000000001</v>
      </c>
      <c r="V30" s="14">
        <v>5170.3999999999996</v>
      </c>
    </row>
    <row r="31" spans="1:24">
      <c r="A31" s="2" t="s">
        <v>69</v>
      </c>
      <c r="B31" s="1" t="s">
        <v>70</v>
      </c>
      <c r="C31" s="14">
        <v>733.35</v>
      </c>
      <c r="D31" s="14">
        <v>122.22</v>
      </c>
      <c r="E31" s="14">
        <v>0</v>
      </c>
      <c r="F31" s="14">
        <v>0</v>
      </c>
      <c r="G31" s="14">
        <v>855.57</v>
      </c>
      <c r="H31" s="15">
        <v>-38.43</v>
      </c>
      <c r="I31" s="14">
        <v>0</v>
      </c>
      <c r="J31" s="14">
        <v>18.2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-20.23</v>
      </c>
      <c r="V31" s="14">
        <v>875.8</v>
      </c>
    </row>
    <row r="32" spans="1:24">
      <c r="A32" s="2" t="s">
        <v>71</v>
      </c>
      <c r="B32" s="1" t="s">
        <v>72</v>
      </c>
      <c r="C32" s="14">
        <v>999.66</v>
      </c>
      <c r="D32" s="14">
        <v>166.61</v>
      </c>
      <c r="E32" s="14">
        <v>2097.7600000000002</v>
      </c>
      <c r="F32" s="14">
        <v>0</v>
      </c>
      <c r="G32" s="14">
        <v>3264.03</v>
      </c>
      <c r="H32" s="14">
        <v>0</v>
      </c>
      <c r="I32" s="14">
        <v>441.81</v>
      </c>
      <c r="J32" s="14">
        <v>28.95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7.0000000000000007E-2</v>
      </c>
      <c r="Q32" s="14">
        <v>0</v>
      </c>
      <c r="R32" s="14">
        <v>0</v>
      </c>
      <c r="S32" s="14">
        <v>0</v>
      </c>
      <c r="T32" s="14">
        <v>0</v>
      </c>
      <c r="U32" s="14">
        <v>470.83</v>
      </c>
      <c r="V32" s="14">
        <v>2793.2</v>
      </c>
    </row>
    <row r="33" spans="1:2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2356.7199999999998</v>
      </c>
      <c r="F33" s="14">
        <v>0</v>
      </c>
      <c r="G33" s="14">
        <v>3383.41</v>
      </c>
      <c r="H33" s="14">
        <v>0</v>
      </c>
      <c r="I33" s="14">
        <v>467.31</v>
      </c>
      <c r="J33" s="14">
        <v>25.48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v>-0.03</v>
      </c>
      <c r="Q33" s="14">
        <v>33.049999999999997</v>
      </c>
      <c r="R33" s="14">
        <v>0</v>
      </c>
      <c r="S33" s="14">
        <v>0</v>
      </c>
      <c r="T33" s="14">
        <v>0</v>
      </c>
      <c r="U33" s="14">
        <v>525.80999999999995</v>
      </c>
      <c r="V33" s="14">
        <v>2857.6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7071.78</v>
      </c>
      <c r="F34" s="14">
        <v>0</v>
      </c>
      <c r="G34" s="14">
        <v>8098.47</v>
      </c>
      <c r="H34" s="14">
        <v>0</v>
      </c>
      <c r="I34" s="14">
        <v>1582.38</v>
      </c>
      <c r="J34" s="14">
        <v>25.48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0.16</v>
      </c>
      <c r="Q34" s="14">
        <v>33.049999999999997</v>
      </c>
      <c r="R34" s="14">
        <v>0</v>
      </c>
      <c r="S34" s="14">
        <v>0</v>
      </c>
      <c r="T34" s="14">
        <v>0</v>
      </c>
      <c r="U34" s="14">
        <v>1641.07</v>
      </c>
      <c r="V34" s="14">
        <v>6457.4</v>
      </c>
    </row>
    <row r="35" spans="1:22">
      <c r="A35" s="2" t="s">
        <v>77</v>
      </c>
      <c r="B35" s="1" t="s">
        <v>78</v>
      </c>
      <c r="C35" s="14">
        <v>880.02</v>
      </c>
      <c r="D35" s="14">
        <v>146.66999999999999</v>
      </c>
      <c r="E35" s="14">
        <v>4973.28</v>
      </c>
      <c r="F35" s="14">
        <v>0</v>
      </c>
      <c r="G35" s="14">
        <v>5999.97</v>
      </c>
      <c r="H35" s="14">
        <v>0</v>
      </c>
      <c r="I35" s="14">
        <v>1052.5</v>
      </c>
      <c r="J35" s="14">
        <v>25.48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v>-0.06</v>
      </c>
      <c r="Q35" s="14">
        <v>33.049999999999997</v>
      </c>
      <c r="R35" s="14">
        <v>0</v>
      </c>
      <c r="S35" s="14">
        <v>0</v>
      </c>
      <c r="T35" s="14">
        <v>0</v>
      </c>
      <c r="U35" s="14">
        <v>1110.97</v>
      </c>
      <c r="V35" s="14">
        <v>4889</v>
      </c>
    </row>
    <row r="36" spans="1:22">
      <c r="A36" s="2" t="s">
        <v>79</v>
      </c>
      <c r="B36" s="1" t="s">
        <v>80</v>
      </c>
      <c r="C36" s="14">
        <v>1800</v>
      </c>
      <c r="D36" s="14">
        <v>300</v>
      </c>
      <c r="E36" s="14">
        <v>0</v>
      </c>
      <c r="F36" s="14">
        <v>0</v>
      </c>
      <c r="G36" s="14">
        <v>2100</v>
      </c>
      <c r="H36" s="14">
        <v>0</v>
      </c>
      <c r="I36" s="14">
        <v>202.51</v>
      </c>
      <c r="J36" s="14">
        <v>54.19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0.1</v>
      </c>
      <c r="Q36" s="14">
        <v>0</v>
      </c>
      <c r="R36" s="14">
        <v>0</v>
      </c>
      <c r="S36" s="14">
        <v>0</v>
      </c>
      <c r="T36" s="14">
        <v>0</v>
      </c>
      <c r="U36" s="14">
        <v>256.8</v>
      </c>
      <c r="V36" s="14">
        <v>1843.2</v>
      </c>
    </row>
    <row r="37" spans="1:2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1797.19</v>
      </c>
      <c r="F37" s="14">
        <v>0</v>
      </c>
      <c r="G37" s="14">
        <v>2823.88</v>
      </c>
      <c r="H37" s="14">
        <v>0</v>
      </c>
      <c r="I37" s="14">
        <v>347.79</v>
      </c>
      <c r="J37" s="14">
        <v>25.53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v>-0.09</v>
      </c>
      <c r="Q37" s="14">
        <v>33.049999999999997</v>
      </c>
      <c r="R37" s="14">
        <v>0</v>
      </c>
      <c r="S37" s="14">
        <v>0</v>
      </c>
      <c r="T37" s="14">
        <v>0</v>
      </c>
      <c r="U37" s="14">
        <v>406.28</v>
      </c>
      <c r="V37" s="14">
        <v>2417.6</v>
      </c>
    </row>
    <row r="38" spans="1:2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2958.62</v>
      </c>
      <c r="F38" s="14">
        <v>0</v>
      </c>
      <c r="G38" s="14">
        <v>3985.31</v>
      </c>
      <c r="H38" s="14">
        <v>0</v>
      </c>
      <c r="I38" s="14">
        <v>595.87</v>
      </c>
      <c r="J38" s="14">
        <v>25.48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v>-0.09</v>
      </c>
      <c r="Q38" s="14">
        <v>33.049999999999997</v>
      </c>
      <c r="R38" s="14">
        <v>0</v>
      </c>
      <c r="S38" s="14">
        <v>0</v>
      </c>
      <c r="T38" s="14">
        <v>0</v>
      </c>
      <c r="U38" s="14">
        <v>654.30999999999995</v>
      </c>
      <c r="V38" s="14">
        <v>3331</v>
      </c>
    </row>
    <row r="39" spans="1:2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4029.98</v>
      </c>
      <c r="F39" s="14">
        <v>0</v>
      </c>
      <c r="G39" s="14">
        <v>5056.67</v>
      </c>
      <c r="H39" s="14">
        <v>0</v>
      </c>
      <c r="I39" s="14">
        <v>830.64</v>
      </c>
      <c r="J39" s="14">
        <v>25.58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33.049999999999997</v>
      </c>
      <c r="R39" s="14">
        <v>0</v>
      </c>
      <c r="S39" s="14">
        <v>0</v>
      </c>
      <c r="T39" s="14">
        <v>0</v>
      </c>
      <c r="U39" s="14">
        <v>889.27</v>
      </c>
      <c r="V39" s="14">
        <v>4167.3999999999996</v>
      </c>
    </row>
    <row r="40" spans="1:22">
      <c r="A40" s="2" t="s">
        <v>87</v>
      </c>
      <c r="B40" s="1" t="s">
        <v>88</v>
      </c>
      <c r="C40" s="14">
        <v>1399.98</v>
      </c>
      <c r="D40" s="14">
        <v>233.33</v>
      </c>
      <c r="E40" s="14">
        <v>4509.2</v>
      </c>
      <c r="F40" s="14">
        <v>0</v>
      </c>
      <c r="G40" s="14">
        <v>6142.51</v>
      </c>
      <c r="H40" s="14">
        <v>0</v>
      </c>
      <c r="I40" s="14">
        <v>1086.02</v>
      </c>
      <c r="J40" s="14">
        <v>40.700000000000003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v>-0.01</v>
      </c>
      <c r="Q40" s="14">
        <v>0</v>
      </c>
      <c r="R40" s="14">
        <v>0</v>
      </c>
      <c r="S40" s="14">
        <v>0</v>
      </c>
      <c r="T40" s="14">
        <v>0</v>
      </c>
      <c r="U40" s="14">
        <v>1126.71</v>
      </c>
      <c r="V40" s="14">
        <v>5015.8</v>
      </c>
    </row>
    <row r="41" spans="1:22">
      <c r="A41" s="2" t="s">
        <v>89</v>
      </c>
      <c r="B41" s="1" t="s">
        <v>90</v>
      </c>
      <c r="C41" s="14">
        <v>880.02</v>
      </c>
      <c r="D41" s="14">
        <v>146.66999999999999</v>
      </c>
      <c r="E41" s="14">
        <v>1571.39</v>
      </c>
      <c r="F41" s="14">
        <v>0</v>
      </c>
      <c r="G41" s="14">
        <v>2598.08</v>
      </c>
      <c r="H41" s="14">
        <v>0</v>
      </c>
      <c r="I41" s="14">
        <v>299.56</v>
      </c>
      <c r="J41" s="14">
        <v>25.53</v>
      </c>
      <c r="K41" s="14">
        <v>0</v>
      </c>
      <c r="L41" s="14">
        <v>930</v>
      </c>
      <c r="M41" s="14">
        <v>0</v>
      </c>
      <c r="N41" s="14">
        <v>0</v>
      </c>
      <c r="O41" s="14">
        <v>0</v>
      </c>
      <c r="P41" s="15">
        <v>-0.06</v>
      </c>
      <c r="Q41" s="14">
        <v>33.049999999999997</v>
      </c>
      <c r="R41" s="14">
        <v>0</v>
      </c>
      <c r="S41" s="14">
        <v>0</v>
      </c>
      <c r="T41" s="14">
        <v>0</v>
      </c>
      <c r="U41" s="14">
        <v>1288.08</v>
      </c>
      <c r="V41" s="14">
        <v>1310</v>
      </c>
    </row>
    <row r="42" spans="1:22">
      <c r="A42" s="2" t="s">
        <v>91</v>
      </c>
      <c r="B42" s="1" t="s">
        <v>92</v>
      </c>
      <c r="C42" s="14">
        <v>880.02</v>
      </c>
      <c r="D42" s="14">
        <v>146.66999999999999</v>
      </c>
      <c r="E42" s="14">
        <v>3256.86</v>
      </c>
      <c r="F42" s="14">
        <v>0</v>
      </c>
      <c r="G42" s="14">
        <v>4283.55</v>
      </c>
      <c r="H42" s="14">
        <v>0</v>
      </c>
      <c r="I42" s="14">
        <v>659.58</v>
      </c>
      <c r="J42" s="14">
        <v>25.53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0.19</v>
      </c>
      <c r="Q42" s="14">
        <v>54.05</v>
      </c>
      <c r="R42" s="14">
        <v>0</v>
      </c>
      <c r="S42" s="14">
        <v>0</v>
      </c>
      <c r="T42" s="14">
        <v>0</v>
      </c>
      <c r="U42" s="14">
        <v>739.35</v>
      </c>
      <c r="V42" s="14">
        <v>3544.2</v>
      </c>
    </row>
    <row r="43" spans="1:22">
      <c r="A43" s="2" t="s">
        <v>93</v>
      </c>
      <c r="B43" s="1" t="s">
        <v>94</v>
      </c>
      <c r="C43" s="14">
        <v>880.02</v>
      </c>
      <c r="D43" s="14">
        <v>146.66999999999999</v>
      </c>
      <c r="E43" s="14">
        <v>2500</v>
      </c>
      <c r="F43" s="14">
        <v>0</v>
      </c>
      <c r="G43" s="14">
        <v>3526.69</v>
      </c>
      <c r="H43" s="14">
        <v>0</v>
      </c>
      <c r="I43" s="14">
        <v>497.91</v>
      </c>
      <c r="J43" s="14">
        <v>25.53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33.049999999999997</v>
      </c>
      <c r="R43" s="14">
        <v>0</v>
      </c>
      <c r="S43" s="14">
        <v>0</v>
      </c>
      <c r="T43" s="14">
        <v>0</v>
      </c>
      <c r="U43" s="14">
        <v>556.49</v>
      </c>
      <c r="V43" s="14">
        <v>2970.2</v>
      </c>
    </row>
    <row r="44" spans="1:22">
      <c r="A44" s="2" t="s">
        <v>95</v>
      </c>
      <c r="B44" s="1" t="s">
        <v>96</v>
      </c>
      <c r="C44" s="14">
        <v>880.02</v>
      </c>
      <c r="D44" s="14">
        <v>146.66999999999999</v>
      </c>
      <c r="E44" s="14">
        <v>12661.53</v>
      </c>
      <c r="F44" s="14">
        <v>0</v>
      </c>
      <c r="G44" s="14">
        <v>13688.22</v>
      </c>
      <c r="H44" s="14">
        <v>0</v>
      </c>
      <c r="I44" s="14">
        <v>3259.3</v>
      </c>
      <c r="J44" s="14">
        <v>25.48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0.04</v>
      </c>
      <c r="Q44" s="14">
        <v>0</v>
      </c>
      <c r="R44" s="14">
        <v>0</v>
      </c>
      <c r="S44" s="14">
        <v>0</v>
      </c>
      <c r="T44" s="14">
        <v>0</v>
      </c>
      <c r="U44" s="14">
        <v>3284.82</v>
      </c>
      <c r="V44" s="14">
        <v>10403.4</v>
      </c>
    </row>
    <row r="45" spans="1:22">
      <c r="A45" s="2" t="s">
        <v>97</v>
      </c>
      <c r="B45" s="1" t="s">
        <v>98</v>
      </c>
      <c r="C45" s="14">
        <v>1083.3499999999999</v>
      </c>
      <c r="D45" s="14">
        <v>180.56</v>
      </c>
      <c r="E45" s="14">
        <v>0</v>
      </c>
      <c r="F45" s="14">
        <v>0</v>
      </c>
      <c r="G45" s="14">
        <v>1263.9100000000001</v>
      </c>
      <c r="H45" s="14">
        <v>0</v>
      </c>
      <c r="I45" s="14">
        <v>21.12</v>
      </c>
      <c r="J45" s="14">
        <v>33.68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0.11</v>
      </c>
      <c r="Q45" s="14">
        <v>0</v>
      </c>
      <c r="R45" s="14">
        <v>0</v>
      </c>
      <c r="S45" s="14">
        <v>0</v>
      </c>
      <c r="T45" s="14">
        <v>0</v>
      </c>
      <c r="U45" s="14">
        <v>54.91</v>
      </c>
      <c r="V45" s="14">
        <v>1209</v>
      </c>
    </row>
    <row r="46" spans="1:2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4870.8900000000003</v>
      </c>
      <c r="F46" s="14">
        <v>0</v>
      </c>
      <c r="G46" s="14">
        <v>5897.58</v>
      </c>
      <c r="H46" s="14">
        <v>0</v>
      </c>
      <c r="I46" s="14">
        <v>1028.42</v>
      </c>
      <c r="J46" s="14">
        <v>25.58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v>-7.0000000000000007E-2</v>
      </c>
      <c r="Q46" s="14">
        <v>33.049999999999997</v>
      </c>
      <c r="R46" s="14">
        <v>0</v>
      </c>
      <c r="S46" s="14">
        <v>0</v>
      </c>
      <c r="T46" s="14">
        <v>0</v>
      </c>
      <c r="U46" s="14">
        <v>1086.98</v>
      </c>
      <c r="V46" s="14">
        <v>4810.6000000000004</v>
      </c>
    </row>
    <row r="47" spans="1:2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5719.31</v>
      </c>
      <c r="F47" s="14">
        <v>0</v>
      </c>
      <c r="G47" s="14">
        <v>6746</v>
      </c>
      <c r="H47" s="14">
        <v>0</v>
      </c>
      <c r="I47" s="14">
        <v>1227.97</v>
      </c>
      <c r="J47" s="14">
        <v>25.65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v>-7.0000000000000007E-2</v>
      </c>
      <c r="Q47" s="14">
        <v>33.049999999999997</v>
      </c>
      <c r="R47" s="14">
        <v>0</v>
      </c>
      <c r="S47" s="14">
        <v>0</v>
      </c>
      <c r="T47" s="14">
        <v>0</v>
      </c>
      <c r="U47" s="14">
        <v>1286.5999999999999</v>
      </c>
      <c r="V47" s="14">
        <v>5459.4</v>
      </c>
    </row>
    <row r="48" spans="1:2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0</v>
      </c>
      <c r="G48" s="14">
        <v>1026.69</v>
      </c>
      <c r="H48" s="15">
        <v>-18.41</v>
      </c>
      <c r="I48" s="14">
        <v>0</v>
      </c>
      <c r="J48" s="14">
        <v>25.48</v>
      </c>
      <c r="K48" s="14">
        <v>0</v>
      </c>
      <c r="L48" s="14">
        <v>700</v>
      </c>
      <c r="M48" s="14">
        <v>0</v>
      </c>
      <c r="N48" s="14">
        <v>0</v>
      </c>
      <c r="O48" s="14">
        <v>0</v>
      </c>
      <c r="P48" s="15">
        <v>-0.03</v>
      </c>
      <c r="Q48" s="14">
        <v>33.049999999999997</v>
      </c>
      <c r="R48" s="14">
        <v>0</v>
      </c>
      <c r="S48" s="14">
        <v>0</v>
      </c>
      <c r="T48" s="14">
        <v>275</v>
      </c>
      <c r="U48" s="14">
        <v>1015.09</v>
      </c>
      <c r="V48" s="14">
        <v>11.6</v>
      </c>
    </row>
    <row r="49" spans="1:22">
      <c r="A49" s="2" t="s">
        <v>105</v>
      </c>
      <c r="B49" s="1" t="s">
        <v>106</v>
      </c>
      <c r="C49" s="14">
        <v>880.02</v>
      </c>
      <c r="D49" s="14">
        <v>146.66999999999999</v>
      </c>
      <c r="E49" s="14">
        <v>7032.24</v>
      </c>
      <c r="F49" s="14">
        <v>0</v>
      </c>
      <c r="G49" s="14">
        <v>8058.93</v>
      </c>
      <c r="H49" s="14">
        <v>0</v>
      </c>
      <c r="I49" s="14">
        <v>1570.52</v>
      </c>
      <c r="J49" s="14">
        <v>25.48</v>
      </c>
      <c r="K49" s="14">
        <v>0</v>
      </c>
      <c r="L49" s="14">
        <v>0</v>
      </c>
      <c r="M49" s="14">
        <v>257.3</v>
      </c>
      <c r="N49" s="14">
        <v>0</v>
      </c>
      <c r="O49" s="14">
        <v>0</v>
      </c>
      <c r="P49" s="15">
        <v>-0.01</v>
      </c>
      <c r="Q49" s="14">
        <v>26.44</v>
      </c>
      <c r="R49" s="14">
        <v>0</v>
      </c>
      <c r="S49" s="14">
        <v>0</v>
      </c>
      <c r="T49" s="14">
        <v>200</v>
      </c>
      <c r="U49" s="14">
        <v>2079.73</v>
      </c>
      <c r="V49" s="14">
        <v>5979.2</v>
      </c>
    </row>
    <row r="50" spans="1:22">
      <c r="A50" s="2" t="s">
        <v>107</v>
      </c>
      <c r="B50" s="1" t="s">
        <v>108</v>
      </c>
      <c r="C50" s="14">
        <v>880.02</v>
      </c>
      <c r="D50" s="14">
        <v>146.66999999999999</v>
      </c>
      <c r="E50" s="14">
        <v>5993.39</v>
      </c>
      <c r="F50" s="14">
        <v>0</v>
      </c>
      <c r="G50" s="14">
        <v>7020.08</v>
      </c>
      <c r="H50" s="14">
        <v>0</v>
      </c>
      <c r="I50" s="14">
        <v>1292.43</v>
      </c>
      <c r="J50" s="14">
        <v>25.48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v>-0.08</v>
      </c>
      <c r="Q50" s="14">
        <v>33.049999999999997</v>
      </c>
      <c r="R50" s="14">
        <v>0</v>
      </c>
      <c r="S50" s="14">
        <v>0</v>
      </c>
      <c r="T50" s="14">
        <v>0</v>
      </c>
      <c r="U50" s="14">
        <v>1350.88</v>
      </c>
      <c r="V50" s="14">
        <v>5669.2</v>
      </c>
    </row>
    <row r="51" spans="1:22">
      <c r="A51" s="2" t="s">
        <v>109</v>
      </c>
      <c r="B51" s="1" t="s">
        <v>110</v>
      </c>
      <c r="C51" s="14">
        <v>880.02</v>
      </c>
      <c r="D51" s="14">
        <v>146.66999999999999</v>
      </c>
      <c r="E51" s="14">
        <v>0</v>
      </c>
      <c r="F51" s="14">
        <v>0</v>
      </c>
      <c r="G51" s="14">
        <v>1026.69</v>
      </c>
      <c r="H51" s="15">
        <v>-18.41</v>
      </c>
      <c r="I51" s="14">
        <v>0</v>
      </c>
      <c r="J51" s="14">
        <v>25.48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0.02</v>
      </c>
      <c r="Q51" s="14">
        <v>0</v>
      </c>
      <c r="R51" s="14">
        <v>0</v>
      </c>
      <c r="S51" s="14">
        <v>0</v>
      </c>
      <c r="T51" s="14">
        <v>200</v>
      </c>
      <c r="U51" s="14">
        <v>207.09</v>
      </c>
      <c r="V51" s="14">
        <v>819.6</v>
      </c>
    </row>
    <row r="52" spans="1:22">
      <c r="A52" s="2" t="s">
        <v>111</v>
      </c>
      <c r="B52" s="1" t="s">
        <v>112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1026.69</v>
      </c>
      <c r="H52" s="15">
        <v>-18.41</v>
      </c>
      <c r="I52" s="14">
        <v>0</v>
      </c>
      <c r="J52" s="14">
        <v>25.48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0.02</v>
      </c>
      <c r="Q52" s="14">
        <v>0</v>
      </c>
      <c r="R52" s="14">
        <v>0</v>
      </c>
      <c r="S52" s="14">
        <v>0</v>
      </c>
      <c r="T52" s="14">
        <v>0</v>
      </c>
      <c r="U52" s="14">
        <v>7.09</v>
      </c>
      <c r="V52" s="14">
        <v>1019.6</v>
      </c>
    </row>
    <row r="53" spans="1:22">
      <c r="A53" s="2" t="s">
        <v>113</v>
      </c>
      <c r="B53" s="1" t="s">
        <v>114</v>
      </c>
      <c r="C53" s="14">
        <v>1300.02</v>
      </c>
      <c r="D53" s="14">
        <v>216.67</v>
      </c>
      <c r="E53" s="14">
        <v>0</v>
      </c>
      <c r="F53" s="14">
        <v>0</v>
      </c>
      <c r="G53" s="14">
        <v>1516.69</v>
      </c>
      <c r="H53" s="14">
        <v>0</v>
      </c>
      <c r="I53" s="14">
        <v>58.08</v>
      </c>
      <c r="J53" s="14">
        <v>37.74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7.0000000000000007E-2</v>
      </c>
      <c r="Q53" s="14">
        <v>0</v>
      </c>
      <c r="R53" s="14">
        <v>0</v>
      </c>
      <c r="S53" s="14">
        <v>0</v>
      </c>
      <c r="T53" s="14">
        <v>0</v>
      </c>
      <c r="U53" s="14">
        <v>95.89</v>
      </c>
      <c r="V53" s="14">
        <v>1420.8</v>
      </c>
    </row>
    <row r="54" spans="1:22">
      <c r="A54" s="2" t="s">
        <v>115</v>
      </c>
      <c r="B54" s="1" t="s">
        <v>116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1026.69</v>
      </c>
      <c r="H54" s="15">
        <v>-18.41</v>
      </c>
      <c r="I54" s="14">
        <v>0</v>
      </c>
      <c r="J54" s="14">
        <v>25.53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v>-0.08</v>
      </c>
      <c r="Q54" s="14">
        <v>33.049999999999997</v>
      </c>
      <c r="R54" s="14">
        <v>0</v>
      </c>
      <c r="S54" s="14">
        <v>0</v>
      </c>
      <c r="T54" s="14">
        <v>0</v>
      </c>
      <c r="U54" s="14">
        <v>40.090000000000003</v>
      </c>
      <c r="V54" s="14">
        <v>986.6</v>
      </c>
    </row>
    <row r="55" spans="1:22">
      <c r="A55" s="2" t="s">
        <v>117</v>
      </c>
      <c r="B55" s="1" t="s">
        <v>118</v>
      </c>
      <c r="C55" s="14">
        <v>999.66</v>
      </c>
      <c r="D55" s="14">
        <v>166.61</v>
      </c>
      <c r="E55" s="14">
        <v>1297.02</v>
      </c>
      <c r="F55" s="14">
        <v>0</v>
      </c>
      <c r="G55" s="14">
        <v>2463.29</v>
      </c>
      <c r="H55" s="14">
        <v>0</v>
      </c>
      <c r="I55" s="14">
        <v>270.77</v>
      </c>
      <c r="J55" s="14">
        <v>28.95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v>-0.03</v>
      </c>
      <c r="Q55" s="14">
        <v>0</v>
      </c>
      <c r="R55" s="14">
        <v>0</v>
      </c>
      <c r="S55" s="14">
        <v>0</v>
      </c>
      <c r="T55" s="14">
        <v>0</v>
      </c>
      <c r="U55" s="14">
        <v>299.69</v>
      </c>
      <c r="V55" s="14">
        <v>2163.6</v>
      </c>
    </row>
    <row r="56" spans="1:22">
      <c r="A56" s="2" t="s">
        <v>119</v>
      </c>
      <c r="B56" s="1" t="s">
        <v>120</v>
      </c>
      <c r="C56" s="14">
        <v>879.42</v>
      </c>
      <c r="D56" s="14">
        <v>146.57</v>
      </c>
      <c r="E56" s="14">
        <v>0</v>
      </c>
      <c r="F56" s="14">
        <v>0</v>
      </c>
      <c r="G56" s="14">
        <v>1025.99</v>
      </c>
      <c r="H56" s="15">
        <v>-18.489999999999998</v>
      </c>
      <c r="I56" s="14">
        <v>0</v>
      </c>
      <c r="J56" s="14">
        <v>25.46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0.02</v>
      </c>
      <c r="Q56" s="14">
        <v>0</v>
      </c>
      <c r="R56" s="14">
        <v>0</v>
      </c>
      <c r="S56" s="14">
        <v>0</v>
      </c>
      <c r="T56" s="14">
        <v>0</v>
      </c>
      <c r="U56" s="14">
        <v>6.99</v>
      </c>
      <c r="V56" s="14">
        <v>1019</v>
      </c>
    </row>
    <row r="57" spans="1:22">
      <c r="A57" s="2" t="s">
        <v>121</v>
      </c>
      <c r="B57" s="1" t="s">
        <v>122</v>
      </c>
      <c r="C57" s="14">
        <v>880.02</v>
      </c>
      <c r="D57" s="14">
        <v>146.66999999999999</v>
      </c>
      <c r="E57" s="14">
        <v>7361.51</v>
      </c>
      <c r="F57" s="14">
        <v>0</v>
      </c>
      <c r="G57" s="14">
        <v>8388.2000000000007</v>
      </c>
      <c r="H57" s="14">
        <v>0</v>
      </c>
      <c r="I57" s="14">
        <v>1669.3</v>
      </c>
      <c r="J57" s="14">
        <v>25.48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0.02</v>
      </c>
      <c r="Q57" s="14">
        <v>0</v>
      </c>
      <c r="R57" s="14">
        <v>0</v>
      </c>
      <c r="S57" s="14">
        <v>0</v>
      </c>
      <c r="T57" s="14">
        <v>0</v>
      </c>
      <c r="U57" s="14">
        <v>1694.8</v>
      </c>
      <c r="V57" s="14">
        <v>6693.4</v>
      </c>
    </row>
    <row r="58" spans="1:22">
      <c r="A58" s="2" t="s">
        <v>123</v>
      </c>
      <c r="B58" s="1" t="s">
        <v>124</v>
      </c>
      <c r="C58" s="14">
        <v>880.02</v>
      </c>
      <c r="D58" s="14">
        <v>146.66999999999999</v>
      </c>
      <c r="E58" s="14">
        <v>0</v>
      </c>
      <c r="F58" s="14">
        <v>0</v>
      </c>
      <c r="G58" s="14">
        <v>1026.69</v>
      </c>
      <c r="H58" s="15">
        <v>-18.41</v>
      </c>
      <c r="I58" s="14">
        <v>0</v>
      </c>
      <c r="J58" s="14">
        <v>25.48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v>-0.03</v>
      </c>
      <c r="Q58" s="14">
        <v>33.049999999999997</v>
      </c>
      <c r="R58" s="14">
        <v>0</v>
      </c>
      <c r="S58" s="14">
        <v>0</v>
      </c>
      <c r="T58" s="14">
        <v>0</v>
      </c>
      <c r="U58" s="14">
        <v>40.090000000000003</v>
      </c>
      <c r="V58" s="14">
        <v>986.6</v>
      </c>
    </row>
    <row r="59" spans="1:22">
      <c r="A59" s="2" t="s">
        <v>125</v>
      </c>
      <c r="B59" s="1" t="s">
        <v>126</v>
      </c>
      <c r="C59" s="14">
        <v>880.02</v>
      </c>
      <c r="D59" s="14">
        <v>146.66999999999999</v>
      </c>
      <c r="E59" s="14">
        <v>16792.009999999998</v>
      </c>
      <c r="F59" s="14">
        <v>0</v>
      </c>
      <c r="G59" s="14">
        <v>17818.7</v>
      </c>
      <c r="H59" s="14">
        <v>0</v>
      </c>
      <c r="I59" s="14">
        <v>4566.99</v>
      </c>
      <c r="J59" s="14">
        <v>25.48</v>
      </c>
      <c r="K59" s="14">
        <v>0</v>
      </c>
      <c r="L59" s="14">
        <v>856</v>
      </c>
      <c r="M59" s="14">
        <v>0</v>
      </c>
      <c r="N59" s="14">
        <v>0</v>
      </c>
      <c r="O59" s="14">
        <v>0</v>
      </c>
      <c r="P59" s="15">
        <v>-0.02</v>
      </c>
      <c r="Q59" s="14">
        <v>54.05</v>
      </c>
      <c r="R59" s="14">
        <v>0</v>
      </c>
      <c r="S59" s="14">
        <v>0</v>
      </c>
      <c r="T59" s="14">
        <v>0</v>
      </c>
      <c r="U59" s="14">
        <v>5502.5</v>
      </c>
      <c r="V59" s="14">
        <v>12316.2</v>
      </c>
    </row>
    <row r="60" spans="1:22">
      <c r="A60" s="2" t="s">
        <v>127</v>
      </c>
      <c r="B60" s="1" t="s">
        <v>128</v>
      </c>
      <c r="C60" s="14">
        <v>1299.78</v>
      </c>
      <c r="D60" s="14">
        <v>216.63</v>
      </c>
      <c r="E60" s="14">
        <v>0</v>
      </c>
      <c r="F60" s="14">
        <v>0</v>
      </c>
      <c r="G60" s="14">
        <v>1516.41</v>
      </c>
      <c r="H60" s="14">
        <v>0</v>
      </c>
      <c r="I60" s="14">
        <v>58.05</v>
      </c>
      <c r="J60" s="14">
        <v>37.69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7.0000000000000007E-2</v>
      </c>
      <c r="Q60" s="14">
        <v>0</v>
      </c>
      <c r="R60" s="14">
        <v>0</v>
      </c>
      <c r="S60" s="14">
        <v>0</v>
      </c>
      <c r="T60" s="14">
        <v>0</v>
      </c>
      <c r="U60" s="14">
        <v>95.81</v>
      </c>
      <c r="V60" s="14">
        <v>1420.6</v>
      </c>
    </row>
    <row r="61" spans="1:22">
      <c r="A61" s="2" t="s">
        <v>129</v>
      </c>
      <c r="B61" s="1" t="s">
        <v>130</v>
      </c>
      <c r="C61" s="14">
        <v>999.66</v>
      </c>
      <c r="D61" s="14">
        <v>166.61</v>
      </c>
      <c r="E61" s="14">
        <v>972.53</v>
      </c>
      <c r="F61" s="14">
        <v>0</v>
      </c>
      <c r="G61" s="14">
        <v>2138.8000000000002</v>
      </c>
      <c r="H61" s="14">
        <v>0</v>
      </c>
      <c r="I61" s="14">
        <v>209.46</v>
      </c>
      <c r="J61" s="14">
        <v>28.95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-0.01</v>
      </c>
      <c r="Q61" s="14">
        <v>0</v>
      </c>
      <c r="R61" s="14">
        <v>0</v>
      </c>
      <c r="S61" s="14">
        <v>0</v>
      </c>
      <c r="T61" s="14">
        <v>200</v>
      </c>
      <c r="U61" s="14">
        <v>438.4</v>
      </c>
      <c r="V61" s="14">
        <v>1700.4</v>
      </c>
    </row>
    <row r="62" spans="1:22">
      <c r="A62" s="2" t="s">
        <v>131</v>
      </c>
      <c r="B62" s="1" t="s">
        <v>132</v>
      </c>
      <c r="C62" s="14">
        <v>999.66</v>
      </c>
      <c r="D62" s="14">
        <v>166.61</v>
      </c>
      <c r="E62" s="14">
        <v>1929.84</v>
      </c>
      <c r="F62" s="14">
        <v>0</v>
      </c>
      <c r="G62" s="14">
        <v>3096.11</v>
      </c>
      <c r="H62" s="14">
        <v>0</v>
      </c>
      <c r="I62" s="14">
        <v>405.94</v>
      </c>
      <c r="J62" s="14">
        <v>28.99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v>-0.02</v>
      </c>
      <c r="Q62" s="14">
        <v>0</v>
      </c>
      <c r="R62" s="14">
        <v>0</v>
      </c>
      <c r="S62" s="14">
        <v>0</v>
      </c>
      <c r="T62" s="14">
        <v>0</v>
      </c>
      <c r="U62" s="14">
        <v>434.91</v>
      </c>
      <c r="V62" s="14">
        <v>2661.2</v>
      </c>
    </row>
    <row r="63" spans="1:22">
      <c r="A63" s="2" t="s">
        <v>133</v>
      </c>
      <c r="B63" s="1" t="s">
        <v>134</v>
      </c>
      <c r="C63" s="14">
        <v>880.02</v>
      </c>
      <c r="D63" s="14">
        <v>146.66999999999999</v>
      </c>
      <c r="E63" s="14">
        <v>4489.9399999999996</v>
      </c>
      <c r="F63" s="14">
        <v>0</v>
      </c>
      <c r="G63" s="14">
        <v>5516.63</v>
      </c>
      <c r="H63" s="14">
        <v>0</v>
      </c>
      <c r="I63" s="14">
        <v>938.82</v>
      </c>
      <c r="J63" s="14">
        <v>25.63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v>-7.0000000000000007E-2</v>
      </c>
      <c r="Q63" s="14">
        <v>40.049999999999997</v>
      </c>
      <c r="R63" s="14">
        <v>0</v>
      </c>
      <c r="S63" s="14">
        <v>0</v>
      </c>
      <c r="T63" s="14">
        <v>0</v>
      </c>
      <c r="U63" s="14">
        <v>1004.43</v>
      </c>
      <c r="V63" s="14">
        <v>4512.2</v>
      </c>
    </row>
    <row r="64" spans="1:22">
      <c r="A64" s="2" t="s">
        <v>135</v>
      </c>
      <c r="B64" s="1" t="s">
        <v>136</v>
      </c>
      <c r="C64" s="14">
        <v>1285.74</v>
      </c>
      <c r="D64" s="14">
        <v>214.29</v>
      </c>
      <c r="E64" s="14">
        <v>3083.56</v>
      </c>
      <c r="F64" s="14">
        <v>0</v>
      </c>
      <c r="G64" s="14">
        <v>4583.59</v>
      </c>
      <c r="H64" s="14">
        <v>0</v>
      </c>
      <c r="I64" s="14">
        <v>723.67</v>
      </c>
      <c r="J64" s="14">
        <v>37.28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v>-0.01</v>
      </c>
      <c r="Q64" s="14">
        <v>54.05</v>
      </c>
      <c r="R64" s="14">
        <v>0</v>
      </c>
      <c r="S64" s="14">
        <v>0</v>
      </c>
      <c r="T64" s="14">
        <v>0</v>
      </c>
      <c r="U64" s="14">
        <v>814.99</v>
      </c>
      <c r="V64" s="14">
        <v>3768.6</v>
      </c>
    </row>
    <row r="65" spans="1:22">
      <c r="A65" s="2" t="s">
        <v>137</v>
      </c>
      <c r="B65" s="1" t="s">
        <v>138</v>
      </c>
      <c r="C65" s="14">
        <v>1300.02</v>
      </c>
      <c r="D65" s="14">
        <v>216.67</v>
      </c>
      <c r="E65" s="14">
        <v>350</v>
      </c>
      <c r="F65" s="14">
        <v>0</v>
      </c>
      <c r="G65" s="14">
        <v>1866.69</v>
      </c>
      <c r="H65" s="14">
        <v>0</v>
      </c>
      <c r="I65" s="14">
        <v>162.88</v>
      </c>
      <c r="J65" s="14">
        <v>37.700000000000003</v>
      </c>
      <c r="K65" s="14">
        <v>0</v>
      </c>
      <c r="L65" s="14">
        <v>412.6</v>
      </c>
      <c r="M65" s="14">
        <v>0</v>
      </c>
      <c r="N65" s="14">
        <v>0</v>
      </c>
      <c r="O65" s="14">
        <v>0</v>
      </c>
      <c r="P65" s="15">
        <v>-0.09</v>
      </c>
      <c r="Q65" s="14">
        <v>0</v>
      </c>
      <c r="R65" s="14">
        <v>0</v>
      </c>
      <c r="S65" s="14">
        <v>0</v>
      </c>
      <c r="T65" s="14">
        <v>0</v>
      </c>
      <c r="U65" s="14">
        <v>613.09</v>
      </c>
      <c r="V65" s="14">
        <v>1253.5999999999999</v>
      </c>
    </row>
    <row r="66" spans="1:22">
      <c r="A66" s="2" t="s">
        <v>139</v>
      </c>
      <c r="B66" s="1" t="s">
        <v>140</v>
      </c>
      <c r="C66" s="14">
        <v>880.02</v>
      </c>
      <c r="D66" s="14">
        <v>146.66999999999999</v>
      </c>
      <c r="E66" s="14">
        <v>6379.45</v>
      </c>
      <c r="F66" s="14">
        <v>0</v>
      </c>
      <c r="G66" s="14">
        <v>7406.14</v>
      </c>
      <c r="H66" s="14">
        <v>0</v>
      </c>
      <c r="I66" s="14">
        <v>1383.23</v>
      </c>
      <c r="J66" s="14">
        <v>25.48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0.08</v>
      </c>
      <c r="Q66" s="14">
        <v>33.049999999999997</v>
      </c>
      <c r="R66" s="14">
        <v>0</v>
      </c>
      <c r="S66" s="14">
        <v>0</v>
      </c>
      <c r="T66" s="14">
        <v>312.5</v>
      </c>
      <c r="U66" s="14">
        <v>1754.34</v>
      </c>
      <c r="V66" s="14">
        <v>5651.8</v>
      </c>
    </row>
    <row r="67" spans="1:22">
      <c r="A67" s="2" t="s">
        <v>141</v>
      </c>
      <c r="B67" s="1" t="s">
        <v>142</v>
      </c>
      <c r="C67" s="14">
        <v>799.98</v>
      </c>
      <c r="D67" s="14">
        <v>133.33000000000001</v>
      </c>
      <c r="E67" s="14">
        <v>1650</v>
      </c>
      <c r="F67" s="14">
        <v>0</v>
      </c>
      <c r="G67" s="14">
        <v>2583.31</v>
      </c>
      <c r="H67" s="14">
        <v>0</v>
      </c>
      <c r="I67" s="14">
        <v>296.41000000000003</v>
      </c>
      <c r="J67" s="14">
        <v>23.17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v>-7.0000000000000007E-2</v>
      </c>
      <c r="Q67" s="14">
        <v>37</v>
      </c>
      <c r="R67" s="14">
        <v>0</v>
      </c>
      <c r="S67" s="14">
        <v>0</v>
      </c>
      <c r="T67" s="14">
        <v>200</v>
      </c>
      <c r="U67" s="14">
        <v>556.51</v>
      </c>
      <c r="V67" s="14">
        <v>2026.8</v>
      </c>
    </row>
    <row r="68" spans="1:22">
      <c r="A68" s="2" t="s">
        <v>143</v>
      </c>
      <c r="B68" s="1" t="s">
        <v>144</v>
      </c>
      <c r="C68" s="14">
        <v>880.02</v>
      </c>
      <c r="D68" s="14">
        <v>146.66999999999999</v>
      </c>
      <c r="E68" s="14">
        <v>0</v>
      </c>
      <c r="F68" s="14">
        <v>0</v>
      </c>
      <c r="G68" s="14">
        <v>1026.69</v>
      </c>
      <c r="H68" s="15">
        <v>-18.41</v>
      </c>
      <c r="I68" s="14">
        <v>0</v>
      </c>
      <c r="J68" s="14">
        <v>25.53</v>
      </c>
      <c r="K68" s="14">
        <v>0</v>
      </c>
      <c r="L68" s="14">
        <v>350</v>
      </c>
      <c r="M68" s="14">
        <v>0</v>
      </c>
      <c r="N68" s="14">
        <v>0</v>
      </c>
      <c r="O68" s="14">
        <v>305.87</v>
      </c>
      <c r="P68" s="14">
        <v>0.05</v>
      </c>
      <c r="Q68" s="14">
        <v>33.049999999999997</v>
      </c>
      <c r="R68" s="14">
        <v>0</v>
      </c>
      <c r="S68" s="14">
        <v>0</v>
      </c>
      <c r="T68" s="14">
        <v>200</v>
      </c>
      <c r="U68" s="14">
        <v>896.09</v>
      </c>
      <c r="V68" s="14">
        <v>130.6</v>
      </c>
    </row>
    <row r="69" spans="1:22">
      <c r="A69" s="2" t="s">
        <v>145</v>
      </c>
      <c r="B69" s="1" t="s">
        <v>146</v>
      </c>
      <c r="C69" s="14">
        <v>4000.02</v>
      </c>
      <c r="D69" s="14">
        <v>666.67</v>
      </c>
      <c r="E69" s="14">
        <v>2578.96</v>
      </c>
      <c r="F69" s="14">
        <v>0</v>
      </c>
      <c r="G69" s="14">
        <v>7245.65</v>
      </c>
      <c r="H69" s="14">
        <v>0</v>
      </c>
      <c r="I69" s="14">
        <v>1345.48</v>
      </c>
      <c r="J69" s="14">
        <v>128.82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v>-0.05</v>
      </c>
      <c r="Q69" s="14">
        <v>0</v>
      </c>
      <c r="R69" s="14">
        <v>0</v>
      </c>
      <c r="S69" s="14">
        <v>0</v>
      </c>
      <c r="T69" s="14">
        <v>0</v>
      </c>
      <c r="U69" s="14">
        <v>1474.25</v>
      </c>
      <c r="V69" s="14">
        <v>5771.4</v>
      </c>
    </row>
    <row r="70" spans="1:22">
      <c r="A70" s="2" t="s">
        <v>147</v>
      </c>
      <c r="B70" s="1" t="s">
        <v>148</v>
      </c>
      <c r="C70" s="14">
        <v>880.02</v>
      </c>
      <c r="D70" s="14">
        <v>146.66999999999999</v>
      </c>
      <c r="E70" s="14">
        <v>0</v>
      </c>
      <c r="F70" s="14">
        <v>0</v>
      </c>
      <c r="G70" s="14">
        <v>1026.69</v>
      </c>
      <c r="H70" s="15">
        <v>-18.41</v>
      </c>
      <c r="I70" s="14">
        <v>0</v>
      </c>
      <c r="J70" s="14">
        <v>25.48</v>
      </c>
      <c r="K70" s="14">
        <v>0</v>
      </c>
      <c r="L70" s="14">
        <v>229.15</v>
      </c>
      <c r="M70" s="14">
        <v>0</v>
      </c>
      <c r="N70" s="14">
        <v>0</v>
      </c>
      <c r="O70" s="14">
        <v>0</v>
      </c>
      <c r="P70" s="14">
        <v>0.02</v>
      </c>
      <c r="Q70" s="14">
        <v>33.049999999999997</v>
      </c>
      <c r="R70" s="14">
        <v>0</v>
      </c>
      <c r="S70" s="14">
        <v>0</v>
      </c>
      <c r="T70" s="14">
        <v>0</v>
      </c>
      <c r="U70" s="14">
        <v>269.29000000000002</v>
      </c>
      <c r="V70" s="14">
        <v>757.4</v>
      </c>
    </row>
    <row r="71" spans="1:22">
      <c r="A71" s="2" t="s">
        <v>149</v>
      </c>
      <c r="B71" s="1" t="s">
        <v>150</v>
      </c>
      <c r="C71" s="14">
        <v>799.98</v>
      </c>
      <c r="D71" s="14">
        <v>133.33000000000001</v>
      </c>
      <c r="E71" s="14">
        <v>1590</v>
      </c>
      <c r="F71" s="14">
        <v>0</v>
      </c>
      <c r="G71" s="14">
        <v>2523.31</v>
      </c>
      <c r="H71" s="14">
        <v>0</v>
      </c>
      <c r="I71" s="14">
        <v>283.58999999999997</v>
      </c>
      <c r="J71" s="14">
        <v>23.17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v>-0.05</v>
      </c>
      <c r="Q71" s="14">
        <v>0</v>
      </c>
      <c r="R71" s="14">
        <v>0</v>
      </c>
      <c r="S71" s="14">
        <v>0</v>
      </c>
      <c r="T71" s="14">
        <v>200</v>
      </c>
      <c r="U71" s="14">
        <v>506.71</v>
      </c>
      <c r="V71" s="14">
        <v>2016.6</v>
      </c>
    </row>
    <row r="72" spans="1:22">
      <c r="A72" s="2" t="s">
        <v>151</v>
      </c>
      <c r="B72" s="1" t="s">
        <v>152</v>
      </c>
      <c r="C72" s="14">
        <v>999.66</v>
      </c>
      <c r="D72" s="14">
        <v>166.61</v>
      </c>
      <c r="E72" s="14">
        <v>1837.6</v>
      </c>
      <c r="F72" s="14">
        <v>0</v>
      </c>
      <c r="G72" s="14">
        <v>3003.87</v>
      </c>
      <c r="H72" s="14">
        <v>0</v>
      </c>
      <c r="I72" s="14">
        <v>386.24</v>
      </c>
      <c r="J72" s="14">
        <v>29.72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0.11</v>
      </c>
      <c r="Q72" s="14">
        <v>0</v>
      </c>
      <c r="R72" s="14">
        <v>0</v>
      </c>
      <c r="S72" s="14">
        <v>0</v>
      </c>
      <c r="T72" s="14">
        <v>0</v>
      </c>
      <c r="U72" s="14">
        <v>416.07</v>
      </c>
      <c r="V72" s="14">
        <v>2587.8000000000002</v>
      </c>
    </row>
    <row r="73" spans="1:22">
      <c r="A73" s="2" t="s">
        <v>153</v>
      </c>
      <c r="B73" s="1" t="s">
        <v>154</v>
      </c>
      <c r="C73" s="14">
        <v>880.02</v>
      </c>
      <c r="D73" s="14">
        <v>146.66999999999999</v>
      </c>
      <c r="E73" s="14">
        <v>1631.36</v>
      </c>
      <c r="F73" s="14">
        <v>0</v>
      </c>
      <c r="G73" s="14">
        <v>2658.05</v>
      </c>
      <c r="H73" s="14">
        <v>0</v>
      </c>
      <c r="I73" s="14">
        <v>312.37</v>
      </c>
      <c r="J73" s="14">
        <v>25.48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200</v>
      </c>
      <c r="U73" s="14">
        <v>537.85</v>
      </c>
      <c r="V73" s="14">
        <v>2120.1999999999998</v>
      </c>
    </row>
    <row r="74" spans="1:22" s="7" customFormat="1">
      <c r="A74" s="17" t="s">
        <v>155</v>
      </c>
      <c r="C74" s="7" t="s">
        <v>156</v>
      </c>
      <c r="D74" s="7" t="s">
        <v>156</v>
      </c>
      <c r="E74" s="7" t="s">
        <v>156</v>
      </c>
      <c r="F74" s="7" t="s">
        <v>156</v>
      </c>
      <c r="G74" s="7" t="s">
        <v>156</v>
      </c>
      <c r="H74" s="7" t="s">
        <v>156</v>
      </c>
      <c r="I74" s="7" t="s">
        <v>156</v>
      </c>
      <c r="J74" s="7" t="s">
        <v>156</v>
      </c>
      <c r="K74" s="7" t="s">
        <v>156</v>
      </c>
      <c r="L74" s="7" t="s">
        <v>156</v>
      </c>
      <c r="M74" s="7" t="s">
        <v>156</v>
      </c>
      <c r="N74" s="7" t="s">
        <v>156</v>
      </c>
      <c r="O74" s="7" t="s">
        <v>156</v>
      </c>
      <c r="P74" s="7" t="s">
        <v>156</v>
      </c>
      <c r="Q74" s="7" t="s">
        <v>156</v>
      </c>
      <c r="R74" s="7" t="s">
        <v>156</v>
      </c>
      <c r="S74" s="7" t="s">
        <v>156</v>
      </c>
      <c r="T74" s="7" t="s">
        <v>156</v>
      </c>
      <c r="U74" s="7" t="s">
        <v>156</v>
      </c>
      <c r="V74" s="7" t="s">
        <v>156</v>
      </c>
    </row>
    <row r="75" spans="1:22">
      <c r="C75" s="19">
        <v>75119.39</v>
      </c>
      <c r="D75" s="19">
        <v>12586.56</v>
      </c>
      <c r="E75" s="19">
        <v>203969.58</v>
      </c>
      <c r="F75" s="19">
        <v>0</v>
      </c>
      <c r="G75" s="19">
        <v>291675.53000000003</v>
      </c>
      <c r="H75" s="20">
        <v>-305.68</v>
      </c>
      <c r="I75" s="19">
        <v>53739.22</v>
      </c>
      <c r="J75" s="19">
        <v>2247.39</v>
      </c>
      <c r="K75" s="19">
        <v>0</v>
      </c>
      <c r="L75" s="19">
        <v>9055.75</v>
      </c>
      <c r="M75" s="19">
        <v>257.3</v>
      </c>
      <c r="N75" s="19">
        <v>0</v>
      </c>
      <c r="O75" s="19">
        <v>305.87</v>
      </c>
      <c r="P75" s="20">
        <v>-0.21</v>
      </c>
      <c r="Q75" s="19">
        <v>1103.57</v>
      </c>
      <c r="R75" s="19">
        <v>808.02</v>
      </c>
      <c r="S75" s="19">
        <v>1300</v>
      </c>
      <c r="T75" s="19">
        <v>3237.5</v>
      </c>
      <c r="U75" s="19">
        <v>71748.73</v>
      </c>
      <c r="V75" s="19">
        <f>SUM(V12:V73)</f>
        <v>219965.20000000007</v>
      </c>
    </row>
    <row r="77" spans="1:22">
      <c r="A77" s="12" t="s">
        <v>157</v>
      </c>
      <c r="N77" s="34"/>
    </row>
    <row r="78" spans="1:22">
      <c r="A78" s="2" t="s">
        <v>158</v>
      </c>
      <c r="B78" s="1" t="s">
        <v>159</v>
      </c>
      <c r="C78" s="14">
        <v>572.46</v>
      </c>
      <c r="D78" s="14">
        <v>95.41</v>
      </c>
      <c r="E78" s="14">
        <v>803.07</v>
      </c>
      <c r="F78" s="14">
        <v>0</v>
      </c>
      <c r="G78" s="14">
        <v>1470.94</v>
      </c>
      <c r="H78" s="14">
        <v>0</v>
      </c>
      <c r="I78" s="14">
        <v>53.11</v>
      </c>
      <c r="J78" s="14">
        <v>83.87</v>
      </c>
      <c r="K78" s="14">
        <v>14.71</v>
      </c>
      <c r="L78" s="14">
        <v>0</v>
      </c>
      <c r="M78" s="14">
        <v>0</v>
      </c>
      <c r="N78" s="14">
        <v>72.08</v>
      </c>
      <c r="O78" s="14">
        <v>0</v>
      </c>
      <c r="P78" s="14">
        <v>0.04</v>
      </c>
      <c r="Q78" s="14">
        <v>0</v>
      </c>
      <c r="R78" s="14">
        <v>0</v>
      </c>
      <c r="S78" s="14">
        <v>0</v>
      </c>
      <c r="T78" s="14">
        <v>204.93</v>
      </c>
      <c r="U78" s="14">
        <v>428.74</v>
      </c>
      <c r="V78" s="14">
        <v>1042.2</v>
      </c>
    </row>
    <row r="79" spans="1:22">
      <c r="A79" s="2" t="s">
        <v>160</v>
      </c>
      <c r="B79" s="1" t="s">
        <v>161</v>
      </c>
      <c r="C79" s="14">
        <v>534.29999999999995</v>
      </c>
      <c r="D79" s="14">
        <v>89.05</v>
      </c>
      <c r="E79" s="14">
        <v>4561.7299999999996</v>
      </c>
      <c r="F79" s="14">
        <v>0</v>
      </c>
      <c r="G79" s="14">
        <v>5185.08</v>
      </c>
      <c r="H79" s="14">
        <v>0</v>
      </c>
      <c r="I79" s="14">
        <v>860.84</v>
      </c>
      <c r="J79" s="14">
        <v>181.18</v>
      </c>
      <c r="K79" s="14">
        <v>51.85</v>
      </c>
      <c r="L79" s="14">
        <v>0</v>
      </c>
      <c r="M79" s="14">
        <v>0</v>
      </c>
      <c r="N79" s="14">
        <v>254.07</v>
      </c>
      <c r="O79" s="14">
        <v>0</v>
      </c>
      <c r="P79" s="15">
        <v>-0.01</v>
      </c>
      <c r="Q79" s="14">
        <v>0</v>
      </c>
      <c r="R79" s="14">
        <v>0</v>
      </c>
      <c r="S79" s="14">
        <v>0</v>
      </c>
      <c r="T79" s="14">
        <v>372.75</v>
      </c>
      <c r="U79" s="14">
        <v>1720.68</v>
      </c>
      <c r="V79" s="14">
        <v>3464.4</v>
      </c>
    </row>
    <row r="80" spans="1:22">
      <c r="A80" s="2" t="s">
        <v>162</v>
      </c>
      <c r="B80" s="1" t="s">
        <v>163</v>
      </c>
      <c r="C80" s="14">
        <v>534.29999999999995</v>
      </c>
      <c r="D80" s="14">
        <v>89.05</v>
      </c>
      <c r="E80" s="14">
        <v>1282.98</v>
      </c>
      <c r="F80" s="14">
        <v>0</v>
      </c>
      <c r="G80" s="14">
        <v>1906.33</v>
      </c>
      <c r="H80" s="14">
        <v>0</v>
      </c>
      <c r="I80" s="14">
        <v>169.23</v>
      </c>
      <c r="J80" s="14">
        <v>60</v>
      </c>
      <c r="K80" s="14">
        <v>19.059999999999999</v>
      </c>
      <c r="L80" s="14">
        <v>0</v>
      </c>
      <c r="M80" s="14">
        <v>0</v>
      </c>
      <c r="N80" s="14">
        <v>93.41</v>
      </c>
      <c r="O80" s="14">
        <v>0</v>
      </c>
      <c r="P80" s="15">
        <v>-0.02</v>
      </c>
      <c r="Q80" s="14">
        <v>0</v>
      </c>
      <c r="R80" s="14">
        <v>0</v>
      </c>
      <c r="S80" s="14">
        <v>300</v>
      </c>
      <c r="T80" s="14">
        <v>419.05</v>
      </c>
      <c r="U80" s="14">
        <v>1060.73</v>
      </c>
      <c r="V80" s="14">
        <v>845.6</v>
      </c>
    </row>
    <row r="81" spans="1:22">
      <c r="A81" s="2" t="s">
        <v>164</v>
      </c>
      <c r="B81" s="1" t="s">
        <v>165</v>
      </c>
      <c r="C81" s="14">
        <v>480.24</v>
      </c>
      <c r="D81" s="14">
        <v>80.040000000000006</v>
      </c>
      <c r="E81" s="14">
        <v>4065.83</v>
      </c>
      <c r="F81" s="14">
        <v>0</v>
      </c>
      <c r="G81" s="14">
        <v>4626.1099999999997</v>
      </c>
      <c r="H81" s="14">
        <v>0</v>
      </c>
      <c r="I81" s="14">
        <v>732.75</v>
      </c>
      <c r="J81" s="14">
        <v>173.49</v>
      </c>
      <c r="K81" s="14">
        <v>46.26</v>
      </c>
      <c r="L81" s="14">
        <v>0</v>
      </c>
      <c r="M81" s="14">
        <v>0</v>
      </c>
      <c r="N81" s="14">
        <v>226.68</v>
      </c>
      <c r="O81" s="14">
        <v>0</v>
      </c>
      <c r="P81" s="14">
        <v>0.13</v>
      </c>
      <c r="Q81" s="14">
        <v>0</v>
      </c>
      <c r="R81" s="14">
        <v>0</v>
      </c>
      <c r="S81" s="14">
        <v>700</v>
      </c>
      <c r="T81" s="14">
        <v>0</v>
      </c>
      <c r="U81" s="14">
        <v>1879.31</v>
      </c>
      <c r="V81" s="14">
        <v>2746.8</v>
      </c>
    </row>
    <row r="82" spans="1:22">
      <c r="A82" s="2" t="s">
        <v>166</v>
      </c>
      <c r="B82" s="1" t="s">
        <v>167</v>
      </c>
      <c r="C82" s="14">
        <v>400.2</v>
      </c>
      <c r="D82" s="14">
        <v>66.7</v>
      </c>
      <c r="E82" s="14">
        <v>228.72</v>
      </c>
      <c r="F82" s="14">
        <v>0</v>
      </c>
      <c r="G82" s="14">
        <v>695.62</v>
      </c>
      <c r="H82" s="15">
        <v>-54.23</v>
      </c>
      <c r="I82" s="14">
        <v>0</v>
      </c>
      <c r="J82" s="14">
        <v>34.74</v>
      </c>
      <c r="K82" s="14">
        <v>6.96</v>
      </c>
      <c r="L82" s="14">
        <v>0</v>
      </c>
      <c r="M82" s="14">
        <v>0</v>
      </c>
      <c r="N82" s="14">
        <v>34.090000000000003</v>
      </c>
      <c r="O82" s="14">
        <v>0</v>
      </c>
      <c r="P82" s="14">
        <v>0.06</v>
      </c>
      <c r="Q82" s="14">
        <v>0</v>
      </c>
      <c r="R82" s="14">
        <v>0</v>
      </c>
      <c r="S82" s="14">
        <v>0</v>
      </c>
      <c r="T82" s="14">
        <v>0</v>
      </c>
      <c r="U82" s="14">
        <v>21.62</v>
      </c>
      <c r="V82" s="14">
        <v>674</v>
      </c>
    </row>
    <row r="83" spans="1:22">
      <c r="A83" s="2" t="s">
        <v>168</v>
      </c>
      <c r="B83" s="1" t="s">
        <v>169</v>
      </c>
      <c r="C83" s="14">
        <v>633.6</v>
      </c>
      <c r="D83" s="14">
        <v>105.6</v>
      </c>
      <c r="E83" s="14">
        <v>1957.06</v>
      </c>
      <c r="F83" s="14">
        <v>0</v>
      </c>
      <c r="G83" s="14">
        <v>2696.26</v>
      </c>
      <c r="H83" s="14">
        <v>0</v>
      </c>
      <c r="I83" s="14">
        <v>320.52999999999997</v>
      </c>
      <c r="J83" s="14">
        <v>56.55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v>-0.02</v>
      </c>
      <c r="Q83" s="14">
        <v>0</v>
      </c>
      <c r="R83" s="14">
        <v>0</v>
      </c>
      <c r="S83" s="14">
        <v>0</v>
      </c>
      <c r="T83" s="14">
        <v>0</v>
      </c>
      <c r="U83" s="14">
        <v>377.06</v>
      </c>
      <c r="V83" s="14">
        <v>2319.1999999999998</v>
      </c>
    </row>
    <row r="84" spans="1:22">
      <c r="A84" s="2" t="s">
        <v>170</v>
      </c>
      <c r="B84" s="1" t="s">
        <v>171</v>
      </c>
      <c r="C84" s="14">
        <v>633.41999999999996</v>
      </c>
      <c r="D84" s="14">
        <v>105.57</v>
      </c>
      <c r="E84" s="14">
        <v>4361.63</v>
      </c>
      <c r="F84" s="14">
        <v>0</v>
      </c>
      <c r="G84" s="14">
        <v>5100.62</v>
      </c>
      <c r="H84" s="14">
        <v>0</v>
      </c>
      <c r="I84" s="14">
        <v>840.97</v>
      </c>
      <c r="J84" s="14">
        <v>57.75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v>-0.1</v>
      </c>
      <c r="Q84" s="14">
        <v>0</v>
      </c>
      <c r="R84" s="14">
        <v>0</v>
      </c>
      <c r="S84" s="14">
        <v>0</v>
      </c>
      <c r="T84" s="14">
        <v>0</v>
      </c>
      <c r="U84" s="14">
        <v>898.62</v>
      </c>
      <c r="V84" s="14">
        <v>4202</v>
      </c>
    </row>
    <row r="85" spans="1:22">
      <c r="A85" s="2" t="s">
        <v>172</v>
      </c>
      <c r="B85" s="1" t="s">
        <v>173</v>
      </c>
      <c r="C85" s="14">
        <v>534.29999999999995</v>
      </c>
      <c r="D85" s="14">
        <v>89.05</v>
      </c>
      <c r="E85" s="14">
        <v>1339.76</v>
      </c>
      <c r="F85" s="14">
        <v>3335.92</v>
      </c>
      <c r="G85" s="14">
        <v>5299.03</v>
      </c>
      <c r="H85" s="14">
        <v>0</v>
      </c>
      <c r="I85" s="14">
        <v>887.64</v>
      </c>
      <c r="J85" s="14">
        <v>105.62</v>
      </c>
      <c r="K85" s="14">
        <v>52.99</v>
      </c>
      <c r="L85" s="14">
        <v>0</v>
      </c>
      <c r="M85" s="14">
        <v>0</v>
      </c>
      <c r="N85" s="14">
        <v>259.64999999999998</v>
      </c>
      <c r="O85" s="14">
        <v>0</v>
      </c>
      <c r="P85" s="15">
        <v>-0.02</v>
      </c>
      <c r="Q85" s="14">
        <v>0</v>
      </c>
      <c r="R85" s="14">
        <v>0</v>
      </c>
      <c r="S85" s="14">
        <v>500</v>
      </c>
      <c r="T85" s="14">
        <v>303.14999999999998</v>
      </c>
      <c r="U85" s="14">
        <v>2109.0300000000002</v>
      </c>
      <c r="V85" s="14">
        <v>3190</v>
      </c>
    </row>
    <row r="86" spans="1:22">
      <c r="A86" s="2" t="s">
        <v>174</v>
      </c>
      <c r="B86" s="1" t="s">
        <v>175</v>
      </c>
      <c r="C86" s="14">
        <v>534.29999999999995</v>
      </c>
      <c r="D86" s="14">
        <v>89.05</v>
      </c>
      <c r="E86" s="14">
        <v>4159.63</v>
      </c>
      <c r="F86" s="14">
        <v>0</v>
      </c>
      <c r="G86" s="14">
        <v>4782.9799999999996</v>
      </c>
      <c r="H86" s="14">
        <v>0</v>
      </c>
      <c r="I86" s="14">
        <v>766.26</v>
      </c>
      <c r="J86" s="14">
        <v>149.18</v>
      </c>
      <c r="K86" s="14">
        <v>47.83</v>
      </c>
      <c r="L86" s="14">
        <v>0</v>
      </c>
      <c r="M86" s="14">
        <v>0</v>
      </c>
      <c r="N86" s="14">
        <v>234.37</v>
      </c>
      <c r="O86" s="14">
        <v>0</v>
      </c>
      <c r="P86" s="14">
        <v>0.14000000000000001</v>
      </c>
      <c r="Q86" s="14">
        <v>0</v>
      </c>
      <c r="R86" s="14">
        <v>0</v>
      </c>
      <c r="S86" s="14">
        <v>700</v>
      </c>
      <c r="T86" s="14">
        <v>0</v>
      </c>
      <c r="U86" s="14">
        <v>1897.78</v>
      </c>
      <c r="V86" s="14">
        <v>2885.2</v>
      </c>
    </row>
    <row r="87" spans="1:22">
      <c r="A87" s="2" t="s">
        <v>176</v>
      </c>
      <c r="B87" s="1" t="s">
        <v>177</v>
      </c>
      <c r="C87" s="14">
        <v>480.24</v>
      </c>
      <c r="D87" s="14">
        <v>80.040000000000006</v>
      </c>
      <c r="E87" s="14">
        <v>1287.17</v>
      </c>
      <c r="F87" s="14">
        <v>0</v>
      </c>
      <c r="G87" s="14">
        <v>1847.45</v>
      </c>
      <c r="H87" s="14">
        <v>0</v>
      </c>
      <c r="I87" s="14">
        <v>159.81</v>
      </c>
      <c r="J87" s="14">
        <v>50.55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5">
        <v>-0.11</v>
      </c>
      <c r="Q87" s="14">
        <v>0</v>
      </c>
      <c r="R87" s="14">
        <v>0</v>
      </c>
      <c r="S87" s="14">
        <v>0</v>
      </c>
      <c r="T87" s="14">
        <v>0</v>
      </c>
      <c r="U87" s="14">
        <v>210.25</v>
      </c>
      <c r="V87" s="14">
        <v>1637.2</v>
      </c>
    </row>
    <row r="88" spans="1:22">
      <c r="A88" s="2" t="s">
        <v>178</v>
      </c>
      <c r="B88" s="1" t="s">
        <v>179</v>
      </c>
      <c r="C88" s="14">
        <v>480.24</v>
      </c>
      <c r="D88" s="14">
        <v>80.040000000000006</v>
      </c>
      <c r="E88" s="14">
        <v>407.69</v>
      </c>
      <c r="F88" s="14">
        <v>0</v>
      </c>
      <c r="G88" s="14">
        <v>967.97</v>
      </c>
      <c r="H88" s="15">
        <v>-31.23</v>
      </c>
      <c r="I88" s="14">
        <v>0</v>
      </c>
      <c r="J88" s="14">
        <v>25.5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0.1</v>
      </c>
      <c r="Q88" s="14">
        <v>0</v>
      </c>
      <c r="R88" s="14">
        <v>0</v>
      </c>
      <c r="S88" s="14">
        <v>0</v>
      </c>
      <c r="T88" s="14">
        <v>0</v>
      </c>
      <c r="U88" s="14">
        <v>-5.63</v>
      </c>
      <c r="V88" s="14">
        <v>973.6</v>
      </c>
    </row>
    <row r="89" spans="1:22">
      <c r="A89" s="2" t="s">
        <v>180</v>
      </c>
      <c r="B89" s="1" t="s">
        <v>181</v>
      </c>
      <c r="C89" s="14">
        <v>633.6</v>
      </c>
      <c r="D89" s="14">
        <v>105.6</v>
      </c>
      <c r="E89" s="14">
        <v>4998.75</v>
      </c>
      <c r="F89" s="14">
        <v>0</v>
      </c>
      <c r="G89" s="14">
        <v>5737.95</v>
      </c>
      <c r="H89" s="14">
        <v>0</v>
      </c>
      <c r="I89" s="14">
        <v>990.87</v>
      </c>
      <c r="J89" s="14">
        <v>94.6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0.08</v>
      </c>
      <c r="Q89" s="14">
        <v>0</v>
      </c>
      <c r="R89" s="14">
        <v>0</v>
      </c>
      <c r="S89" s="14">
        <v>0</v>
      </c>
      <c r="T89" s="14">
        <v>0</v>
      </c>
      <c r="U89" s="14">
        <v>1085.55</v>
      </c>
      <c r="V89" s="14">
        <v>4652.3999999999996</v>
      </c>
    </row>
    <row r="90" spans="1:22">
      <c r="A90" s="2" t="s">
        <v>182</v>
      </c>
      <c r="B90" s="1" t="s">
        <v>183</v>
      </c>
      <c r="C90" s="14">
        <v>480.24</v>
      </c>
      <c r="D90" s="14">
        <v>80.040000000000006</v>
      </c>
      <c r="E90" s="14">
        <v>250.19</v>
      </c>
      <c r="F90" s="14">
        <v>0</v>
      </c>
      <c r="G90" s="14">
        <v>810.47</v>
      </c>
      <c r="H90" s="15">
        <v>-43.69</v>
      </c>
      <c r="I90" s="14">
        <v>0</v>
      </c>
      <c r="J90" s="14">
        <v>28.27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-15.33</v>
      </c>
      <c r="V90" s="14">
        <v>825.8</v>
      </c>
    </row>
    <row r="91" spans="1:22">
      <c r="A91" s="2" t="s">
        <v>184</v>
      </c>
      <c r="B91" s="1" t="s">
        <v>185</v>
      </c>
      <c r="C91" s="14">
        <v>480.24</v>
      </c>
      <c r="D91" s="14">
        <v>80.040000000000006</v>
      </c>
      <c r="E91" s="14">
        <v>1061.32</v>
      </c>
      <c r="F91" s="14">
        <v>0</v>
      </c>
      <c r="G91" s="14">
        <v>1621.6</v>
      </c>
      <c r="H91" s="14">
        <v>0</v>
      </c>
      <c r="I91" s="14">
        <v>69.5</v>
      </c>
      <c r="J91" s="14">
        <v>46.04</v>
      </c>
      <c r="K91" s="14">
        <v>16.22</v>
      </c>
      <c r="L91" s="14">
        <v>0</v>
      </c>
      <c r="M91" s="14">
        <v>0</v>
      </c>
      <c r="N91" s="14">
        <v>79.459999999999994</v>
      </c>
      <c r="O91" s="14">
        <v>0</v>
      </c>
      <c r="P91" s="15">
        <v>-0.02</v>
      </c>
      <c r="Q91" s="14">
        <v>0</v>
      </c>
      <c r="R91" s="14">
        <v>0</v>
      </c>
      <c r="S91" s="14">
        <v>300</v>
      </c>
      <c r="T91" s="14">
        <v>0</v>
      </c>
      <c r="U91" s="14">
        <v>511.2</v>
      </c>
      <c r="V91" s="14">
        <v>1110.4000000000001</v>
      </c>
    </row>
    <row r="92" spans="1:22">
      <c r="A92" s="2" t="s">
        <v>186</v>
      </c>
      <c r="B92" s="1" t="s">
        <v>187</v>
      </c>
      <c r="C92" s="14">
        <v>534.29999999999995</v>
      </c>
      <c r="D92" s="14">
        <v>89.05</v>
      </c>
      <c r="E92" s="14">
        <v>2685.64</v>
      </c>
      <c r="F92" s="14">
        <v>0</v>
      </c>
      <c r="G92" s="14">
        <v>3308.99</v>
      </c>
      <c r="H92" s="14">
        <v>0</v>
      </c>
      <c r="I92" s="14">
        <v>451.41</v>
      </c>
      <c r="J92" s="14">
        <v>124.48</v>
      </c>
      <c r="K92" s="14">
        <v>33.090000000000003</v>
      </c>
      <c r="L92" s="14">
        <v>0</v>
      </c>
      <c r="M92" s="14">
        <v>0</v>
      </c>
      <c r="N92" s="14">
        <v>162.13999999999999</v>
      </c>
      <c r="O92" s="14">
        <v>0</v>
      </c>
      <c r="P92" s="15">
        <v>-0.04</v>
      </c>
      <c r="Q92" s="14">
        <v>0</v>
      </c>
      <c r="R92" s="14">
        <v>0</v>
      </c>
      <c r="S92" s="14">
        <v>0</v>
      </c>
      <c r="T92" s="14">
        <v>375.31</v>
      </c>
      <c r="U92" s="14">
        <v>1146.3900000000001</v>
      </c>
      <c r="V92" s="14">
        <v>2162.6</v>
      </c>
    </row>
    <row r="93" spans="1:22">
      <c r="A93" s="2" t="s">
        <v>188</v>
      </c>
      <c r="B93" s="1" t="s">
        <v>189</v>
      </c>
      <c r="C93" s="14">
        <v>534.29999999999995</v>
      </c>
      <c r="D93" s="14">
        <v>89.05</v>
      </c>
      <c r="E93" s="14">
        <v>3413.69</v>
      </c>
      <c r="F93" s="14">
        <v>0</v>
      </c>
      <c r="G93" s="14">
        <v>4037.04</v>
      </c>
      <c r="H93" s="14">
        <v>0</v>
      </c>
      <c r="I93" s="14">
        <v>606.91999999999996</v>
      </c>
      <c r="J93" s="14">
        <v>98.55</v>
      </c>
      <c r="K93" s="14">
        <v>40.369999999999997</v>
      </c>
      <c r="L93" s="14">
        <v>0</v>
      </c>
      <c r="M93" s="14">
        <v>0</v>
      </c>
      <c r="N93" s="14">
        <v>197.81</v>
      </c>
      <c r="O93" s="14">
        <v>0</v>
      </c>
      <c r="P93" s="14">
        <v>0.06</v>
      </c>
      <c r="Q93" s="14">
        <v>0</v>
      </c>
      <c r="R93" s="14">
        <v>0</v>
      </c>
      <c r="S93" s="14">
        <v>0</v>
      </c>
      <c r="T93" s="14">
        <v>307.93</v>
      </c>
      <c r="U93" s="14">
        <v>1251.6400000000001</v>
      </c>
      <c r="V93" s="14">
        <v>2785.4</v>
      </c>
    </row>
    <row r="94" spans="1:22">
      <c r="A94" s="2" t="s">
        <v>190</v>
      </c>
      <c r="B94" s="1" t="s">
        <v>191</v>
      </c>
      <c r="C94" s="14">
        <v>633.6</v>
      </c>
      <c r="D94" s="14">
        <v>105.6</v>
      </c>
      <c r="E94" s="14">
        <v>1769.27</v>
      </c>
      <c r="F94" s="14">
        <v>0</v>
      </c>
      <c r="G94" s="14">
        <v>2508.4699999999998</v>
      </c>
      <c r="H94" s="14">
        <v>0</v>
      </c>
      <c r="I94" s="14">
        <v>280.42</v>
      </c>
      <c r="J94" s="14">
        <v>110.22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0.03</v>
      </c>
      <c r="Q94" s="14">
        <v>0</v>
      </c>
      <c r="R94" s="14">
        <v>0</v>
      </c>
      <c r="S94" s="14">
        <v>0</v>
      </c>
      <c r="T94" s="14">
        <v>0</v>
      </c>
      <c r="U94" s="14">
        <v>390.67</v>
      </c>
      <c r="V94" s="14">
        <v>2117.8000000000002</v>
      </c>
    </row>
    <row r="95" spans="1:22">
      <c r="A95" s="2" t="s">
        <v>192</v>
      </c>
      <c r="B95" s="1" t="s">
        <v>193</v>
      </c>
      <c r="C95" s="14">
        <v>480.24</v>
      </c>
      <c r="D95" s="14">
        <v>80.040000000000006</v>
      </c>
      <c r="E95" s="14">
        <v>1997.74</v>
      </c>
      <c r="F95" s="14">
        <v>0</v>
      </c>
      <c r="G95" s="14">
        <v>2558.02</v>
      </c>
      <c r="H95" s="14">
        <v>0</v>
      </c>
      <c r="I95" s="14">
        <v>291</v>
      </c>
      <c r="J95" s="14">
        <v>76.98</v>
      </c>
      <c r="K95" s="14">
        <v>25.58</v>
      </c>
      <c r="L95" s="14">
        <v>0</v>
      </c>
      <c r="M95" s="14">
        <v>0</v>
      </c>
      <c r="N95" s="14">
        <v>125.34</v>
      </c>
      <c r="O95" s="14">
        <v>0</v>
      </c>
      <c r="P95" s="14">
        <v>0.12</v>
      </c>
      <c r="Q95" s="14">
        <v>0</v>
      </c>
      <c r="R95" s="14">
        <v>0</v>
      </c>
      <c r="S95" s="14">
        <v>0</v>
      </c>
      <c r="T95" s="14">
        <v>0</v>
      </c>
      <c r="U95" s="14">
        <v>519.02</v>
      </c>
      <c r="V95" s="14">
        <v>2039</v>
      </c>
    </row>
    <row r="96" spans="1:22">
      <c r="A96" s="2" t="s">
        <v>194</v>
      </c>
      <c r="B96" s="1" t="s">
        <v>195</v>
      </c>
      <c r="C96" s="14">
        <v>1392.9</v>
      </c>
      <c r="D96" s="14">
        <v>232.15</v>
      </c>
      <c r="E96" s="14">
        <v>0</v>
      </c>
      <c r="F96" s="14">
        <v>0</v>
      </c>
      <c r="G96" s="14">
        <v>1625.05</v>
      </c>
      <c r="H96" s="14">
        <v>0</v>
      </c>
      <c r="I96" s="14">
        <v>69.87</v>
      </c>
      <c r="J96" s="14">
        <v>49.68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v>-0.1</v>
      </c>
      <c r="Q96" s="14">
        <v>0</v>
      </c>
      <c r="R96" s="14">
        <v>0</v>
      </c>
      <c r="S96" s="14">
        <v>0</v>
      </c>
      <c r="T96" s="14">
        <v>0</v>
      </c>
      <c r="U96" s="14">
        <v>119.45</v>
      </c>
      <c r="V96" s="14">
        <v>1505.6</v>
      </c>
    </row>
    <row r="97" spans="1:22">
      <c r="A97" s="2" t="s">
        <v>196</v>
      </c>
      <c r="B97" s="1" t="s">
        <v>197</v>
      </c>
      <c r="C97" s="14">
        <v>1028.58</v>
      </c>
      <c r="D97" s="14">
        <v>171.43</v>
      </c>
      <c r="E97" s="14">
        <v>0</v>
      </c>
      <c r="F97" s="14">
        <v>0</v>
      </c>
      <c r="G97" s="14">
        <v>1200.01</v>
      </c>
      <c r="H97" s="14">
        <v>0</v>
      </c>
      <c r="I97" s="14">
        <v>7.2</v>
      </c>
      <c r="J97" s="14">
        <v>30.02</v>
      </c>
      <c r="K97" s="14">
        <v>0</v>
      </c>
      <c r="L97" s="14">
        <v>327</v>
      </c>
      <c r="M97" s="14">
        <v>0</v>
      </c>
      <c r="N97" s="14">
        <v>0</v>
      </c>
      <c r="O97" s="14">
        <v>0</v>
      </c>
      <c r="P97" s="15">
        <v>-0.01</v>
      </c>
      <c r="Q97" s="14">
        <v>0</v>
      </c>
      <c r="R97" s="14">
        <v>0</v>
      </c>
      <c r="S97" s="14">
        <v>0</v>
      </c>
      <c r="T97" s="14">
        <v>0</v>
      </c>
      <c r="U97" s="14">
        <v>364.21</v>
      </c>
      <c r="V97" s="14">
        <v>835.8</v>
      </c>
    </row>
    <row r="98" spans="1:22">
      <c r="A98" s="2" t="s">
        <v>198</v>
      </c>
      <c r="B98" s="1" t="s">
        <v>199</v>
      </c>
      <c r="C98" s="14">
        <v>480.24</v>
      </c>
      <c r="D98" s="14">
        <v>80.040000000000006</v>
      </c>
      <c r="E98" s="14">
        <v>0</v>
      </c>
      <c r="F98" s="14">
        <v>0</v>
      </c>
      <c r="G98" s="14">
        <v>560.28</v>
      </c>
      <c r="H98" s="15">
        <v>-62.94</v>
      </c>
      <c r="I98" s="14">
        <v>0</v>
      </c>
      <c r="J98" s="14">
        <v>51.57</v>
      </c>
      <c r="K98" s="14">
        <v>5.6</v>
      </c>
      <c r="L98" s="14">
        <v>0</v>
      </c>
      <c r="M98" s="14">
        <v>0</v>
      </c>
      <c r="N98" s="14">
        <v>27.45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21.68</v>
      </c>
      <c r="V98" s="14">
        <v>538.6</v>
      </c>
    </row>
    <row r="99" spans="1:22">
      <c r="A99" s="2" t="s">
        <v>200</v>
      </c>
      <c r="B99" s="1" t="s">
        <v>201</v>
      </c>
      <c r="C99" s="14">
        <v>633.6</v>
      </c>
      <c r="D99" s="14">
        <v>105.6</v>
      </c>
      <c r="E99" s="14">
        <v>1393.64</v>
      </c>
      <c r="F99" s="14">
        <v>0</v>
      </c>
      <c r="G99" s="14">
        <v>2132.84</v>
      </c>
      <c r="H99" s="14">
        <v>0</v>
      </c>
      <c r="I99" s="14">
        <v>208.39</v>
      </c>
      <c r="J99" s="14">
        <v>96.23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0.02</v>
      </c>
      <c r="Q99" s="14">
        <v>0</v>
      </c>
      <c r="R99" s="14">
        <v>0</v>
      </c>
      <c r="S99" s="14">
        <v>0</v>
      </c>
      <c r="T99" s="14">
        <v>250</v>
      </c>
      <c r="U99" s="14">
        <v>554.64</v>
      </c>
      <c r="V99" s="14">
        <v>1578.2</v>
      </c>
    </row>
    <row r="100" spans="1:22">
      <c r="A100" s="2" t="s">
        <v>202</v>
      </c>
      <c r="B100" s="1" t="s">
        <v>203</v>
      </c>
      <c r="C100" s="14">
        <v>534.29999999999995</v>
      </c>
      <c r="D100" s="14">
        <v>89.05</v>
      </c>
      <c r="E100" s="14">
        <v>3305.47</v>
      </c>
      <c r="F100" s="14">
        <v>0</v>
      </c>
      <c r="G100" s="14">
        <v>3928.82</v>
      </c>
      <c r="H100" s="14">
        <v>0</v>
      </c>
      <c r="I100" s="14">
        <v>583.80999999999995</v>
      </c>
      <c r="J100" s="14">
        <v>99.79</v>
      </c>
      <c r="K100" s="14">
        <v>39.29</v>
      </c>
      <c r="L100" s="14">
        <v>0</v>
      </c>
      <c r="M100" s="14">
        <v>0</v>
      </c>
      <c r="N100" s="14">
        <v>192.51</v>
      </c>
      <c r="O100" s="14">
        <v>0</v>
      </c>
      <c r="P100" s="15">
        <v>-0.18</v>
      </c>
      <c r="Q100" s="14">
        <v>0</v>
      </c>
      <c r="R100" s="14">
        <v>0</v>
      </c>
      <c r="S100" s="14">
        <v>0</v>
      </c>
      <c r="T100" s="14">
        <v>359.6</v>
      </c>
      <c r="U100" s="14">
        <v>1274.82</v>
      </c>
      <c r="V100" s="14">
        <v>2654</v>
      </c>
    </row>
    <row r="101" spans="1:22">
      <c r="A101" s="2" t="s">
        <v>204</v>
      </c>
      <c r="B101" s="1" t="s">
        <v>205</v>
      </c>
      <c r="C101" s="14">
        <v>480.24</v>
      </c>
      <c r="D101" s="14">
        <v>80.040000000000006</v>
      </c>
      <c r="E101" s="14">
        <v>3571.88</v>
      </c>
      <c r="F101" s="14">
        <v>0</v>
      </c>
      <c r="G101" s="14">
        <v>4132.16</v>
      </c>
      <c r="H101" s="14">
        <v>0</v>
      </c>
      <c r="I101" s="14">
        <v>627.24</v>
      </c>
      <c r="J101" s="14">
        <v>166.89</v>
      </c>
      <c r="K101" s="14">
        <v>41.32</v>
      </c>
      <c r="L101" s="14">
        <v>0</v>
      </c>
      <c r="M101" s="14">
        <v>0</v>
      </c>
      <c r="N101" s="14">
        <v>202.48</v>
      </c>
      <c r="O101" s="14">
        <v>0</v>
      </c>
      <c r="P101" s="14">
        <v>0.03</v>
      </c>
      <c r="Q101" s="14">
        <v>0</v>
      </c>
      <c r="R101" s="14">
        <v>0</v>
      </c>
      <c r="S101" s="14">
        <v>250</v>
      </c>
      <c r="T101" s="14">
        <v>0</v>
      </c>
      <c r="U101" s="14">
        <v>1287.96</v>
      </c>
      <c r="V101" s="14">
        <v>2844.2</v>
      </c>
    </row>
    <row r="102" spans="1:22">
      <c r="A102" s="2" t="s">
        <v>206</v>
      </c>
      <c r="B102" s="1" t="s">
        <v>207</v>
      </c>
      <c r="C102" s="14">
        <v>514.26</v>
      </c>
      <c r="D102" s="14">
        <v>171.42</v>
      </c>
      <c r="E102" s="14">
        <v>0</v>
      </c>
      <c r="F102" s="14">
        <v>0</v>
      </c>
      <c r="G102" s="14">
        <v>685.68</v>
      </c>
      <c r="H102" s="15">
        <v>-54.86</v>
      </c>
      <c r="I102" s="14">
        <v>0</v>
      </c>
      <c r="J102" s="14">
        <v>17.02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-0.08</v>
      </c>
      <c r="Q102" s="14">
        <v>0</v>
      </c>
      <c r="R102" s="14">
        <v>0</v>
      </c>
      <c r="S102" s="14">
        <v>0</v>
      </c>
      <c r="T102" s="14">
        <v>0</v>
      </c>
      <c r="U102" s="14">
        <v>-37.92</v>
      </c>
      <c r="V102" s="14">
        <v>723.6</v>
      </c>
    </row>
    <row r="103" spans="1:22">
      <c r="A103" s="2" t="s">
        <v>208</v>
      </c>
      <c r="B103" s="1" t="s">
        <v>209</v>
      </c>
      <c r="C103" s="14">
        <v>633.6</v>
      </c>
      <c r="D103" s="14">
        <v>105.6</v>
      </c>
      <c r="E103" s="14">
        <v>4682.4799999999996</v>
      </c>
      <c r="F103" s="14">
        <v>0</v>
      </c>
      <c r="G103" s="14">
        <v>5421.68</v>
      </c>
      <c r="H103" s="14">
        <v>0</v>
      </c>
      <c r="I103" s="14">
        <v>916.49</v>
      </c>
      <c r="J103" s="14">
        <v>168.08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5">
        <v>-0.09</v>
      </c>
      <c r="Q103" s="14">
        <v>0</v>
      </c>
      <c r="R103" s="14">
        <v>0</v>
      </c>
      <c r="S103" s="14">
        <v>0</v>
      </c>
      <c r="T103" s="14">
        <v>0</v>
      </c>
      <c r="U103" s="14">
        <v>1084.48</v>
      </c>
      <c r="V103" s="14">
        <v>4337.2</v>
      </c>
    </row>
    <row r="104" spans="1:22">
      <c r="A104" s="2" t="s">
        <v>210</v>
      </c>
      <c r="B104" s="1" t="s">
        <v>211</v>
      </c>
      <c r="C104" s="14">
        <v>857.1</v>
      </c>
      <c r="D104" s="14">
        <v>171.42</v>
      </c>
      <c r="E104" s="14">
        <v>0</v>
      </c>
      <c r="F104" s="14">
        <v>0</v>
      </c>
      <c r="G104" s="14">
        <v>1028.52</v>
      </c>
      <c r="H104" s="15">
        <v>-18.21</v>
      </c>
      <c r="I104" s="14">
        <v>0</v>
      </c>
      <c r="J104" s="14">
        <v>25.53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7.32</v>
      </c>
      <c r="V104" s="14">
        <v>1021.2</v>
      </c>
    </row>
    <row r="105" spans="1:22">
      <c r="A105" s="2" t="s">
        <v>212</v>
      </c>
      <c r="B105" s="1" t="s">
        <v>213</v>
      </c>
      <c r="C105" s="14">
        <v>633.6</v>
      </c>
      <c r="D105" s="14">
        <v>105.6</v>
      </c>
      <c r="E105" s="14">
        <v>6955.29</v>
      </c>
      <c r="F105" s="14">
        <v>0</v>
      </c>
      <c r="G105" s="14">
        <v>7694.49</v>
      </c>
      <c r="H105" s="14">
        <v>0</v>
      </c>
      <c r="I105" s="14">
        <v>1461.19</v>
      </c>
      <c r="J105" s="14">
        <v>169.54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5">
        <v>-0.04</v>
      </c>
      <c r="Q105" s="14">
        <v>0</v>
      </c>
      <c r="R105" s="14">
        <v>0</v>
      </c>
      <c r="S105" s="14">
        <v>0</v>
      </c>
      <c r="T105" s="14">
        <v>0</v>
      </c>
      <c r="U105" s="14">
        <v>1630.69</v>
      </c>
      <c r="V105" s="14">
        <v>6063.8</v>
      </c>
    </row>
    <row r="106" spans="1:22">
      <c r="A106" s="2" t="s">
        <v>214</v>
      </c>
      <c r="B106" s="1" t="s">
        <v>215</v>
      </c>
      <c r="C106" s="14">
        <v>534.29999999999995</v>
      </c>
      <c r="D106" s="14">
        <v>89.05</v>
      </c>
      <c r="E106" s="14">
        <v>3493.9</v>
      </c>
      <c r="F106" s="14">
        <v>0</v>
      </c>
      <c r="G106" s="14">
        <v>4117.25</v>
      </c>
      <c r="H106" s="14">
        <v>0</v>
      </c>
      <c r="I106" s="14">
        <v>624.05999999999995</v>
      </c>
      <c r="J106" s="14">
        <v>91.67</v>
      </c>
      <c r="K106" s="14">
        <v>41.17</v>
      </c>
      <c r="L106" s="14">
        <v>0</v>
      </c>
      <c r="M106" s="14">
        <v>0</v>
      </c>
      <c r="N106" s="14">
        <v>201.75</v>
      </c>
      <c r="O106" s="14">
        <v>0</v>
      </c>
      <c r="P106" s="14">
        <v>0.01</v>
      </c>
      <c r="Q106" s="14">
        <v>0</v>
      </c>
      <c r="R106" s="14">
        <v>0</v>
      </c>
      <c r="S106" s="14">
        <v>400</v>
      </c>
      <c r="T106" s="14">
        <v>319.19</v>
      </c>
      <c r="U106" s="14">
        <v>1677.85</v>
      </c>
      <c r="V106" s="14">
        <v>2439.4</v>
      </c>
    </row>
    <row r="107" spans="1:22">
      <c r="A107" s="2" t="s">
        <v>216</v>
      </c>
      <c r="B107" s="1" t="s">
        <v>217</v>
      </c>
      <c r="C107" s="14">
        <v>633.41999999999996</v>
      </c>
      <c r="D107" s="14">
        <v>105.57</v>
      </c>
      <c r="E107" s="14">
        <v>2300.42</v>
      </c>
      <c r="F107" s="14">
        <v>0</v>
      </c>
      <c r="G107" s="14">
        <v>3039.41</v>
      </c>
      <c r="H107" s="14">
        <v>0</v>
      </c>
      <c r="I107" s="14">
        <v>393.83</v>
      </c>
      <c r="J107" s="14">
        <v>53.71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7.0000000000000007E-2</v>
      </c>
      <c r="Q107" s="14">
        <v>0</v>
      </c>
      <c r="R107" s="14">
        <v>0</v>
      </c>
      <c r="S107" s="14">
        <v>0</v>
      </c>
      <c r="T107" s="14">
        <v>0</v>
      </c>
      <c r="U107" s="14">
        <v>447.61</v>
      </c>
      <c r="V107" s="14">
        <v>2591.8000000000002</v>
      </c>
    </row>
    <row r="108" spans="1:22">
      <c r="A108" s="2" t="s">
        <v>218</v>
      </c>
      <c r="B108" s="1" t="s">
        <v>219</v>
      </c>
      <c r="C108" s="14">
        <v>400.2</v>
      </c>
      <c r="D108" s="14">
        <v>66.7</v>
      </c>
      <c r="E108" s="14">
        <v>1408.4</v>
      </c>
      <c r="F108" s="14">
        <v>0</v>
      </c>
      <c r="G108" s="14">
        <v>1875.3</v>
      </c>
      <c r="H108" s="14">
        <v>0</v>
      </c>
      <c r="I108" s="14">
        <v>164.26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0.04</v>
      </c>
      <c r="Q108" s="14">
        <v>0</v>
      </c>
      <c r="R108" s="14">
        <v>0</v>
      </c>
      <c r="S108" s="14">
        <v>0</v>
      </c>
      <c r="T108" s="14">
        <v>0</v>
      </c>
      <c r="U108" s="14">
        <v>164.3</v>
      </c>
      <c r="V108" s="14">
        <v>1711</v>
      </c>
    </row>
    <row r="109" spans="1:22">
      <c r="A109" s="2" t="s">
        <v>220</v>
      </c>
      <c r="B109" s="1" t="s">
        <v>221</v>
      </c>
      <c r="C109" s="14">
        <v>480.24</v>
      </c>
      <c r="D109" s="14">
        <v>80.040000000000006</v>
      </c>
      <c r="E109" s="14">
        <v>325.38</v>
      </c>
      <c r="F109" s="14">
        <v>0</v>
      </c>
      <c r="G109" s="14">
        <v>885.66</v>
      </c>
      <c r="H109" s="15">
        <v>-36.5</v>
      </c>
      <c r="I109" s="14">
        <v>0</v>
      </c>
      <c r="J109" s="14">
        <v>25.63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v>-7.0000000000000007E-2</v>
      </c>
      <c r="Q109" s="14">
        <v>0</v>
      </c>
      <c r="R109" s="14">
        <v>0</v>
      </c>
      <c r="S109" s="14">
        <v>0</v>
      </c>
      <c r="T109" s="14">
        <v>0</v>
      </c>
      <c r="U109" s="14">
        <v>-10.94</v>
      </c>
      <c r="V109" s="14">
        <v>896.6</v>
      </c>
    </row>
    <row r="110" spans="1:22">
      <c r="A110" s="2" t="s">
        <v>222</v>
      </c>
      <c r="B110" s="1" t="s">
        <v>223</v>
      </c>
      <c r="C110" s="14">
        <v>480.24</v>
      </c>
      <c r="D110" s="14">
        <v>80.040000000000006</v>
      </c>
      <c r="E110" s="14">
        <v>688.9</v>
      </c>
      <c r="F110" s="14">
        <v>0</v>
      </c>
      <c r="G110" s="14">
        <v>1249.18</v>
      </c>
      <c r="H110" s="14">
        <v>0</v>
      </c>
      <c r="I110" s="14">
        <v>19.52</v>
      </c>
      <c r="J110" s="14">
        <v>30.93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0.13</v>
      </c>
      <c r="Q110" s="14">
        <v>0</v>
      </c>
      <c r="R110" s="14">
        <v>0</v>
      </c>
      <c r="S110" s="14">
        <v>0</v>
      </c>
      <c r="T110" s="14">
        <v>0</v>
      </c>
      <c r="U110" s="14">
        <v>50.58</v>
      </c>
      <c r="V110" s="14">
        <v>1198.5999999999999</v>
      </c>
    </row>
    <row r="111" spans="1:22">
      <c r="A111" s="2" t="s">
        <v>224</v>
      </c>
      <c r="B111" s="1" t="s">
        <v>225</v>
      </c>
      <c r="C111" s="14">
        <v>534.29999999999995</v>
      </c>
      <c r="D111" s="14">
        <v>89.05</v>
      </c>
      <c r="E111" s="14">
        <v>913.71</v>
      </c>
      <c r="F111" s="14">
        <v>0</v>
      </c>
      <c r="G111" s="14">
        <v>1537.06</v>
      </c>
      <c r="H111" s="14">
        <v>0</v>
      </c>
      <c r="I111" s="14">
        <v>60.3</v>
      </c>
      <c r="J111" s="14">
        <v>47.18</v>
      </c>
      <c r="K111" s="14">
        <v>15.37</v>
      </c>
      <c r="L111" s="14">
        <v>0</v>
      </c>
      <c r="M111" s="14">
        <v>0</v>
      </c>
      <c r="N111" s="14">
        <v>75.319999999999993</v>
      </c>
      <c r="O111" s="14">
        <v>0</v>
      </c>
      <c r="P111" s="15">
        <v>-0.11</v>
      </c>
      <c r="Q111" s="14">
        <v>0</v>
      </c>
      <c r="R111" s="14">
        <v>0</v>
      </c>
      <c r="S111" s="14">
        <v>0</v>
      </c>
      <c r="T111" s="14">
        <v>0</v>
      </c>
      <c r="U111" s="14">
        <v>198.06</v>
      </c>
      <c r="V111" s="14">
        <v>1339</v>
      </c>
    </row>
    <row r="112" spans="1:22">
      <c r="A112" s="2" t="s">
        <v>226</v>
      </c>
      <c r="B112" s="1" t="s">
        <v>227</v>
      </c>
      <c r="C112" s="14">
        <v>534.29999999999995</v>
      </c>
      <c r="D112" s="14">
        <v>89.05</v>
      </c>
      <c r="E112" s="14">
        <v>2474.8000000000002</v>
      </c>
      <c r="F112" s="14">
        <v>0</v>
      </c>
      <c r="G112" s="14">
        <v>3098.15</v>
      </c>
      <c r="H112" s="14">
        <v>0</v>
      </c>
      <c r="I112" s="14">
        <v>406.38</v>
      </c>
      <c r="J112" s="14">
        <v>114.35</v>
      </c>
      <c r="K112" s="14">
        <v>30.98</v>
      </c>
      <c r="L112" s="14">
        <v>0</v>
      </c>
      <c r="M112" s="14">
        <v>0</v>
      </c>
      <c r="N112" s="14">
        <v>151.81</v>
      </c>
      <c r="O112" s="14">
        <v>0</v>
      </c>
      <c r="P112" s="14">
        <v>0.05</v>
      </c>
      <c r="Q112" s="14">
        <v>0</v>
      </c>
      <c r="R112" s="14">
        <v>0</v>
      </c>
      <c r="S112" s="14">
        <v>200</v>
      </c>
      <c r="T112" s="14">
        <v>329.78</v>
      </c>
      <c r="U112" s="14">
        <v>1233.3499999999999</v>
      </c>
      <c r="V112" s="14">
        <v>1864.8</v>
      </c>
    </row>
    <row r="113" spans="1:22">
      <c r="A113" s="2" t="s">
        <v>228</v>
      </c>
      <c r="B113" s="1" t="s">
        <v>229</v>
      </c>
      <c r="C113" s="14">
        <v>633.6</v>
      </c>
      <c r="D113" s="14">
        <v>105.6</v>
      </c>
      <c r="E113" s="14">
        <v>2789.03</v>
      </c>
      <c r="F113" s="14">
        <v>0</v>
      </c>
      <c r="G113" s="14">
        <v>3528.23</v>
      </c>
      <c r="H113" s="14">
        <v>0</v>
      </c>
      <c r="I113" s="14">
        <v>498.24</v>
      </c>
      <c r="J113" s="14">
        <v>100.06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5">
        <v>-7.0000000000000007E-2</v>
      </c>
      <c r="Q113" s="14">
        <v>0</v>
      </c>
      <c r="R113" s="14">
        <v>0</v>
      </c>
      <c r="S113" s="14">
        <v>200</v>
      </c>
      <c r="T113" s="14">
        <v>0</v>
      </c>
      <c r="U113" s="14">
        <v>798.23</v>
      </c>
      <c r="V113" s="14">
        <v>2730</v>
      </c>
    </row>
    <row r="114" spans="1:22">
      <c r="A114" s="2" t="s">
        <v>230</v>
      </c>
      <c r="B114" s="1" t="s">
        <v>231</v>
      </c>
      <c r="C114" s="14">
        <v>480.24</v>
      </c>
      <c r="D114" s="14">
        <v>80.040000000000006</v>
      </c>
      <c r="E114" s="14">
        <v>279.19</v>
      </c>
      <c r="F114" s="14">
        <v>0</v>
      </c>
      <c r="G114" s="14">
        <v>839.47</v>
      </c>
      <c r="H114" s="15">
        <v>-39.46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v>-7.0000000000000007E-2</v>
      </c>
      <c r="Q114" s="14">
        <v>0</v>
      </c>
      <c r="R114" s="14">
        <v>0</v>
      </c>
      <c r="S114" s="14">
        <v>0</v>
      </c>
      <c r="T114" s="14">
        <v>388.4</v>
      </c>
      <c r="U114" s="14">
        <v>348.87</v>
      </c>
      <c r="V114" s="14">
        <v>490.6</v>
      </c>
    </row>
    <row r="115" spans="1:22">
      <c r="A115" s="2" t="s">
        <v>232</v>
      </c>
      <c r="B115" s="1" t="s">
        <v>233</v>
      </c>
      <c r="C115" s="14">
        <v>534.29999999999995</v>
      </c>
      <c r="D115" s="14">
        <v>89.05</v>
      </c>
      <c r="E115" s="14">
        <v>2299.75</v>
      </c>
      <c r="F115" s="14">
        <v>0</v>
      </c>
      <c r="G115" s="14">
        <v>2923.1</v>
      </c>
      <c r="H115" s="14">
        <v>0</v>
      </c>
      <c r="I115" s="14">
        <v>368.98</v>
      </c>
      <c r="J115" s="14">
        <v>84.58</v>
      </c>
      <c r="K115" s="14">
        <v>29.23</v>
      </c>
      <c r="L115" s="14">
        <v>0</v>
      </c>
      <c r="M115" s="14">
        <v>0</v>
      </c>
      <c r="N115" s="14">
        <v>143.22999999999999</v>
      </c>
      <c r="O115" s="14">
        <v>0</v>
      </c>
      <c r="P115" s="15">
        <v>-0.05</v>
      </c>
      <c r="Q115" s="14">
        <v>0</v>
      </c>
      <c r="R115" s="14">
        <v>0</v>
      </c>
      <c r="S115" s="14">
        <v>50</v>
      </c>
      <c r="T115" s="14">
        <v>715.53</v>
      </c>
      <c r="U115" s="14">
        <v>1391.5</v>
      </c>
      <c r="V115" s="14">
        <v>1531.6</v>
      </c>
    </row>
    <row r="116" spans="1:22">
      <c r="A116" s="2" t="s">
        <v>234</v>
      </c>
      <c r="B116" s="1" t="s">
        <v>235</v>
      </c>
      <c r="C116" s="14">
        <v>480.24</v>
      </c>
      <c r="D116" s="14">
        <v>80.040000000000006</v>
      </c>
      <c r="E116" s="14">
        <v>379.72</v>
      </c>
      <c r="F116" s="14">
        <v>0</v>
      </c>
      <c r="G116" s="14">
        <v>940</v>
      </c>
      <c r="H116" s="15">
        <v>-33.020000000000003</v>
      </c>
      <c r="I116" s="14">
        <v>0</v>
      </c>
      <c r="J116" s="14">
        <v>23.82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-9.1999999999999993</v>
      </c>
      <c r="V116" s="14">
        <v>949.2</v>
      </c>
    </row>
    <row r="117" spans="1:22">
      <c r="A117" s="2" t="s">
        <v>236</v>
      </c>
      <c r="B117" s="1" t="s">
        <v>237</v>
      </c>
      <c r="C117" s="14">
        <v>633.6</v>
      </c>
      <c r="D117" s="14">
        <v>105.6</v>
      </c>
      <c r="E117" s="14">
        <v>2550.34</v>
      </c>
      <c r="F117" s="14">
        <v>0</v>
      </c>
      <c r="G117" s="14">
        <v>3289.54</v>
      </c>
      <c r="H117" s="14">
        <v>0</v>
      </c>
      <c r="I117" s="14">
        <v>447.26</v>
      </c>
      <c r="J117" s="14">
        <v>72.260000000000005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0.02</v>
      </c>
      <c r="Q117" s="14">
        <v>0</v>
      </c>
      <c r="R117" s="14">
        <v>0</v>
      </c>
      <c r="S117" s="14">
        <v>0</v>
      </c>
      <c r="T117" s="14">
        <v>150</v>
      </c>
      <c r="U117" s="14">
        <v>669.54</v>
      </c>
      <c r="V117" s="14">
        <v>2620</v>
      </c>
    </row>
    <row r="118" spans="1:22">
      <c r="A118" s="2" t="s">
        <v>238</v>
      </c>
      <c r="B118" s="1" t="s">
        <v>239</v>
      </c>
      <c r="C118" s="14">
        <v>633.6</v>
      </c>
      <c r="D118" s="14">
        <v>105.6</v>
      </c>
      <c r="E118" s="14">
        <v>7735.16</v>
      </c>
      <c r="F118" s="14">
        <v>0</v>
      </c>
      <c r="G118" s="14">
        <v>8474.36</v>
      </c>
      <c r="H118" s="14">
        <v>0</v>
      </c>
      <c r="I118" s="14">
        <v>1695.15</v>
      </c>
      <c r="J118" s="14">
        <v>207.77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0.04</v>
      </c>
      <c r="Q118" s="14">
        <v>0</v>
      </c>
      <c r="R118" s="14">
        <v>0</v>
      </c>
      <c r="S118" s="14">
        <v>500</v>
      </c>
      <c r="T118" s="14">
        <v>0</v>
      </c>
      <c r="U118" s="14">
        <v>2402.96</v>
      </c>
      <c r="V118" s="14">
        <v>6071.4</v>
      </c>
    </row>
    <row r="119" spans="1:22" s="7" customFormat="1">
      <c r="A119" s="17" t="s">
        <v>155</v>
      </c>
      <c r="C119" s="7" t="s">
        <v>156</v>
      </c>
      <c r="D119" s="7" t="s">
        <v>156</v>
      </c>
      <c r="E119" s="7" t="s">
        <v>156</v>
      </c>
      <c r="F119" s="7" t="s">
        <v>156</v>
      </c>
      <c r="G119" s="7" t="s">
        <v>156</v>
      </c>
      <c r="H119" s="7" t="s">
        <v>156</v>
      </c>
      <c r="I119" s="7" t="s">
        <v>156</v>
      </c>
      <c r="J119" s="7" t="s">
        <v>156</v>
      </c>
      <c r="K119" s="7" t="s">
        <v>156</v>
      </c>
      <c r="L119" s="7" t="s">
        <v>156</v>
      </c>
      <c r="M119" s="7" t="s">
        <v>156</v>
      </c>
      <c r="N119" s="7" t="s">
        <v>156</v>
      </c>
      <c r="O119" s="7" t="s">
        <v>156</v>
      </c>
      <c r="P119" s="7" t="s">
        <v>156</v>
      </c>
      <c r="Q119" s="7" t="s">
        <v>156</v>
      </c>
      <c r="R119" s="7" t="s">
        <v>156</v>
      </c>
      <c r="S119" s="7" t="s">
        <v>156</v>
      </c>
      <c r="T119" s="7" t="s">
        <v>156</v>
      </c>
      <c r="U119" s="7" t="s">
        <v>156</v>
      </c>
      <c r="V119" s="7" t="s">
        <v>156</v>
      </c>
    </row>
    <row r="120" spans="1:22">
      <c r="C120" s="19">
        <v>23775.119999999999</v>
      </c>
      <c r="D120" s="19">
        <v>4076.8</v>
      </c>
      <c r="E120" s="19">
        <v>88179.33</v>
      </c>
      <c r="F120" s="19">
        <v>3335.92</v>
      </c>
      <c r="G120" s="19">
        <v>119367.17</v>
      </c>
      <c r="H120" s="20">
        <v>-374.14</v>
      </c>
      <c r="I120" s="19">
        <v>16033.43</v>
      </c>
      <c r="J120" s="19">
        <v>3283.88</v>
      </c>
      <c r="K120" s="19">
        <v>557.88</v>
      </c>
      <c r="L120" s="19">
        <v>327</v>
      </c>
      <c r="M120" s="19">
        <v>0</v>
      </c>
      <c r="N120" s="19">
        <v>2733.65</v>
      </c>
      <c r="O120" s="19">
        <v>0</v>
      </c>
      <c r="P120" s="19">
        <v>0.05</v>
      </c>
      <c r="Q120" s="19">
        <v>0</v>
      </c>
      <c r="R120" s="19">
        <v>0</v>
      </c>
      <c r="S120" s="19">
        <v>4100</v>
      </c>
      <c r="T120" s="19">
        <v>4495.62</v>
      </c>
      <c r="U120" s="19">
        <v>31157.37</v>
      </c>
      <c r="V120" s="19">
        <v>88209.8</v>
      </c>
    </row>
    <row r="122" spans="1:22" s="7" customFormat="1">
      <c r="A122" s="16"/>
      <c r="C122" s="7" t="s">
        <v>240</v>
      </c>
      <c r="D122" s="7" t="s">
        <v>240</v>
      </c>
      <c r="E122" s="7" t="s">
        <v>240</v>
      </c>
      <c r="F122" s="7" t="s">
        <v>240</v>
      </c>
      <c r="G122" s="7" t="s">
        <v>240</v>
      </c>
      <c r="H122" s="7" t="s">
        <v>240</v>
      </c>
      <c r="I122" s="7" t="s">
        <v>240</v>
      </c>
      <c r="J122" s="7" t="s">
        <v>240</v>
      </c>
      <c r="K122" s="7" t="s">
        <v>240</v>
      </c>
      <c r="L122" s="7" t="s">
        <v>240</v>
      </c>
      <c r="M122" s="7" t="s">
        <v>240</v>
      </c>
      <c r="N122" s="7" t="s">
        <v>240</v>
      </c>
      <c r="O122" s="7" t="s">
        <v>240</v>
      </c>
      <c r="P122" s="7" t="s">
        <v>240</v>
      </c>
      <c r="Q122" s="7" t="s">
        <v>240</v>
      </c>
      <c r="R122" s="7" t="s">
        <v>240</v>
      </c>
      <c r="S122" s="7" t="s">
        <v>240</v>
      </c>
      <c r="T122" s="7" t="s">
        <v>240</v>
      </c>
      <c r="U122" s="7" t="s">
        <v>240</v>
      </c>
      <c r="V122" s="7" t="s">
        <v>240</v>
      </c>
    </row>
    <row r="123" spans="1:22">
      <c r="A123" s="17" t="s">
        <v>241</v>
      </c>
      <c r="B123" s="1" t="s">
        <v>242</v>
      </c>
      <c r="C123" s="19">
        <v>98894.51</v>
      </c>
      <c r="D123" s="19">
        <v>16663.36</v>
      </c>
      <c r="E123" s="19">
        <v>292148.90999999997</v>
      </c>
      <c r="F123" s="19">
        <v>3335.92</v>
      </c>
      <c r="G123" s="19">
        <v>411042.7</v>
      </c>
      <c r="H123" s="20">
        <v>-679.82</v>
      </c>
      <c r="I123" s="19">
        <v>69772.649999999994</v>
      </c>
      <c r="J123" s="19">
        <v>5531.27</v>
      </c>
      <c r="K123" s="19">
        <v>557.88</v>
      </c>
      <c r="L123" s="19">
        <v>9382.75</v>
      </c>
      <c r="M123" s="19">
        <v>257.3</v>
      </c>
      <c r="N123" s="19">
        <v>2733.65</v>
      </c>
      <c r="O123" s="19">
        <v>305.87</v>
      </c>
      <c r="P123" s="20">
        <v>-0.16</v>
      </c>
      <c r="Q123" s="19">
        <v>1103.57</v>
      </c>
      <c r="R123" s="19">
        <v>808.02</v>
      </c>
      <c r="S123" s="19">
        <v>5400</v>
      </c>
      <c r="T123" s="19">
        <v>7733.12</v>
      </c>
      <c r="U123" s="19">
        <v>102906.1</v>
      </c>
      <c r="V123" s="19">
        <f>+V75+V120</f>
        <v>308175.00000000006</v>
      </c>
    </row>
    <row r="125" spans="1:22">
      <c r="C125" s="1" t="s">
        <v>242</v>
      </c>
      <c r="D125" s="1" t="s">
        <v>242</v>
      </c>
      <c r="E125" s="1" t="s">
        <v>242</v>
      </c>
      <c r="F125" s="1" t="s">
        <v>242</v>
      </c>
      <c r="G125" s="1" t="s">
        <v>242</v>
      </c>
      <c r="H125" s="1" t="s">
        <v>242</v>
      </c>
      <c r="I125" s="1" t="s">
        <v>242</v>
      </c>
      <c r="J125" s="1" t="s">
        <v>242</v>
      </c>
      <c r="K125" s="1" t="s">
        <v>242</v>
      </c>
      <c r="L125" s="1" t="s">
        <v>242</v>
      </c>
      <c r="M125" s="1" t="s">
        <v>242</v>
      </c>
      <c r="N125" s="1" t="s">
        <v>242</v>
      </c>
      <c r="O125" s="1" t="s">
        <v>242</v>
      </c>
      <c r="P125" s="1" t="s">
        <v>242</v>
      </c>
      <c r="Q125" s="1" t="s">
        <v>242</v>
      </c>
      <c r="R125" s="1" t="s">
        <v>242</v>
      </c>
      <c r="S125" s="1" t="s">
        <v>242</v>
      </c>
      <c r="T125" s="1" t="s">
        <v>242</v>
      </c>
      <c r="U125" s="1" t="s">
        <v>242</v>
      </c>
      <c r="V125" s="1" t="s">
        <v>242</v>
      </c>
    </row>
    <row r="126" spans="1:22">
      <c r="A126" s="2" t="s">
        <v>242</v>
      </c>
      <c r="B126" s="1" t="s">
        <v>242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</sheetData>
  <autoFilter ref="A77:X120"/>
  <mergeCells count="4">
    <mergeCell ref="B1:D1"/>
    <mergeCell ref="B2:D2"/>
    <mergeCell ref="B3:D3"/>
    <mergeCell ref="B4:D4"/>
  </mergeCells>
  <pageMargins left="0.23622047244094491" right="0.23622047244094491" top="0.74803149606299213" bottom="0.74803149606299213" header="0.31496062992125984" footer="0.31496062992125984"/>
  <pageSetup scale="71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4"/>
  <sheetViews>
    <sheetView topLeftCell="A98" workbookViewId="0">
      <selection activeCell="H117" sqref="H117"/>
    </sheetView>
  </sheetViews>
  <sheetFormatPr baseColWidth="10" defaultRowHeight="15"/>
  <cols>
    <col min="4" max="4" width="17.42578125" customWidth="1"/>
    <col min="5" max="5" width="32.85546875" bestFit="1" customWidth="1"/>
  </cols>
  <sheetData>
    <row r="1" spans="1:10">
      <c r="A1" s="43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4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3.25">
      <c r="A3" s="46" t="s">
        <v>2</v>
      </c>
      <c r="B3" s="45"/>
      <c r="C3" s="47"/>
      <c r="D3" s="45"/>
      <c r="E3" s="45"/>
      <c r="F3" s="42"/>
      <c r="G3" s="42"/>
      <c r="H3" s="42"/>
      <c r="I3" s="42"/>
      <c r="J3" s="42"/>
    </row>
    <row r="4" spans="1:10" ht="15.75">
      <c r="A4" s="48" t="s">
        <v>250</v>
      </c>
      <c r="B4" s="45"/>
      <c r="C4" s="45"/>
      <c r="D4" s="45"/>
      <c r="E4" s="45"/>
      <c r="F4" s="42"/>
      <c r="G4" s="42"/>
      <c r="H4" s="42"/>
      <c r="I4" s="42"/>
      <c r="J4" s="42"/>
    </row>
    <row r="5" spans="1:10">
      <c r="A5" s="38"/>
      <c r="B5" s="38"/>
      <c r="C5" s="38"/>
      <c r="D5" s="38"/>
      <c r="E5" s="38"/>
      <c r="F5" s="38"/>
      <c r="G5" s="38"/>
      <c r="H5" s="38"/>
      <c r="I5" s="37"/>
      <c r="J5" s="37"/>
    </row>
    <row r="6" spans="1:10">
      <c r="A6" s="49"/>
      <c r="B6" s="49"/>
      <c r="C6" s="49"/>
      <c r="D6" s="49"/>
      <c r="E6" s="49"/>
      <c r="F6" s="49"/>
      <c r="G6" s="49"/>
      <c r="H6" s="49"/>
      <c r="I6" s="42"/>
      <c r="J6" s="42"/>
    </row>
    <row r="7" spans="1:10">
      <c r="A7" s="50"/>
      <c r="B7" s="50"/>
      <c r="C7" s="50"/>
      <c r="D7" s="50"/>
      <c r="E7" s="50"/>
      <c r="F7" s="50"/>
      <c r="G7" s="50"/>
      <c r="H7" s="50"/>
      <c r="I7" s="42"/>
      <c r="J7" s="42"/>
    </row>
    <row r="8" spans="1:10">
      <c r="A8" s="52" t="s">
        <v>251</v>
      </c>
      <c r="B8" s="52" t="s">
        <v>252</v>
      </c>
      <c r="C8" s="52" t="s">
        <v>253</v>
      </c>
      <c r="D8" s="53" t="s">
        <v>254</v>
      </c>
      <c r="E8" s="52" t="s">
        <v>255</v>
      </c>
      <c r="F8" s="51"/>
      <c r="G8" s="51"/>
      <c r="H8" s="51"/>
      <c r="I8" s="51"/>
      <c r="J8" s="51"/>
    </row>
    <row r="9" spans="1:10">
      <c r="A9" s="54" t="s">
        <v>158</v>
      </c>
      <c r="B9" s="42">
        <v>2929047026</v>
      </c>
      <c r="C9" s="42" t="s">
        <v>256</v>
      </c>
      <c r="D9" s="42">
        <v>1042.2</v>
      </c>
      <c r="E9" s="42" t="s">
        <v>159</v>
      </c>
      <c r="F9" s="42"/>
      <c r="G9" s="42"/>
      <c r="H9" s="42"/>
      <c r="I9" s="42"/>
      <c r="J9" s="42"/>
    </row>
    <row r="10" spans="1:10">
      <c r="A10" s="54" t="s">
        <v>160</v>
      </c>
      <c r="B10" s="42">
        <v>2958467625</v>
      </c>
      <c r="C10" s="42" t="s">
        <v>256</v>
      </c>
      <c r="D10" s="42">
        <v>3464.4</v>
      </c>
      <c r="E10" s="42" t="s">
        <v>161</v>
      </c>
      <c r="F10" s="42"/>
      <c r="G10" s="42"/>
      <c r="H10" s="42"/>
      <c r="I10" s="42"/>
      <c r="J10" s="42"/>
    </row>
    <row r="11" spans="1:10">
      <c r="A11" s="54" t="s">
        <v>41</v>
      </c>
      <c r="B11" s="42">
        <v>2648514356</v>
      </c>
      <c r="C11" s="42" t="s">
        <v>256</v>
      </c>
      <c r="D11" s="42">
        <v>5511.2000000000007</v>
      </c>
      <c r="E11" s="42" t="s">
        <v>42</v>
      </c>
      <c r="F11" s="42"/>
      <c r="G11" s="42"/>
      <c r="H11" s="42"/>
      <c r="I11" s="42"/>
      <c r="J11" s="42"/>
    </row>
    <row r="12" spans="1:10">
      <c r="A12" s="54" t="s">
        <v>164</v>
      </c>
      <c r="B12" s="42">
        <v>2695890349</v>
      </c>
      <c r="C12" s="42" t="s">
        <v>256</v>
      </c>
      <c r="D12" s="42">
        <v>2746.8</v>
      </c>
      <c r="E12" s="42" t="s">
        <v>165</v>
      </c>
      <c r="F12" s="42"/>
      <c r="G12" s="42"/>
      <c r="H12" s="42"/>
      <c r="I12" s="42"/>
      <c r="J12" s="42"/>
    </row>
    <row r="13" spans="1:10">
      <c r="A13" s="54" t="s">
        <v>49</v>
      </c>
      <c r="B13" s="42">
        <v>2648514364</v>
      </c>
      <c r="C13" s="42" t="s">
        <v>256</v>
      </c>
      <c r="D13" s="42">
        <v>9453</v>
      </c>
      <c r="E13" s="42" t="s">
        <v>50</v>
      </c>
      <c r="F13" s="42"/>
      <c r="G13" s="42"/>
      <c r="H13" s="42"/>
      <c r="I13" s="42"/>
      <c r="J13" s="42"/>
    </row>
    <row r="14" spans="1:10">
      <c r="A14" s="54" t="s">
        <v>172</v>
      </c>
      <c r="B14" s="42">
        <v>2759588027</v>
      </c>
      <c r="C14" s="42" t="s">
        <v>256</v>
      </c>
      <c r="D14" s="42">
        <v>3190</v>
      </c>
      <c r="E14" s="42" t="s">
        <v>173</v>
      </c>
      <c r="F14" s="42"/>
      <c r="G14" s="42"/>
      <c r="H14" s="42"/>
      <c r="I14" s="42"/>
      <c r="J14" s="42"/>
    </row>
    <row r="15" spans="1:10">
      <c r="A15" s="54" t="s">
        <v>174</v>
      </c>
      <c r="B15" s="42">
        <v>2717650620</v>
      </c>
      <c r="C15" s="42" t="s">
        <v>256</v>
      </c>
      <c r="D15" s="42">
        <v>2885.2000000000003</v>
      </c>
      <c r="E15" s="42" t="s">
        <v>175</v>
      </c>
      <c r="F15" s="42"/>
      <c r="G15" s="42"/>
      <c r="H15" s="42"/>
      <c r="I15" s="42"/>
      <c r="J15" s="42"/>
    </row>
    <row r="16" spans="1:10">
      <c r="A16" s="54" t="s">
        <v>85</v>
      </c>
      <c r="B16" s="42">
        <v>2970888893</v>
      </c>
      <c r="C16" s="42" t="s">
        <v>256</v>
      </c>
      <c r="D16" s="42">
        <v>4167.4000000000005</v>
      </c>
      <c r="E16" s="42" t="s">
        <v>86</v>
      </c>
      <c r="F16" s="42"/>
      <c r="G16" s="42"/>
      <c r="H16" s="42"/>
      <c r="I16" s="42"/>
      <c r="J16" s="42"/>
    </row>
    <row r="17" spans="1:5">
      <c r="A17" s="54" t="s">
        <v>87</v>
      </c>
      <c r="B17" s="42">
        <v>2659973974</v>
      </c>
      <c r="C17" s="42" t="s">
        <v>256</v>
      </c>
      <c r="D17" s="42">
        <v>5015.8</v>
      </c>
      <c r="E17" s="42" t="s">
        <v>88</v>
      </c>
    </row>
    <row r="18" spans="1:5">
      <c r="A18" s="54" t="s">
        <v>186</v>
      </c>
      <c r="B18" s="42">
        <v>2948910731</v>
      </c>
      <c r="C18" s="42" t="s">
        <v>256</v>
      </c>
      <c r="D18" s="42">
        <v>2162.6</v>
      </c>
      <c r="E18" s="42" t="s">
        <v>187</v>
      </c>
    </row>
    <row r="19" spans="1:5">
      <c r="A19" s="54" t="s">
        <v>188</v>
      </c>
      <c r="B19" s="42">
        <v>2695890233</v>
      </c>
      <c r="C19" s="42" t="s">
        <v>256</v>
      </c>
      <c r="D19" s="42">
        <v>2785.4</v>
      </c>
      <c r="E19" s="42" t="s">
        <v>189</v>
      </c>
    </row>
    <row r="20" spans="1:5">
      <c r="A20" s="54" t="s">
        <v>190</v>
      </c>
      <c r="B20" s="42">
        <v>2919443924</v>
      </c>
      <c r="C20" s="42" t="s">
        <v>256</v>
      </c>
      <c r="D20" s="42">
        <v>2117.8000000000002</v>
      </c>
      <c r="E20" s="42" t="s">
        <v>191</v>
      </c>
    </row>
    <row r="21" spans="1:5">
      <c r="A21" s="54" t="s">
        <v>99</v>
      </c>
      <c r="B21" s="42">
        <v>2758594368</v>
      </c>
      <c r="C21" s="42" t="s">
        <v>256</v>
      </c>
      <c r="D21" s="42">
        <v>4810.6000000000004</v>
      </c>
      <c r="E21" s="42" t="s">
        <v>100</v>
      </c>
    </row>
    <row r="22" spans="1:5">
      <c r="A22" s="54" t="s">
        <v>101</v>
      </c>
      <c r="B22" s="42">
        <v>2650346748</v>
      </c>
      <c r="C22" s="42" t="s">
        <v>256</v>
      </c>
      <c r="D22" s="42">
        <v>5459.4000000000005</v>
      </c>
      <c r="E22" s="42" t="s">
        <v>102</v>
      </c>
    </row>
    <row r="23" spans="1:5">
      <c r="A23" s="54" t="s">
        <v>202</v>
      </c>
      <c r="B23" s="42">
        <v>2695890268</v>
      </c>
      <c r="C23" s="42" t="s">
        <v>256</v>
      </c>
      <c r="D23" s="42">
        <v>2654</v>
      </c>
      <c r="E23" s="42" t="s">
        <v>203</v>
      </c>
    </row>
    <row r="24" spans="1:5">
      <c r="A24" s="54" t="s">
        <v>214</v>
      </c>
      <c r="B24" s="42">
        <v>2754185048</v>
      </c>
      <c r="C24" s="42" t="s">
        <v>256</v>
      </c>
      <c r="D24" s="42">
        <v>2439.4</v>
      </c>
      <c r="E24" s="42" t="s">
        <v>215</v>
      </c>
    </row>
    <row r="25" spans="1:5">
      <c r="A25" s="54" t="s">
        <v>133</v>
      </c>
      <c r="B25" s="42">
        <v>2940159670</v>
      </c>
      <c r="C25" s="42" t="s">
        <v>256</v>
      </c>
      <c r="D25" s="42">
        <v>4512.2</v>
      </c>
      <c r="E25" s="42" t="s">
        <v>134</v>
      </c>
    </row>
    <row r="26" spans="1:5">
      <c r="A26" s="54" t="s">
        <v>226</v>
      </c>
      <c r="B26" s="42">
        <v>2765753341</v>
      </c>
      <c r="C26" s="42" t="s">
        <v>256</v>
      </c>
      <c r="D26" s="42">
        <v>1864.8000000000002</v>
      </c>
      <c r="E26" s="42" t="s">
        <v>227</v>
      </c>
    </row>
    <row r="27" spans="1:5">
      <c r="A27" s="54" t="s">
        <v>232</v>
      </c>
      <c r="B27" s="42">
        <v>2695890284</v>
      </c>
      <c r="C27" s="42" t="s">
        <v>256</v>
      </c>
      <c r="D27" s="42">
        <v>1531.6000000000001</v>
      </c>
      <c r="E27" s="42" t="s">
        <v>233</v>
      </c>
    </row>
    <row r="28" spans="1:5">
      <c r="A28" s="54" t="s">
        <v>238</v>
      </c>
      <c r="B28" s="42">
        <v>2951732641</v>
      </c>
      <c r="C28" s="42" t="s">
        <v>256</v>
      </c>
      <c r="D28" s="42">
        <v>6071.4000000000005</v>
      </c>
      <c r="E28" s="42" t="s">
        <v>239</v>
      </c>
    </row>
    <row r="29" spans="1:5">
      <c r="A29" s="54" t="s">
        <v>228</v>
      </c>
      <c r="B29" s="42">
        <v>2996093906</v>
      </c>
      <c r="C29" s="42" t="s">
        <v>256</v>
      </c>
      <c r="D29" s="42">
        <v>2730</v>
      </c>
      <c r="E29" s="42" t="s">
        <v>229</v>
      </c>
    </row>
    <row r="30" spans="1:5">
      <c r="A30" s="54" t="s">
        <v>224</v>
      </c>
      <c r="B30" s="42">
        <v>2837433751</v>
      </c>
      <c r="C30" s="42" t="s">
        <v>256</v>
      </c>
      <c r="D30" s="42">
        <v>1339</v>
      </c>
      <c r="E30" s="42" t="s">
        <v>225</v>
      </c>
    </row>
    <row r="31" spans="1:5">
      <c r="A31" s="54" t="s">
        <v>162</v>
      </c>
      <c r="B31" s="42">
        <v>2838464278</v>
      </c>
      <c r="C31" s="42" t="s">
        <v>256</v>
      </c>
      <c r="D31" s="42">
        <v>845.6</v>
      </c>
      <c r="E31" s="42" t="s">
        <v>163</v>
      </c>
    </row>
    <row r="32" spans="1:5">
      <c r="A32" s="54" t="s">
        <v>35</v>
      </c>
      <c r="B32" s="42">
        <v>2848478236</v>
      </c>
      <c r="C32" s="42" t="s">
        <v>256</v>
      </c>
      <c r="D32" s="42">
        <v>22575</v>
      </c>
      <c r="E32" s="42" t="s">
        <v>36</v>
      </c>
    </row>
    <row r="33" spans="1:5">
      <c r="A33" s="54" t="s">
        <v>47</v>
      </c>
      <c r="B33" s="42">
        <v>2854221494</v>
      </c>
      <c r="C33" s="42" t="s">
        <v>256</v>
      </c>
      <c r="D33" s="42">
        <v>59.800000000000004</v>
      </c>
      <c r="E33" s="42" t="s">
        <v>48</v>
      </c>
    </row>
    <row r="34" spans="1:5">
      <c r="A34" s="54" t="s">
        <v>204</v>
      </c>
      <c r="B34" s="42">
        <v>2880995371</v>
      </c>
      <c r="C34" s="42" t="s">
        <v>256</v>
      </c>
      <c r="D34" s="42">
        <v>2844.2000000000003</v>
      </c>
      <c r="E34" s="42" t="s">
        <v>205</v>
      </c>
    </row>
    <row r="35" spans="1:5">
      <c r="A35" s="54" t="s">
        <v>184</v>
      </c>
      <c r="B35" s="42">
        <v>2878931011</v>
      </c>
      <c r="C35" s="42" t="s">
        <v>256</v>
      </c>
      <c r="D35" s="42">
        <v>1110.4000000000001</v>
      </c>
      <c r="E35" s="42" t="s">
        <v>185</v>
      </c>
    </row>
    <row r="36" spans="1:5">
      <c r="A36" s="54" t="s">
        <v>33</v>
      </c>
      <c r="B36" s="42">
        <v>2889514104</v>
      </c>
      <c r="C36" s="42" t="s">
        <v>256</v>
      </c>
      <c r="D36" s="42">
        <v>2064.8000000000002</v>
      </c>
      <c r="E36" s="42" t="s">
        <v>34</v>
      </c>
    </row>
    <row r="37" spans="1:5">
      <c r="A37" s="54" t="s">
        <v>131</v>
      </c>
      <c r="B37" s="42">
        <v>2889511164</v>
      </c>
      <c r="C37" s="42" t="s">
        <v>256</v>
      </c>
      <c r="D37" s="42">
        <v>2661.2000000000003</v>
      </c>
      <c r="E37" s="42" t="s">
        <v>132</v>
      </c>
    </row>
    <row r="38" spans="1:5">
      <c r="A38" s="54" t="s">
        <v>208</v>
      </c>
      <c r="B38" s="42">
        <v>2898414041</v>
      </c>
      <c r="C38" s="42" t="s">
        <v>256</v>
      </c>
      <c r="D38" s="42">
        <v>4337.2</v>
      </c>
      <c r="E38" s="42" t="s">
        <v>209</v>
      </c>
    </row>
    <row r="39" spans="1:5">
      <c r="A39" s="54" t="s">
        <v>200</v>
      </c>
      <c r="B39" s="42">
        <v>1438110301</v>
      </c>
      <c r="C39" s="42" t="s">
        <v>256</v>
      </c>
      <c r="D39" s="42">
        <v>1578.2</v>
      </c>
      <c r="E39" s="42" t="s">
        <v>201</v>
      </c>
    </row>
    <row r="40" spans="1:5">
      <c r="A40" s="54" t="s">
        <v>145</v>
      </c>
      <c r="B40" s="42">
        <v>1444665376</v>
      </c>
      <c r="C40" s="42" t="s">
        <v>256</v>
      </c>
      <c r="D40" s="42">
        <v>5771.4000000000005</v>
      </c>
      <c r="E40" s="42" t="s">
        <v>146</v>
      </c>
    </row>
    <row r="41" spans="1:5">
      <c r="A41" s="54" t="s">
        <v>123</v>
      </c>
      <c r="B41" s="42">
        <v>2952708604</v>
      </c>
      <c r="C41" s="42" t="s">
        <v>256</v>
      </c>
      <c r="D41" s="42">
        <v>986.6</v>
      </c>
      <c r="E41" s="42" t="s">
        <v>124</v>
      </c>
    </row>
    <row r="42" spans="1:5">
      <c r="A42" s="54" t="s">
        <v>91</v>
      </c>
      <c r="B42" s="42">
        <v>2714474562</v>
      </c>
      <c r="C42" s="42" t="s">
        <v>256</v>
      </c>
      <c r="D42" s="42">
        <v>3544.2000000000003</v>
      </c>
      <c r="E42" s="42" t="s">
        <v>92</v>
      </c>
    </row>
    <row r="43" spans="1:5">
      <c r="A43" s="54" t="s">
        <v>55</v>
      </c>
      <c r="B43" s="42">
        <v>1415043352</v>
      </c>
      <c r="C43" s="42" t="s">
        <v>256</v>
      </c>
      <c r="D43" s="42">
        <v>782.40000000000009</v>
      </c>
      <c r="E43" s="42" t="s">
        <v>56</v>
      </c>
    </row>
    <row r="44" spans="1:5">
      <c r="A44" s="54" t="s">
        <v>81</v>
      </c>
      <c r="B44" s="42">
        <v>2987413327</v>
      </c>
      <c r="C44" s="42" t="s">
        <v>256</v>
      </c>
      <c r="D44" s="42">
        <v>2417.6</v>
      </c>
      <c r="E44" s="42" t="s">
        <v>82</v>
      </c>
    </row>
    <row r="45" spans="1:5">
      <c r="A45" s="54" t="s">
        <v>135</v>
      </c>
      <c r="B45" s="42">
        <v>2965106850</v>
      </c>
      <c r="C45" s="42" t="s">
        <v>256</v>
      </c>
      <c r="D45" s="42">
        <v>3768.6000000000004</v>
      </c>
      <c r="E45" s="42" t="s">
        <v>136</v>
      </c>
    </row>
    <row r="46" spans="1:5">
      <c r="A46" s="54" t="s">
        <v>166</v>
      </c>
      <c r="B46" s="42">
        <v>2616790135</v>
      </c>
      <c r="C46" s="42" t="s">
        <v>256</v>
      </c>
      <c r="D46" s="42">
        <v>674</v>
      </c>
      <c r="E46" s="42" t="s">
        <v>167</v>
      </c>
    </row>
    <row r="47" spans="1:5">
      <c r="A47" s="54" t="s">
        <v>198</v>
      </c>
      <c r="B47" s="42">
        <v>2616789951</v>
      </c>
      <c r="C47" s="42" t="s">
        <v>256</v>
      </c>
      <c r="D47" s="42">
        <v>538.6</v>
      </c>
      <c r="E47" s="42" t="s">
        <v>199</v>
      </c>
    </row>
    <row r="48" spans="1:5">
      <c r="A48" s="54" t="s">
        <v>143</v>
      </c>
      <c r="B48" s="42">
        <v>2950612421</v>
      </c>
      <c r="C48" s="42" t="s">
        <v>256</v>
      </c>
      <c r="D48" s="42">
        <v>130.6</v>
      </c>
      <c r="E48" s="42" t="s">
        <v>144</v>
      </c>
    </row>
    <row r="49" spans="1:5">
      <c r="A49" s="54" t="s">
        <v>115</v>
      </c>
      <c r="B49" s="42">
        <v>2859704213</v>
      </c>
      <c r="C49" s="42" t="s">
        <v>256</v>
      </c>
      <c r="D49" s="42">
        <v>986.6</v>
      </c>
      <c r="E49" s="42" t="s">
        <v>116</v>
      </c>
    </row>
    <row r="50" spans="1:5">
      <c r="A50" s="54" t="s">
        <v>89</v>
      </c>
      <c r="B50" s="42">
        <v>2893708187</v>
      </c>
      <c r="C50" s="42" t="s">
        <v>256</v>
      </c>
      <c r="D50" s="42">
        <v>1310</v>
      </c>
      <c r="E50" s="42" t="s">
        <v>90</v>
      </c>
    </row>
    <row r="51" spans="1:5">
      <c r="A51" s="54" t="s">
        <v>180</v>
      </c>
      <c r="B51" s="42">
        <v>2947375638</v>
      </c>
      <c r="C51" s="42" t="s">
        <v>256</v>
      </c>
      <c r="D51" s="42">
        <v>4652.4000000000005</v>
      </c>
      <c r="E51" s="42" t="s">
        <v>181</v>
      </c>
    </row>
    <row r="52" spans="1:5">
      <c r="A52" s="54" t="s">
        <v>127</v>
      </c>
      <c r="B52" s="42">
        <v>2947520190</v>
      </c>
      <c r="C52" s="42" t="s">
        <v>256</v>
      </c>
      <c r="D52" s="42">
        <v>1420.6000000000001</v>
      </c>
      <c r="E52" s="42" t="s">
        <v>128</v>
      </c>
    </row>
    <row r="53" spans="1:5">
      <c r="A53" s="54" t="s">
        <v>51</v>
      </c>
      <c r="B53" s="42">
        <v>2935582334</v>
      </c>
      <c r="C53" s="42" t="s">
        <v>256</v>
      </c>
      <c r="D53" s="42">
        <v>7753.4000000000005</v>
      </c>
      <c r="E53" s="42" t="s">
        <v>52</v>
      </c>
    </row>
    <row r="54" spans="1:5">
      <c r="A54" s="54" t="s">
        <v>168</v>
      </c>
      <c r="B54" s="42">
        <v>2923627098</v>
      </c>
      <c r="C54" s="42" t="s">
        <v>256</v>
      </c>
      <c r="D54" s="42">
        <v>2319.2000000000003</v>
      </c>
      <c r="E54" s="42" t="s">
        <v>169</v>
      </c>
    </row>
    <row r="55" spans="1:5">
      <c r="A55" s="54" t="s">
        <v>137</v>
      </c>
      <c r="B55" s="42">
        <v>2932879395</v>
      </c>
      <c r="C55" s="42" t="s">
        <v>256</v>
      </c>
      <c r="D55" s="42">
        <v>1253.6000000000001</v>
      </c>
      <c r="E55" s="42" t="s">
        <v>138</v>
      </c>
    </row>
    <row r="56" spans="1:5">
      <c r="A56" s="54" t="s">
        <v>105</v>
      </c>
      <c r="B56" s="42">
        <v>2918873607</v>
      </c>
      <c r="C56" s="42" t="s">
        <v>256</v>
      </c>
      <c r="D56" s="42">
        <v>5979.2000000000007</v>
      </c>
      <c r="E56" s="42" t="s">
        <v>106</v>
      </c>
    </row>
    <row r="57" spans="1:5">
      <c r="A57" s="54" t="s">
        <v>236</v>
      </c>
      <c r="B57" s="42">
        <v>2836087213</v>
      </c>
      <c r="C57" s="42" t="s">
        <v>256</v>
      </c>
      <c r="D57" s="42">
        <v>2620</v>
      </c>
      <c r="E57" s="42" t="s">
        <v>237</v>
      </c>
    </row>
    <row r="58" spans="1:5">
      <c r="A58" s="54" t="s">
        <v>43</v>
      </c>
      <c r="B58" s="42">
        <v>2915275539</v>
      </c>
      <c r="C58" s="42" t="s">
        <v>256</v>
      </c>
      <c r="D58" s="42">
        <v>6230.8</v>
      </c>
      <c r="E58" s="42" t="s">
        <v>44</v>
      </c>
    </row>
    <row r="59" spans="1:5">
      <c r="A59" s="54" t="s">
        <v>103</v>
      </c>
      <c r="B59" s="42">
        <v>2967093632</v>
      </c>
      <c r="C59" s="42" t="s">
        <v>256</v>
      </c>
      <c r="D59" s="42">
        <v>11.600000000000001</v>
      </c>
      <c r="E59" s="42" t="s">
        <v>104</v>
      </c>
    </row>
    <row r="60" spans="1:5">
      <c r="A60" s="54" t="s">
        <v>125</v>
      </c>
      <c r="B60" s="42">
        <v>2995318777</v>
      </c>
      <c r="C60" s="42" t="s">
        <v>256</v>
      </c>
      <c r="D60" s="42">
        <v>12316.2</v>
      </c>
      <c r="E60" s="42" t="s">
        <v>126</v>
      </c>
    </row>
    <row r="61" spans="1:5">
      <c r="A61" s="54" t="s">
        <v>45</v>
      </c>
      <c r="B61" s="42">
        <v>2959161945</v>
      </c>
      <c r="C61" s="42" t="s">
        <v>256</v>
      </c>
      <c r="D61" s="42">
        <v>440.8</v>
      </c>
      <c r="E61" s="42" t="s">
        <v>46</v>
      </c>
    </row>
    <row r="62" spans="1:5">
      <c r="A62" s="54" t="s">
        <v>73</v>
      </c>
      <c r="B62" s="42">
        <v>2861674129</v>
      </c>
      <c r="C62" s="42" t="s">
        <v>256</v>
      </c>
      <c r="D62" s="42">
        <v>2857.6000000000004</v>
      </c>
      <c r="E62" s="42" t="s">
        <v>74</v>
      </c>
    </row>
    <row r="63" spans="1:5">
      <c r="A63" s="54" t="s">
        <v>97</v>
      </c>
      <c r="B63" s="42">
        <v>2959119167</v>
      </c>
      <c r="C63" s="42" t="s">
        <v>256</v>
      </c>
      <c r="D63" s="42">
        <v>1209</v>
      </c>
      <c r="E63" s="42" t="s">
        <v>98</v>
      </c>
    </row>
    <row r="64" spans="1:5">
      <c r="A64" s="54" t="s">
        <v>212</v>
      </c>
      <c r="B64" s="42">
        <v>1133093700</v>
      </c>
      <c r="C64" s="42" t="s">
        <v>256</v>
      </c>
      <c r="D64" s="42">
        <v>6063.8</v>
      </c>
      <c r="E64" s="42" t="s">
        <v>213</v>
      </c>
    </row>
    <row r="65" spans="1:5">
      <c r="A65" s="54" t="s">
        <v>53</v>
      </c>
      <c r="B65" s="42">
        <v>1166421253</v>
      </c>
      <c r="C65" s="42" t="s">
        <v>256</v>
      </c>
      <c r="D65" s="42">
        <v>2994.2000000000003</v>
      </c>
      <c r="E65" s="42" t="s">
        <v>54</v>
      </c>
    </row>
    <row r="66" spans="1:5">
      <c r="A66" s="54" t="s">
        <v>139</v>
      </c>
      <c r="B66" s="42">
        <v>1144007808</v>
      </c>
      <c r="C66" s="42" t="s">
        <v>256</v>
      </c>
      <c r="D66" s="42">
        <v>5651.8</v>
      </c>
      <c r="E66" s="42" t="s">
        <v>140</v>
      </c>
    </row>
    <row r="67" spans="1:5">
      <c r="A67" s="54" t="s">
        <v>57</v>
      </c>
      <c r="B67" s="42">
        <v>2919685839</v>
      </c>
      <c r="C67" s="42" t="s">
        <v>256</v>
      </c>
      <c r="D67" s="42">
        <v>1420.6000000000001</v>
      </c>
      <c r="E67" s="42" t="s">
        <v>58</v>
      </c>
    </row>
    <row r="68" spans="1:5">
      <c r="A68" s="54" t="s">
        <v>194</v>
      </c>
      <c r="B68" s="42">
        <v>2631133012</v>
      </c>
      <c r="C68" s="42" t="s">
        <v>256</v>
      </c>
      <c r="D68" s="42">
        <v>1505.6000000000001</v>
      </c>
      <c r="E68" s="42" t="s">
        <v>195</v>
      </c>
    </row>
    <row r="69" spans="1:5">
      <c r="A69" s="54" t="s">
        <v>192</v>
      </c>
      <c r="B69" s="42">
        <v>1293502899</v>
      </c>
      <c r="C69" s="42" t="s">
        <v>256</v>
      </c>
      <c r="D69" s="42">
        <v>2039</v>
      </c>
      <c r="E69" s="42" t="s">
        <v>193</v>
      </c>
    </row>
    <row r="70" spans="1:5">
      <c r="A70" s="54" t="s">
        <v>79</v>
      </c>
      <c r="B70" s="42">
        <v>1116618499</v>
      </c>
      <c r="C70" s="42" t="s">
        <v>256</v>
      </c>
      <c r="D70" s="42">
        <v>1843.2</v>
      </c>
      <c r="E70" s="42" t="s">
        <v>80</v>
      </c>
    </row>
    <row r="71" spans="1:5">
      <c r="A71" s="54" t="s">
        <v>117</v>
      </c>
      <c r="B71" s="42">
        <v>2928860106</v>
      </c>
      <c r="C71" s="42" t="s">
        <v>256</v>
      </c>
      <c r="D71" s="42">
        <v>2163.6</v>
      </c>
      <c r="E71" s="42" t="s">
        <v>118</v>
      </c>
    </row>
    <row r="72" spans="1:5">
      <c r="A72" s="54" t="s">
        <v>147</v>
      </c>
      <c r="B72" s="42">
        <v>1179675078</v>
      </c>
      <c r="C72" s="42" t="s">
        <v>256</v>
      </c>
      <c r="D72" s="42">
        <v>757.40000000000009</v>
      </c>
      <c r="E72" s="42" t="s">
        <v>148</v>
      </c>
    </row>
    <row r="73" spans="1:5">
      <c r="A73" s="54" t="s">
        <v>65</v>
      </c>
      <c r="B73" s="42">
        <v>2747910657</v>
      </c>
      <c r="C73" s="42" t="s">
        <v>256</v>
      </c>
      <c r="D73" s="42">
        <v>1839.8000000000002</v>
      </c>
      <c r="E73" s="42" t="s">
        <v>66</v>
      </c>
    </row>
    <row r="74" spans="1:5">
      <c r="A74" s="54" t="s">
        <v>77</v>
      </c>
      <c r="B74" s="42">
        <v>1175437504</v>
      </c>
      <c r="C74" s="42" t="s">
        <v>256</v>
      </c>
      <c r="D74" s="42">
        <v>4889</v>
      </c>
      <c r="E74" s="42" t="s">
        <v>78</v>
      </c>
    </row>
    <row r="75" spans="1:5">
      <c r="A75" s="54" t="s">
        <v>75</v>
      </c>
      <c r="B75" s="42">
        <v>1171646753</v>
      </c>
      <c r="C75" s="42" t="s">
        <v>256</v>
      </c>
      <c r="D75" s="42">
        <v>6457.4000000000005</v>
      </c>
      <c r="E75" s="42" t="s">
        <v>76</v>
      </c>
    </row>
    <row r="76" spans="1:5">
      <c r="A76" s="54" t="s">
        <v>141</v>
      </c>
      <c r="B76" s="42">
        <v>2671903578</v>
      </c>
      <c r="C76" s="42" t="s">
        <v>256</v>
      </c>
      <c r="D76" s="42">
        <v>2026.8000000000002</v>
      </c>
      <c r="E76" s="42" t="s">
        <v>142</v>
      </c>
    </row>
    <row r="77" spans="1:5">
      <c r="A77" s="54" t="s">
        <v>95</v>
      </c>
      <c r="B77" s="42">
        <v>2960710474</v>
      </c>
      <c r="C77" s="42" t="s">
        <v>256</v>
      </c>
      <c r="D77" s="42">
        <v>10403.400000000001</v>
      </c>
      <c r="E77" s="42" t="s">
        <v>96</v>
      </c>
    </row>
    <row r="78" spans="1:5">
      <c r="A78" s="54" t="s">
        <v>113</v>
      </c>
      <c r="B78" s="42">
        <v>2836126510</v>
      </c>
      <c r="C78" s="42" t="s">
        <v>256</v>
      </c>
      <c r="D78" s="42">
        <v>1420.8000000000002</v>
      </c>
      <c r="E78" s="42" t="s">
        <v>114</v>
      </c>
    </row>
    <row r="79" spans="1:5">
      <c r="A79" s="54" t="s">
        <v>149</v>
      </c>
      <c r="B79" s="42">
        <v>2983558908</v>
      </c>
      <c r="C79" s="42" t="s">
        <v>256</v>
      </c>
      <c r="D79" s="42">
        <v>2016.6000000000001</v>
      </c>
      <c r="E79" s="42" t="s">
        <v>150</v>
      </c>
    </row>
    <row r="80" spans="1:5">
      <c r="A80" s="54" t="s">
        <v>178</v>
      </c>
      <c r="B80" s="42">
        <v>1258728658</v>
      </c>
      <c r="C80" s="42" t="s">
        <v>256</v>
      </c>
      <c r="D80" s="42">
        <v>973.6</v>
      </c>
      <c r="E80" s="42" t="s">
        <v>179</v>
      </c>
    </row>
    <row r="81" spans="1:5">
      <c r="A81" s="54" t="s">
        <v>234</v>
      </c>
      <c r="B81" s="42">
        <v>1258728771</v>
      </c>
      <c r="C81" s="42" t="s">
        <v>256</v>
      </c>
      <c r="D81" s="42">
        <v>949.2</v>
      </c>
      <c r="E81" s="42" t="s">
        <v>235</v>
      </c>
    </row>
    <row r="82" spans="1:5">
      <c r="A82" s="54" t="s">
        <v>71</v>
      </c>
      <c r="B82" s="42">
        <v>1143946878</v>
      </c>
      <c r="C82" s="42" t="s">
        <v>256</v>
      </c>
      <c r="D82" s="42">
        <v>2793.2000000000003</v>
      </c>
      <c r="E82" s="42" t="s">
        <v>72</v>
      </c>
    </row>
    <row r="83" spans="1:5">
      <c r="A83" s="54" t="s">
        <v>69</v>
      </c>
      <c r="B83" s="42">
        <v>2723461904</v>
      </c>
      <c r="C83" s="42" t="s">
        <v>256</v>
      </c>
      <c r="D83" s="42">
        <v>875.80000000000007</v>
      </c>
      <c r="E83" s="42" t="s">
        <v>70</v>
      </c>
    </row>
    <row r="84" spans="1:5">
      <c r="A84" s="54" t="s">
        <v>153</v>
      </c>
      <c r="B84" s="42">
        <v>2856562434</v>
      </c>
      <c r="C84" s="42" t="s">
        <v>256</v>
      </c>
      <c r="D84" s="42">
        <v>2120.2000000000003</v>
      </c>
      <c r="E84" s="42" t="s">
        <v>154</v>
      </c>
    </row>
    <row r="85" spans="1:5">
      <c r="A85" s="54" t="s">
        <v>222</v>
      </c>
      <c r="B85" s="42">
        <v>1133340031</v>
      </c>
      <c r="C85" s="42" t="s">
        <v>256</v>
      </c>
      <c r="D85" s="42">
        <v>1198.6000000000001</v>
      </c>
      <c r="E85" s="42" t="s">
        <v>223</v>
      </c>
    </row>
    <row r="86" spans="1:5">
      <c r="A86" s="54" t="s">
        <v>67</v>
      </c>
      <c r="B86" s="42">
        <v>2928980233</v>
      </c>
      <c r="C86" s="42" t="s">
        <v>256</v>
      </c>
      <c r="D86" s="42">
        <v>5170.4000000000005</v>
      </c>
      <c r="E86" s="42" t="s">
        <v>68</v>
      </c>
    </row>
    <row r="87" spans="1:5">
      <c r="A87" s="54" t="s">
        <v>129</v>
      </c>
      <c r="B87" s="42">
        <v>1128532117</v>
      </c>
      <c r="C87" s="42" t="s">
        <v>256</v>
      </c>
      <c r="D87" s="42">
        <v>1700.4</v>
      </c>
      <c r="E87" s="42" t="s">
        <v>130</v>
      </c>
    </row>
    <row r="88" spans="1:5">
      <c r="A88" s="54" t="s">
        <v>107</v>
      </c>
      <c r="B88" s="42">
        <v>1128031436</v>
      </c>
      <c r="C88" s="42" t="s">
        <v>256</v>
      </c>
      <c r="D88" s="42">
        <v>5669.2000000000007</v>
      </c>
      <c r="E88" s="42" t="s">
        <v>108</v>
      </c>
    </row>
    <row r="89" spans="1:5">
      <c r="A89" s="54" t="s">
        <v>176</v>
      </c>
      <c r="B89" s="42">
        <v>2954141431</v>
      </c>
      <c r="C89" s="42" t="s">
        <v>256</v>
      </c>
      <c r="D89" s="42">
        <v>1637.2</v>
      </c>
      <c r="E89" s="42" t="s">
        <v>177</v>
      </c>
    </row>
    <row r="90" spans="1:5">
      <c r="A90" s="54" t="s">
        <v>182</v>
      </c>
      <c r="B90" s="42">
        <v>1126929044</v>
      </c>
      <c r="C90" s="42" t="s">
        <v>256</v>
      </c>
      <c r="D90" s="42">
        <v>825.80000000000007</v>
      </c>
      <c r="E90" s="42" t="s">
        <v>183</v>
      </c>
    </row>
    <row r="91" spans="1:5">
      <c r="A91" s="54" t="s">
        <v>170</v>
      </c>
      <c r="B91" s="42">
        <v>1500026042</v>
      </c>
      <c r="C91" s="42" t="s">
        <v>256</v>
      </c>
      <c r="D91" s="42">
        <v>4202</v>
      </c>
      <c r="E91" s="42" t="s">
        <v>171</v>
      </c>
    </row>
    <row r="92" spans="1:5">
      <c r="A92" s="54" t="s">
        <v>83</v>
      </c>
      <c r="B92" s="42">
        <v>2946209440</v>
      </c>
      <c r="C92" s="42" t="s">
        <v>256</v>
      </c>
      <c r="D92" s="42">
        <v>3331</v>
      </c>
      <c r="E92" s="42" t="s">
        <v>84</v>
      </c>
    </row>
    <row r="93" spans="1:5">
      <c r="A93" s="54" t="s">
        <v>31</v>
      </c>
      <c r="B93" s="42">
        <v>1500716952</v>
      </c>
      <c r="C93" s="42" t="s">
        <v>256</v>
      </c>
      <c r="D93" s="42">
        <v>7567.4000000000005</v>
      </c>
      <c r="E93" s="42" t="s">
        <v>32</v>
      </c>
    </row>
    <row r="94" spans="1:5">
      <c r="A94" s="54" t="s">
        <v>109</v>
      </c>
      <c r="B94" s="42">
        <v>2778034427</v>
      </c>
      <c r="C94" s="42" t="s">
        <v>256</v>
      </c>
      <c r="D94" s="42">
        <v>819.6</v>
      </c>
      <c r="E94" s="42" t="s">
        <v>110</v>
      </c>
    </row>
    <row r="95" spans="1:5">
      <c r="A95" s="54" t="s">
        <v>151</v>
      </c>
      <c r="B95" s="42">
        <v>1501548794</v>
      </c>
      <c r="C95" s="42" t="s">
        <v>256</v>
      </c>
      <c r="D95" s="42">
        <v>2587.8000000000002</v>
      </c>
      <c r="E95" s="42" t="s">
        <v>152</v>
      </c>
    </row>
    <row r="96" spans="1:5">
      <c r="A96" s="54" t="s">
        <v>196</v>
      </c>
      <c r="B96" s="42">
        <v>1275625157</v>
      </c>
      <c r="C96" s="42" t="s">
        <v>256</v>
      </c>
      <c r="D96" s="42">
        <v>835.80000000000007</v>
      </c>
      <c r="E96" s="42" t="s">
        <v>197</v>
      </c>
    </row>
    <row r="97" spans="1:5">
      <c r="A97" s="54" t="s">
        <v>37</v>
      </c>
      <c r="B97" s="42">
        <v>1133645940</v>
      </c>
      <c r="C97" s="42" t="s">
        <v>256</v>
      </c>
      <c r="D97" s="42">
        <v>1799.4</v>
      </c>
      <c r="E97" s="42" t="s">
        <v>38</v>
      </c>
    </row>
    <row r="98" spans="1:5">
      <c r="A98" s="54" t="s">
        <v>119</v>
      </c>
      <c r="B98" s="42">
        <v>1504923790</v>
      </c>
      <c r="C98" s="42" t="s">
        <v>256</v>
      </c>
      <c r="D98" s="42">
        <v>1019</v>
      </c>
      <c r="E98" s="42" t="s">
        <v>120</v>
      </c>
    </row>
    <row r="99" spans="1:5">
      <c r="A99" s="54" t="s">
        <v>59</v>
      </c>
      <c r="B99" s="42">
        <v>1506660967</v>
      </c>
      <c r="C99" s="42" t="s">
        <v>256</v>
      </c>
      <c r="D99" s="42">
        <v>437.8</v>
      </c>
      <c r="E99" s="42" t="s">
        <v>60</v>
      </c>
    </row>
    <row r="100" spans="1:5">
      <c r="A100" s="54" t="s">
        <v>111</v>
      </c>
      <c r="B100" s="42">
        <v>2866865712</v>
      </c>
      <c r="C100" s="42" t="s">
        <v>256</v>
      </c>
      <c r="D100" s="42">
        <v>1019.6</v>
      </c>
      <c r="E100" s="42" t="s">
        <v>112</v>
      </c>
    </row>
    <row r="101" spans="1:5">
      <c r="A101" s="54" t="s">
        <v>218</v>
      </c>
      <c r="B101" s="42">
        <v>1505830788</v>
      </c>
      <c r="C101" s="42" t="s">
        <v>256</v>
      </c>
      <c r="D101" s="42">
        <v>1711</v>
      </c>
      <c r="E101" s="42" t="s">
        <v>219</v>
      </c>
    </row>
    <row r="102" spans="1:5">
      <c r="A102" s="54" t="s">
        <v>230</v>
      </c>
      <c r="B102" s="42">
        <v>1506665861</v>
      </c>
      <c r="C102" s="42" t="s">
        <v>256</v>
      </c>
      <c r="D102" s="42">
        <v>490.6</v>
      </c>
      <c r="E102" s="42" t="s">
        <v>231</v>
      </c>
    </row>
    <row r="103" spans="1:5">
      <c r="A103" s="54" t="s">
        <v>61</v>
      </c>
      <c r="B103" s="42">
        <v>1507536410</v>
      </c>
      <c r="C103" s="42" t="s">
        <v>256</v>
      </c>
      <c r="D103" s="42">
        <v>584.80000000000007</v>
      </c>
      <c r="E103" s="42" t="s">
        <v>62</v>
      </c>
    </row>
    <row r="104" spans="1:5">
      <c r="A104" s="54" t="s">
        <v>210</v>
      </c>
      <c r="B104" s="42">
        <v>1507097980</v>
      </c>
      <c r="C104" s="42" t="s">
        <v>256</v>
      </c>
      <c r="D104" s="42">
        <v>1021.2</v>
      </c>
      <c r="E104" s="42" t="s">
        <v>211</v>
      </c>
    </row>
    <row r="105" spans="1:5">
      <c r="A105" s="54" t="s">
        <v>206</v>
      </c>
      <c r="B105" s="42">
        <v>2694658981</v>
      </c>
      <c r="C105" s="42" t="s">
        <v>256</v>
      </c>
      <c r="D105" s="42">
        <v>723.6</v>
      </c>
      <c r="E105" s="42" t="s">
        <v>207</v>
      </c>
    </row>
    <row r="106" spans="1:5">
      <c r="A106" s="45"/>
      <c r="B106" s="45" t="s">
        <v>257</v>
      </c>
      <c r="C106" s="45"/>
      <c r="D106" s="55">
        <v>291562.8</v>
      </c>
      <c r="E106" s="45" t="s">
        <v>265</v>
      </c>
    </row>
    <row r="107" spans="1:5">
      <c r="A107" s="36"/>
      <c r="B107" s="35"/>
      <c r="C107" s="35"/>
      <c r="D107" s="35"/>
      <c r="E107" s="35"/>
    </row>
    <row r="108" spans="1:5">
      <c r="A108" s="39"/>
      <c r="B108" s="37"/>
      <c r="C108" s="37"/>
      <c r="D108" s="37"/>
      <c r="E108" s="37"/>
    </row>
    <row r="109" spans="1:5">
      <c r="A109" s="54" t="s">
        <v>93</v>
      </c>
      <c r="B109" s="42"/>
      <c r="C109" s="42" t="s">
        <v>258</v>
      </c>
      <c r="D109" s="42">
        <v>2970.2000000000003</v>
      </c>
      <c r="E109" s="42" t="s">
        <v>94</v>
      </c>
    </row>
    <row r="110" spans="1:5">
      <c r="A110" s="45"/>
      <c r="B110" s="45" t="s">
        <v>259</v>
      </c>
      <c r="C110" s="45"/>
      <c r="D110" s="55">
        <v>2970.2000000000003</v>
      </c>
      <c r="E110" s="45" t="s">
        <v>260</v>
      </c>
    </row>
    <row r="112" spans="1:5">
      <c r="A112" s="39"/>
      <c r="B112" s="37"/>
      <c r="C112" s="37"/>
      <c r="D112" s="37"/>
      <c r="E112" s="37"/>
    </row>
    <row r="113" spans="1:5">
      <c r="A113" s="54" t="s">
        <v>216</v>
      </c>
      <c r="B113" s="42"/>
      <c r="C113" s="42" t="s">
        <v>261</v>
      </c>
      <c r="D113" s="42">
        <v>2591.8000000000002</v>
      </c>
      <c r="E113" s="42" t="s">
        <v>217</v>
      </c>
    </row>
    <row r="114" spans="1:5">
      <c r="A114" s="54" t="s">
        <v>220</v>
      </c>
      <c r="B114" s="42"/>
      <c r="C114" s="42" t="s">
        <v>261</v>
      </c>
      <c r="D114" s="42">
        <v>896.6</v>
      </c>
      <c r="E114" s="42" t="s">
        <v>221</v>
      </c>
    </row>
    <row r="115" spans="1:5">
      <c r="A115" s="54" t="s">
        <v>39</v>
      </c>
      <c r="B115" s="42"/>
      <c r="C115" s="42" t="s">
        <v>261</v>
      </c>
      <c r="D115" s="42">
        <v>2680</v>
      </c>
      <c r="E115" s="42" t="s">
        <v>40</v>
      </c>
    </row>
    <row r="116" spans="1:5">
      <c r="A116" s="54" t="s">
        <v>121</v>
      </c>
      <c r="B116" s="42"/>
      <c r="C116" s="42" t="s">
        <v>261</v>
      </c>
      <c r="D116" s="42">
        <v>6693.4000000000005</v>
      </c>
      <c r="E116" s="42" t="s">
        <v>122</v>
      </c>
    </row>
    <row r="117" spans="1:5">
      <c r="A117" s="54" t="s">
        <v>63</v>
      </c>
      <c r="B117" s="42"/>
      <c r="C117" s="42" t="s">
        <v>261</v>
      </c>
      <c r="D117" s="42">
        <v>780.2</v>
      </c>
      <c r="E117" s="42" t="s">
        <v>64</v>
      </c>
    </row>
    <row r="118" spans="1:5">
      <c r="A118" s="45"/>
      <c r="B118" s="45" t="s">
        <v>262</v>
      </c>
      <c r="C118" s="45"/>
      <c r="D118" s="55">
        <v>13642.000000000002</v>
      </c>
      <c r="E118" s="45" t="s">
        <v>266</v>
      </c>
    </row>
    <row r="119" spans="1:5" ht="18.75">
      <c r="A119" s="40"/>
      <c r="B119" s="40"/>
      <c r="C119" s="40"/>
      <c r="D119" s="41"/>
      <c r="E119" s="40"/>
    </row>
    <row r="120" spans="1:5" ht="18.75">
      <c r="A120" s="40"/>
      <c r="B120" s="40"/>
      <c r="C120" s="40"/>
      <c r="D120" s="41"/>
      <c r="E120" s="40"/>
    </row>
    <row r="121" spans="1:5" ht="18.75">
      <c r="A121" s="56"/>
      <c r="B121" s="56" t="s">
        <v>257</v>
      </c>
      <c r="C121" s="56"/>
      <c r="D121" s="57">
        <v>291562.8</v>
      </c>
      <c r="E121" s="56" t="s">
        <v>265</v>
      </c>
    </row>
    <row r="122" spans="1:5" ht="18.75">
      <c r="A122" s="56"/>
      <c r="B122" s="56" t="s">
        <v>259</v>
      </c>
      <c r="C122" s="56"/>
      <c r="D122" s="57">
        <v>2970.2000000000003</v>
      </c>
      <c r="E122" s="56" t="s">
        <v>260</v>
      </c>
    </row>
    <row r="123" spans="1:5" ht="18.75">
      <c r="A123" s="56"/>
      <c r="B123" s="56" t="s">
        <v>263</v>
      </c>
      <c r="C123" s="56"/>
      <c r="D123" s="57">
        <v>13642.000000000002</v>
      </c>
      <c r="E123" s="56" t="s">
        <v>266</v>
      </c>
    </row>
    <row r="124" spans="1:5" ht="18.75">
      <c r="A124" s="56"/>
      <c r="B124" s="56"/>
      <c r="C124" s="56"/>
      <c r="D124" s="57">
        <v>308175</v>
      </c>
      <c r="E124" s="56" t="s">
        <v>264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C23" sqref="C23"/>
    </sheetView>
  </sheetViews>
  <sheetFormatPr baseColWidth="10" defaultRowHeight="15"/>
  <cols>
    <col min="1" max="1" width="11.85546875" customWidth="1"/>
    <col min="2" max="2" width="11.5703125" bestFit="1" customWidth="1"/>
  </cols>
  <sheetData>
    <row r="1" spans="1:8">
      <c r="A1" s="67" t="s">
        <v>267</v>
      </c>
      <c r="B1" s="67"/>
      <c r="C1" s="68"/>
      <c r="D1" s="69"/>
      <c r="E1" s="69"/>
      <c r="F1" s="70"/>
      <c r="G1" s="70"/>
      <c r="H1" s="42"/>
    </row>
    <row r="2" spans="1:8">
      <c r="A2" s="67" t="s">
        <v>279</v>
      </c>
      <c r="B2" s="67"/>
      <c r="C2" s="68"/>
      <c r="D2" s="69"/>
      <c r="E2" s="69"/>
      <c r="F2" s="70"/>
      <c r="G2" s="70"/>
      <c r="H2" s="42"/>
    </row>
    <row r="3" spans="1:8">
      <c r="A3" s="67" t="s">
        <v>268</v>
      </c>
      <c r="B3" s="71" t="s">
        <v>280</v>
      </c>
      <c r="C3" s="68"/>
      <c r="D3" s="69"/>
      <c r="E3" s="69"/>
      <c r="F3" s="70"/>
      <c r="G3" s="70"/>
      <c r="H3" s="42"/>
    </row>
    <row r="4" spans="1:8">
      <c r="A4" s="68"/>
      <c r="B4" s="68"/>
      <c r="C4" s="68"/>
      <c r="D4" s="69"/>
      <c r="E4" s="69"/>
      <c r="F4" s="70"/>
      <c r="G4" s="70"/>
      <c r="H4" s="42"/>
    </row>
    <row r="5" spans="1:8">
      <c r="A5" s="68" t="s">
        <v>269</v>
      </c>
      <c r="B5" s="68" t="s">
        <v>270</v>
      </c>
      <c r="C5" s="68"/>
      <c r="D5" s="69"/>
      <c r="E5" s="69"/>
      <c r="F5" s="70"/>
      <c r="G5" s="70"/>
      <c r="H5" s="42"/>
    </row>
    <row r="6" spans="1:8">
      <c r="A6" s="69" t="s">
        <v>271</v>
      </c>
      <c r="B6" s="72">
        <v>222419.01</v>
      </c>
      <c r="C6" s="69"/>
      <c r="D6" s="69"/>
      <c r="E6" s="69"/>
      <c r="F6" s="70"/>
      <c r="G6" s="70"/>
      <c r="H6" s="42"/>
    </row>
    <row r="7" spans="1:8">
      <c r="A7" s="69" t="s">
        <v>272</v>
      </c>
      <c r="B7" s="72">
        <v>43586.55</v>
      </c>
      <c r="C7" s="69"/>
      <c r="D7" s="69"/>
      <c r="E7" s="69"/>
      <c r="F7" s="70"/>
      <c r="G7" s="70"/>
      <c r="H7" s="42"/>
    </row>
    <row r="8" spans="1:8">
      <c r="A8" s="69" t="s">
        <v>273</v>
      </c>
      <c r="B8" s="72">
        <v>0</v>
      </c>
      <c r="C8" s="69"/>
      <c r="D8" s="69"/>
      <c r="E8" s="69"/>
      <c r="F8" s="70"/>
      <c r="G8" s="70"/>
      <c r="H8" s="42"/>
    </row>
    <row r="9" spans="1:8">
      <c r="A9" s="69" t="s">
        <v>274</v>
      </c>
      <c r="B9" s="72">
        <v>5088.78</v>
      </c>
      <c r="C9" s="69"/>
      <c r="D9" s="69"/>
      <c r="E9" s="69"/>
      <c r="F9" s="70"/>
      <c r="G9" s="70"/>
      <c r="H9" s="42"/>
    </row>
    <row r="10" spans="1:8">
      <c r="A10" s="69" t="s">
        <v>275</v>
      </c>
      <c r="B10" s="72">
        <v>0</v>
      </c>
      <c r="C10" s="69"/>
      <c r="D10" s="69"/>
      <c r="E10" s="69"/>
      <c r="F10" s="70"/>
      <c r="G10" s="70"/>
      <c r="H10" s="42"/>
    </row>
    <row r="11" spans="1:8">
      <c r="A11" s="69" t="s">
        <v>276</v>
      </c>
      <c r="B11" s="72">
        <v>50069.79</v>
      </c>
      <c r="C11" s="69"/>
      <c r="D11" s="69"/>
      <c r="E11" s="69"/>
      <c r="F11" s="70"/>
      <c r="G11" s="70"/>
      <c r="H11" s="42"/>
    </row>
    <row r="12" spans="1:8">
      <c r="A12" s="69" t="s">
        <v>277</v>
      </c>
      <c r="B12" s="73">
        <v>0</v>
      </c>
      <c r="C12" s="69"/>
      <c r="D12" s="69"/>
      <c r="E12" s="69"/>
      <c r="F12" s="70"/>
      <c r="G12" s="70"/>
      <c r="H12" s="42"/>
    </row>
    <row r="13" spans="1:8" ht="15.75" thickBot="1">
      <c r="A13" s="69" t="s">
        <v>278</v>
      </c>
      <c r="B13" s="74">
        <v>131661.26999999999</v>
      </c>
      <c r="C13" s="69"/>
      <c r="D13" s="69"/>
      <c r="E13" s="69"/>
      <c r="F13" s="70"/>
      <c r="G13" s="70"/>
      <c r="H13" s="42"/>
    </row>
    <row r="14" spans="1:8">
      <c r="A14" s="69"/>
      <c r="B14" s="75">
        <f>SUM(B6:B13)</f>
        <v>452825.4</v>
      </c>
      <c r="C14" s="69"/>
      <c r="D14" s="75"/>
      <c r="E14" s="69"/>
      <c r="F14" s="70"/>
      <c r="G14" s="70"/>
      <c r="H14" s="42"/>
    </row>
    <row r="15" spans="1:8" ht="15.75" thickBot="1">
      <c r="A15" s="69"/>
      <c r="B15" s="76">
        <f>B14*0.16</f>
        <v>72452.063999999998</v>
      </c>
      <c r="C15" s="69"/>
      <c r="D15" s="70"/>
      <c r="E15" s="69"/>
      <c r="F15" s="70"/>
      <c r="G15" s="70"/>
      <c r="H15" s="42"/>
    </row>
    <row r="16" spans="1:8" ht="15.75" thickTop="1">
      <c r="A16" s="69"/>
      <c r="B16" s="77">
        <f>+B14+B15</f>
        <v>525277.46400000004</v>
      </c>
      <c r="C16" s="69"/>
      <c r="D16" s="77"/>
      <c r="E16" s="69"/>
      <c r="F16" s="70"/>
      <c r="G16" s="70"/>
      <c r="H16" s="42"/>
    </row>
    <row r="17" spans="1:8">
      <c r="A17" s="69"/>
      <c r="B17" s="72">
        <v>525277.47</v>
      </c>
      <c r="C17" s="69"/>
      <c r="D17" s="72"/>
      <c r="E17" s="69"/>
      <c r="F17" s="70"/>
      <c r="G17" s="70"/>
      <c r="H17" s="42"/>
    </row>
    <row r="18" spans="1:8">
      <c r="A18" s="69"/>
      <c r="B18" s="72">
        <f>+B16-B17</f>
        <v>-5.9999999357387424E-3</v>
      </c>
      <c r="C18" s="69"/>
      <c r="D18" s="72"/>
      <c r="E18" s="69"/>
      <c r="F18" s="70"/>
      <c r="G18" s="70"/>
      <c r="H18" s="42"/>
    </row>
    <row r="19" spans="1:8">
      <c r="A19" s="69"/>
      <c r="B19" s="72"/>
      <c r="C19" s="69"/>
      <c r="D19" s="69"/>
      <c r="E19" s="69"/>
      <c r="F19" s="70"/>
      <c r="G19" s="70"/>
      <c r="H19" s="42"/>
    </row>
    <row r="20" spans="1:8">
      <c r="A20" s="69"/>
      <c r="B20" s="69"/>
      <c r="C20" s="69"/>
      <c r="D20" s="69"/>
      <c r="E20" s="69"/>
      <c r="F20" s="70"/>
      <c r="G20" s="70"/>
      <c r="H20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2017-01-31T15:10:23Z</cp:lastPrinted>
  <dcterms:created xsi:type="dcterms:W3CDTF">2017-01-26T22:20:20Z</dcterms:created>
  <dcterms:modified xsi:type="dcterms:W3CDTF">2017-01-31T15:14:24Z</dcterms:modified>
</cp:coreProperties>
</file>