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8795" windowHeight="1171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FACTURACION!$A$11:$N$62</definedName>
  </definedNames>
  <calcPr calcId="124519"/>
</workbook>
</file>

<file path=xl/calcChain.xml><?xml version="1.0" encoding="utf-8"?>
<calcChain xmlns="http://schemas.openxmlformats.org/spreadsheetml/2006/main">
  <c r="J13" i="4"/>
  <c r="J6"/>
  <c r="J14"/>
  <c r="J15" s="1"/>
  <c r="B24"/>
  <c r="B25" s="1"/>
  <c r="B14"/>
  <c r="B15" s="1"/>
  <c r="J16" l="1"/>
  <c r="J18" s="1"/>
  <c r="B16"/>
  <c r="B18" s="1"/>
  <c r="F111" i="3" l="1"/>
  <c r="G111"/>
  <c r="E111"/>
  <c r="E66"/>
  <c r="F66" s="1"/>
  <c r="G66"/>
  <c r="H66"/>
  <c r="E67"/>
  <c r="G67" s="1"/>
  <c r="F67"/>
  <c r="H67"/>
  <c r="E68"/>
  <c r="G68" s="1"/>
  <c r="H68"/>
  <c r="E69"/>
  <c r="F69"/>
  <c r="I69" s="1"/>
  <c r="G69"/>
  <c r="H69"/>
  <c r="E70"/>
  <c r="F70" s="1"/>
  <c r="G70"/>
  <c r="H70"/>
  <c r="E71"/>
  <c r="G71" s="1"/>
  <c r="F71"/>
  <c r="H71"/>
  <c r="E72"/>
  <c r="G72" s="1"/>
  <c r="H72"/>
  <c r="E73"/>
  <c r="F73"/>
  <c r="I73" s="1"/>
  <c r="G73"/>
  <c r="H73"/>
  <c r="E74"/>
  <c r="F74" s="1"/>
  <c r="G74"/>
  <c r="H74"/>
  <c r="E75"/>
  <c r="G75" s="1"/>
  <c r="F75"/>
  <c r="H75"/>
  <c r="E76"/>
  <c r="G76" s="1"/>
  <c r="H76"/>
  <c r="E77"/>
  <c r="F77"/>
  <c r="I77" s="1"/>
  <c r="G77"/>
  <c r="H77"/>
  <c r="E78"/>
  <c r="F78" s="1"/>
  <c r="G78"/>
  <c r="H78"/>
  <c r="E79"/>
  <c r="G79" s="1"/>
  <c r="F79"/>
  <c r="H79"/>
  <c r="E80"/>
  <c r="G80" s="1"/>
  <c r="H80"/>
  <c r="E81"/>
  <c r="F81"/>
  <c r="I81" s="1"/>
  <c r="G81"/>
  <c r="H81"/>
  <c r="E82"/>
  <c r="F82" s="1"/>
  <c r="G82"/>
  <c r="H82"/>
  <c r="E83"/>
  <c r="G83" s="1"/>
  <c r="F83"/>
  <c r="H83"/>
  <c r="E84"/>
  <c r="G84" s="1"/>
  <c r="H84"/>
  <c r="E85"/>
  <c r="F85"/>
  <c r="I85" s="1"/>
  <c r="G85"/>
  <c r="H85"/>
  <c r="E86"/>
  <c r="F86" s="1"/>
  <c r="G86"/>
  <c r="H86"/>
  <c r="E87"/>
  <c r="G87" s="1"/>
  <c r="F87"/>
  <c r="H87"/>
  <c r="E88"/>
  <c r="G88" s="1"/>
  <c r="H88"/>
  <c r="E89"/>
  <c r="F89"/>
  <c r="I89" s="1"/>
  <c r="G89"/>
  <c r="H89"/>
  <c r="E90"/>
  <c r="F90" s="1"/>
  <c r="G90"/>
  <c r="H90"/>
  <c r="E91"/>
  <c r="G91" s="1"/>
  <c r="F91"/>
  <c r="H91"/>
  <c r="E92"/>
  <c r="G92" s="1"/>
  <c r="H92"/>
  <c r="E93"/>
  <c r="F93"/>
  <c r="I93" s="1"/>
  <c r="G93"/>
  <c r="H93"/>
  <c r="E94"/>
  <c r="F94" s="1"/>
  <c r="G94"/>
  <c r="H94"/>
  <c r="E95"/>
  <c r="G95" s="1"/>
  <c r="F95"/>
  <c r="H95"/>
  <c r="E96"/>
  <c r="G96" s="1"/>
  <c r="H96"/>
  <c r="E97"/>
  <c r="F97"/>
  <c r="I97" s="1"/>
  <c r="G97"/>
  <c r="H97"/>
  <c r="E98"/>
  <c r="F98" s="1"/>
  <c r="G98"/>
  <c r="H98"/>
  <c r="E99"/>
  <c r="G99" s="1"/>
  <c r="F99"/>
  <c r="H99"/>
  <c r="E100"/>
  <c r="G100" s="1"/>
  <c r="H100"/>
  <c r="E101"/>
  <c r="G101" s="1"/>
  <c r="F101"/>
  <c r="I101" s="1"/>
  <c r="H101"/>
  <c r="E102"/>
  <c r="F102" s="1"/>
  <c r="G102"/>
  <c r="H102"/>
  <c r="E103"/>
  <c r="F103"/>
  <c r="G103"/>
  <c r="H103"/>
  <c r="E104"/>
  <c r="G104" s="1"/>
  <c r="H104"/>
  <c r="E105"/>
  <c r="G105" s="1"/>
  <c r="F105"/>
  <c r="I105" s="1"/>
  <c r="H105"/>
  <c r="E106"/>
  <c r="F106" s="1"/>
  <c r="G106"/>
  <c r="H106"/>
  <c r="E107"/>
  <c r="F107"/>
  <c r="G107"/>
  <c r="H107"/>
  <c r="E108"/>
  <c r="G108" s="1"/>
  <c r="H108"/>
  <c r="E109"/>
  <c r="G109" s="1"/>
  <c r="F109"/>
  <c r="I109" s="1"/>
  <c r="H109"/>
  <c r="H65"/>
  <c r="H111" s="1"/>
  <c r="G65"/>
  <c r="F65"/>
  <c r="E65"/>
  <c r="E13"/>
  <c r="F13" s="1"/>
  <c r="H13"/>
  <c r="E14"/>
  <c r="G14" s="1"/>
  <c r="H14"/>
  <c r="E15"/>
  <c r="G15" s="1"/>
  <c r="H15"/>
  <c r="E16"/>
  <c r="G16" s="1"/>
  <c r="H16"/>
  <c r="E17"/>
  <c r="F17" s="1"/>
  <c r="H17"/>
  <c r="E18"/>
  <c r="F18" s="1"/>
  <c r="H18"/>
  <c r="E19"/>
  <c r="G19" s="1"/>
  <c r="H19"/>
  <c r="E20"/>
  <c r="G20" s="1"/>
  <c r="H20"/>
  <c r="E21"/>
  <c r="F21" s="1"/>
  <c r="H21"/>
  <c r="E22"/>
  <c r="F22" s="1"/>
  <c r="H22"/>
  <c r="E23"/>
  <c r="G23" s="1"/>
  <c r="H23"/>
  <c r="E24"/>
  <c r="G24" s="1"/>
  <c r="H24"/>
  <c r="E25"/>
  <c r="F25" s="1"/>
  <c r="H25"/>
  <c r="E26"/>
  <c r="F26" s="1"/>
  <c r="H26"/>
  <c r="E27"/>
  <c r="G27" s="1"/>
  <c r="H27"/>
  <c r="E28"/>
  <c r="G28" s="1"/>
  <c r="H28"/>
  <c r="E29"/>
  <c r="F29" s="1"/>
  <c r="H29"/>
  <c r="E30"/>
  <c r="F30" s="1"/>
  <c r="G30"/>
  <c r="H30"/>
  <c r="E31"/>
  <c r="G31" s="1"/>
  <c r="H31"/>
  <c r="E32"/>
  <c r="G32" s="1"/>
  <c r="H32"/>
  <c r="E33"/>
  <c r="F33" s="1"/>
  <c r="H33"/>
  <c r="E34"/>
  <c r="G34" s="1"/>
  <c r="H34"/>
  <c r="E35"/>
  <c r="G35" s="1"/>
  <c r="H35"/>
  <c r="E36"/>
  <c r="G36" s="1"/>
  <c r="H36"/>
  <c r="E37"/>
  <c r="F37" s="1"/>
  <c r="H37"/>
  <c r="E38"/>
  <c r="F38" s="1"/>
  <c r="G38"/>
  <c r="H38"/>
  <c r="E39"/>
  <c r="G39" s="1"/>
  <c r="H39"/>
  <c r="E40"/>
  <c r="G40" s="1"/>
  <c r="H40"/>
  <c r="E41"/>
  <c r="F41" s="1"/>
  <c r="H41"/>
  <c r="E42"/>
  <c r="F42" s="1"/>
  <c r="H42"/>
  <c r="E43"/>
  <c r="G43" s="1"/>
  <c r="H43"/>
  <c r="E44"/>
  <c r="G44" s="1"/>
  <c r="H44"/>
  <c r="E45"/>
  <c r="F45" s="1"/>
  <c r="H45"/>
  <c r="E46"/>
  <c r="G46" s="1"/>
  <c r="H46"/>
  <c r="E47"/>
  <c r="F47" s="1"/>
  <c r="H47"/>
  <c r="E48"/>
  <c r="G48" s="1"/>
  <c r="H48"/>
  <c r="E49"/>
  <c r="F49" s="1"/>
  <c r="H49"/>
  <c r="E50"/>
  <c r="G50" s="1"/>
  <c r="H50"/>
  <c r="E51"/>
  <c r="F51" s="1"/>
  <c r="H51"/>
  <c r="E52"/>
  <c r="G52" s="1"/>
  <c r="H52"/>
  <c r="E53"/>
  <c r="F53" s="1"/>
  <c r="H53"/>
  <c r="E54"/>
  <c r="F54" s="1"/>
  <c r="H54"/>
  <c r="E55"/>
  <c r="F55" s="1"/>
  <c r="H55"/>
  <c r="E56"/>
  <c r="G56" s="1"/>
  <c r="H56"/>
  <c r="E57"/>
  <c r="F57" s="1"/>
  <c r="H57"/>
  <c r="E58"/>
  <c r="F58" s="1"/>
  <c r="H58"/>
  <c r="E59"/>
  <c r="H59"/>
  <c r="E60"/>
  <c r="G60" s="1"/>
  <c r="H60"/>
  <c r="H12"/>
  <c r="E12"/>
  <c r="E62" s="1"/>
  <c r="G58" l="1"/>
  <c r="G37"/>
  <c r="I37" s="1"/>
  <c r="J37" s="1"/>
  <c r="K37" s="1"/>
  <c r="G22"/>
  <c r="I22" s="1"/>
  <c r="J22" s="1"/>
  <c r="K22" s="1"/>
  <c r="G12"/>
  <c r="F56"/>
  <c r="F34"/>
  <c r="I34" s="1"/>
  <c r="J34" s="1"/>
  <c r="K34" s="1"/>
  <c r="G18"/>
  <c r="G26"/>
  <c r="G42"/>
  <c r="I42" s="1"/>
  <c r="J42" s="1"/>
  <c r="K42" s="1"/>
  <c r="F46"/>
  <c r="I46" s="1"/>
  <c r="J46" s="1"/>
  <c r="K46" s="1"/>
  <c r="I38"/>
  <c r="G29"/>
  <c r="I26"/>
  <c r="J26" s="1"/>
  <c r="K26" s="1"/>
  <c r="G21"/>
  <c r="F12"/>
  <c r="F60"/>
  <c r="G57"/>
  <c r="I57" s="1"/>
  <c r="J57" s="1"/>
  <c r="K57" s="1"/>
  <c r="F50"/>
  <c r="I50" s="1"/>
  <c r="J50" s="1"/>
  <c r="K50" s="1"/>
  <c r="G33"/>
  <c r="I30"/>
  <c r="G25"/>
  <c r="I25" s="1"/>
  <c r="J25" s="1"/>
  <c r="K25" s="1"/>
  <c r="G17"/>
  <c r="I17" s="1"/>
  <c r="J17" s="1"/>
  <c r="K17" s="1"/>
  <c r="G49"/>
  <c r="G45"/>
  <c r="I45" s="1"/>
  <c r="J45" s="1"/>
  <c r="K45" s="1"/>
  <c r="G41"/>
  <c r="I41" s="1"/>
  <c r="J41" s="1"/>
  <c r="K41" s="1"/>
  <c r="I12"/>
  <c r="J12" s="1"/>
  <c r="G54"/>
  <c r="I54" s="1"/>
  <c r="J54" s="1"/>
  <c r="K54" s="1"/>
  <c r="G53"/>
  <c r="I53" s="1"/>
  <c r="J53" s="1"/>
  <c r="K53" s="1"/>
  <c r="F52"/>
  <c r="I52" s="1"/>
  <c r="F48"/>
  <c r="I48" s="1"/>
  <c r="F44"/>
  <c r="F40"/>
  <c r="F36"/>
  <c r="I36" s="1"/>
  <c r="F32"/>
  <c r="I32" s="1"/>
  <c r="F28"/>
  <c r="F24"/>
  <c r="F20"/>
  <c r="I20" s="1"/>
  <c r="F16"/>
  <c r="I16" s="1"/>
  <c r="I33"/>
  <c r="J33" s="1"/>
  <c r="K33" s="1"/>
  <c r="I29"/>
  <c r="J29" s="1"/>
  <c r="K29" s="1"/>
  <c r="F14"/>
  <c r="E114"/>
  <c r="G13"/>
  <c r="I13" s="1"/>
  <c r="J13" s="1"/>
  <c r="K13" s="1"/>
  <c r="H62"/>
  <c r="H114" s="1"/>
  <c r="I21"/>
  <c r="J21" s="1"/>
  <c r="K21" s="1"/>
  <c r="I18"/>
  <c r="I14"/>
  <c r="J14" s="1"/>
  <c r="K14" s="1"/>
  <c r="I65"/>
  <c r="J65" s="1"/>
  <c r="I106"/>
  <c r="I102"/>
  <c r="J102" s="1"/>
  <c r="K102" s="1"/>
  <c r="I107"/>
  <c r="I103"/>
  <c r="I99"/>
  <c r="K99" s="1"/>
  <c r="I98"/>
  <c r="I95"/>
  <c r="I94"/>
  <c r="J94" s="1"/>
  <c r="K94" s="1"/>
  <c r="I91"/>
  <c r="K91" s="1"/>
  <c r="I90"/>
  <c r="I87"/>
  <c r="I86"/>
  <c r="J86" s="1"/>
  <c r="K86" s="1"/>
  <c r="I83"/>
  <c r="I82"/>
  <c r="J82" s="1"/>
  <c r="K82" s="1"/>
  <c r="I79"/>
  <c r="I78"/>
  <c r="J78" s="1"/>
  <c r="K78" s="1"/>
  <c r="I75"/>
  <c r="I74"/>
  <c r="J74" s="1"/>
  <c r="K74" s="1"/>
  <c r="I71"/>
  <c r="I70"/>
  <c r="J70" s="1"/>
  <c r="K70" s="1"/>
  <c r="I67"/>
  <c r="I66"/>
  <c r="J66" s="1"/>
  <c r="K66" s="1"/>
  <c r="J105"/>
  <c r="K105" s="1"/>
  <c r="J99"/>
  <c r="J95"/>
  <c r="K95" s="1"/>
  <c r="J91"/>
  <c r="J79"/>
  <c r="K79" s="1"/>
  <c r="J71"/>
  <c r="K71" s="1"/>
  <c r="J106"/>
  <c r="K106" s="1"/>
  <c r="J103"/>
  <c r="K103" s="1"/>
  <c r="J109"/>
  <c r="K109" s="1"/>
  <c r="J101"/>
  <c r="K101" s="1"/>
  <c r="J97"/>
  <c r="K97" s="1"/>
  <c r="J93"/>
  <c r="K93" s="1"/>
  <c r="J89"/>
  <c r="K89" s="1"/>
  <c r="J85"/>
  <c r="K85" s="1"/>
  <c r="J81"/>
  <c r="K81" s="1"/>
  <c r="J77"/>
  <c r="K77" s="1"/>
  <c r="J73"/>
  <c r="K73" s="1"/>
  <c r="J69"/>
  <c r="K69" s="1"/>
  <c r="J87"/>
  <c r="K87" s="1"/>
  <c r="F108"/>
  <c r="I108" s="1"/>
  <c r="F104"/>
  <c r="I104" s="1"/>
  <c r="F100"/>
  <c r="I100" s="1"/>
  <c r="F96"/>
  <c r="F92"/>
  <c r="I92" s="1"/>
  <c r="F88"/>
  <c r="I88" s="1"/>
  <c r="F84"/>
  <c r="I84" s="1"/>
  <c r="F80"/>
  <c r="I80" s="1"/>
  <c r="F76"/>
  <c r="I76" s="1"/>
  <c r="F72"/>
  <c r="I72" s="1"/>
  <c r="F68"/>
  <c r="I68" s="1"/>
  <c r="I96"/>
  <c r="J38"/>
  <c r="K38" s="1"/>
  <c r="I56"/>
  <c r="F59"/>
  <c r="G59"/>
  <c r="J30"/>
  <c r="K30" s="1"/>
  <c r="I58"/>
  <c r="I44"/>
  <c r="I40"/>
  <c r="I28"/>
  <c r="I24"/>
  <c r="I60"/>
  <c r="G55"/>
  <c r="I55" s="1"/>
  <c r="G51"/>
  <c r="I51" s="1"/>
  <c r="I49"/>
  <c r="G47"/>
  <c r="I47" s="1"/>
  <c r="F43"/>
  <c r="F39"/>
  <c r="I39" s="1"/>
  <c r="F35"/>
  <c r="I35" s="1"/>
  <c r="F31"/>
  <c r="I31" s="1"/>
  <c r="F27"/>
  <c r="I27" s="1"/>
  <c r="F23"/>
  <c r="I23" s="1"/>
  <c r="F19"/>
  <c r="I19" s="1"/>
  <c r="F15"/>
  <c r="I15" s="1"/>
  <c r="I43"/>
  <c r="I59" l="1"/>
  <c r="F62"/>
  <c r="F114" s="1"/>
  <c r="G62"/>
  <c r="G114" s="1"/>
  <c r="K12"/>
  <c r="K67"/>
  <c r="K18"/>
  <c r="I62"/>
  <c r="J18"/>
  <c r="J67"/>
  <c r="J75"/>
  <c r="K75" s="1"/>
  <c r="J83"/>
  <c r="K83" s="1"/>
  <c r="J107"/>
  <c r="K107" s="1"/>
  <c r="J90"/>
  <c r="K90" s="1"/>
  <c r="J98"/>
  <c r="K98" s="1"/>
  <c r="I111"/>
  <c r="K65"/>
  <c r="J104"/>
  <c r="K104" s="1"/>
  <c r="J72"/>
  <c r="K72" s="1"/>
  <c r="J88"/>
  <c r="K88" s="1"/>
  <c r="J76"/>
  <c r="K76" s="1"/>
  <c r="J92"/>
  <c r="K92" s="1"/>
  <c r="J108"/>
  <c r="K108" s="1"/>
  <c r="J96"/>
  <c r="K96" s="1"/>
  <c r="J80"/>
  <c r="K80" s="1"/>
  <c r="J68"/>
  <c r="K68" s="1"/>
  <c r="J84"/>
  <c r="K84" s="1"/>
  <c r="J100"/>
  <c r="K100" s="1"/>
  <c r="J59"/>
  <c r="K59" s="1"/>
  <c r="J55"/>
  <c r="K55" s="1"/>
  <c r="J51"/>
  <c r="K51" s="1"/>
  <c r="J47"/>
  <c r="K47" s="1"/>
  <c r="J35"/>
  <c r="K35" s="1"/>
  <c r="J49"/>
  <c r="K49" s="1"/>
  <c r="J28"/>
  <c r="K28" s="1"/>
  <c r="J23"/>
  <c r="K23" s="1"/>
  <c r="J39"/>
  <c r="K39" s="1"/>
  <c r="J16"/>
  <c r="K16" s="1"/>
  <c r="J32"/>
  <c r="K32" s="1"/>
  <c r="J48"/>
  <c r="K48" s="1"/>
  <c r="J58"/>
  <c r="K58" s="1"/>
  <c r="J43"/>
  <c r="K43" s="1"/>
  <c r="J27"/>
  <c r="K27" s="1"/>
  <c r="J20"/>
  <c r="K20" s="1"/>
  <c r="J36"/>
  <c r="K36" s="1"/>
  <c r="J52"/>
  <c r="K52" s="1"/>
  <c r="J15"/>
  <c r="J31"/>
  <c r="K31" s="1"/>
  <c r="J60"/>
  <c r="K60" s="1"/>
  <c r="J24"/>
  <c r="K24" s="1"/>
  <c r="J40"/>
  <c r="K40" s="1"/>
  <c r="J56"/>
  <c r="K56" s="1"/>
  <c r="J44"/>
  <c r="K44" s="1"/>
  <c r="J19"/>
  <c r="K19" s="1"/>
  <c r="I114" l="1"/>
  <c r="J111"/>
  <c r="K15"/>
  <c r="K62" s="1"/>
  <c r="J62"/>
  <c r="K111"/>
  <c r="J114" l="1"/>
  <c r="K114"/>
</calcChain>
</file>

<file path=xl/sharedStrings.xml><?xml version="1.0" encoding="utf-8"?>
<sst xmlns="http://schemas.openxmlformats.org/spreadsheetml/2006/main" count="974" uniqueCount="315">
  <si>
    <t>CONTPAQ i</t>
  </si>
  <si>
    <t xml:space="preserve">      NÓMINAS</t>
  </si>
  <si>
    <t>011 INGENIERIA FISCAL LABORAL SC</t>
  </si>
  <si>
    <t>Lista de Raya (forma tabular)</t>
  </si>
  <si>
    <t>Periodo 39 al 39 Semanal del 20/09/2017 al 26/09/2017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</si>
  <si>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</si>
  <si>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</si>
  <si>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</si>
  <si>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</si>
  <si>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</si>
  <si>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</si>
  <si>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Comisiones</t>
  </si>
  <si>
    <t>Compensación</t>
  </si>
  <si>
    <t>*TOTAL* *PERCEPCIONES*</t>
  </si>
  <si>
    <t>Préstamo Infonavit (vsm)</t>
  </si>
  <si>
    <t>Préstamo Infonavit (cf)</t>
  </si>
  <si>
    <t>Subsidio al Empleo (sp)</t>
  </si>
  <si>
    <t>I.S.R. (sp)</t>
  </si>
  <si>
    <t>I.M.S.S.</t>
  </si>
  <si>
    <t>Cuota sindical</t>
  </si>
  <si>
    <t>Préstamo FONACOT</t>
  </si>
  <si>
    <t>Fondo de ahorro</t>
  </si>
  <si>
    <t>Ajuste al neto</t>
  </si>
  <si>
    <t>Pension Alimenticia</t>
  </si>
  <si>
    <t>Prestamo CTM</t>
  </si>
  <si>
    <t>Ahorro CTM</t>
  </si>
  <si>
    <t>DESC CTA 254</t>
  </si>
  <si>
    <t>*TOTAL* *DEDUCCIONES*</t>
  </si>
  <si>
    <t>*NETO*</t>
  </si>
  <si>
    <t xml:space="preserve">    Reg. Pat. IMSS:  Z3422423106</t>
  </si>
  <si>
    <t>Departamento 1 1200X11</t>
  </si>
  <si>
    <t>0AB27</t>
  </si>
  <si>
    <t>Aguilar Bravo Cristian Saul</t>
  </si>
  <si>
    <t>00016</t>
  </si>
  <si>
    <t>Arenas Vargas Moises</t>
  </si>
  <si>
    <t>0AZ14</t>
  </si>
  <si>
    <t>Arroyo Zarazua Gilberto</t>
  </si>
  <si>
    <t>ASA16</t>
  </si>
  <si>
    <t>Arteaga Silva Alfredo</t>
  </si>
  <si>
    <t>BL011</t>
  </si>
  <si>
    <t>Berdeja Leon Francisco Gerardo</t>
  </si>
  <si>
    <t>BPM22</t>
  </si>
  <si>
    <t>Bocanegra Peguero Maria Guadalupe</t>
  </si>
  <si>
    <t>CCM30</t>
  </si>
  <si>
    <t>Cardenas Casas Maria Del Rocio</t>
  </si>
  <si>
    <t>00018</t>
  </si>
  <si>
    <t>Carrasco Tovar Arturo</t>
  </si>
  <si>
    <t>0DC20</t>
  </si>
  <si>
    <t>De Jesus Cruz Juan Carlos</t>
  </si>
  <si>
    <t>DAM16</t>
  </si>
  <si>
    <t>Dominguez Alcantara Miguel Angel</t>
  </si>
  <si>
    <t>DGV17</t>
  </si>
  <si>
    <t>Duran Guerra Victor Manuel</t>
  </si>
  <si>
    <t>FVP13</t>
  </si>
  <si>
    <t>Flores Ventura Paulina Soledad</t>
  </si>
  <si>
    <t>GAR10</t>
  </si>
  <si>
    <t>Gallegos Romero Cristian</t>
  </si>
  <si>
    <t>GSD12</t>
  </si>
  <si>
    <t>Garzon Salazar Diego</t>
  </si>
  <si>
    <t>GPB13</t>
  </si>
  <si>
    <t>Granados Perez Brenda Laura</t>
  </si>
  <si>
    <t>HAR20</t>
  </si>
  <si>
    <t>Hernandez Arreola Rodolfo Mayolo</t>
  </si>
  <si>
    <t>HMA01</t>
  </si>
  <si>
    <t>Hernandez Mata Aureliano</t>
  </si>
  <si>
    <t>HRL30</t>
  </si>
  <si>
    <t>Hernandez Ramos Luis Felipe</t>
  </si>
  <si>
    <t>HSR02</t>
  </si>
  <si>
    <t>Hernandez Sanchez Rodrigo</t>
  </si>
  <si>
    <t>0HS08</t>
  </si>
  <si>
    <t>Hernandez Solis Gumecindo</t>
  </si>
  <si>
    <t>0HP16</t>
  </si>
  <si>
    <t>Hurtado Pajaro Jose Eduardo</t>
  </si>
  <si>
    <t>0JH19</t>
  </si>
  <si>
    <t>Jimenez Hernandez Julio Cesar</t>
  </si>
  <si>
    <t>LGJ30</t>
  </si>
  <si>
    <t>Landaverde Garcia Juan</t>
  </si>
  <si>
    <t>LSJ31</t>
  </si>
  <si>
    <t>Loyola Sandoval Jose Andres</t>
  </si>
  <si>
    <t>LEA25</t>
  </si>
  <si>
    <t>Lupercio Espino Alan Jairo</t>
  </si>
  <si>
    <t>00030</t>
  </si>
  <si>
    <t>Melendez Padilla Claudia Cristina</t>
  </si>
  <si>
    <t>MSA27</t>
  </si>
  <si>
    <t>Morales Sanchez Angel</t>
  </si>
  <si>
    <t>MVN27</t>
  </si>
  <si>
    <t>Moreno Valera Norma</t>
  </si>
  <si>
    <t>NAA16</t>
  </si>
  <si>
    <t>Navarro Arenas Andrea Areli</t>
  </si>
  <si>
    <t>OPR13</t>
  </si>
  <si>
    <t>Ochoa Palacios Raul Alejandro</t>
  </si>
  <si>
    <t>OMJ16</t>
  </si>
  <si>
    <t>Olivas Mancilla Jesus Sadiel</t>
  </si>
  <si>
    <t>OPG05</t>
  </si>
  <si>
    <t>Ontiveros Pliego Luis Gerardo</t>
  </si>
  <si>
    <t>PRJ05</t>
  </si>
  <si>
    <t>Padilla Ruiz Jose Antonio</t>
  </si>
  <si>
    <t>PNO16</t>
  </si>
  <si>
    <t>Patiño Navarro Oscar Martin</t>
  </si>
  <si>
    <t>0RA06</t>
  </si>
  <si>
    <t>Reyes Armadillo Jorge Andres</t>
  </si>
  <si>
    <t>0RA13</t>
  </si>
  <si>
    <t>Rivera Aguilar Gabriel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</si>
  <si>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</si>
  <si>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</si>
  <si>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</si>
  <si>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</si>
  <si>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</si>
  <si>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</si>
  <si>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</si>
  <si>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</si>
  <si>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</si>
  <si>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</si>
  <si>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</si>
  <si>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</si>
  <si>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SPJ24</t>
  </si>
  <si>
    <t>Solano Perez Jose Antonio</t>
  </si>
  <si>
    <t>SLM15</t>
  </si>
  <si>
    <t>Solorzano Luna Mariana</t>
  </si>
  <si>
    <t>TGE30</t>
  </si>
  <si>
    <t>Torres Gaytan Evelyn</t>
  </si>
  <si>
    <t>TIL17</t>
  </si>
  <si>
    <t>Torres Ibarra Luis Gerardo</t>
  </si>
  <si>
    <t>TPG16</t>
  </si>
  <si>
    <t>Troncoso Peña Gerardo</t>
  </si>
  <si>
    <t>VH015</t>
  </si>
  <si>
    <t>Valdez Hernandez Elda Nelly</t>
  </si>
  <si>
    <t>VGR22</t>
  </si>
  <si>
    <t>Vargas Gomez Raul Armando</t>
  </si>
  <si>
    <t>Total Depto</t>
  </si>
  <si>
    <t xml:space="preserve">  -----------------------</t>
  </si>
  <si>
    <t>Departamento 2 1200XSERVICOS</t>
  </si>
  <si>
    <t>0AP14</t>
  </si>
  <si>
    <t>Aguilar Perez Marcos Artemio</t>
  </si>
  <si>
    <t>0AL17</t>
  </si>
  <si>
    <t>Alavez Lopez Inocencio</t>
  </si>
  <si>
    <t>AR001</t>
  </si>
  <si>
    <t>Arvizu Rodriguez Alejandro Uriel</t>
  </si>
  <si>
    <t>BRM13</t>
  </si>
  <si>
    <t>Bautista Ramirez Mario Alexis</t>
  </si>
  <si>
    <t>0CR14</t>
  </si>
  <si>
    <t>Cancino Rodriguez Gregorio</t>
  </si>
  <si>
    <t>0CO02</t>
  </si>
  <si>
    <t>Cortez Ovando Faustino Ali</t>
  </si>
  <si>
    <t>DPA13</t>
  </si>
  <si>
    <t>De Jesus Padilla Alfredo</t>
  </si>
  <si>
    <t>DGP07</t>
  </si>
  <si>
    <t>Dominguez Gudiño Omar</t>
  </si>
  <si>
    <t>0ER14</t>
  </si>
  <si>
    <t>Enriquez Rubio Fernando</t>
  </si>
  <si>
    <t>0FG14</t>
  </si>
  <si>
    <t>Fonseca Guillen Jose Felipe</t>
  </si>
  <si>
    <t>GLG17</t>
  </si>
  <si>
    <t>Gutierrez Lara Geovanni</t>
  </si>
  <si>
    <t>HAR22</t>
  </si>
  <si>
    <t>Hernandez Aguilar Roberto Carlos</t>
  </si>
  <si>
    <t>HME09</t>
  </si>
  <si>
    <t>Hernandez Martinez Eduardo Rene</t>
  </si>
  <si>
    <t>0HS11</t>
  </si>
  <si>
    <t>Hernandez Silva Edgar Samuel</t>
  </si>
  <si>
    <t>JML29</t>
  </si>
  <si>
    <t>Juarez Martinez Luis Miguel</t>
  </si>
  <si>
    <t>LMO30</t>
  </si>
  <si>
    <t>Lopez Martinez Oscar</t>
  </si>
  <si>
    <t>LPL26</t>
  </si>
  <si>
    <t>Lopez Palacios Luis Arturo</t>
  </si>
  <si>
    <t>0MA08</t>
  </si>
  <si>
    <t>Martinez Alvarado Adrian</t>
  </si>
  <si>
    <t>000MG</t>
  </si>
  <si>
    <t>Martinez Gallegos Luis Fernando</t>
  </si>
  <si>
    <t>MGJ29</t>
  </si>
  <si>
    <t>Martinez Garcia Jose Juan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</si>
  <si>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</si>
  <si>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</si>
  <si>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</si>
  <si>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</si>
  <si>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</si>
  <si>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</si>
  <si>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NRJ12</t>
  </si>
  <si>
    <t>Nava Rubio Javier</t>
  </si>
  <si>
    <t>NGA23</t>
  </si>
  <si>
    <t>Nieto Gonzalez Angel Ricardo</t>
  </si>
  <si>
    <t>0OB15</t>
  </si>
  <si>
    <t>Olvera Bautista J Dolores Gilberto</t>
  </si>
  <si>
    <t>0OH11</t>
  </si>
  <si>
    <t>Olvera Hernandez Jose Tomas</t>
  </si>
  <si>
    <t>0OS06</t>
  </si>
  <si>
    <t>Olvera Soto Luis Angel</t>
  </si>
  <si>
    <t>0PP05</t>
  </si>
  <si>
    <t>Perez Perez Ismael</t>
  </si>
  <si>
    <t>PAJ21</t>
  </si>
  <si>
    <t>Puebla Martinez Jose Andres</t>
  </si>
  <si>
    <t>RMM26</t>
  </si>
  <si>
    <t>Ramirez Montes Missael Guillermo</t>
  </si>
  <si>
    <t>RCI22</t>
  </si>
  <si>
    <t>Resendiz Campuzano Israel</t>
  </si>
  <si>
    <t>0RE14</t>
  </si>
  <si>
    <t>Resendiz Echeverria Mario Alberto</t>
  </si>
  <si>
    <t>RMH21</t>
  </si>
  <si>
    <t>Rocha Moreno Hugo Armando</t>
  </si>
  <si>
    <t>SMO22</t>
  </si>
  <si>
    <t>Salas Martinez Oscar Jesus</t>
  </si>
  <si>
    <t>SG005</t>
  </si>
  <si>
    <t>Saldaña Garcia Marco Antonio</t>
  </si>
  <si>
    <t>0SH17</t>
  </si>
  <si>
    <t>Sanchez Hurtado Carlos</t>
  </si>
  <si>
    <t>SR027</t>
  </si>
  <si>
    <t>Sanchez Rodriguez Fredy</t>
  </si>
  <si>
    <t>SMV15</t>
  </si>
  <si>
    <t>Saucedo Magaña Victor Hugo</t>
  </si>
  <si>
    <t>TGD07</t>
  </si>
  <si>
    <t>Tellez Gaytan Daniel</t>
  </si>
  <si>
    <t>VBJ17</t>
  </si>
  <si>
    <t>Valdez Bernal Juan Pablo</t>
  </si>
  <si>
    <t>0VM14</t>
  </si>
  <si>
    <t>Valdez Martinez Martin</t>
  </si>
  <si>
    <t>VGJ22</t>
  </si>
  <si>
    <t>Vega Granados Juan Manuel</t>
  </si>
  <si>
    <t>0VR23</t>
  </si>
  <si>
    <t>Vega Rivera Ismael</t>
  </si>
  <si>
    <t>0VM21</t>
  </si>
  <si>
    <t>Vigueras Martinez Juan Carlos</t>
  </si>
  <si>
    <t xml:space="preserve">  =============</t>
  </si>
  <si>
    <t>Total Gral.</t>
  </si>
  <si>
    <t xml:space="preserve"> </t>
  </si>
  <si>
    <t>Periodo 39 del 2017-09-20 al 2017-09-26</t>
  </si>
  <si>
    <t>Codigo</t>
  </si>
  <si>
    <t>Cuenta</t>
  </si>
  <si>
    <t>Metodo de pago</t>
  </si>
  <si>
    <t>Importe</t>
  </si>
  <si>
    <t>Nombre</t>
  </si>
  <si>
    <t xml:space="preserve">01 Efectivo </t>
  </si>
  <si>
    <t>Total Efectivo</t>
  </si>
  <si>
    <t>Total de movimientos 2</t>
  </si>
  <si>
    <t>28 Tarjeta de Débito</t>
  </si>
  <si>
    <t>Total Tarjeta de Débito</t>
  </si>
  <si>
    <t>Total de movimientos 90</t>
  </si>
  <si>
    <t>99 Otros</t>
  </si>
  <si>
    <t>Total Otros</t>
  </si>
  <si>
    <t>FACTURA 1</t>
  </si>
  <si>
    <t>2% NOMINA</t>
  </si>
  <si>
    <t>7.5 % COMISIÓN</t>
  </si>
  <si>
    <t>FONDO DE AHORRO 4.9%</t>
  </si>
  <si>
    <t>SUBTOTAL</t>
  </si>
  <si>
    <t>IVA</t>
  </si>
  <si>
    <t>TOTAL</t>
  </si>
  <si>
    <t>QUERETARO MOTORS</t>
  </si>
  <si>
    <t>PERIODO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</si>
  <si>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</si>
  <si>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</si>
  <si>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</si>
  <si>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</si>
  <si>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</si>
  <si>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</si>
  <si>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</si>
  <si>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</si>
  <si>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</si>
  <si>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</si>
  <si>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DESGLOSE DE NOMINA SEMANA 39</t>
  </si>
  <si>
    <t>20/09/2017 AL 26/09/2017</t>
  </si>
  <si>
    <t>SERVICIO</t>
  </si>
  <si>
    <t>AGUILAR BRAVO CRISTIAN SAUL</t>
  </si>
  <si>
    <t>VENTAS</t>
  </si>
  <si>
    <t>ARENAS VARGAS MOISES</t>
  </si>
  <si>
    <t>ARROYO ZARAZUA GILBERTO</t>
  </si>
  <si>
    <t>SEMINUEVOS</t>
  </si>
  <si>
    <t>ARTEAGA SILVA ALFREDO</t>
  </si>
  <si>
    <t>BERDEJA LEON FRANCISCO GERARDO</t>
  </si>
  <si>
    <t>BOCANEGRA PEGUERO MARIA GUADALUPE</t>
  </si>
  <si>
    <t>CARDENAS CASAS MARIA DEL ROCIO</t>
  </si>
  <si>
    <t>CARRASCO TOVAR ARTURO</t>
  </si>
  <si>
    <t>ADMON VENTAS</t>
  </si>
  <si>
    <t>DE JESUS CRUZ JUAN CARLOS</t>
  </si>
  <si>
    <t>DOMINGUEZ ALCANTARA MIGUEL ANGEL</t>
  </si>
  <si>
    <t>DURAN GUERRA VICTOR MANUEL</t>
  </si>
  <si>
    <t>FLORES VENTURA PAULINA SOLEDAD</t>
  </si>
  <si>
    <t>GALLEGOS ROMERO CRISTIAN</t>
  </si>
  <si>
    <t>GARZON SALAZAR DIEGO</t>
  </si>
  <si>
    <t>GRANADOS PEREZ BRENDA LAURA</t>
  </si>
  <si>
    <t>HERNANDEZ ARREOLA RODOLFO MAYOLO</t>
  </si>
  <si>
    <t>ADMINISTRACION</t>
  </si>
  <si>
    <t>HERNANDEZ MATA AURELIANO</t>
  </si>
  <si>
    <t>HERNANDEZ RAMOS LUIS FELIPE</t>
  </si>
  <si>
    <t>HERNANDEZ SANCHEZ RODRIGO</t>
  </si>
  <si>
    <t>HERNANDEZ SOLIS GUMECINDO</t>
  </si>
  <si>
    <t>ADMON SERVICIO</t>
  </si>
  <si>
    <t>HURTADO PAJARO JOSE EDUARDO</t>
  </si>
  <si>
    <t>JIMENEZ HERNANDEZ JULIO CESAR</t>
  </si>
  <si>
    <t>LANDAVERDE GARCIA JUAN</t>
  </si>
  <si>
    <t>LOYOLA SANDOVAL JOSE ANDRES</t>
  </si>
  <si>
    <t>LUPERCIO ESPINO ALAN JAIRO</t>
  </si>
  <si>
    <t>MELENDEZ PADILLA CLAUDIA CRISTINA</t>
  </si>
  <si>
    <t>MORALES SANCHEZ ANGEL</t>
  </si>
  <si>
    <t>MORENO VALERA NORMA</t>
  </si>
  <si>
    <t>NAVARRO ARENAS ANDREA ARELI</t>
  </si>
  <si>
    <t>OCHOA PALACIOS RAUL ALEJANDRO</t>
  </si>
  <si>
    <t>OLIVAS MANCILLA JESUS SADIEL</t>
  </si>
  <si>
    <t>ONTIVEROS PLIEGO LUIS GERARDO</t>
  </si>
  <si>
    <t>PADILLA RUIZ JOSE ANTONIO</t>
  </si>
  <si>
    <t>PATIÑO NAVARRO OSCAR MARTIN</t>
  </si>
  <si>
    <t>REYES ARMADILLO JORGE ANDRES</t>
  </si>
  <si>
    <t>RIVERA AGUILAR GABRIEL</t>
  </si>
  <si>
    <t>RODRIGUEZ PINACHO CESAR OCTAVIO</t>
  </si>
  <si>
    <t>RODRIGUEZ RODRIGUEZ RODOLFO ANUAR</t>
  </si>
  <si>
    <t>RUIZ RODRIGUEZ OMAR</t>
  </si>
  <si>
    <t>SALDAÑA SANCHEZ JULIO CESAR</t>
  </si>
  <si>
    <t>SERENO CUELLAR JUVENAL</t>
  </si>
  <si>
    <t>SIFONTES SARDUA DAYAN JESUS</t>
  </si>
  <si>
    <t>SOLANO PEREZ JOSE ANTONIO</t>
  </si>
  <si>
    <t>SOLORZANO LUNA MARIANA</t>
  </si>
  <si>
    <t>TORRES GAYTAN EVELYN</t>
  </si>
  <si>
    <t>TORRES IBARRA LUIS GERARDO</t>
  </si>
  <si>
    <t>TRONCOSO PEÑA GERARDO</t>
  </si>
  <si>
    <t>VALDEZ HERNANDEZ ELDA NELLY</t>
  </si>
  <si>
    <t>VARGAS GOMEZ RAUL ARMANDO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</si>
</sst>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1" fillId="0" borderId="0"/>
    <xf numFmtId="0" fontId="22" fillId="0" borderId="0"/>
    <xf numFmtId="43" fontId="21" fillId="0" borderId="0" applyFill="0" applyBorder="0" applyAlignment="0" applyProtection="0"/>
    <xf numFmtId="0" fontId="21" fillId="0" borderId="0"/>
    <xf numFmtId="0" fontId="1" fillId="0" borderId="0"/>
    <xf numFmtId="0" fontId="21" fillId="0" borderId="0"/>
  </cellStyleXfs>
  <cellXfs count="63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9" fillId="0" borderId="0" xfId="0" applyNumberFormat="1" applyFont="1"/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/>
    </xf>
    <xf numFmtId="0" fontId="9" fillId="0" borderId="0" xfId="0" applyFont="1"/>
    <xf numFmtId="164" fontId="9" fillId="0" borderId="0" xfId="0" applyNumberFormat="1" applyFont="1"/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" fillId="0" borderId="0" xfId="0" applyFont="1" applyAlignment="1">
      <alignment horizontal="right"/>
    </xf>
    <xf numFmtId="0" fontId="10" fillId="2" borderId="7" xfId="7" applyFont="1" applyFill="1" applyBorder="1" applyAlignment="1">
      <alignment horizontal="center" vertical="center" wrapText="1"/>
    </xf>
    <xf numFmtId="44" fontId="2" fillId="0" borderId="0" xfId="1" applyFont="1"/>
    <xf numFmtId="44" fontId="9" fillId="0" borderId="0" xfId="0" applyNumberFormat="1" applyFont="1"/>
    <xf numFmtId="44" fontId="24" fillId="0" borderId="1" xfId="0" applyNumberFormat="1" applyFont="1" applyBorder="1"/>
    <xf numFmtId="0" fontId="26" fillId="0" borderId="8" xfId="0" applyFont="1" applyBorder="1"/>
    <xf numFmtId="0" fontId="25" fillId="0" borderId="8" xfId="0" applyFont="1" applyBorder="1"/>
    <xf numFmtId="0" fontId="0" fillId="0" borderId="8" xfId="0" applyFont="1" applyBorder="1"/>
    <xf numFmtId="0" fontId="0" fillId="0" borderId="8" xfId="0" applyBorder="1"/>
    <xf numFmtId="14" fontId="26" fillId="0" borderId="8" xfId="0" applyNumberFormat="1" applyFont="1" applyBorder="1"/>
    <xf numFmtId="43" fontId="1" fillId="0" borderId="8" xfId="4" applyFont="1" applyBorder="1"/>
    <xf numFmtId="43" fontId="1" fillId="0" borderId="9" xfId="4" applyFont="1" applyBorder="1"/>
    <xf numFmtId="43" fontId="1" fillId="0" borderId="10" xfId="4" applyFont="1" applyBorder="1"/>
    <xf numFmtId="43" fontId="1" fillId="0" borderId="11" xfId="4" applyFont="1" applyBorder="1"/>
    <xf numFmtId="43" fontId="1" fillId="0" borderId="12" xfId="4" applyFont="1" applyBorder="1"/>
    <xf numFmtId="43" fontId="25" fillId="0" borderId="11" xfId="4" applyFont="1" applyBorder="1"/>
    <xf numFmtId="0" fontId="27" fillId="4" borderId="13" xfId="0" applyFont="1" applyFill="1" applyBorder="1"/>
    <xf numFmtId="0" fontId="27" fillId="0" borderId="13" xfId="0" applyFont="1" applyFill="1" applyBorder="1"/>
    <xf numFmtId="0" fontId="23" fillId="0" borderId="4" xfId="7" applyFont="1" applyBorder="1" applyAlignment="1">
      <alignment horizontal="center"/>
    </xf>
    <xf numFmtId="0" fontId="23" fillId="0" borderId="5" xfId="7" applyFont="1" applyBorder="1" applyAlignment="1">
      <alignment horizontal="center"/>
    </xf>
    <xf numFmtId="0" fontId="23" fillId="0" borderId="6" xfId="7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44" fontId="0" fillId="0" borderId="0" xfId="1" applyFont="1"/>
  </cellXfs>
  <cellStyles count="8">
    <cellStyle name="Excel Built-in Normal" xfId="3"/>
    <cellStyle name="Millares 2" xfId="4"/>
    <cellStyle name="Moneda" xfId="1" builtinId="4"/>
    <cellStyle name="Normal" xfId="0" builtinId="0"/>
    <cellStyle name="Normal 12 4 3" xfId="7"/>
    <cellStyle name="Normal 2" xfId="6"/>
    <cellStyle name="Normal 3" xfId="2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N117"/>
  <sheetViews>
    <sheetView workbookViewId="0">
      <pane xSplit="2" ySplit="11" topLeftCell="D96" activePane="bottomRight" state="frozen"/>
      <selection pane="topRight" activeCell="C1" sqref="C1"/>
      <selection pane="bottomLeft" activeCell="A14" sqref="A14"/>
      <selection pane="bottomRight" activeCell="K118" sqref="K118"/>
    </sheetView>
  </sheetViews>
  <sheetFormatPr baseColWidth="10" defaultRowHeight="11.25"/>
  <cols>
    <col min="1" max="1" width="8.5703125" style="2" customWidth="1"/>
    <col min="2" max="2" width="26.7109375" style="1" customWidth="1"/>
    <col min="3" max="3" width="15" style="1" bestFit="1" customWidth="1"/>
    <col min="4" max="4" width="11.42578125" style="1"/>
    <col min="5" max="5" width="15.42578125" style="1" customWidth="1"/>
    <col min="6" max="8" width="11.7109375" style="1" bestFit="1" customWidth="1"/>
    <col min="9" max="9" width="12.28515625" style="1" bestFit="1" customWidth="1"/>
    <col min="10" max="10" width="11.7109375" style="1" bestFit="1" customWidth="1"/>
    <col min="11" max="11" width="12.28515625" style="1" bestFit="1" customWidth="1"/>
    <col min="12" max="16384" width="11.42578125" style="1"/>
  </cols>
  <sheetData>
    <row r="1" spans="1:14" ht="18" customHeight="1">
      <c r="A1" s="3" t="s">
        <v>0</v>
      </c>
      <c r="B1" s="26" t="s">
        <v>224</v>
      </c>
    </row>
    <row r="2" spans="1:14" ht="24.95" customHeight="1">
      <c r="A2" s="4" t="s">
        <v>1</v>
      </c>
      <c r="B2" s="21" t="s">
        <v>2</v>
      </c>
    </row>
    <row r="3" spans="1:14" ht="15">
      <c r="B3" s="23" t="s">
        <v>3</v>
      </c>
    </row>
    <row r="4" spans="1:14" ht="12.75">
      <c r="B4" s="25" t="s">
        <v>4</v>
      </c>
    </row>
    <row r="5" spans="1:14">
      <c r="B5" s="6" t="s">
        <v>5</v>
      </c>
    </row>
    <row r="6" spans="1:14">
      <c r="B6" s="6" t="s">
        <v>6</v>
      </c>
    </row>
    <row r="7" spans="1:14" ht="15">
      <c r="E7" s="57" t="s">
        <v>239</v>
      </c>
      <c r="F7" s="58"/>
      <c r="G7" s="58"/>
      <c r="H7" s="58"/>
      <c r="I7" s="58"/>
      <c r="J7" s="58"/>
      <c r="K7" s="59"/>
    </row>
    <row r="8" spans="1:14" s="5" customFormat="1" ht="23.25" thickBot="1">
      <c r="A8" s="8" t="s">
        <v>7</v>
      </c>
      <c r="B8" s="9" t="s">
        <v>8</v>
      </c>
      <c r="C8" s="10" t="s">
        <v>13</v>
      </c>
      <c r="E8" s="40" t="s">
        <v>13</v>
      </c>
      <c r="F8" s="40" t="s">
        <v>240</v>
      </c>
      <c r="G8" s="40" t="s">
        <v>241</v>
      </c>
      <c r="H8" s="40" t="s">
        <v>242</v>
      </c>
      <c r="I8" s="40" t="s">
        <v>243</v>
      </c>
      <c r="J8" s="40" t="s">
        <v>244</v>
      </c>
      <c r="K8" s="40" t="s">
        <v>245</v>
      </c>
    </row>
    <row r="9" spans="1:14" ht="12" thickTop="1">
      <c r="A9" s="13" t="s">
        <v>29</v>
      </c>
    </row>
    <row r="11" spans="1:14">
      <c r="A11" s="12" t="s">
        <v>30</v>
      </c>
    </row>
    <row r="12" spans="1:14" ht="15">
      <c r="A12" s="2" t="s">
        <v>31</v>
      </c>
      <c r="B12" s="1" t="s">
        <v>32</v>
      </c>
      <c r="C12" s="14">
        <v>4047.57</v>
      </c>
      <c r="E12" s="41">
        <f>+C12</f>
        <v>4047.57</v>
      </c>
      <c r="F12" s="41">
        <f>+E12*2%</f>
        <v>80.951400000000007</v>
      </c>
      <c r="G12" s="41">
        <f>+E12*7.5%</f>
        <v>303.56774999999999</v>
      </c>
      <c r="H12" s="41">
        <f>+INGENIERIA!O12</f>
        <v>0</v>
      </c>
      <c r="I12" s="41">
        <f>SUM(E12:H12)</f>
        <v>4432.0891500000007</v>
      </c>
      <c r="J12" s="41">
        <f>+I12*16%</f>
        <v>709.13426400000014</v>
      </c>
      <c r="K12" s="41">
        <f>+I12+J12</f>
        <v>5141.223414000001</v>
      </c>
      <c r="M12" s="55" t="s">
        <v>260</v>
      </c>
      <c r="N12" s="56" t="s">
        <v>261</v>
      </c>
    </row>
    <row r="13" spans="1:14" ht="15" hidden="1">
      <c r="A13" s="2" t="s">
        <v>33</v>
      </c>
      <c r="B13" s="1" t="s">
        <v>34</v>
      </c>
      <c r="C13" s="14">
        <v>30275.31</v>
      </c>
      <c r="E13" s="41">
        <f t="shared" ref="E13:E60" si="0">+C13</f>
        <v>30275.31</v>
      </c>
      <c r="F13" s="41">
        <f t="shared" ref="F13:F60" si="1">+E13*2%</f>
        <v>605.50620000000004</v>
      </c>
      <c r="G13" s="41">
        <f t="shared" ref="G13:G60" si="2">+E13*7.5%</f>
        <v>2270.6482500000002</v>
      </c>
      <c r="H13" s="41">
        <f>+INGENIERIA!O13</f>
        <v>0</v>
      </c>
      <c r="I13" s="41">
        <f t="shared" ref="I13:I60" si="3">SUM(E13:H13)</f>
        <v>33151.464449999999</v>
      </c>
      <c r="J13" s="41">
        <f t="shared" ref="J13:J60" si="4">+I13*16%</f>
        <v>5304.2343119999996</v>
      </c>
      <c r="K13" s="41">
        <f t="shared" ref="K13:K60" si="5">+I13+J13</f>
        <v>38455.698762</v>
      </c>
      <c r="M13" s="55" t="s">
        <v>262</v>
      </c>
      <c r="N13" s="56" t="s">
        <v>263</v>
      </c>
    </row>
    <row r="14" spans="1:14" ht="15" hidden="1">
      <c r="A14" s="2" t="s">
        <v>35</v>
      </c>
      <c r="B14" s="1" t="s">
        <v>36</v>
      </c>
      <c r="C14" s="14">
        <v>1026.69</v>
      </c>
      <c r="E14" s="41">
        <f t="shared" si="0"/>
        <v>1026.69</v>
      </c>
      <c r="F14" s="41">
        <f t="shared" si="1"/>
        <v>20.533800000000003</v>
      </c>
      <c r="G14" s="41">
        <f t="shared" si="2"/>
        <v>77.001750000000001</v>
      </c>
      <c r="H14" s="41">
        <f>+INGENIERIA!O14</f>
        <v>0</v>
      </c>
      <c r="I14" s="41">
        <f t="shared" si="3"/>
        <v>1124.2255499999999</v>
      </c>
      <c r="J14" s="41">
        <f t="shared" si="4"/>
        <v>179.87608799999998</v>
      </c>
      <c r="K14" s="41">
        <f t="shared" si="5"/>
        <v>1304.1016379999999</v>
      </c>
      <c r="M14" s="55" t="s">
        <v>262</v>
      </c>
      <c r="N14" s="56" t="s">
        <v>264</v>
      </c>
    </row>
    <row r="15" spans="1:14" ht="15" hidden="1">
      <c r="A15" s="2" t="s">
        <v>37</v>
      </c>
      <c r="B15" s="1" t="s">
        <v>38</v>
      </c>
      <c r="C15" s="14">
        <v>1026.69</v>
      </c>
      <c r="E15" s="41">
        <f t="shared" si="0"/>
        <v>1026.69</v>
      </c>
      <c r="F15" s="41">
        <f t="shared" si="1"/>
        <v>20.533800000000003</v>
      </c>
      <c r="G15" s="41">
        <f t="shared" si="2"/>
        <v>77.001750000000001</v>
      </c>
      <c r="H15" s="41">
        <f>+INGENIERIA!O15</f>
        <v>0</v>
      </c>
      <c r="I15" s="41">
        <f t="shared" si="3"/>
        <v>1124.2255499999999</v>
      </c>
      <c r="J15" s="41">
        <f t="shared" si="4"/>
        <v>179.87608799999998</v>
      </c>
      <c r="K15" s="41">
        <f t="shared" si="5"/>
        <v>1304.1016379999999</v>
      </c>
      <c r="M15" s="55" t="s">
        <v>265</v>
      </c>
      <c r="N15" s="56" t="s">
        <v>266</v>
      </c>
    </row>
    <row r="16" spans="1:14" ht="15" hidden="1">
      <c r="A16" s="2" t="s">
        <v>39</v>
      </c>
      <c r="B16" s="1" t="s">
        <v>40</v>
      </c>
      <c r="C16" s="14">
        <v>4043.13</v>
      </c>
      <c r="E16" s="41">
        <f t="shared" si="0"/>
        <v>4043.13</v>
      </c>
      <c r="F16" s="41">
        <f t="shared" si="1"/>
        <v>80.8626</v>
      </c>
      <c r="G16" s="41">
        <f t="shared" si="2"/>
        <v>303.23475000000002</v>
      </c>
      <c r="H16" s="41">
        <f>+INGENIERIA!O16</f>
        <v>0</v>
      </c>
      <c r="I16" s="41">
        <f t="shared" si="3"/>
        <v>4427.2273500000001</v>
      </c>
      <c r="J16" s="41">
        <f t="shared" si="4"/>
        <v>708.35637600000007</v>
      </c>
      <c r="K16" s="41">
        <f t="shared" si="5"/>
        <v>5135.5837259999998</v>
      </c>
      <c r="M16" s="55" t="s">
        <v>262</v>
      </c>
      <c r="N16" s="56" t="s">
        <v>267</v>
      </c>
    </row>
    <row r="17" spans="1:14" ht="15" hidden="1">
      <c r="A17" s="2" t="s">
        <v>41</v>
      </c>
      <c r="B17" s="1" t="s">
        <v>42</v>
      </c>
      <c r="C17" s="14">
        <v>499.99</v>
      </c>
      <c r="E17" s="41">
        <f t="shared" si="0"/>
        <v>499.99</v>
      </c>
      <c r="F17" s="41">
        <f t="shared" si="1"/>
        <v>9.9998000000000005</v>
      </c>
      <c r="G17" s="41">
        <f t="shared" si="2"/>
        <v>37.499249999999996</v>
      </c>
      <c r="H17" s="41">
        <f>+INGENIERIA!O17</f>
        <v>0</v>
      </c>
      <c r="I17" s="41">
        <f t="shared" si="3"/>
        <v>547.48905000000002</v>
      </c>
      <c r="J17" s="41">
        <f t="shared" si="4"/>
        <v>87.598247999999998</v>
      </c>
      <c r="K17" s="41">
        <f t="shared" si="5"/>
        <v>635.08729800000003</v>
      </c>
      <c r="M17" s="55" t="s">
        <v>262</v>
      </c>
      <c r="N17" s="56" t="s">
        <v>268</v>
      </c>
    </row>
    <row r="18" spans="1:14" ht="15">
      <c r="A18" s="2" t="s">
        <v>43</v>
      </c>
      <c r="B18" s="1" t="s">
        <v>44</v>
      </c>
      <c r="C18" s="14">
        <v>933.31</v>
      </c>
      <c r="E18" s="41">
        <f t="shared" si="0"/>
        <v>933.31</v>
      </c>
      <c r="F18" s="41">
        <f t="shared" si="1"/>
        <v>18.6662</v>
      </c>
      <c r="G18" s="41">
        <f t="shared" si="2"/>
        <v>69.998249999999999</v>
      </c>
      <c r="H18" s="41">
        <f>+INGENIERIA!O18</f>
        <v>0</v>
      </c>
      <c r="I18" s="41">
        <f t="shared" si="3"/>
        <v>1021.9744499999999</v>
      </c>
      <c r="J18" s="41">
        <f t="shared" si="4"/>
        <v>163.51591199999999</v>
      </c>
      <c r="K18" s="41">
        <f t="shared" si="5"/>
        <v>1185.490362</v>
      </c>
      <c r="M18" s="55" t="s">
        <v>260</v>
      </c>
      <c r="N18" s="56" t="s">
        <v>269</v>
      </c>
    </row>
    <row r="19" spans="1:14" ht="15" hidden="1">
      <c r="A19" s="2" t="s">
        <v>45</v>
      </c>
      <c r="B19" s="1" t="s">
        <v>46</v>
      </c>
      <c r="C19" s="14">
        <v>34239.9</v>
      </c>
      <c r="E19" s="41">
        <f t="shared" si="0"/>
        <v>34239.9</v>
      </c>
      <c r="F19" s="41">
        <f t="shared" si="1"/>
        <v>684.798</v>
      </c>
      <c r="G19" s="41">
        <f t="shared" si="2"/>
        <v>2567.9924999999998</v>
      </c>
      <c r="H19" s="41">
        <f>+INGENIERIA!O19</f>
        <v>0</v>
      </c>
      <c r="I19" s="41">
        <f t="shared" si="3"/>
        <v>37492.690500000004</v>
      </c>
      <c r="J19" s="41">
        <f t="shared" si="4"/>
        <v>5998.8304800000005</v>
      </c>
      <c r="K19" s="41">
        <f t="shared" si="5"/>
        <v>43491.520980000001</v>
      </c>
      <c r="M19" s="55" t="s">
        <v>262</v>
      </c>
      <c r="N19" s="56" t="s">
        <v>270</v>
      </c>
    </row>
    <row r="20" spans="1:14" ht="15" hidden="1">
      <c r="A20" s="2" t="s">
        <v>47</v>
      </c>
      <c r="B20" s="1" t="s">
        <v>48</v>
      </c>
      <c r="C20" s="14">
        <v>1869</v>
      </c>
      <c r="E20" s="41">
        <f t="shared" si="0"/>
        <v>1869</v>
      </c>
      <c r="F20" s="41">
        <f t="shared" si="1"/>
        <v>37.380000000000003</v>
      </c>
      <c r="G20" s="41">
        <f t="shared" si="2"/>
        <v>140.17499999999998</v>
      </c>
      <c r="H20" s="41">
        <f>+INGENIERIA!O20</f>
        <v>0</v>
      </c>
      <c r="I20" s="41">
        <f t="shared" si="3"/>
        <v>2046.5550000000001</v>
      </c>
      <c r="J20" s="41">
        <f t="shared" si="4"/>
        <v>327.44880000000001</v>
      </c>
      <c r="K20" s="41">
        <f t="shared" si="5"/>
        <v>2374.0038</v>
      </c>
      <c r="M20" s="55" t="s">
        <v>271</v>
      </c>
      <c r="N20" s="56" t="s">
        <v>272</v>
      </c>
    </row>
    <row r="21" spans="1:14" ht="15" hidden="1">
      <c r="A21" s="2" t="s">
        <v>49</v>
      </c>
      <c r="B21" s="1" t="s">
        <v>50</v>
      </c>
      <c r="C21" s="14">
        <v>1869</v>
      </c>
      <c r="E21" s="41">
        <f t="shared" si="0"/>
        <v>1869</v>
      </c>
      <c r="F21" s="41">
        <f t="shared" si="1"/>
        <v>37.380000000000003</v>
      </c>
      <c r="G21" s="41">
        <f t="shared" si="2"/>
        <v>140.17499999999998</v>
      </c>
      <c r="H21" s="41">
        <f>+INGENIERIA!O21</f>
        <v>0</v>
      </c>
      <c r="I21" s="41">
        <f t="shared" si="3"/>
        <v>2046.5550000000001</v>
      </c>
      <c r="J21" s="41">
        <f t="shared" si="4"/>
        <v>327.44880000000001</v>
      </c>
      <c r="K21" s="41">
        <f t="shared" si="5"/>
        <v>2374.0038</v>
      </c>
      <c r="M21" s="55" t="s">
        <v>271</v>
      </c>
      <c r="N21" s="56" t="s">
        <v>273</v>
      </c>
    </row>
    <row r="22" spans="1:14" ht="15" hidden="1">
      <c r="A22" s="2" t="s">
        <v>51</v>
      </c>
      <c r="B22" s="1" t="s">
        <v>52</v>
      </c>
      <c r="C22" s="14">
        <v>14386.59</v>
      </c>
      <c r="E22" s="41">
        <f t="shared" si="0"/>
        <v>14386.59</v>
      </c>
      <c r="F22" s="41">
        <f t="shared" si="1"/>
        <v>287.73180000000002</v>
      </c>
      <c r="G22" s="41">
        <f t="shared" si="2"/>
        <v>1078.99425</v>
      </c>
      <c r="H22" s="41">
        <f>+INGENIERIA!O22</f>
        <v>0</v>
      </c>
      <c r="I22" s="41">
        <f t="shared" si="3"/>
        <v>15753.316049999999</v>
      </c>
      <c r="J22" s="41">
        <f t="shared" si="4"/>
        <v>2520.5305680000001</v>
      </c>
      <c r="K22" s="41">
        <f t="shared" si="5"/>
        <v>18273.846618</v>
      </c>
      <c r="M22" s="55" t="s">
        <v>262</v>
      </c>
      <c r="N22" s="56" t="s">
        <v>274</v>
      </c>
    </row>
    <row r="23" spans="1:14" ht="15" hidden="1">
      <c r="A23" s="2" t="s">
        <v>53</v>
      </c>
      <c r="B23" s="1" t="s">
        <v>54</v>
      </c>
      <c r="C23" s="14">
        <v>1059.02</v>
      </c>
      <c r="E23" s="41">
        <f t="shared" si="0"/>
        <v>1059.02</v>
      </c>
      <c r="F23" s="41">
        <f t="shared" si="1"/>
        <v>21.180399999999999</v>
      </c>
      <c r="G23" s="41">
        <f t="shared" si="2"/>
        <v>79.42649999999999</v>
      </c>
      <c r="H23" s="41">
        <f>+INGENIERIA!O23</f>
        <v>0</v>
      </c>
      <c r="I23" s="41">
        <f t="shared" si="3"/>
        <v>1159.6269</v>
      </c>
      <c r="J23" s="41">
        <f t="shared" si="4"/>
        <v>185.54030399999999</v>
      </c>
      <c r="K23" s="41">
        <f t="shared" si="5"/>
        <v>1345.1672039999999</v>
      </c>
      <c r="M23" s="55" t="s">
        <v>262</v>
      </c>
      <c r="N23" s="56" t="s">
        <v>275</v>
      </c>
    </row>
    <row r="24" spans="1:14" ht="15" hidden="1">
      <c r="A24" s="2" t="s">
        <v>55</v>
      </c>
      <c r="B24" s="1" t="s">
        <v>56</v>
      </c>
      <c r="C24" s="14">
        <v>17098.38</v>
      </c>
      <c r="E24" s="41">
        <f t="shared" si="0"/>
        <v>17098.38</v>
      </c>
      <c r="F24" s="41">
        <f t="shared" si="1"/>
        <v>341.9676</v>
      </c>
      <c r="G24" s="41">
        <f t="shared" si="2"/>
        <v>1282.3785</v>
      </c>
      <c r="H24" s="41">
        <f>+INGENIERIA!O24</f>
        <v>0</v>
      </c>
      <c r="I24" s="41">
        <f t="shared" si="3"/>
        <v>18722.7261</v>
      </c>
      <c r="J24" s="41">
        <f t="shared" si="4"/>
        <v>2995.636176</v>
      </c>
      <c r="K24" s="41">
        <f t="shared" si="5"/>
        <v>21718.362276</v>
      </c>
      <c r="M24" s="55" t="s">
        <v>262</v>
      </c>
      <c r="N24" s="56" t="s">
        <v>276</v>
      </c>
    </row>
    <row r="25" spans="1:14" ht="15" hidden="1">
      <c r="A25" s="2" t="s">
        <v>57</v>
      </c>
      <c r="B25" s="1" t="s">
        <v>58</v>
      </c>
      <c r="C25" s="14">
        <v>1026.69</v>
      </c>
      <c r="E25" s="41">
        <f t="shared" si="0"/>
        <v>1026.69</v>
      </c>
      <c r="F25" s="41">
        <f t="shared" si="1"/>
        <v>20.533800000000003</v>
      </c>
      <c r="G25" s="41">
        <f t="shared" si="2"/>
        <v>77.001750000000001</v>
      </c>
      <c r="H25" s="41">
        <f>+INGENIERIA!O25</f>
        <v>0</v>
      </c>
      <c r="I25" s="41">
        <f t="shared" si="3"/>
        <v>1124.2255499999999</v>
      </c>
      <c r="J25" s="41">
        <f t="shared" si="4"/>
        <v>179.87608799999998</v>
      </c>
      <c r="K25" s="41">
        <f t="shared" si="5"/>
        <v>1304.1016379999999</v>
      </c>
      <c r="M25" s="55" t="s">
        <v>262</v>
      </c>
      <c r="N25" s="56" t="s">
        <v>277</v>
      </c>
    </row>
    <row r="26" spans="1:14" ht="15" hidden="1">
      <c r="A26" s="2" t="s">
        <v>59</v>
      </c>
      <c r="B26" s="1" t="s">
        <v>60</v>
      </c>
      <c r="C26" s="14">
        <v>1026.69</v>
      </c>
      <c r="E26" s="41">
        <f t="shared" si="0"/>
        <v>1026.69</v>
      </c>
      <c r="F26" s="41">
        <f t="shared" si="1"/>
        <v>20.533800000000003</v>
      </c>
      <c r="G26" s="41">
        <f t="shared" si="2"/>
        <v>77.001750000000001</v>
      </c>
      <c r="H26" s="41">
        <f>+INGENIERIA!O26</f>
        <v>0</v>
      </c>
      <c r="I26" s="41">
        <f t="shared" si="3"/>
        <v>1124.2255499999999</v>
      </c>
      <c r="J26" s="41">
        <f t="shared" si="4"/>
        <v>179.87608799999998</v>
      </c>
      <c r="K26" s="41">
        <f t="shared" si="5"/>
        <v>1304.1016379999999</v>
      </c>
      <c r="M26" s="55" t="s">
        <v>262</v>
      </c>
      <c r="N26" s="56" t="s">
        <v>278</v>
      </c>
    </row>
    <row r="27" spans="1:14" ht="15" hidden="1">
      <c r="A27" s="2" t="s">
        <v>61</v>
      </c>
      <c r="B27" s="1" t="s">
        <v>62</v>
      </c>
      <c r="C27" s="14">
        <v>2800</v>
      </c>
      <c r="E27" s="41">
        <f t="shared" si="0"/>
        <v>2800</v>
      </c>
      <c r="F27" s="41">
        <f t="shared" si="1"/>
        <v>56</v>
      </c>
      <c r="G27" s="41">
        <f t="shared" si="2"/>
        <v>210</v>
      </c>
      <c r="H27" s="41">
        <f>+INGENIERIA!O27</f>
        <v>0</v>
      </c>
      <c r="I27" s="41">
        <f t="shared" si="3"/>
        <v>3066</v>
      </c>
      <c r="J27" s="41">
        <f t="shared" si="4"/>
        <v>490.56</v>
      </c>
      <c r="K27" s="41">
        <f t="shared" si="5"/>
        <v>3556.56</v>
      </c>
      <c r="M27" s="55" t="s">
        <v>262</v>
      </c>
      <c r="N27" s="56" t="s">
        <v>279</v>
      </c>
    </row>
    <row r="28" spans="1:14" ht="15" hidden="1">
      <c r="A28" s="2" t="s">
        <v>63</v>
      </c>
      <c r="B28" s="1" t="s">
        <v>64</v>
      </c>
      <c r="C28" s="14">
        <v>1633.31</v>
      </c>
      <c r="E28" s="41">
        <f t="shared" si="0"/>
        <v>1633.31</v>
      </c>
      <c r="F28" s="41">
        <f t="shared" si="1"/>
        <v>32.666199999999996</v>
      </c>
      <c r="G28" s="41">
        <f t="shared" si="2"/>
        <v>122.49824999999998</v>
      </c>
      <c r="H28" s="41">
        <f>+INGENIERIA!O28</f>
        <v>0</v>
      </c>
      <c r="I28" s="41">
        <f t="shared" si="3"/>
        <v>1788.4744499999997</v>
      </c>
      <c r="J28" s="41">
        <f t="shared" si="4"/>
        <v>286.15591199999994</v>
      </c>
      <c r="K28" s="41">
        <f t="shared" si="5"/>
        <v>2074.6303619999999</v>
      </c>
      <c r="M28" s="55" t="s">
        <v>280</v>
      </c>
      <c r="N28" s="56" t="s">
        <v>281</v>
      </c>
    </row>
    <row r="29" spans="1:14" ht="15" hidden="1">
      <c r="A29" s="2" t="s">
        <v>65</v>
      </c>
      <c r="B29" s="1" t="s">
        <v>66</v>
      </c>
      <c r="C29" s="14">
        <v>3578.69</v>
      </c>
      <c r="E29" s="41">
        <f t="shared" si="0"/>
        <v>3578.69</v>
      </c>
      <c r="F29" s="41">
        <f t="shared" si="1"/>
        <v>71.573800000000006</v>
      </c>
      <c r="G29" s="41">
        <f t="shared" si="2"/>
        <v>268.40174999999999</v>
      </c>
      <c r="H29" s="41">
        <f>+INGENIERIA!O29</f>
        <v>0</v>
      </c>
      <c r="I29" s="41">
        <f t="shared" si="3"/>
        <v>3918.6655500000002</v>
      </c>
      <c r="J29" s="41">
        <f t="shared" si="4"/>
        <v>626.98648800000001</v>
      </c>
      <c r="K29" s="41">
        <f t="shared" si="5"/>
        <v>4545.6520380000002</v>
      </c>
      <c r="M29" s="55" t="s">
        <v>265</v>
      </c>
      <c r="N29" s="56" t="s">
        <v>282</v>
      </c>
    </row>
    <row r="30" spans="1:14" ht="15" hidden="1">
      <c r="A30" s="2" t="s">
        <v>67</v>
      </c>
      <c r="B30" s="1" t="s">
        <v>68</v>
      </c>
      <c r="C30" s="14">
        <v>1026.69</v>
      </c>
      <c r="E30" s="41">
        <f t="shared" si="0"/>
        <v>1026.69</v>
      </c>
      <c r="F30" s="41">
        <f t="shared" si="1"/>
        <v>20.533800000000003</v>
      </c>
      <c r="G30" s="41">
        <f t="shared" si="2"/>
        <v>77.001750000000001</v>
      </c>
      <c r="H30" s="41">
        <f>+INGENIERIA!O30</f>
        <v>0</v>
      </c>
      <c r="I30" s="41">
        <f t="shared" si="3"/>
        <v>1124.2255499999999</v>
      </c>
      <c r="J30" s="41">
        <f t="shared" si="4"/>
        <v>179.87608799999998</v>
      </c>
      <c r="K30" s="41">
        <f t="shared" si="5"/>
        <v>1304.1016379999999</v>
      </c>
      <c r="M30" s="55" t="s">
        <v>262</v>
      </c>
      <c r="N30" s="56" t="s">
        <v>283</v>
      </c>
    </row>
    <row r="31" spans="1:14" ht="15" hidden="1">
      <c r="A31" s="2" t="s">
        <v>69</v>
      </c>
      <c r="B31" s="1" t="s">
        <v>70</v>
      </c>
      <c r="C31" s="14">
        <v>2700</v>
      </c>
      <c r="E31" s="41">
        <f t="shared" si="0"/>
        <v>2700</v>
      </c>
      <c r="F31" s="41">
        <f t="shared" si="1"/>
        <v>54</v>
      </c>
      <c r="G31" s="41">
        <f t="shared" si="2"/>
        <v>202.5</v>
      </c>
      <c r="H31" s="41">
        <f>+INGENIERIA!O31</f>
        <v>0</v>
      </c>
      <c r="I31" s="41">
        <f t="shared" si="3"/>
        <v>2956.5</v>
      </c>
      <c r="J31" s="41">
        <f t="shared" si="4"/>
        <v>473.04</v>
      </c>
      <c r="K31" s="41">
        <f t="shared" si="5"/>
        <v>3429.54</v>
      </c>
      <c r="M31" s="55" t="s">
        <v>262</v>
      </c>
      <c r="N31" s="56" t="s">
        <v>284</v>
      </c>
    </row>
    <row r="32" spans="1:14" ht="15">
      <c r="A32" s="2" t="s">
        <v>71</v>
      </c>
      <c r="B32" s="1" t="s">
        <v>72</v>
      </c>
      <c r="C32" s="14">
        <v>5189.1499999999996</v>
      </c>
      <c r="E32" s="41">
        <f t="shared" si="0"/>
        <v>5189.1499999999996</v>
      </c>
      <c r="F32" s="41">
        <f t="shared" si="1"/>
        <v>103.783</v>
      </c>
      <c r="G32" s="41">
        <f t="shared" si="2"/>
        <v>389.18624999999997</v>
      </c>
      <c r="H32" s="41">
        <f>+INGENIERIA!O32</f>
        <v>0</v>
      </c>
      <c r="I32" s="41">
        <f t="shared" si="3"/>
        <v>5682.1192499999997</v>
      </c>
      <c r="J32" s="41">
        <f t="shared" si="4"/>
        <v>909.13907999999992</v>
      </c>
      <c r="K32" s="41">
        <f t="shared" si="5"/>
        <v>6591.2583299999997</v>
      </c>
      <c r="M32" s="55" t="s">
        <v>285</v>
      </c>
      <c r="N32" s="56" t="s">
        <v>286</v>
      </c>
    </row>
    <row r="33" spans="1:14" ht="15" hidden="1">
      <c r="A33" s="2" t="s">
        <v>73</v>
      </c>
      <c r="B33" s="1" t="s">
        <v>74</v>
      </c>
      <c r="C33" s="14">
        <v>12205.02</v>
      </c>
      <c r="E33" s="41">
        <f t="shared" si="0"/>
        <v>12205.02</v>
      </c>
      <c r="F33" s="41">
        <f t="shared" si="1"/>
        <v>244.10040000000001</v>
      </c>
      <c r="G33" s="41">
        <f t="shared" si="2"/>
        <v>915.37649999999996</v>
      </c>
      <c r="H33" s="41">
        <f>+INGENIERIA!O33</f>
        <v>0</v>
      </c>
      <c r="I33" s="41">
        <f t="shared" si="3"/>
        <v>13364.4969</v>
      </c>
      <c r="J33" s="41">
        <f t="shared" si="4"/>
        <v>2138.3195040000001</v>
      </c>
      <c r="K33" s="41">
        <f t="shared" si="5"/>
        <v>15502.816404000001</v>
      </c>
      <c r="M33" s="55" t="s">
        <v>262</v>
      </c>
      <c r="N33" s="56" t="s">
        <v>287</v>
      </c>
    </row>
    <row r="34" spans="1:14" ht="15" hidden="1">
      <c r="A34" s="2" t="s">
        <v>75</v>
      </c>
      <c r="B34" s="1" t="s">
        <v>76</v>
      </c>
      <c r="C34" s="14">
        <v>1026.69</v>
      </c>
      <c r="E34" s="41">
        <f t="shared" si="0"/>
        <v>1026.69</v>
      </c>
      <c r="F34" s="41">
        <f t="shared" si="1"/>
        <v>20.533800000000003</v>
      </c>
      <c r="G34" s="41">
        <f t="shared" si="2"/>
        <v>77.001750000000001</v>
      </c>
      <c r="H34" s="41">
        <f>+INGENIERIA!O34</f>
        <v>0</v>
      </c>
      <c r="I34" s="41">
        <f t="shared" si="3"/>
        <v>1124.2255499999999</v>
      </c>
      <c r="J34" s="41">
        <f t="shared" si="4"/>
        <v>179.87608799999998</v>
      </c>
      <c r="K34" s="41">
        <f t="shared" si="5"/>
        <v>1304.1016379999999</v>
      </c>
      <c r="M34" s="55" t="s">
        <v>265</v>
      </c>
      <c r="N34" s="56" t="s">
        <v>288</v>
      </c>
    </row>
    <row r="35" spans="1:14" ht="15">
      <c r="A35" s="2" t="s">
        <v>77</v>
      </c>
      <c r="B35" s="1" t="s">
        <v>78</v>
      </c>
      <c r="C35" s="14">
        <v>3427.15</v>
      </c>
      <c r="E35" s="41">
        <f t="shared" si="0"/>
        <v>3427.15</v>
      </c>
      <c r="F35" s="41">
        <f t="shared" si="1"/>
        <v>68.543000000000006</v>
      </c>
      <c r="G35" s="41">
        <f t="shared" si="2"/>
        <v>257.03625</v>
      </c>
      <c r="H35" s="41">
        <f>+INGENIERIA!O35</f>
        <v>0</v>
      </c>
      <c r="I35" s="41">
        <f t="shared" si="3"/>
        <v>3752.7292500000003</v>
      </c>
      <c r="J35" s="41">
        <f t="shared" si="4"/>
        <v>600.43668000000002</v>
      </c>
      <c r="K35" s="41">
        <f t="shared" si="5"/>
        <v>4353.1659300000001</v>
      </c>
      <c r="M35" s="55" t="s">
        <v>260</v>
      </c>
      <c r="N35" s="56" t="s">
        <v>289</v>
      </c>
    </row>
    <row r="36" spans="1:14" ht="15" hidden="1">
      <c r="A36" s="2" t="s">
        <v>79</v>
      </c>
      <c r="B36" s="1" t="s">
        <v>80</v>
      </c>
      <c r="C36" s="14">
        <v>11266.69</v>
      </c>
      <c r="E36" s="41">
        <f t="shared" si="0"/>
        <v>11266.69</v>
      </c>
      <c r="F36" s="41">
        <f t="shared" si="1"/>
        <v>225.33380000000002</v>
      </c>
      <c r="G36" s="41">
        <f t="shared" si="2"/>
        <v>845.00175000000002</v>
      </c>
      <c r="H36" s="41">
        <f>+INGENIERIA!O36</f>
        <v>0</v>
      </c>
      <c r="I36" s="41">
        <f t="shared" si="3"/>
        <v>12337.02555</v>
      </c>
      <c r="J36" s="41">
        <f t="shared" si="4"/>
        <v>1973.924088</v>
      </c>
      <c r="K36" s="41">
        <f t="shared" si="5"/>
        <v>14310.949638</v>
      </c>
      <c r="M36" s="55" t="s">
        <v>265</v>
      </c>
      <c r="N36" s="56" t="s">
        <v>290</v>
      </c>
    </row>
    <row r="37" spans="1:14" ht="15" hidden="1">
      <c r="A37" s="2" t="s">
        <v>81</v>
      </c>
      <c r="B37" s="1" t="s">
        <v>82</v>
      </c>
      <c r="C37" s="14">
        <v>2895.57</v>
      </c>
      <c r="E37" s="41">
        <f t="shared" si="0"/>
        <v>2895.57</v>
      </c>
      <c r="F37" s="41">
        <f t="shared" si="1"/>
        <v>57.911400000000008</v>
      </c>
      <c r="G37" s="41">
        <f t="shared" si="2"/>
        <v>217.16775000000001</v>
      </c>
      <c r="H37" s="41">
        <f>+INGENIERIA!O37</f>
        <v>0</v>
      </c>
      <c r="I37" s="41">
        <f t="shared" si="3"/>
        <v>3170.6491500000002</v>
      </c>
      <c r="J37" s="41">
        <f t="shared" si="4"/>
        <v>507.30386400000003</v>
      </c>
      <c r="K37" s="41">
        <f t="shared" si="5"/>
        <v>3677.9530140000002</v>
      </c>
      <c r="M37" s="55" t="s">
        <v>262</v>
      </c>
      <c r="N37" s="56" t="s">
        <v>291</v>
      </c>
    </row>
    <row r="38" spans="1:14" ht="15" hidden="1">
      <c r="A38" s="2" t="s">
        <v>83</v>
      </c>
      <c r="B38" s="1" t="s">
        <v>84</v>
      </c>
      <c r="C38" s="14">
        <v>1869</v>
      </c>
      <c r="E38" s="41">
        <f t="shared" si="0"/>
        <v>1869</v>
      </c>
      <c r="F38" s="41">
        <f t="shared" si="1"/>
        <v>37.380000000000003</v>
      </c>
      <c r="G38" s="41">
        <f t="shared" si="2"/>
        <v>140.17499999999998</v>
      </c>
      <c r="H38" s="41">
        <f>+INGENIERIA!O38</f>
        <v>0</v>
      </c>
      <c r="I38" s="41">
        <f t="shared" si="3"/>
        <v>2046.5550000000001</v>
      </c>
      <c r="J38" s="41">
        <f t="shared" si="4"/>
        <v>327.44880000000001</v>
      </c>
      <c r="K38" s="41">
        <f t="shared" si="5"/>
        <v>2374.0038</v>
      </c>
      <c r="M38" s="55" t="s">
        <v>262</v>
      </c>
      <c r="N38" s="56" t="s">
        <v>292</v>
      </c>
    </row>
    <row r="39" spans="1:14" ht="15" hidden="1">
      <c r="A39" s="2" t="s">
        <v>85</v>
      </c>
      <c r="B39" s="1" t="s">
        <v>86</v>
      </c>
      <c r="C39" s="14">
        <v>10696.69</v>
      </c>
      <c r="E39" s="41">
        <f t="shared" si="0"/>
        <v>10696.69</v>
      </c>
      <c r="F39" s="41">
        <f t="shared" si="1"/>
        <v>213.93380000000002</v>
      </c>
      <c r="G39" s="41">
        <f t="shared" si="2"/>
        <v>802.25175000000002</v>
      </c>
      <c r="H39" s="41">
        <f>+INGENIERIA!O39</f>
        <v>0</v>
      </c>
      <c r="I39" s="41">
        <f t="shared" si="3"/>
        <v>11712.875550000001</v>
      </c>
      <c r="J39" s="41">
        <f t="shared" si="4"/>
        <v>1874.0600880000002</v>
      </c>
      <c r="K39" s="41">
        <f t="shared" si="5"/>
        <v>13586.935638000001</v>
      </c>
      <c r="M39" s="55" t="s">
        <v>265</v>
      </c>
      <c r="N39" s="56" t="s">
        <v>293</v>
      </c>
    </row>
    <row r="40" spans="1:14" ht="15" hidden="1">
      <c r="A40" s="2" t="s">
        <v>87</v>
      </c>
      <c r="B40" s="1" t="s">
        <v>88</v>
      </c>
      <c r="C40" s="14">
        <v>11541.79</v>
      </c>
      <c r="E40" s="41">
        <f t="shared" si="0"/>
        <v>11541.79</v>
      </c>
      <c r="F40" s="41">
        <f t="shared" si="1"/>
        <v>230.83580000000003</v>
      </c>
      <c r="G40" s="41">
        <f t="shared" si="2"/>
        <v>865.63425000000007</v>
      </c>
      <c r="H40" s="41">
        <f>+INGENIERIA!O40</f>
        <v>0</v>
      </c>
      <c r="I40" s="41">
        <f t="shared" si="3"/>
        <v>12638.260050000001</v>
      </c>
      <c r="J40" s="41">
        <f t="shared" si="4"/>
        <v>2022.1216080000002</v>
      </c>
      <c r="K40" s="41">
        <f t="shared" si="5"/>
        <v>14660.381658</v>
      </c>
      <c r="M40" s="55" t="s">
        <v>265</v>
      </c>
      <c r="N40" s="56" t="s">
        <v>294</v>
      </c>
    </row>
    <row r="41" spans="1:14" ht="15">
      <c r="A41" s="2" t="s">
        <v>89</v>
      </c>
      <c r="B41" s="1" t="s">
        <v>90</v>
      </c>
      <c r="C41" s="14">
        <v>1166.6199999999999</v>
      </c>
      <c r="E41" s="41">
        <f t="shared" si="0"/>
        <v>1166.6199999999999</v>
      </c>
      <c r="F41" s="41">
        <f t="shared" si="1"/>
        <v>23.3324</v>
      </c>
      <c r="G41" s="41">
        <f t="shared" si="2"/>
        <v>87.496499999999983</v>
      </c>
      <c r="H41" s="41">
        <f>+INGENIERIA!O41</f>
        <v>0</v>
      </c>
      <c r="I41" s="41">
        <f t="shared" si="3"/>
        <v>1277.4488999999999</v>
      </c>
      <c r="J41" s="41">
        <f t="shared" si="4"/>
        <v>204.39182399999999</v>
      </c>
      <c r="K41" s="41">
        <f t="shared" si="5"/>
        <v>1481.8407239999999</v>
      </c>
      <c r="M41" s="55" t="s">
        <v>285</v>
      </c>
      <c r="N41" s="56" t="s">
        <v>295</v>
      </c>
    </row>
    <row r="42" spans="1:14" ht="15" hidden="1">
      <c r="A42" s="2" t="s">
        <v>91</v>
      </c>
      <c r="B42" s="1" t="s">
        <v>92</v>
      </c>
      <c r="C42" s="14">
        <v>1022.56</v>
      </c>
      <c r="E42" s="41">
        <f t="shared" si="0"/>
        <v>1022.56</v>
      </c>
      <c r="F42" s="41">
        <f t="shared" si="1"/>
        <v>20.4512</v>
      </c>
      <c r="G42" s="41">
        <f t="shared" si="2"/>
        <v>76.691999999999993</v>
      </c>
      <c r="H42" s="41">
        <f>+INGENIERIA!O42</f>
        <v>0</v>
      </c>
      <c r="I42" s="41">
        <f t="shared" si="3"/>
        <v>1119.7031999999999</v>
      </c>
      <c r="J42" s="41">
        <f t="shared" si="4"/>
        <v>179.152512</v>
      </c>
      <c r="K42" s="41">
        <f t="shared" si="5"/>
        <v>1298.855712</v>
      </c>
      <c r="M42" s="55" t="s">
        <v>262</v>
      </c>
      <c r="N42" s="56" t="s">
        <v>296</v>
      </c>
    </row>
    <row r="43" spans="1:14" ht="15" hidden="1">
      <c r="A43" s="2" t="s">
        <v>93</v>
      </c>
      <c r="B43" s="1" t="s">
        <v>94</v>
      </c>
      <c r="C43" s="14">
        <v>1320.01</v>
      </c>
      <c r="E43" s="41">
        <f t="shared" si="0"/>
        <v>1320.01</v>
      </c>
      <c r="F43" s="41">
        <f t="shared" si="1"/>
        <v>26.400200000000002</v>
      </c>
      <c r="G43" s="41">
        <f t="shared" si="2"/>
        <v>99.000749999999996</v>
      </c>
      <c r="H43" s="41">
        <f>+INGENIERIA!O43</f>
        <v>0</v>
      </c>
      <c r="I43" s="41">
        <f t="shared" si="3"/>
        <v>1445.41095</v>
      </c>
      <c r="J43" s="41">
        <f t="shared" si="4"/>
        <v>231.26575199999999</v>
      </c>
      <c r="K43" s="41">
        <f t="shared" si="5"/>
        <v>1676.676702</v>
      </c>
      <c r="M43" s="55" t="s">
        <v>262</v>
      </c>
      <c r="N43" s="56" t="s">
        <v>297</v>
      </c>
    </row>
    <row r="44" spans="1:14" ht="15" hidden="1">
      <c r="A44" s="2" t="s">
        <v>95</v>
      </c>
      <c r="B44" s="1" t="s">
        <v>96</v>
      </c>
      <c r="C44" s="14">
        <v>1633.31</v>
      </c>
      <c r="E44" s="41">
        <f t="shared" si="0"/>
        <v>1633.31</v>
      </c>
      <c r="F44" s="41">
        <f t="shared" si="1"/>
        <v>32.666199999999996</v>
      </c>
      <c r="G44" s="41">
        <f t="shared" si="2"/>
        <v>122.49824999999998</v>
      </c>
      <c r="H44" s="41">
        <f>+INGENIERIA!O44</f>
        <v>0</v>
      </c>
      <c r="I44" s="41">
        <f t="shared" si="3"/>
        <v>1788.4744499999997</v>
      </c>
      <c r="J44" s="41">
        <f t="shared" si="4"/>
        <v>286.15591199999994</v>
      </c>
      <c r="K44" s="41">
        <f t="shared" si="5"/>
        <v>2074.6303619999999</v>
      </c>
      <c r="M44" s="55" t="s">
        <v>280</v>
      </c>
      <c r="N44" s="56" t="s">
        <v>298</v>
      </c>
    </row>
    <row r="45" spans="1:14" ht="15">
      <c r="A45" s="2" t="s">
        <v>97</v>
      </c>
      <c r="B45" s="1" t="s">
        <v>98</v>
      </c>
      <c r="C45" s="14">
        <v>3310.26</v>
      </c>
      <c r="E45" s="41">
        <f t="shared" si="0"/>
        <v>3310.26</v>
      </c>
      <c r="F45" s="41">
        <f t="shared" si="1"/>
        <v>66.205200000000005</v>
      </c>
      <c r="G45" s="41">
        <f t="shared" si="2"/>
        <v>248.26949999999999</v>
      </c>
      <c r="H45" s="41">
        <f>+INGENIERIA!O45</f>
        <v>0</v>
      </c>
      <c r="I45" s="41">
        <f t="shared" si="3"/>
        <v>3624.7347</v>
      </c>
      <c r="J45" s="41">
        <f t="shared" si="4"/>
        <v>579.95755199999996</v>
      </c>
      <c r="K45" s="41">
        <f t="shared" si="5"/>
        <v>4204.6922519999998</v>
      </c>
      <c r="M45" s="55" t="s">
        <v>260</v>
      </c>
      <c r="N45" s="56" t="s">
        <v>299</v>
      </c>
    </row>
    <row r="46" spans="1:14" ht="15" hidden="1">
      <c r="A46" s="2" t="s">
        <v>99</v>
      </c>
      <c r="B46" s="1" t="s">
        <v>100</v>
      </c>
      <c r="C46" s="14">
        <v>1026.69</v>
      </c>
      <c r="E46" s="41">
        <f t="shared" si="0"/>
        <v>1026.69</v>
      </c>
      <c r="F46" s="41">
        <f t="shared" si="1"/>
        <v>20.533800000000003</v>
      </c>
      <c r="G46" s="41">
        <f t="shared" si="2"/>
        <v>77.001750000000001</v>
      </c>
      <c r="H46" s="41">
        <f>+INGENIERIA!O46</f>
        <v>0</v>
      </c>
      <c r="I46" s="41">
        <f t="shared" si="3"/>
        <v>1124.2255499999999</v>
      </c>
      <c r="J46" s="41">
        <f t="shared" si="4"/>
        <v>179.87608799999998</v>
      </c>
      <c r="K46" s="41">
        <f t="shared" si="5"/>
        <v>1304.1016379999999</v>
      </c>
      <c r="M46" s="55" t="s">
        <v>262</v>
      </c>
      <c r="N46" s="56" t="s">
        <v>300</v>
      </c>
    </row>
    <row r="47" spans="1:14" ht="15">
      <c r="A47" s="2" t="s">
        <v>101</v>
      </c>
      <c r="B47" s="1" t="s">
        <v>102</v>
      </c>
      <c r="C47" s="14">
        <v>1869</v>
      </c>
      <c r="E47" s="41">
        <f t="shared" si="0"/>
        <v>1869</v>
      </c>
      <c r="F47" s="41">
        <f t="shared" si="1"/>
        <v>37.380000000000003</v>
      </c>
      <c r="G47" s="41">
        <f t="shared" si="2"/>
        <v>140.17499999999998</v>
      </c>
      <c r="H47" s="41">
        <f>+INGENIERIA!O47</f>
        <v>0</v>
      </c>
      <c r="I47" s="41">
        <f t="shared" si="3"/>
        <v>2046.5550000000001</v>
      </c>
      <c r="J47" s="41">
        <f t="shared" si="4"/>
        <v>327.44880000000001</v>
      </c>
      <c r="K47" s="41">
        <f t="shared" si="5"/>
        <v>2374.0038</v>
      </c>
      <c r="M47" s="55" t="s">
        <v>260</v>
      </c>
      <c r="N47" s="56" t="s">
        <v>301</v>
      </c>
    </row>
    <row r="48" spans="1:14" ht="15">
      <c r="A48" s="2" t="s">
        <v>103</v>
      </c>
      <c r="B48" s="1" t="s">
        <v>104</v>
      </c>
      <c r="C48" s="14">
        <v>3771.47</v>
      </c>
      <c r="E48" s="41">
        <f t="shared" si="0"/>
        <v>3771.47</v>
      </c>
      <c r="F48" s="41">
        <f t="shared" si="1"/>
        <v>75.429400000000001</v>
      </c>
      <c r="G48" s="41">
        <f t="shared" si="2"/>
        <v>282.86024999999995</v>
      </c>
      <c r="H48" s="41">
        <f>+INGENIERIA!O48</f>
        <v>0</v>
      </c>
      <c r="I48" s="41">
        <f t="shared" si="3"/>
        <v>4129.75965</v>
      </c>
      <c r="J48" s="41">
        <f t="shared" si="4"/>
        <v>660.76154399999996</v>
      </c>
      <c r="K48" s="41">
        <f t="shared" si="5"/>
        <v>4790.5211939999999</v>
      </c>
      <c r="M48" s="55" t="s">
        <v>260</v>
      </c>
      <c r="N48" s="56" t="s">
        <v>302</v>
      </c>
    </row>
    <row r="49" spans="1:14" ht="15">
      <c r="A49" s="2" t="s">
        <v>105</v>
      </c>
      <c r="B49" s="1" t="s">
        <v>106</v>
      </c>
      <c r="C49" s="14">
        <v>2082.75</v>
      </c>
      <c r="E49" s="41">
        <f t="shared" si="0"/>
        <v>2082.75</v>
      </c>
      <c r="F49" s="41">
        <f t="shared" si="1"/>
        <v>41.655000000000001</v>
      </c>
      <c r="G49" s="41">
        <f t="shared" si="2"/>
        <v>156.20624999999998</v>
      </c>
      <c r="H49" s="41">
        <f>+INGENIERIA!O49</f>
        <v>0</v>
      </c>
      <c r="I49" s="41">
        <f t="shared" si="3"/>
        <v>2280.6112500000004</v>
      </c>
      <c r="J49" s="41">
        <f t="shared" si="4"/>
        <v>364.89780000000007</v>
      </c>
      <c r="K49" s="41">
        <f t="shared" si="5"/>
        <v>2645.5090500000006</v>
      </c>
      <c r="M49" s="55" t="s">
        <v>260</v>
      </c>
      <c r="N49" s="56" t="s">
        <v>303</v>
      </c>
    </row>
    <row r="50" spans="1:14" ht="15" hidden="1">
      <c r="A50" s="2" t="s">
        <v>107</v>
      </c>
      <c r="B50" s="1" t="s">
        <v>108</v>
      </c>
      <c r="C50" s="14">
        <v>19469.87</v>
      </c>
      <c r="E50" s="41">
        <f t="shared" si="0"/>
        <v>19469.87</v>
      </c>
      <c r="F50" s="41">
        <f t="shared" si="1"/>
        <v>389.3974</v>
      </c>
      <c r="G50" s="41">
        <f t="shared" si="2"/>
        <v>1460.2402499999998</v>
      </c>
      <c r="H50" s="41">
        <f>+INGENIERIA!O50</f>
        <v>0</v>
      </c>
      <c r="I50" s="41">
        <f t="shared" si="3"/>
        <v>21319.50765</v>
      </c>
      <c r="J50" s="41">
        <f t="shared" si="4"/>
        <v>3411.121224</v>
      </c>
      <c r="K50" s="41">
        <f t="shared" si="5"/>
        <v>24730.628873999998</v>
      </c>
      <c r="M50" s="55" t="s">
        <v>262</v>
      </c>
      <c r="N50" s="56" t="s">
        <v>304</v>
      </c>
    </row>
    <row r="51" spans="1:14" ht="15">
      <c r="A51" s="2" t="s">
        <v>109</v>
      </c>
      <c r="B51" s="1" t="s">
        <v>110</v>
      </c>
      <c r="C51" s="14">
        <v>1500.03</v>
      </c>
      <c r="E51" s="41">
        <f t="shared" si="0"/>
        <v>1500.03</v>
      </c>
      <c r="F51" s="41">
        <f t="shared" si="1"/>
        <v>30.000599999999999</v>
      </c>
      <c r="G51" s="41">
        <f t="shared" si="2"/>
        <v>112.50224999999999</v>
      </c>
      <c r="H51" s="41">
        <f>+INGENIERIA!O51</f>
        <v>0</v>
      </c>
      <c r="I51" s="41">
        <f t="shared" si="3"/>
        <v>1642.5328500000001</v>
      </c>
      <c r="J51" s="41">
        <f t="shared" si="4"/>
        <v>262.80525599999999</v>
      </c>
      <c r="K51" s="41">
        <f t="shared" si="5"/>
        <v>1905.3381060000002</v>
      </c>
      <c r="M51" s="55" t="s">
        <v>285</v>
      </c>
      <c r="N51" s="56" t="s">
        <v>305</v>
      </c>
    </row>
    <row r="52" spans="1:14" ht="15" hidden="1">
      <c r="A52" s="2" t="s">
        <v>111</v>
      </c>
      <c r="B52" s="1" t="s">
        <v>112</v>
      </c>
      <c r="C52" s="14">
        <v>1869</v>
      </c>
      <c r="E52" s="41">
        <f t="shared" si="0"/>
        <v>1869</v>
      </c>
      <c r="F52" s="41">
        <f t="shared" si="1"/>
        <v>37.380000000000003</v>
      </c>
      <c r="G52" s="41">
        <f t="shared" si="2"/>
        <v>140.17499999999998</v>
      </c>
      <c r="H52" s="41">
        <f>+INGENIERIA!O52</f>
        <v>0</v>
      </c>
      <c r="I52" s="41">
        <f t="shared" si="3"/>
        <v>2046.5550000000001</v>
      </c>
      <c r="J52" s="41">
        <f t="shared" si="4"/>
        <v>327.44880000000001</v>
      </c>
      <c r="K52" s="41">
        <f t="shared" si="5"/>
        <v>2374.0038</v>
      </c>
      <c r="M52" s="55" t="s">
        <v>280</v>
      </c>
      <c r="N52" s="56" t="s">
        <v>306</v>
      </c>
    </row>
    <row r="53" spans="1:14" ht="15" hidden="1">
      <c r="A53" s="2" t="s">
        <v>113</v>
      </c>
      <c r="B53" s="1" t="s">
        <v>114</v>
      </c>
      <c r="C53" s="14">
        <v>5428.14</v>
      </c>
      <c r="E53" s="41">
        <f t="shared" si="0"/>
        <v>5428.14</v>
      </c>
      <c r="F53" s="41">
        <f t="shared" si="1"/>
        <v>108.56280000000001</v>
      </c>
      <c r="G53" s="41">
        <f t="shared" si="2"/>
        <v>407.1105</v>
      </c>
      <c r="H53" s="41">
        <f>+INGENIERIA!O53</f>
        <v>0</v>
      </c>
      <c r="I53" s="41">
        <f t="shared" si="3"/>
        <v>5943.8132999999998</v>
      </c>
      <c r="J53" s="41">
        <f t="shared" si="4"/>
        <v>951.01012800000001</v>
      </c>
      <c r="K53" s="41">
        <f t="shared" si="5"/>
        <v>6894.8234279999997</v>
      </c>
      <c r="M53" s="55" t="s">
        <v>262</v>
      </c>
      <c r="N53" s="56" t="s">
        <v>307</v>
      </c>
    </row>
    <row r="54" spans="1:14" ht="15">
      <c r="A54" s="2" t="s">
        <v>115</v>
      </c>
      <c r="B54" s="1" t="s">
        <v>116</v>
      </c>
      <c r="C54" s="14">
        <v>2294.89</v>
      </c>
      <c r="E54" s="41">
        <f t="shared" si="0"/>
        <v>2294.89</v>
      </c>
      <c r="F54" s="41">
        <f t="shared" si="1"/>
        <v>45.897799999999997</v>
      </c>
      <c r="G54" s="41">
        <f t="shared" si="2"/>
        <v>172.11675</v>
      </c>
      <c r="H54" s="41">
        <f>+INGENIERIA!O54</f>
        <v>0</v>
      </c>
      <c r="I54" s="41">
        <f t="shared" si="3"/>
        <v>2512.9045500000002</v>
      </c>
      <c r="J54" s="41">
        <f t="shared" si="4"/>
        <v>402.06472800000006</v>
      </c>
      <c r="K54" s="41">
        <f t="shared" si="5"/>
        <v>2914.9692780000005</v>
      </c>
      <c r="M54" s="55" t="s">
        <v>285</v>
      </c>
      <c r="N54" s="56" t="s">
        <v>308</v>
      </c>
    </row>
    <row r="55" spans="1:14" ht="15">
      <c r="A55" s="2" t="s">
        <v>117</v>
      </c>
      <c r="B55" s="1" t="s">
        <v>118</v>
      </c>
      <c r="C55" s="14">
        <v>2733.31</v>
      </c>
      <c r="E55" s="41">
        <f t="shared" si="0"/>
        <v>2733.31</v>
      </c>
      <c r="F55" s="41">
        <f t="shared" si="1"/>
        <v>54.666200000000003</v>
      </c>
      <c r="G55" s="41">
        <f t="shared" si="2"/>
        <v>204.99824999999998</v>
      </c>
      <c r="H55" s="41">
        <f>+INGENIERIA!O55</f>
        <v>0</v>
      </c>
      <c r="I55" s="41">
        <f t="shared" si="3"/>
        <v>2992.9744500000002</v>
      </c>
      <c r="J55" s="41">
        <f t="shared" si="4"/>
        <v>478.87591200000003</v>
      </c>
      <c r="K55" s="41">
        <f t="shared" si="5"/>
        <v>3471.8503620000001</v>
      </c>
      <c r="M55" s="55" t="s">
        <v>285</v>
      </c>
      <c r="N55" s="56" t="s">
        <v>309</v>
      </c>
    </row>
    <row r="56" spans="1:14" ht="15" hidden="1">
      <c r="A56" s="2" t="s">
        <v>119</v>
      </c>
      <c r="B56" s="1" t="s">
        <v>120</v>
      </c>
      <c r="C56" s="14">
        <v>4352.29</v>
      </c>
      <c r="E56" s="41">
        <f t="shared" si="0"/>
        <v>4352.29</v>
      </c>
      <c r="F56" s="41">
        <f t="shared" si="1"/>
        <v>87.0458</v>
      </c>
      <c r="G56" s="41">
        <f t="shared" si="2"/>
        <v>326.42174999999997</v>
      </c>
      <c r="H56" s="41">
        <f>+INGENIERIA!O56</f>
        <v>0</v>
      </c>
      <c r="I56" s="41">
        <f t="shared" si="3"/>
        <v>4765.7575500000003</v>
      </c>
      <c r="J56" s="41">
        <f t="shared" si="4"/>
        <v>762.521208</v>
      </c>
      <c r="K56" s="41">
        <f t="shared" si="5"/>
        <v>5528.2787580000004</v>
      </c>
      <c r="M56" s="55" t="s">
        <v>265</v>
      </c>
      <c r="N56" s="56" t="s">
        <v>310</v>
      </c>
    </row>
    <row r="57" spans="1:14" ht="15" hidden="1">
      <c r="A57" s="2" t="s">
        <v>121</v>
      </c>
      <c r="B57" s="1" t="s">
        <v>122</v>
      </c>
      <c r="C57" s="14">
        <v>12530.63</v>
      </c>
      <c r="E57" s="41">
        <f t="shared" si="0"/>
        <v>12530.63</v>
      </c>
      <c r="F57" s="41">
        <f t="shared" si="1"/>
        <v>250.61259999999999</v>
      </c>
      <c r="G57" s="41">
        <f t="shared" si="2"/>
        <v>939.79724999999985</v>
      </c>
      <c r="H57" s="41">
        <f>+INGENIERIA!O57</f>
        <v>0</v>
      </c>
      <c r="I57" s="41">
        <f t="shared" si="3"/>
        <v>13721.039849999999</v>
      </c>
      <c r="J57" s="41">
        <f t="shared" si="4"/>
        <v>2195.3663759999999</v>
      </c>
      <c r="K57" s="41">
        <f t="shared" si="5"/>
        <v>15916.406225999999</v>
      </c>
      <c r="M57" s="55" t="s">
        <v>262</v>
      </c>
      <c r="N57" s="56" t="s">
        <v>311</v>
      </c>
    </row>
    <row r="58" spans="1:14" ht="15" hidden="1">
      <c r="A58" s="2" t="s">
        <v>123</v>
      </c>
      <c r="B58" s="1" t="s">
        <v>124</v>
      </c>
      <c r="C58" s="14">
        <v>4546.37</v>
      </c>
      <c r="E58" s="41">
        <f t="shared" si="0"/>
        <v>4546.37</v>
      </c>
      <c r="F58" s="41">
        <f t="shared" si="1"/>
        <v>90.927400000000006</v>
      </c>
      <c r="G58" s="41">
        <f t="shared" si="2"/>
        <v>340.97774999999996</v>
      </c>
      <c r="H58" s="41">
        <f>+INGENIERIA!O58</f>
        <v>0</v>
      </c>
      <c r="I58" s="41">
        <f t="shared" si="3"/>
        <v>4978.2751499999995</v>
      </c>
      <c r="J58" s="41">
        <f t="shared" si="4"/>
        <v>796.52402399999994</v>
      </c>
      <c r="K58" s="41">
        <f t="shared" si="5"/>
        <v>5774.7991739999998</v>
      </c>
      <c r="M58" s="55" t="s">
        <v>265</v>
      </c>
      <c r="N58" s="56" t="s">
        <v>312</v>
      </c>
    </row>
    <row r="59" spans="1:14" ht="15">
      <c r="A59" s="2" t="s">
        <v>125</v>
      </c>
      <c r="B59" s="1" t="s">
        <v>126</v>
      </c>
      <c r="C59" s="14">
        <v>2853.31</v>
      </c>
      <c r="E59" s="41">
        <f t="shared" si="0"/>
        <v>2853.31</v>
      </c>
      <c r="F59" s="41">
        <f t="shared" si="1"/>
        <v>57.066200000000002</v>
      </c>
      <c r="G59" s="41">
        <f t="shared" si="2"/>
        <v>213.99824999999998</v>
      </c>
      <c r="H59" s="41">
        <f>+INGENIERIA!O59</f>
        <v>0</v>
      </c>
      <c r="I59" s="41">
        <f t="shared" si="3"/>
        <v>3124.3744500000003</v>
      </c>
      <c r="J59" s="41">
        <f t="shared" si="4"/>
        <v>499.89991200000003</v>
      </c>
      <c r="K59" s="41">
        <f t="shared" si="5"/>
        <v>3624.2743620000001</v>
      </c>
      <c r="M59" s="55" t="s">
        <v>285</v>
      </c>
      <c r="N59" s="56" t="s">
        <v>313</v>
      </c>
    </row>
    <row r="60" spans="1:14" ht="15">
      <c r="A60" s="2" t="s">
        <v>127</v>
      </c>
      <c r="B60" s="1" t="s">
        <v>128</v>
      </c>
      <c r="C60" s="14">
        <v>4543.49</v>
      </c>
      <c r="E60" s="41">
        <f t="shared" si="0"/>
        <v>4543.49</v>
      </c>
      <c r="F60" s="41">
        <f t="shared" si="1"/>
        <v>90.869799999999998</v>
      </c>
      <c r="G60" s="41">
        <f t="shared" si="2"/>
        <v>340.76174999999995</v>
      </c>
      <c r="H60" s="41">
        <f>+INGENIERIA!O60</f>
        <v>0</v>
      </c>
      <c r="I60" s="41">
        <f t="shared" si="3"/>
        <v>4975.1215499999998</v>
      </c>
      <c r="J60" s="41">
        <f t="shared" si="4"/>
        <v>796.01944800000001</v>
      </c>
      <c r="K60" s="41">
        <f t="shared" si="5"/>
        <v>5771.1409979999999</v>
      </c>
      <c r="M60" s="55" t="s">
        <v>260</v>
      </c>
      <c r="N60" s="56" t="s">
        <v>314</v>
      </c>
    </row>
    <row r="61" spans="1:14" s="7" customFormat="1" hidden="1">
      <c r="A61" s="17" t="s">
        <v>129</v>
      </c>
      <c r="C61" s="7" t="s">
        <v>130</v>
      </c>
      <c r="E61" s="39" t="s">
        <v>130</v>
      </c>
      <c r="F61" s="39" t="s">
        <v>130</v>
      </c>
      <c r="G61" s="39" t="s">
        <v>130</v>
      </c>
      <c r="H61" s="39" t="s">
        <v>130</v>
      </c>
      <c r="I61" s="39" t="s">
        <v>130</v>
      </c>
      <c r="J61" s="39" t="s">
        <v>130</v>
      </c>
      <c r="K61" s="39" t="s">
        <v>130</v>
      </c>
    </row>
    <row r="62" spans="1:14" hidden="1">
      <c r="C62" s="19">
        <v>265608.40000000002</v>
      </c>
      <c r="E62" s="42">
        <f>SUM(E12:E60)</f>
        <v>265608.40000000008</v>
      </c>
      <c r="F62" s="42">
        <f t="shared" ref="F62:K62" si="6">SUM(F12:F60)</f>
        <v>5312.1680000000015</v>
      </c>
      <c r="G62" s="42">
        <f t="shared" si="6"/>
        <v>19920.629999999997</v>
      </c>
      <c r="H62" s="42">
        <f t="shared" si="6"/>
        <v>0</v>
      </c>
      <c r="I62" s="42">
        <f t="shared" si="6"/>
        <v>290841.19799999992</v>
      </c>
      <c r="J62" s="42">
        <f t="shared" si="6"/>
        <v>46534.59167999999</v>
      </c>
      <c r="K62" s="42">
        <f t="shared" si="6"/>
        <v>337375.78967999993</v>
      </c>
    </row>
    <row r="64" spans="1:14">
      <c r="A64" s="12" t="s">
        <v>131</v>
      </c>
    </row>
    <row r="65" spans="1:11">
      <c r="A65" s="2" t="s">
        <v>132</v>
      </c>
      <c r="B65" s="1" t="s">
        <v>133</v>
      </c>
      <c r="C65" s="14">
        <v>2004.5</v>
      </c>
      <c r="E65" s="41">
        <f>+C65</f>
        <v>2004.5</v>
      </c>
      <c r="F65" s="41">
        <f>+E65*2%</f>
        <v>40.090000000000003</v>
      </c>
      <c r="G65" s="41">
        <f>+E65*7.5%</f>
        <v>150.33750000000001</v>
      </c>
      <c r="H65" s="41">
        <f>+INGENIERIA!O65</f>
        <v>98.22</v>
      </c>
      <c r="I65" s="41">
        <f>SUM(E65:H65)</f>
        <v>2293.1474999999996</v>
      </c>
      <c r="J65" s="41">
        <f>+I65*16%</f>
        <v>366.90359999999993</v>
      </c>
      <c r="K65" s="41">
        <f>+I65+J65</f>
        <v>2660.0510999999997</v>
      </c>
    </row>
    <row r="66" spans="1:11">
      <c r="A66" s="2" t="s">
        <v>134</v>
      </c>
      <c r="B66" s="1" t="s">
        <v>135</v>
      </c>
      <c r="C66" s="14">
        <v>5485.44</v>
      </c>
      <c r="E66" s="41">
        <f t="shared" ref="E66:E109" si="7">+C66</f>
        <v>5485.44</v>
      </c>
      <c r="F66" s="41">
        <f t="shared" ref="F66:F109" si="8">+E66*2%</f>
        <v>109.7088</v>
      </c>
      <c r="G66" s="41">
        <f t="shared" ref="G66:G109" si="9">+E66*7.5%</f>
        <v>411.40799999999996</v>
      </c>
      <c r="H66" s="41">
        <f>+INGENIERIA!O66</f>
        <v>268.79000000000002</v>
      </c>
      <c r="I66" s="41">
        <f t="shared" ref="I66:I109" si="10">SUM(E66:H66)</f>
        <v>6275.3468000000003</v>
      </c>
      <c r="J66" s="41">
        <f t="shared" ref="J66:J109" si="11">+I66*16%</f>
        <v>1004.0554880000001</v>
      </c>
      <c r="K66" s="41">
        <f t="shared" ref="K66:K109" si="12">+I66+J66</f>
        <v>7279.4022880000002</v>
      </c>
    </row>
    <row r="67" spans="1:11">
      <c r="A67" s="2" t="s">
        <v>136</v>
      </c>
      <c r="B67" s="1" t="s">
        <v>137</v>
      </c>
      <c r="C67" s="14">
        <v>1927.77</v>
      </c>
      <c r="E67" s="41">
        <f t="shared" si="7"/>
        <v>1927.77</v>
      </c>
      <c r="F67" s="41">
        <f t="shared" si="8"/>
        <v>38.555399999999999</v>
      </c>
      <c r="G67" s="41">
        <f t="shared" si="9"/>
        <v>144.58275</v>
      </c>
      <c r="H67" s="41">
        <f>+INGENIERIA!O67</f>
        <v>94.46</v>
      </c>
      <c r="I67" s="41">
        <f t="shared" si="10"/>
        <v>2205.3681499999998</v>
      </c>
      <c r="J67" s="41">
        <f t="shared" si="11"/>
        <v>352.858904</v>
      </c>
      <c r="K67" s="41">
        <f t="shared" si="12"/>
        <v>2558.227054</v>
      </c>
    </row>
    <row r="68" spans="1:11">
      <c r="A68" s="2" t="s">
        <v>138</v>
      </c>
      <c r="B68" s="1" t="s">
        <v>139</v>
      </c>
      <c r="C68" s="14">
        <v>1334.95</v>
      </c>
      <c r="E68" s="41">
        <f t="shared" si="7"/>
        <v>1334.95</v>
      </c>
      <c r="F68" s="41">
        <f t="shared" si="8"/>
        <v>26.699000000000002</v>
      </c>
      <c r="G68" s="41">
        <f t="shared" si="9"/>
        <v>100.12125</v>
      </c>
      <c r="H68" s="41">
        <f>+INGENIERIA!O68</f>
        <v>65.41</v>
      </c>
      <c r="I68" s="41">
        <f t="shared" si="10"/>
        <v>1527.1802500000001</v>
      </c>
      <c r="J68" s="41">
        <f t="shared" si="11"/>
        <v>244.34884000000002</v>
      </c>
      <c r="K68" s="41">
        <f t="shared" si="12"/>
        <v>1771.5290900000002</v>
      </c>
    </row>
    <row r="69" spans="1:11">
      <c r="A69" s="2" t="s">
        <v>140</v>
      </c>
      <c r="B69" s="1" t="s">
        <v>141</v>
      </c>
      <c r="C69" s="14">
        <v>2996.14</v>
      </c>
      <c r="E69" s="41">
        <f t="shared" si="7"/>
        <v>2996.14</v>
      </c>
      <c r="F69" s="41">
        <f t="shared" si="8"/>
        <v>59.922799999999995</v>
      </c>
      <c r="G69" s="41">
        <f t="shared" si="9"/>
        <v>224.7105</v>
      </c>
      <c r="H69" s="41">
        <f>+INGENIERIA!O69</f>
        <v>146.81</v>
      </c>
      <c r="I69" s="41">
        <f t="shared" si="10"/>
        <v>3427.5832999999998</v>
      </c>
      <c r="J69" s="41">
        <f t="shared" si="11"/>
        <v>548.41332799999998</v>
      </c>
      <c r="K69" s="41">
        <f t="shared" si="12"/>
        <v>3975.9966279999999</v>
      </c>
    </row>
    <row r="70" spans="1:11">
      <c r="A70" s="2" t="s">
        <v>142</v>
      </c>
      <c r="B70" s="1" t="s">
        <v>143</v>
      </c>
      <c r="C70" s="14">
        <v>3584.3</v>
      </c>
      <c r="E70" s="41">
        <f t="shared" si="7"/>
        <v>3584.3</v>
      </c>
      <c r="F70" s="41">
        <f t="shared" si="8"/>
        <v>71.686000000000007</v>
      </c>
      <c r="G70" s="41">
        <f t="shared" si="9"/>
        <v>268.82249999999999</v>
      </c>
      <c r="H70" s="41">
        <f>+INGENIERIA!O70</f>
        <v>0</v>
      </c>
      <c r="I70" s="41">
        <f t="shared" si="10"/>
        <v>3924.8085000000001</v>
      </c>
      <c r="J70" s="41">
        <f t="shared" si="11"/>
        <v>627.96936000000005</v>
      </c>
      <c r="K70" s="41">
        <f t="shared" si="12"/>
        <v>4552.7778600000001</v>
      </c>
    </row>
    <row r="71" spans="1:11">
      <c r="A71" s="2" t="s">
        <v>144</v>
      </c>
      <c r="B71" s="1" t="s">
        <v>145</v>
      </c>
      <c r="C71" s="14">
        <v>979.83</v>
      </c>
      <c r="E71" s="41">
        <f t="shared" si="7"/>
        <v>979.83</v>
      </c>
      <c r="F71" s="41">
        <f t="shared" si="8"/>
        <v>19.596600000000002</v>
      </c>
      <c r="G71" s="41">
        <f t="shared" si="9"/>
        <v>73.487250000000003</v>
      </c>
      <c r="H71" s="41">
        <f>+INGENIERIA!O71</f>
        <v>48.01</v>
      </c>
      <c r="I71" s="41">
        <f t="shared" si="10"/>
        <v>1120.9238499999999</v>
      </c>
      <c r="J71" s="41">
        <f t="shared" si="11"/>
        <v>179.34781599999999</v>
      </c>
      <c r="K71" s="41">
        <f t="shared" si="12"/>
        <v>1300.2716659999999</v>
      </c>
    </row>
    <row r="72" spans="1:11">
      <c r="A72" s="2" t="s">
        <v>146</v>
      </c>
      <c r="B72" s="1" t="s">
        <v>147</v>
      </c>
      <c r="C72" s="14">
        <v>3119.85</v>
      </c>
      <c r="E72" s="41">
        <f t="shared" si="7"/>
        <v>3119.85</v>
      </c>
      <c r="F72" s="41">
        <f t="shared" si="8"/>
        <v>62.396999999999998</v>
      </c>
      <c r="G72" s="41">
        <f t="shared" si="9"/>
        <v>233.98874999999998</v>
      </c>
      <c r="H72" s="41">
        <f>+INGENIERIA!O72</f>
        <v>0</v>
      </c>
      <c r="I72" s="41">
        <f t="shared" si="10"/>
        <v>3416.2357499999998</v>
      </c>
      <c r="J72" s="41">
        <f t="shared" si="11"/>
        <v>546.59771999999998</v>
      </c>
      <c r="K72" s="41">
        <f t="shared" si="12"/>
        <v>3962.8334699999996</v>
      </c>
    </row>
    <row r="73" spans="1:11">
      <c r="A73" s="2" t="s">
        <v>148</v>
      </c>
      <c r="B73" s="1" t="s">
        <v>149</v>
      </c>
      <c r="C73" s="14">
        <v>2854.69</v>
      </c>
      <c r="E73" s="41">
        <f t="shared" si="7"/>
        <v>2854.69</v>
      </c>
      <c r="F73" s="41">
        <f t="shared" si="8"/>
        <v>57.093800000000002</v>
      </c>
      <c r="G73" s="41">
        <f t="shared" si="9"/>
        <v>214.10175000000001</v>
      </c>
      <c r="H73" s="41">
        <f>+INGENIERIA!O73</f>
        <v>139.88</v>
      </c>
      <c r="I73" s="41">
        <f t="shared" si="10"/>
        <v>3265.7655500000001</v>
      </c>
      <c r="J73" s="41">
        <f t="shared" si="11"/>
        <v>522.52248800000007</v>
      </c>
      <c r="K73" s="41">
        <f t="shared" si="12"/>
        <v>3788.2880380000001</v>
      </c>
    </row>
    <row r="74" spans="1:11">
      <c r="A74" s="2" t="s">
        <v>150</v>
      </c>
      <c r="B74" s="1" t="s">
        <v>151</v>
      </c>
      <c r="C74" s="14">
        <v>5649.17</v>
      </c>
      <c r="E74" s="41">
        <f t="shared" si="7"/>
        <v>5649.17</v>
      </c>
      <c r="F74" s="41">
        <f t="shared" si="8"/>
        <v>112.9834</v>
      </c>
      <c r="G74" s="41">
        <f t="shared" si="9"/>
        <v>423.68774999999999</v>
      </c>
      <c r="H74" s="41">
        <f>+INGENIERIA!O74</f>
        <v>276.81</v>
      </c>
      <c r="I74" s="41">
        <f t="shared" si="10"/>
        <v>6462.6511500000006</v>
      </c>
      <c r="J74" s="41">
        <f t="shared" si="11"/>
        <v>1034.0241840000001</v>
      </c>
      <c r="K74" s="41">
        <f t="shared" si="12"/>
        <v>7496.6753340000005</v>
      </c>
    </row>
    <row r="75" spans="1:11">
      <c r="A75" s="2" t="s">
        <v>152</v>
      </c>
      <c r="B75" s="1" t="s">
        <v>153</v>
      </c>
      <c r="C75" s="14">
        <v>3805.75</v>
      </c>
      <c r="E75" s="41">
        <f t="shared" si="7"/>
        <v>3805.75</v>
      </c>
      <c r="F75" s="41">
        <f t="shared" si="8"/>
        <v>76.114999999999995</v>
      </c>
      <c r="G75" s="41">
        <f t="shared" si="9"/>
        <v>285.43124999999998</v>
      </c>
      <c r="H75" s="41">
        <f>+INGENIERIA!O75</f>
        <v>186.48</v>
      </c>
      <c r="I75" s="41">
        <f t="shared" si="10"/>
        <v>4353.776249999999</v>
      </c>
      <c r="J75" s="41">
        <f t="shared" si="11"/>
        <v>696.60419999999988</v>
      </c>
      <c r="K75" s="41">
        <f t="shared" si="12"/>
        <v>5050.3804499999987</v>
      </c>
    </row>
    <row r="76" spans="1:11">
      <c r="A76" s="2" t="s">
        <v>154</v>
      </c>
      <c r="B76" s="1" t="s">
        <v>155</v>
      </c>
      <c r="C76" s="14">
        <v>690.24</v>
      </c>
      <c r="E76" s="41">
        <f t="shared" si="7"/>
        <v>690.24</v>
      </c>
      <c r="F76" s="41">
        <f t="shared" si="8"/>
        <v>13.8048</v>
      </c>
      <c r="G76" s="41">
        <f t="shared" si="9"/>
        <v>51.768000000000001</v>
      </c>
      <c r="H76" s="41">
        <f>+INGENIERIA!O76</f>
        <v>33.82</v>
      </c>
      <c r="I76" s="41">
        <f t="shared" si="10"/>
        <v>789.63280000000009</v>
      </c>
      <c r="J76" s="41">
        <f t="shared" si="11"/>
        <v>126.34124800000002</v>
      </c>
      <c r="K76" s="41">
        <f t="shared" si="12"/>
        <v>915.97404800000015</v>
      </c>
    </row>
    <row r="77" spans="1:11">
      <c r="A77" s="2" t="s">
        <v>156</v>
      </c>
      <c r="B77" s="1" t="s">
        <v>157</v>
      </c>
      <c r="C77" s="14">
        <v>818.87</v>
      </c>
      <c r="E77" s="41">
        <f t="shared" si="7"/>
        <v>818.87</v>
      </c>
      <c r="F77" s="41">
        <f t="shared" si="8"/>
        <v>16.377400000000002</v>
      </c>
      <c r="G77" s="41">
        <f t="shared" si="9"/>
        <v>61.41525</v>
      </c>
      <c r="H77" s="41">
        <f>+INGENIERIA!O77</f>
        <v>40.119999999999997</v>
      </c>
      <c r="I77" s="41">
        <f t="shared" si="10"/>
        <v>936.78264999999999</v>
      </c>
      <c r="J77" s="41">
        <f t="shared" si="11"/>
        <v>149.88522399999999</v>
      </c>
      <c r="K77" s="41">
        <f t="shared" si="12"/>
        <v>1086.667874</v>
      </c>
    </row>
    <row r="78" spans="1:11">
      <c r="A78" s="2" t="s">
        <v>158</v>
      </c>
      <c r="B78" s="1" t="s">
        <v>159</v>
      </c>
      <c r="C78" s="14">
        <v>3487.96</v>
      </c>
      <c r="E78" s="41">
        <f t="shared" si="7"/>
        <v>3487.96</v>
      </c>
      <c r="F78" s="41">
        <f t="shared" si="8"/>
        <v>69.759200000000007</v>
      </c>
      <c r="G78" s="41">
        <f t="shared" si="9"/>
        <v>261.59699999999998</v>
      </c>
      <c r="H78" s="41">
        <f>+INGENIERIA!O78</f>
        <v>0</v>
      </c>
      <c r="I78" s="41">
        <f t="shared" si="10"/>
        <v>3819.3162000000002</v>
      </c>
      <c r="J78" s="41">
        <f t="shared" si="11"/>
        <v>611.09059200000002</v>
      </c>
      <c r="K78" s="41">
        <f t="shared" si="12"/>
        <v>4430.4067919999998</v>
      </c>
    </row>
    <row r="79" spans="1:11">
      <c r="A79" s="2" t="s">
        <v>160</v>
      </c>
      <c r="B79" s="1" t="s">
        <v>161</v>
      </c>
      <c r="C79" s="14">
        <v>4545.57</v>
      </c>
      <c r="E79" s="41">
        <f t="shared" si="7"/>
        <v>4545.57</v>
      </c>
      <c r="F79" s="41">
        <f t="shared" si="8"/>
        <v>90.9114</v>
      </c>
      <c r="G79" s="41">
        <f t="shared" si="9"/>
        <v>340.91774999999996</v>
      </c>
      <c r="H79" s="41">
        <f>+INGENIERIA!O79</f>
        <v>0</v>
      </c>
      <c r="I79" s="41">
        <f t="shared" si="10"/>
        <v>4977.3991499999993</v>
      </c>
      <c r="J79" s="41">
        <f t="shared" si="11"/>
        <v>796.3838639999999</v>
      </c>
      <c r="K79" s="41">
        <f t="shared" si="12"/>
        <v>5773.7830139999987</v>
      </c>
    </row>
    <row r="80" spans="1:11">
      <c r="A80" s="2" t="s">
        <v>162</v>
      </c>
      <c r="B80" s="1" t="s">
        <v>163</v>
      </c>
      <c r="C80" s="14">
        <v>2375.91</v>
      </c>
      <c r="E80" s="41">
        <f t="shared" si="7"/>
        <v>2375.91</v>
      </c>
      <c r="F80" s="41">
        <f t="shared" si="8"/>
        <v>47.5182</v>
      </c>
      <c r="G80" s="41">
        <f t="shared" si="9"/>
        <v>178.19324999999998</v>
      </c>
      <c r="H80" s="41">
        <f>+INGENIERIA!O80</f>
        <v>0</v>
      </c>
      <c r="I80" s="41">
        <f t="shared" si="10"/>
        <v>2601.6214499999996</v>
      </c>
      <c r="J80" s="41">
        <f t="shared" si="11"/>
        <v>416.25943199999995</v>
      </c>
      <c r="K80" s="41">
        <f t="shared" si="12"/>
        <v>3017.8808819999995</v>
      </c>
    </row>
    <row r="81" spans="1:11">
      <c r="A81" s="2" t="s">
        <v>164</v>
      </c>
      <c r="B81" s="1" t="s">
        <v>165</v>
      </c>
      <c r="C81" s="14">
        <v>1983</v>
      </c>
      <c r="E81" s="41">
        <f t="shared" si="7"/>
        <v>1983</v>
      </c>
      <c r="F81" s="41">
        <f t="shared" si="8"/>
        <v>39.660000000000004</v>
      </c>
      <c r="G81" s="41">
        <f t="shared" si="9"/>
        <v>148.72499999999999</v>
      </c>
      <c r="H81" s="41">
        <f>+INGENIERIA!O81</f>
        <v>0</v>
      </c>
      <c r="I81" s="41">
        <f t="shared" si="10"/>
        <v>2171.3850000000002</v>
      </c>
      <c r="J81" s="41">
        <f t="shared" si="11"/>
        <v>347.42160000000007</v>
      </c>
      <c r="K81" s="41">
        <f t="shared" si="12"/>
        <v>2518.8066000000003</v>
      </c>
    </row>
    <row r="82" spans="1:11">
      <c r="A82" s="2" t="s">
        <v>166</v>
      </c>
      <c r="B82" s="1" t="s">
        <v>167</v>
      </c>
      <c r="C82" s="14">
        <v>1997.42</v>
      </c>
      <c r="E82" s="41">
        <f t="shared" si="7"/>
        <v>1997.42</v>
      </c>
      <c r="F82" s="41">
        <f t="shared" si="8"/>
        <v>39.948399999999999</v>
      </c>
      <c r="G82" s="41">
        <f t="shared" si="9"/>
        <v>149.8065</v>
      </c>
      <c r="H82" s="41">
        <f>+INGENIERIA!O82</f>
        <v>97.87</v>
      </c>
      <c r="I82" s="41">
        <f t="shared" si="10"/>
        <v>2285.0448999999999</v>
      </c>
      <c r="J82" s="41">
        <f t="shared" si="11"/>
        <v>365.60718399999996</v>
      </c>
      <c r="K82" s="41">
        <f t="shared" si="12"/>
        <v>2650.6520839999998</v>
      </c>
    </row>
    <row r="83" spans="1:11">
      <c r="A83" s="2" t="s">
        <v>168</v>
      </c>
      <c r="B83" s="1" t="s">
        <v>169</v>
      </c>
      <c r="C83" s="14">
        <v>2679.17</v>
      </c>
      <c r="E83" s="41">
        <f t="shared" si="7"/>
        <v>2679.17</v>
      </c>
      <c r="F83" s="41">
        <f t="shared" si="8"/>
        <v>53.583400000000005</v>
      </c>
      <c r="G83" s="41">
        <f t="shared" si="9"/>
        <v>200.93774999999999</v>
      </c>
      <c r="H83" s="41">
        <f>+INGENIERIA!O83</f>
        <v>131.28</v>
      </c>
      <c r="I83" s="41">
        <f t="shared" si="10"/>
        <v>3064.9711500000003</v>
      </c>
      <c r="J83" s="41">
        <f t="shared" si="11"/>
        <v>490.39538400000004</v>
      </c>
      <c r="K83" s="41">
        <f t="shared" si="12"/>
        <v>3555.3665340000002</v>
      </c>
    </row>
    <row r="84" spans="1:11">
      <c r="A84" s="2" t="s">
        <v>170</v>
      </c>
      <c r="B84" s="1" t="s">
        <v>171</v>
      </c>
      <c r="C84" s="14">
        <v>6325.8</v>
      </c>
      <c r="E84" s="41">
        <f t="shared" si="7"/>
        <v>6325.8</v>
      </c>
      <c r="F84" s="41">
        <f t="shared" si="8"/>
        <v>126.51600000000001</v>
      </c>
      <c r="G84" s="41">
        <f t="shared" si="9"/>
        <v>474.435</v>
      </c>
      <c r="H84" s="41">
        <f>+INGENIERIA!O84</f>
        <v>0</v>
      </c>
      <c r="I84" s="41">
        <f t="shared" si="10"/>
        <v>6926.7510000000002</v>
      </c>
      <c r="J84" s="41">
        <f t="shared" si="11"/>
        <v>1108.28016</v>
      </c>
      <c r="K84" s="41">
        <f t="shared" si="12"/>
        <v>8035.0311600000005</v>
      </c>
    </row>
    <row r="85" spans="1:11">
      <c r="A85" s="2" t="s">
        <v>172</v>
      </c>
      <c r="B85" s="1" t="s">
        <v>173</v>
      </c>
      <c r="C85" s="14">
        <v>3028.2</v>
      </c>
      <c r="E85" s="41">
        <f t="shared" si="7"/>
        <v>3028.2</v>
      </c>
      <c r="F85" s="41">
        <f t="shared" si="8"/>
        <v>60.564</v>
      </c>
      <c r="G85" s="41">
        <f t="shared" si="9"/>
        <v>227.11499999999998</v>
      </c>
      <c r="H85" s="41">
        <f>+INGENIERIA!O85</f>
        <v>148.38</v>
      </c>
      <c r="I85" s="41">
        <f t="shared" si="10"/>
        <v>3464.2589999999996</v>
      </c>
      <c r="J85" s="41">
        <f t="shared" si="11"/>
        <v>554.28143999999998</v>
      </c>
      <c r="K85" s="41">
        <f t="shared" si="12"/>
        <v>4018.5404399999998</v>
      </c>
    </row>
    <row r="86" spans="1:11">
      <c r="A86" s="2" t="s">
        <v>174</v>
      </c>
      <c r="B86" s="1" t="s">
        <v>175</v>
      </c>
      <c r="C86" s="14">
        <v>4625.4399999999996</v>
      </c>
      <c r="E86" s="41">
        <f t="shared" si="7"/>
        <v>4625.4399999999996</v>
      </c>
      <c r="F86" s="41">
        <f t="shared" si="8"/>
        <v>92.508799999999994</v>
      </c>
      <c r="G86" s="41">
        <f t="shared" si="9"/>
        <v>346.90799999999996</v>
      </c>
      <c r="H86" s="41">
        <f>+INGENIERIA!O86</f>
        <v>0</v>
      </c>
      <c r="I86" s="41">
        <f t="shared" si="10"/>
        <v>5064.8567999999996</v>
      </c>
      <c r="J86" s="41">
        <f t="shared" si="11"/>
        <v>810.37708799999996</v>
      </c>
      <c r="K86" s="41">
        <f t="shared" si="12"/>
        <v>5875.2338879999998</v>
      </c>
    </row>
    <row r="87" spans="1:11">
      <c r="A87" s="2" t="s">
        <v>176</v>
      </c>
      <c r="B87" s="1" t="s">
        <v>177</v>
      </c>
      <c r="C87" s="14">
        <v>1241.24</v>
      </c>
      <c r="E87" s="41">
        <f t="shared" si="7"/>
        <v>1241.24</v>
      </c>
      <c r="F87" s="41">
        <f t="shared" si="8"/>
        <v>24.8248</v>
      </c>
      <c r="G87" s="41">
        <f t="shared" si="9"/>
        <v>93.093000000000004</v>
      </c>
      <c r="H87" s="41">
        <f>+INGENIERIA!O87</f>
        <v>60.82</v>
      </c>
      <c r="I87" s="41">
        <f t="shared" si="10"/>
        <v>1419.9778000000001</v>
      </c>
      <c r="J87" s="41">
        <f t="shared" si="11"/>
        <v>227.19644800000003</v>
      </c>
      <c r="K87" s="41">
        <f t="shared" si="12"/>
        <v>1647.1742480000003</v>
      </c>
    </row>
    <row r="88" spans="1:11">
      <c r="A88" s="2" t="s">
        <v>178</v>
      </c>
      <c r="B88" s="1" t="s">
        <v>179</v>
      </c>
      <c r="C88" s="14">
        <v>4512.53</v>
      </c>
      <c r="E88" s="41">
        <f t="shared" si="7"/>
        <v>4512.53</v>
      </c>
      <c r="F88" s="41">
        <f t="shared" si="8"/>
        <v>90.250599999999991</v>
      </c>
      <c r="G88" s="41">
        <f t="shared" si="9"/>
        <v>338.43974999999995</v>
      </c>
      <c r="H88" s="41">
        <f>+INGENIERIA!O88</f>
        <v>0</v>
      </c>
      <c r="I88" s="41">
        <f t="shared" si="10"/>
        <v>4941.2203499999996</v>
      </c>
      <c r="J88" s="41">
        <f t="shared" si="11"/>
        <v>790.59525599999995</v>
      </c>
      <c r="K88" s="41">
        <f t="shared" si="12"/>
        <v>5731.8156059999992</v>
      </c>
    </row>
    <row r="89" spans="1:11">
      <c r="A89" s="2" t="s">
        <v>180</v>
      </c>
      <c r="B89" s="1" t="s">
        <v>181</v>
      </c>
      <c r="C89" s="14">
        <v>4166.59</v>
      </c>
      <c r="E89" s="41">
        <f t="shared" si="7"/>
        <v>4166.59</v>
      </c>
      <c r="F89" s="41">
        <f t="shared" si="8"/>
        <v>83.331800000000001</v>
      </c>
      <c r="G89" s="41">
        <f t="shared" si="9"/>
        <v>312.49425000000002</v>
      </c>
      <c r="H89" s="41">
        <f>+INGENIERIA!O89</f>
        <v>0</v>
      </c>
      <c r="I89" s="41">
        <f t="shared" si="10"/>
        <v>4562.4160499999998</v>
      </c>
      <c r="J89" s="41">
        <f t="shared" si="11"/>
        <v>729.98656800000003</v>
      </c>
      <c r="K89" s="41">
        <f t="shared" si="12"/>
        <v>5292.4026180000001</v>
      </c>
    </row>
    <row r="90" spans="1:11">
      <c r="A90" s="2" t="s">
        <v>182</v>
      </c>
      <c r="B90" s="1" t="s">
        <v>183</v>
      </c>
      <c r="C90" s="14">
        <v>6129.67</v>
      </c>
      <c r="E90" s="41">
        <f t="shared" si="7"/>
        <v>6129.67</v>
      </c>
      <c r="F90" s="41">
        <f t="shared" si="8"/>
        <v>122.5934</v>
      </c>
      <c r="G90" s="41">
        <f t="shared" si="9"/>
        <v>459.72525000000002</v>
      </c>
      <c r="H90" s="41">
        <f>+INGENIERIA!O90</f>
        <v>0</v>
      </c>
      <c r="I90" s="41">
        <f t="shared" si="10"/>
        <v>6711.9886500000002</v>
      </c>
      <c r="J90" s="41">
        <f t="shared" si="11"/>
        <v>1073.9181840000001</v>
      </c>
      <c r="K90" s="41">
        <f t="shared" si="12"/>
        <v>7785.9068340000003</v>
      </c>
    </row>
    <row r="91" spans="1:11">
      <c r="A91" s="2" t="s">
        <v>184</v>
      </c>
      <c r="B91" s="1" t="s">
        <v>185</v>
      </c>
      <c r="C91" s="14">
        <v>2569.27</v>
      </c>
      <c r="E91" s="41">
        <f t="shared" si="7"/>
        <v>2569.27</v>
      </c>
      <c r="F91" s="41">
        <f t="shared" si="8"/>
        <v>51.385400000000004</v>
      </c>
      <c r="G91" s="41">
        <f t="shared" si="9"/>
        <v>192.69524999999999</v>
      </c>
      <c r="H91" s="41">
        <f>+INGENIERIA!O91</f>
        <v>125.89</v>
      </c>
      <c r="I91" s="41">
        <f t="shared" si="10"/>
        <v>2939.2406500000002</v>
      </c>
      <c r="J91" s="41">
        <f t="shared" si="11"/>
        <v>470.27850400000005</v>
      </c>
      <c r="K91" s="41">
        <f t="shared" si="12"/>
        <v>3409.5191540000001</v>
      </c>
    </row>
    <row r="92" spans="1:11">
      <c r="A92" s="2" t="s">
        <v>186</v>
      </c>
      <c r="B92" s="1" t="s">
        <v>187</v>
      </c>
      <c r="C92" s="14">
        <v>1847.45</v>
      </c>
      <c r="E92" s="41">
        <f t="shared" si="7"/>
        <v>1847.45</v>
      </c>
      <c r="F92" s="41">
        <f t="shared" si="8"/>
        <v>36.949000000000005</v>
      </c>
      <c r="G92" s="41">
        <f t="shared" si="9"/>
        <v>138.55875</v>
      </c>
      <c r="H92" s="41">
        <f>+INGENIERIA!O92</f>
        <v>90.53</v>
      </c>
      <c r="I92" s="41">
        <f t="shared" si="10"/>
        <v>2113.4877500000002</v>
      </c>
      <c r="J92" s="41">
        <f t="shared" si="11"/>
        <v>338.15804000000003</v>
      </c>
      <c r="K92" s="41">
        <f t="shared" si="12"/>
        <v>2451.6457900000005</v>
      </c>
    </row>
    <row r="93" spans="1:11">
      <c r="A93" s="2" t="s">
        <v>188</v>
      </c>
      <c r="B93" s="1" t="s">
        <v>189</v>
      </c>
      <c r="C93" s="14">
        <v>5578.64</v>
      </c>
      <c r="E93" s="41">
        <f t="shared" si="7"/>
        <v>5578.64</v>
      </c>
      <c r="F93" s="41">
        <f t="shared" si="8"/>
        <v>111.57280000000002</v>
      </c>
      <c r="G93" s="41">
        <f t="shared" si="9"/>
        <v>418.39800000000002</v>
      </c>
      <c r="H93" s="41">
        <f>+INGENIERIA!O93</f>
        <v>0</v>
      </c>
      <c r="I93" s="41">
        <f t="shared" si="10"/>
        <v>6108.6108000000004</v>
      </c>
      <c r="J93" s="41">
        <f t="shared" si="11"/>
        <v>977.37772800000005</v>
      </c>
      <c r="K93" s="41">
        <f t="shared" si="12"/>
        <v>7085.9885280000008</v>
      </c>
    </row>
    <row r="94" spans="1:11">
      <c r="A94" s="2" t="s">
        <v>190</v>
      </c>
      <c r="B94" s="1" t="s">
        <v>191</v>
      </c>
      <c r="C94" s="14">
        <v>2870.32</v>
      </c>
      <c r="E94" s="41">
        <f t="shared" si="7"/>
        <v>2870.32</v>
      </c>
      <c r="F94" s="41">
        <f t="shared" si="8"/>
        <v>57.406400000000005</v>
      </c>
      <c r="G94" s="41">
        <f t="shared" si="9"/>
        <v>215.274</v>
      </c>
      <c r="H94" s="41">
        <f>+INGENIERIA!O94</f>
        <v>0</v>
      </c>
      <c r="I94" s="41">
        <f t="shared" si="10"/>
        <v>3143.0003999999999</v>
      </c>
      <c r="J94" s="41">
        <f t="shared" si="11"/>
        <v>502.880064</v>
      </c>
      <c r="K94" s="41">
        <f t="shared" si="12"/>
        <v>3645.8804639999998</v>
      </c>
    </row>
    <row r="95" spans="1:11">
      <c r="A95" s="2" t="s">
        <v>192</v>
      </c>
      <c r="B95" s="1" t="s">
        <v>193</v>
      </c>
      <c r="C95" s="14">
        <v>1651.43</v>
      </c>
      <c r="E95" s="41">
        <f t="shared" si="7"/>
        <v>1651.43</v>
      </c>
      <c r="F95" s="41">
        <f t="shared" si="8"/>
        <v>33.028600000000004</v>
      </c>
      <c r="G95" s="41">
        <f t="shared" si="9"/>
        <v>123.85724999999999</v>
      </c>
      <c r="H95" s="41">
        <f>+INGENIERIA!O95</f>
        <v>0</v>
      </c>
      <c r="I95" s="41">
        <f t="shared" si="10"/>
        <v>1808.3158500000002</v>
      </c>
      <c r="J95" s="41">
        <f t="shared" si="11"/>
        <v>289.33053600000005</v>
      </c>
      <c r="K95" s="41">
        <f t="shared" si="12"/>
        <v>2097.6463860000003</v>
      </c>
    </row>
    <row r="96" spans="1:11">
      <c r="A96" s="2" t="s">
        <v>194</v>
      </c>
      <c r="B96" s="1" t="s">
        <v>195</v>
      </c>
      <c r="C96" s="14">
        <v>6159.64</v>
      </c>
      <c r="E96" s="41">
        <f t="shared" si="7"/>
        <v>6159.64</v>
      </c>
      <c r="F96" s="41">
        <f t="shared" si="8"/>
        <v>123.19280000000001</v>
      </c>
      <c r="G96" s="41">
        <f t="shared" si="9"/>
        <v>461.97300000000001</v>
      </c>
      <c r="H96" s="41">
        <f>+INGENIERIA!O96</f>
        <v>0</v>
      </c>
      <c r="I96" s="41">
        <f t="shared" si="10"/>
        <v>6744.8058000000001</v>
      </c>
      <c r="J96" s="41">
        <f t="shared" si="11"/>
        <v>1079.1689280000001</v>
      </c>
      <c r="K96" s="41">
        <f t="shared" si="12"/>
        <v>7823.9747280000001</v>
      </c>
    </row>
    <row r="97" spans="1:11">
      <c r="A97" s="2" t="s">
        <v>196</v>
      </c>
      <c r="B97" s="1" t="s">
        <v>197</v>
      </c>
      <c r="C97" s="14">
        <v>3517.61</v>
      </c>
      <c r="E97" s="41">
        <f t="shared" si="7"/>
        <v>3517.61</v>
      </c>
      <c r="F97" s="41">
        <f t="shared" si="8"/>
        <v>70.352200000000011</v>
      </c>
      <c r="G97" s="41">
        <f t="shared" si="9"/>
        <v>263.82074999999998</v>
      </c>
      <c r="H97" s="41">
        <f>+INGENIERIA!O97</f>
        <v>172.36</v>
      </c>
      <c r="I97" s="41">
        <f t="shared" si="10"/>
        <v>4024.1429499999999</v>
      </c>
      <c r="J97" s="41">
        <f t="shared" si="11"/>
        <v>643.86287200000004</v>
      </c>
      <c r="K97" s="41">
        <f t="shared" si="12"/>
        <v>4668.0058220000001</v>
      </c>
    </row>
    <row r="98" spans="1:11">
      <c r="A98" s="2" t="s">
        <v>198</v>
      </c>
      <c r="B98" s="1" t="s">
        <v>199</v>
      </c>
      <c r="C98" s="14">
        <v>2339.9</v>
      </c>
      <c r="E98" s="41">
        <f t="shared" si="7"/>
        <v>2339.9</v>
      </c>
      <c r="F98" s="41">
        <f t="shared" si="8"/>
        <v>46.798000000000002</v>
      </c>
      <c r="G98" s="41">
        <f t="shared" si="9"/>
        <v>175.49250000000001</v>
      </c>
      <c r="H98" s="41">
        <f>+INGENIERIA!O98</f>
        <v>0</v>
      </c>
      <c r="I98" s="41">
        <f t="shared" si="10"/>
        <v>2562.1905000000002</v>
      </c>
      <c r="J98" s="41">
        <f t="shared" si="11"/>
        <v>409.95048000000003</v>
      </c>
      <c r="K98" s="41">
        <f t="shared" si="12"/>
        <v>2972.1409800000001</v>
      </c>
    </row>
    <row r="99" spans="1:11">
      <c r="A99" s="2" t="s">
        <v>200</v>
      </c>
      <c r="B99" s="1" t="s">
        <v>201</v>
      </c>
      <c r="C99" s="14">
        <v>2210.2800000000002</v>
      </c>
      <c r="E99" s="41">
        <f t="shared" si="7"/>
        <v>2210.2800000000002</v>
      </c>
      <c r="F99" s="41">
        <f t="shared" si="8"/>
        <v>44.205600000000004</v>
      </c>
      <c r="G99" s="41">
        <f t="shared" si="9"/>
        <v>165.77100000000002</v>
      </c>
      <c r="H99" s="41">
        <f>+INGENIERIA!O99</f>
        <v>108.3</v>
      </c>
      <c r="I99" s="41">
        <f t="shared" si="10"/>
        <v>2528.5566000000003</v>
      </c>
      <c r="J99" s="41">
        <f t="shared" si="11"/>
        <v>404.56905600000005</v>
      </c>
      <c r="K99" s="41">
        <f t="shared" si="12"/>
        <v>2933.1256560000002</v>
      </c>
    </row>
    <row r="100" spans="1:11">
      <c r="A100" s="2" t="s">
        <v>202</v>
      </c>
      <c r="B100" s="1" t="s">
        <v>203</v>
      </c>
      <c r="C100" s="14">
        <v>1486.34</v>
      </c>
      <c r="E100" s="41">
        <f t="shared" si="7"/>
        <v>1486.34</v>
      </c>
      <c r="F100" s="41">
        <f t="shared" si="8"/>
        <v>29.726799999999997</v>
      </c>
      <c r="G100" s="41">
        <f t="shared" si="9"/>
        <v>111.4755</v>
      </c>
      <c r="H100" s="41">
        <f>+INGENIERIA!O100</f>
        <v>72.83</v>
      </c>
      <c r="I100" s="41">
        <f t="shared" si="10"/>
        <v>1700.3722999999998</v>
      </c>
      <c r="J100" s="41">
        <f t="shared" si="11"/>
        <v>272.05956799999996</v>
      </c>
      <c r="K100" s="41">
        <f t="shared" si="12"/>
        <v>1972.4318679999997</v>
      </c>
    </row>
    <row r="101" spans="1:11">
      <c r="A101" s="2" t="s">
        <v>204</v>
      </c>
      <c r="B101" s="1" t="s">
        <v>205</v>
      </c>
      <c r="C101" s="14">
        <v>2635.73</v>
      </c>
      <c r="E101" s="41">
        <f t="shared" si="7"/>
        <v>2635.73</v>
      </c>
      <c r="F101" s="41">
        <f t="shared" si="8"/>
        <v>52.714600000000004</v>
      </c>
      <c r="G101" s="41">
        <f t="shared" si="9"/>
        <v>197.67974999999998</v>
      </c>
      <c r="H101" s="41">
        <f>+INGENIERIA!O101</f>
        <v>129.15</v>
      </c>
      <c r="I101" s="41">
        <f t="shared" si="10"/>
        <v>3015.2743499999997</v>
      </c>
      <c r="J101" s="41">
        <f t="shared" si="11"/>
        <v>482.44389599999994</v>
      </c>
      <c r="K101" s="41">
        <f t="shared" si="12"/>
        <v>3497.7182459999995</v>
      </c>
    </row>
    <row r="102" spans="1:11">
      <c r="A102" s="2" t="s">
        <v>206</v>
      </c>
      <c r="B102" s="1" t="s">
        <v>207</v>
      </c>
      <c r="C102" s="14">
        <v>3529.84</v>
      </c>
      <c r="E102" s="41">
        <f t="shared" si="7"/>
        <v>3529.84</v>
      </c>
      <c r="F102" s="41">
        <f t="shared" si="8"/>
        <v>70.596800000000002</v>
      </c>
      <c r="G102" s="41">
        <f t="shared" si="9"/>
        <v>264.738</v>
      </c>
      <c r="H102" s="41">
        <f>+INGENIERIA!O102</f>
        <v>0</v>
      </c>
      <c r="I102" s="41">
        <f t="shared" si="10"/>
        <v>3865.1747999999998</v>
      </c>
      <c r="J102" s="41">
        <f t="shared" si="11"/>
        <v>618.42796799999996</v>
      </c>
      <c r="K102" s="41">
        <f t="shared" si="12"/>
        <v>4483.6027679999997</v>
      </c>
    </row>
    <row r="103" spans="1:11">
      <c r="A103" s="2" t="s">
        <v>208</v>
      </c>
      <c r="B103" s="1" t="s">
        <v>209</v>
      </c>
      <c r="C103" s="14">
        <v>6306.81</v>
      </c>
      <c r="E103" s="41">
        <f t="shared" si="7"/>
        <v>6306.81</v>
      </c>
      <c r="F103" s="41">
        <f t="shared" si="8"/>
        <v>126.13620000000002</v>
      </c>
      <c r="G103" s="41">
        <f t="shared" si="9"/>
        <v>473.01075000000003</v>
      </c>
      <c r="H103" s="41">
        <f>+INGENIERIA!O103</f>
        <v>0</v>
      </c>
      <c r="I103" s="41">
        <f t="shared" si="10"/>
        <v>6905.9569500000007</v>
      </c>
      <c r="J103" s="41">
        <f t="shared" si="11"/>
        <v>1104.9531120000001</v>
      </c>
      <c r="K103" s="41">
        <f t="shared" si="12"/>
        <v>8010.9100620000008</v>
      </c>
    </row>
    <row r="104" spans="1:11">
      <c r="A104" s="2" t="s">
        <v>210</v>
      </c>
      <c r="B104" s="1" t="s">
        <v>211</v>
      </c>
      <c r="C104" s="14">
        <v>3000.01</v>
      </c>
      <c r="E104" s="41">
        <f t="shared" si="7"/>
        <v>3000.01</v>
      </c>
      <c r="F104" s="41">
        <f t="shared" si="8"/>
        <v>60.000200000000007</v>
      </c>
      <c r="G104" s="41">
        <f t="shared" si="9"/>
        <v>225.00075000000001</v>
      </c>
      <c r="H104" s="41">
        <f>+INGENIERIA!O104</f>
        <v>0</v>
      </c>
      <c r="I104" s="41">
        <f t="shared" si="10"/>
        <v>3285.0109500000003</v>
      </c>
      <c r="J104" s="41">
        <f t="shared" si="11"/>
        <v>525.60175200000003</v>
      </c>
      <c r="K104" s="41">
        <f t="shared" si="12"/>
        <v>3810.6127020000004</v>
      </c>
    </row>
    <row r="105" spans="1:11">
      <c r="A105" s="2" t="s">
        <v>212</v>
      </c>
      <c r="B105" s="1" t="s">
        <v>213</v>
      </c>
      <c r="C105" s="14">
        <v>809.56</v>
      </c>
      <c r="E105" s="41">
        <f t="shared" si="7"/>
        <v>809.56</v>
      </c>
      <c r="F105" s="41">
        <f t="shared" si="8"/>
        <v>16.191199999999998</v>
      </c>
      <c r="G105" s="41">
        <f t="shared" si="9"/>
        <v>60.716999999999992</v>
      </c>
      <c r="H105" s="41">
        <f>+INGENIERIA!O105</f>
        <v>39.67</v>
      </c>
      <c r="I105" s="41">
        <f t="shared" si="10"/>
        <v>926.13819999999987</v>
      </c>
      <c r="J105" s="41">
        <f t="shared" si="11"/>
        <v>148.18211199999999</v>
      </c>
      <c r="K105" s="41">
        <f t="shared" si="12"/>
        <v>1074.3203119999998</v>
      </c>
    </row>
    <row r="106" spans="1:11">
      <c r="A106" s="2" t="s">
        <v>214</v>
      </c>
      <c r="B106" s="1" t="s">
        <v>215</v>
      </c>
      <c r="C106" s="14">
        <v>3985.2</v>
      </c>
      <c r="E106" s="41">
        <f t="shared" si="7"/>
        <v>3985.2</v>
      </c>
      <c r="F106" s="41">
        <f t="shared" si="8"/>
        <v>79.703999999999994</v>
      </c>
      <c r="G106" s="41">
        <f t="shared" si="9"/>
        <v>298.89</v>
      </c>
      <c r="H106" s="41">
        <f>+INGENIERIA!O106</f>
        <v>195.27</v>
      </c>
      <c r="I106" s="41">
        <f t="shared" si="10"/>
        <v>4559.0640000000003</v>
      </c>
      <c r="J106" s="41">
        <f t="shared" si="11"/>
        <v>729.45024000000001</v>
      </c>
      <c r="K106" s="41">
        <f t="shared" si="12"/>
        <v>5288.5142400000004</v>
      </c>
    </row>
    <row r="107" spans="1:11">
      <c r="A107" s="2" t="s">
        <v>216</v>
      </c>
      <c r="B107" s="1" t="s">
        <v>217</v>
      </c>
      <c r="C107" s="14">
        <v>779.48</v>
      </c>
      <c r="E107" s="41">
        <f t="shared" si="7"/>
        <v>779.48</v>
      </c>
      <c r="F107" s="41">
        <f t="shared" si="8"/>
        <v>15.589600000000001</v>
      </c>
      <c r="G107" s="41">
        <f t="shared" si="9"/>
        <v>58.460999999999999</v>
      </c>
      <c r="H107" s="41">
        <f>+INGENIERIA!O107</f>
        <v>38.19</v>
      </c>
      <c r="I107" s="41">
        <f t="shared" si="10"/>
        <v>891.7206000000001</v>
      </c>
      <c r="J107" s="41">
        <f t="shared" si="11"/>
        <v>142.67529600000003</v>
      </c>
      <c r="K107" s="41">
        <f t="shared" si="12"/>
        <v>1034.3958960000002</v>
      </c>
    </row>
    <row r="108" spans="1:11">
      <c r="A108" s="2" t="s">
        <v>218</v>
      </c>
      <c r="B108" s="1" t="s">
        <v>219</v>
      </c>
      <c r="C108" s="14">
        <v>3531.44</v>
      </c>
      <c r="E108" s="41">
        <f t="shared" si="7"/>
        <v>3531.44</v>
      </c>
      <c r="F108" s="41">
        <f t="shared" si="8"/>
        <v>70.628799999999998</v>
      </c>
      <c r="G108" s="41">
        <f t="shared" si="9"/>
        <v>264.858</v>
      </c>
      <c r="H108" s="41">
        <f>+INGENIERIA!O108</f>
        <v>0</v>
      </c>
      <c r="I108" s="41">
        <f t="shared" si="10"/>
        <v>3866.9268000000002</v>
      </c>
      <c r="J108" s="41">
        <f t="shared" si="11"/>
        <v>618.70828800000004</v>
      </c>
      <c r="K108" s="41">
        <f t="shared" si="12"/>
        <v>4485.635088</v>
      </c>
    </row>
    <row r="109" spans="1:11">
      <c r="A109" s="2" t="s">
        <v>220</v>
      </c>
      <c r="B109" s="1" t="s">
        <v>221</v>
      </c>
      <c r="C109" s="14">
        <v>5765.45</v>
      </c>
      <c r="E109" s="41">
        <f t="shared" si="7"/>
        <v>5765.45</v>
      </c>
      <c r="F109" s="41">
        <f t="shared" si="8"/>
        <v>115.309</v>
      </c>
      <c r="G109" s="41">
        <f t="shared" si="9"/>
        <v>432.40875</v>
      </c>
      <c r="H109" s="41">
        <f>+INGENIERIA!O109</f>
        <v>0</v>
      </c>
      <c r="I109" s="41">
        <f t="shared" si="10"/>
        <v>6313.1677499999996</v>
      </c>
      <c r="J109" s="41">
        <f t="shared" si="11"/>
        <v>1010.1068399999999</v>
      </c>
      <c r="K109" s="41">
        <f t="shared" si="12"/>
        <v>7323.2745899999991</v>
      </c>
    </row>
    <row r="110" spans="1:11" s="7" customFormat="1">
      <c r="A110" s="17" t="s">
        <v>129</v>
      </c>
      <c r="C110" s="7" t="s">
        <v>130</v>
      </c>
      <c r="E110" s="39" t="s">
        <v>130</v>
      </c>
      <c r="F110" s="39" t="s">
        <v>130</v>
      </c>
      <c r="G110" s="39" t="s">
        <v>130</v>
      </c>
      <c r="H110" s="39" t="s">
        <v>130</v>
      </c>
      <c r="I110" s="39" t="s">
        <v>130</v>
      </c>
      <c r="J110" s="39" t="s">
        <v>130</v>
      </c>
      <c r="K110" s="39" t="s">
        <v>130</v>
      </c>
    </row>
    <row r="111" spans="1:11">
      <c r="C111" s="19">
        <v>142924.4</v>
      </c>
      <c r="E111" s="42">
        <f>SUM(E65:E109)</f>
        <v>142924.4</v>
      </c>
      <c r="F111" s="42">
        <f t="shared" ref="F111:K111" si="13">SUM(F65:F109)</f>
        <v>2858.4879999999998</v>
      </c>
      <c r="G111" s="42">
        <f t="shared" si="13"/>
        <v>10719.329999999998</v>
      </c>
      <c r="H111" s="42">
        <f t="shared" si="13"/>
        <v>2809.3500000000004</v>
      </c>
      <c r="I111" s="42">
        <f t="shared" si="13"/>
        <v>159311.56799999997</v>
      </c>
      <c r="J111" s="42">
        <f t="shared" si="13"/>
        <v>25489.850880000002</v>
      </c>
      <c r="K111" s="42">
        <f t="shared" si="13"/>
        <v>184801.41888000001</v>
      </c>
    </row>
    <row r="113" spans="1:11" s="7" customFormat="1">
      <c r="A113" s="16"/>
      <c r="C113" s="7" t="s">
        <v>222</v>
      </c>
      <c r="E113" s="39" t="s">
        <v>222</v>
      </c>
      <c r="F113" s="39" t="s">
        <v>222</v>
      </c>
      <c r="G113" s="39" t="s">
        <v>222</v>
      </c>
      <c r="H113" s="39" t="s">
        <v>222</v>
      </c>
      <c r="I113" s="39" t="s">
        <v>222</v>
      </c>
      <c r="J113" s="39" t="s">
        <v>222</v>
      </c>
      <c r="K113" s="39" t="s">
        <v>222</v>
      </c>
    </row>
    <row r="114" spans="1:11" ht="13.5" thickBot="1">
      <c r="A114" s="17" t="s">
        <v>223</v>
      </c>
      <c r="B114" s="1" t="s">
        <v>224</v>
      </c>
      <c r="C114" s="19">
        <v>408532.8</v>
      </c>
      <c r="E114" s="43">
        <f>+E62+E111</f>
        <v>408532.80000000005</v>
      </c>
      <c r="F114" s="43">
        <f t="shared" ref="F114:K114" si="14">+F62+F111</f>
        <v>8170.6560000000009</v>
      </c>
      <c r="G114" s="43">
        <f t="shared" si="14"/>
        <v>30639.959999999995</v>
      </c>
      <c r="H114" s="43">
        <f t="shared" si="14"/>
        <v>2809.3500000000004</v>
      </c>
      <c r="I114" s="43">
        <f t="shared" si="14"/>
        <v>450152.76599999989</v>
      </c>
      <c r="J114" s="43">
        <f t="shared" si="14"/>
        <v>72024.442559999996</v>
      </c>
      <c r="K114" s="43">
        <f t="shared" si="14"/>
        <v>522177.20855999994</v>
      </c>
    </row>
    <row r="115" spans="1:11" ht="12" thickTop="1"/>
    <row r="116" spans="1:11">
      <c r="C116" s="1" t="s">
        <v>224</v>
      </c>
    </row>
    <row r="117" spans="1:11">
      <c r="A117" s="2" t="s">
        <v>224</v>
      </c>
      <c r="B117" s="1" t="s">
        <v>224</v>
      </c>
      <c r="C117" s="18"/>
    </row>
  </sheetData>
  <autoFilter ref="A11:N62">
    <filterColumn colId="12">
      <filters>
        <filter val="ADMON SERVICIO"/>
        <filter val="SERVICIO"/>
      </filters>
    </filterColumn>
  </autoFilter>
  <mergeCells count="1">
    <mergeCell ref="E7:K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17"/>
  <sheetViews>
    <sheetView workbookViewId="0">
      <pane xSplit="2" ySplit="11" topLeftCell="K12" activePane="bottomRight" state="frozen"/>
      <selection pane="topRight" activeCell="C1" sqref="C1"/>
      <selection pane="bottomLeft" activeCell="A14" sqref="A14"/>
      <selection pane="bottomRight" activeCell="V36" sqref="V36"/>
    </sheetView>
  </sheetViews>
  <sheetFormatPr baseColWidth="10" defaultRowHeight="11.25"/>
  <cols>
    <col min="1" max="1" width="8.5703125" style="2" customWidth="1"/>
    <col min="2" max="2" width="26.7109375" style="1" customWidth="1"/>
    <col min="3" max="3" width="11.28515625" style="1" customWidth="1"/>
    <col min="4" max="4" width="10" style="1" customWidth="1"/>
    <col min="5" max="5" width="12.42578125" style="1" customWidth="1"/>
    <col min="6" max="6" width="14.7109375" style="1" customWidth="1"/>
    <col min="7" max="7" width="15" style="1" bestFit="1" customWidth="1"/>
    <col min="8" max="8" width="13.7109375" style="1" customWidth="1"/>
    <col min="9" max="9" width="12.5703125" style="1" customWidth="1"/>
    <col min="10" max="10" width="11.7109375" style="1" customWidth="1"/>
    <col min="11" max="11" width="10.7109375" style="1" customWidth="1"/>
    <col min="12" max="12" width="11.140625" style="1" customWidth="1"/>
    <col min="13" max="13" width="10" style="1" customWidth="1"/>
    <col min="14" max="14" width="11.5703125" style="1" customWidth="1"/>
    <col min="15" max="15" width="9.5703125" style="1" customWidth="1"/>
    <col min="16" max="16" width="8.85546875" style="1" customWidth="1"/>
    <col min="17" max="17" width="11.42578125" style="1" customWidth="1"/>
    <col min="18" max="18" width="9.28515625" style="1" customWidth="1"/>
    <col min="19" max="19" width="9" style="1" customWidth="1"/>
    <col min="20" max="20" width="10.42578125" style="1" customWidth="1"/>
    <col min="21" max="21" width="14.140625" style="1" customWidth="1"/>
    <col min="22" max="22" width="11.140625" style="1" customWidth="1"/>
    <col min="23" max="16384" width="11.42578125" style="1"/>
  </cols>
  <sheetData>
    <row r="1" spans="1:22" ht="18" customHeight="1">
      <c r="A1" s="3" t="s">
        <v>0</v>
      </c>
      <c r="B1" s="60" t="s">
        <v>224</v>
      </c>
      <c r="C1" s="61"/>
      <c r="D1" s="61"/>
    </row>
    <row r="2" spans="1:22" ht="24.95" customHeight="1">
      <c r="A2" s="4" t="s">
        <v>1</v>
      </c>
      <c r="B2" s="21" t="s">
        <v>2</v>
      </c>
      <c r="C2" s="22"/>
      <c r="D2" s="22"/>
    </row>
    <row r="3" spans="1:22" ht="15.75">
      <c r="B3" s="23" t="s">
        <v>3</v>
      </c>
      <c r="C3" s="24"/>
      <c r="D3" s="24"/>
      <c r="E3" s="7"/>
    </row>
    <row r="4" spans="1:22" ht="15">
      <c r="B4" s="25" t="s">
        <v>4</v>
      </c>
      <c r="C4" s="24"/>
      <c r="D4" s="24"/>
      <c r="E4" s="7"/>
    </row>
    <row r="5" spans="1:22">
      <c r="B5" s="6" t="s">
        <v>5</v>
      </c>
    </row>
    <row r="6" spans="1:22">
      <c r="B6" s="6" t="s">
        <v>6</v>
      </c>
    </row>
    <row r="8" spans="1:22" s="5" customFormat="1" ht="23.25" thickBot="1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10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9" t="s">
        <v>21</v>
      </c>
      <c r="P8" s="9" t="s">
        <v>22</v>
      </c>
      <c r="Q8" s="9" t="s">
        <v>23</v>
      </c>
      <c r="R8" s="9" t="s">
        <v>24</v>
      </c>
      <c r="S8" s="9" t="s">
        <v>25</v>
      </c>
      <c r="T8" s="9" t="s">
        <v>26</v>
      </c>
      <c r="U8" s="10" t="s">
        <v>27</v>
      </c>
      <c r="V8" s="11" t="s">
        <v>28</v>
      </c>
    </row>
    <row r="9" spans="1:22" ht="12" thickTop="1">
      <c r="A9" s="13" t="s">
        <v>29</v>
      </c>
    </row>
    <row r="11" spans="1:22">
      <c r="A11" s="12" t="s">
        <v>30</v>
      </c>
    </row>
    <row r="12" spans="1:22">
      <c r="A12" s="2" t="s">
        <v>31</v>
      </c>
      <c r="B12" s="1" t="s">
        <v>32</v>
      </c>
      <c r="C12" s="14">
        <v>999.66</v>
      </c>
      <c r="D12" s="14">
        <v>166.61</v>
      </c>
      <c r="E12" s="14">
        <v>2881.3</v>
      </c>
      <c r="F12" s="14">
        <v>0</v>
      </c>
      <c r="G12" s="14">
        <v>4047.57</v>
      </c>
      <c r="H12" s="14">
        <v>0</v>
      </c>
      <c r="I12" s="14">
        <v>0</v>
      </c>
      <c r="J12" s="14">
        <v>0</v>
      </c>
      <c r="K12" s="14">
        <v>609.16999999999996</v>
      </c>
      <c r="L12" s="14">
        <v>90.27</v>
      </c>
      <c r="M12" s="14">
        <v>0</v>
      </c>
      <c r="N12" s="14">
        <v>0</v>
      </c>
      <c r="O12" s="14">
        <v>0</v>
      </c>
      <c r="P12" s="15">
        <v>-7.0000000000000007E-2</v>
      </c>
      <c r="Q12" s="14">
        <v>0</v>
      </c>
      <c r="R12" s="14">
        <v>0</v>
      </c>
      <c r="S12" s="14">
        <v>0</v>
      </c>
      <c r="T12" s="14">
        <v>0</v>
      </c>
      <c r="U12" s="14">
        <v>699.37</v>
      </c>
      <c r="V12" s="14">
        <v>3348.2</v>
      </c>
    </row>
    <row r="13" spans="1:22">
      <c r="A13" s="2" t="s">
        <v>33</v>
      </c>
      <c r="B13" s="1" t="s">
        <v>34</v>
      </c>
      <c r="C13" s="14">
        <v>4000.02</v>
      </c>
      <c r="D13" s="14">
        <v>666.67</v>
      </c>
      <c r="E13" s="14">
        <v>25608.62</v>
      </c>
      <c r="F13" s="14">
        <v>0</v>
      </c>
      <c r="G13" s="14">
        <v>30275.31</v>
      </c>
      <c r="H13" s="14">
        <v>0</v>
      </c>
      <c r="I13" s="14">
        <v>193.42</v>
      </c>
      <c r="J13" s="14">
        <v>0</v>
      </c>
      <c r="K13" s="14">
        <v>8774.84</v>
      </c>
      <c r="L13" s="14">
        <v>360.26</v>
      </c>
      <c r="M13" s="14">
        <v>0</v>
      </c>
      <c r="N13" s="14">
        <v>0</v>
      </c>
      <c r="O13" s="14">
        <v>0</v>
      </c>
      <c r="P13" s="15">
        <v>-0.01</v>
      </c>
      <c r="Q13" s="14">
        <v>0</v>
      </c>
      <c r="R13" s="14">
        <v>0</v>
      </c>
      <c r="S13" s="14">
        <v>0</v>
      </c>
      <c r="T13" s="14">
        <v>0</v>
      </c>
      <c r="U13" s="14">
        <v>9328.51</v>
      </c>
      <c r="V13" s="14">
        <v>20946.8</v>
      </c>
    </row>
    <row r="14" spans="1:22">
      <c r="A14" s="2" t="s">
        <v>35</v>
      </c>
      <c r="B14" s="1" t="s">
        <v>36</v>
      </c>
      <c r="C14" s="14">
        <v>880.02</v>
      </c>
      <c r="D14" s="14">
        <v>146.66999999999999</v>
      </c>
      <c r="E14" s="14">
        <v>0</v>
      </c>
      <c r="F14" s="14">
        <v>0</v>
      </c>
      <c r="G14" s="14">
        <v>1026.69</v>
      </c>
      <c r="H14" s="14">
        <v>0</v>
      </c>
      <c r="I14" s="14">
        <v>358.34</v>
      </c>
      <c r="J14" s="15">
        <v>-18.41</v>
      </c>
      <c r="K14" s="14">
        <v>0</v>
      </c>
      <c r="L14" s="14">
        <v>149.94999999999999</v>
      </c>
      <c r="M14" s="14">
        <v>0</v>
      </c>
      <c r="N14" s="14">
        <v>0</v>
      </c>
      <c r="O14" s="14">
        <v>0</v>
      </c>
      <c r="P14" s="14">
        <v>0.01</v>
      </c>
      <c r="Q14" s="14">
        <v>0</v>
      </c>
      <c r="R14" s="14">
        <v>0</v>
      </c>
      <c r="S14" s="14">
        <v>0</v>
      </c>
      <c r="T14" s="14">
        <v>0</v>
      </c>
      <c r="U14" s="14">
        <v>489.89</v>
      </c>
      <c r="V14" s="14">
        <v>536.79999999999995</v>
      </c>
    </row>
    <row r="15" spans="1:22">
      <c r="A15" s="2" t="s">
        <v>37</v>
      </c>
      <c r="B15" s="1" t="s">
        <v>38</v>
      </c>
      <c r="C15" s="14">
        <v>880.02</v>
      </c>
      <c r="D15" s="14">
        <v>146.66999999999999</v>
      </c>
      <c r="E15" s="14">
        <v>0</v>
      </c>
      <c r="F15" s="14">
        <v>0</v>
      </c>
      <c r="G15" s="14">
        <v>1026.69</v>
      </c>
      <c r="H15" s="14">
        <v>0</v>
      </c>
      <c r="I15" s="14">
        <v>467.79</v>
      </c>
      <c r="J15" s="15">
        <v>-18.41</v>
      </c>
      <c r="K15" s="14">
        <v>0</v>
      </c>
      <c r="L15" s="14">
        <v>25.53</v>
      </c>
      <c r="M15" s="14">
        <v>0</v>
      </c>
      <c r="N15" s="14">
        <v>0</v>
      </c>
      <c r="O15" s="14">
        <v>0</v>
      </c>
      <c r="P15" s="15">
        <v>-0.02</v>
      </c>
      <c r="Q15" s="14">
        <v>0</v>
      </c>
      <c r="R15" s="14">
        <v>0</v>
      </c>
      <c r="S15" s="14">
        <v>0</v>
      </c>
      <c r="T15" s="14">
        <v>0</v>
      </c>
      <c r="U15" s="14">
        <v>474.89</v>
      </c>
      <c r="V15" s="14">
        <v>551.79999999999995</v>
      </c>
    </row>
    <row r="16" spans="1:22">
      <c r="A16" s="2" t="s">
        <v>39</v>
      </c>
      <c r="B16" s="1" t="s">
        <v>40</v>
      </c>
      <c r="C16" s="14">
        <v>880.02</v>
      </c>
      <c r="D16" s="14">
        <v>146.66999999999999</v>
      </c>
      <c r="E16" s="14">
        <v>3016.44</v>
      </c>
      <c r="F16" s="14">
        <v>0</v>
      </c>
      <c r="G16" s="14">
        <v>4043.13</v>
      </c>
      <c r="H16" s="14">
        <v>1900</v>
      </c>
      <c r="I16" s="14">
        <v>0</v>
      </c>
      <c r="J16" s="14">
        <v>0</v>
      </c>
      <c r="K16" s="14">
        <v>608.22</v>
      </c>
      <c r="L16" s="14">
        <v>134.80000000000001</v>
      </c>
      <c r="M16" s="14">
        <v>0</v>
      </c>
      <c r="N16" s="14">
        <v>0</v>
      </c>
      <c r="O16" s="14">
        <v>0</v>
      </c>
      <c r="P16" s="14">
        <v>0.08</v>
      </c>
      <c r="Q16" s="14">
        <v>990.03</v>
      </c>
      <c r="R16" s="14">
        <v>0</v>
      </c>
      <c r="S16" s="14">
        <v>0</v>
      </c>
      <c r="T16" s="14">
        <v>0</v>
      </c>
      <c r="U16" s="14">
        <v>3633.13</v>
      </c>
      <c r="V16" s="14">
        <v>410</v>
      </c>
    </row>
    <row r="17" spans="1:22">
      <c r="A17" s="2" t="s">
        <v>41</v>
      </c>
      <c r="B17" s="1" t="s">
        <v>42</v>
      </c>
      <c r="C17" s="14">
        <v>428.56</v>
      </c>
      <c r="D17" s="14">
        <v>71.430000000000007</v>
      </c>
      <c r="E17" s="14">
        <v>0</v>
      </c>
      <c r="F17" s="14">
        <v>0</v>
      </c>
      <c r="G17" s="14">
        <v>499.99</v>
      </c>
      <c r="H17" s="14">
        <v>0</v>
      </c>
      <c r="I17" s="14">
        <v>0</v>
      </c>
      <c r="J17" s="15">
        <v>-66.8</v>
      </c>
      <c r="K17" s="14">
        <v>0</v>
      </c>
      <c r="L17" s="14">
        <v>17.66</v>
      </c>
      <c r="M17" s="14">
        <v>0</v>
      </c>
      <c r="N17" s="14">
        <v>0</v>
      </c>
      <c r="O17" s="14">
        <v>0</v>
      </c>
      <c r="P17" s="14">
        <v>0.13</v>
      </c>
      <c r="Q17" s="14">
        <v>0</v>
      </c>
      <c r="R17" s="14">
        <v>0</v>
      </c>
      <c r="S17" s="14">
        <v>0</v>
      </c>
      <c r="T17" s="14">
        <v>0</v>
      </c>
      <c r="U17" s="14">
        <v>-49.01</v>
      </c>
      <c r="V17" s="14">
        <v>549</v>
      </c>
    </row>
    <row r="18" spans="1:22">
      <c r="A18" s="2" t="s">
        <v>43</v>
      </c>
      <c r="B18" s="1" t="s">
        <v>44</v>
      </c>
      <c r="C18" s="14">
        <v>799.98</v>
      </c>
      <c r="D18" s="14">
        <v>133.33000000000001</v>
      </c>
      <c r="E18" s="14">
        <v>0</v>
      </c>
      <c r="F18" s="14">
        <v>0</v>
      </c>
      <c r="G18" s="14">
        <v>933.31</v>
      </c>
      <c r="H18" s="14">
        <v>0</v>
      </c>
      <c r="I18" s="14">
        <v>0</v>
      </c>
      <c r="J18" s="15">
        <v>-33.450000000000003</v>
      </c>
      <c r="K18" s="14">
        <v>0</v>
      </c>
      <c r="L18" s="14">
        <v>23.17</v>
      </c>
      <c r="M18" s="14">
        <v>0</v>
      </c>
      <c r="N18" s="14">
        <v>0</v>
      </c>
      <c r="O18" s="14">
        <v>0</v>
      </c>
      <c r="P18" s="15">
        <v>-0.01</v>
      </c>
      <c r="Q18" s="14">
        <v>0</v>
      </c>
      <c r="R18" s="14">
        <v>0</v>
      </c>
      <c r="S18" s="14">
        <v>0</v>
      </c>
      <c r="T18" s="14">
        <v>0</v>
      </c>
      <c r="U18" s="14">
        <v>-10.29</v>
      </c>
      <c r="V18" s="14">
        <v>943.6</v>
      </c>
    </row>
    <row r="19" spans="1:22">
      <c r="A19" s="2" t="s">
        <v>45</v>
      </c>
      <c r="B19" s="1" t="s">
        <v>46</v>
      </c>
      <c r="C19" s="14">
        <v>4000.02</v>
      </c>
      <c r="D19" s="14">
        <v>666.67</v>
      </c>
      <c r="E19" s="14">
        <v>29573.21</v>
      </c>
      <c r="F19" s="14">
        <v>0</v>
      </c>
      <c r="G19" s="14">
        <v>34239.9</v>
      </c>
      <c r="H19" s="14">
        <v>0</v>
      </c>
      <c r="I19" s="14">
        <v>0</v>
      </c>
      <c r="J19" s="14">
        <v>0</v>
      </c>
      <c r="K19" s="14">
        <v>10122.799999999999</v>
      </c>
      <c r="L19" s="14">
        <v>360.26</v>
      </c>
      <c r="M19" s="14">
        <v>0</v>
      </c>
      <c r="N19" s="14">
        <v>5323.5</v>
      </c>
      <c r="O19" s="14">
        <v>0</v>
      </c>
      <c r="P19" s="15">
        <v>-0.06</v>
      </c>
      <c r="Q19" s="14">
        <v>0</v>
      </c>
      <c r="R19" s="14">
        <v>0</v>
      </c>
      <c r="S19" s="14">
        <v>1000</v>
      </c>
      <c r="T19" s="14">
        <v>0</v>
      </c>
      <c r="U19" s="14">
        <v>16806.5</v>
      </c>
      <c r="V19" s="14">
        <v>17433.400000000001</v>
      </c>
    </row>
    <row r="20" spans="1:22">
      <c r="A20" s="2" t="s">
        <v>47</v>
      </c>
      <c r="B20" s="1" t="s">
        <v>48</v>
      </c>
      <c r="C20" s="14">
        <v>1602</v>
      </c>
      <c r="D20" s="14">
        <v>267</v>
      </c>
      <c r="E20" s="14">
        <v>0</v>
      </c>
      <c r="F20" s="14">
        <v>0</v>
      </c>
      <c r="G20" s="14">
        <v>1869</v>
      </c>
      <c r="H20" s="14">
        <v>0</v>
      </c>
      <c r="I20" s="14">
        <v>0</v>
      </c>
      <c r="J20" s="14">
        <v>0</v>
      </c>
      <c r="K20" s="14">
        <v>163.25</v>
      </c>
      <c r="L20" s="14">
        <v>50.17</v>
      </c>
      <c r="M20" s="14">
        <v>0</v>
      </c>
      <c r="N20" s="14">
        <v>0</v>
      </c>
      <c r="O20" s="14">
        <v>0</v>
      </c>
      <c r="P20" s="15">
        <v>-0.09</v>
      </c>
      <c r="Q20" s="14">
        <v>496.67</v>
      </c>
      <c r="R20" s="14">
        <v>0</v>
      </c>
      <c r="S20" s="14">
        <v>300</v>
      </c>
      <c r="T20" s="14">
        <v>0</v>
      </c>
      <c r="U20" s="14">
        <v>1010</v>
      </c>
      <c r="V20" s="14">
        <v>859</v>
      </c>
    </row>
    <row r="21" spans="1:22">
      <c r="A21" s="2" t="s">
        <v>49</v>
      </c>
      <c r="B21" s="1" t="s">
        <v>50</v>
      </c>
      <c r="C21" s="14">
        <v>1602</v>
      </c>
      <c r="D21" s="14">
        <v>267</v>
      </c>
      <c r="E21" s="14">
        <v>0</v>
      </c>
      <c r="F21" s="14">
        <v>0</v>
      </c>
      <c r="G21" s="14">
        <v>1869</v>
      </c>
      <c r="H21" s="14">
        <v>0</v>
      </c>
      <c r="I21" s="14">
        <v>0</v>
      </c>
      <c r="J21" s="14">
        <v>0</v>
      </c>
      <c r="K21" s="14">
        <v>163.25</v>
      </c>
      <c r="L21" s="14">
        <v>58.73</v>
      </c>
      <c r="M21" s="14">
        <v>0</v>
      </c>
      <c r="N21" s="14">
        <v>0</v>
      </c>
      <c r="O21" s="14">
        <v>0</v>
      </c>
      <c r="P21" s="14">
        <v>0.02</v>
      </c>
      <c r="Q21" s="14">
        <v>0</v>
      </c>
      <c r="R21" s="14">
        <v>0</v>
      </c>
      <c r="S21" s="14">
        <v>0</v>
      </c>
      <c r="T21" s="14">
        <v>0</v>
      </c>
      <c r="U21" s="14">
        <v>222</v>
      </c>
      <c r="V21" s="14">
        <v>1647</v>
      </c>
    </row>
    <row r="22" spans="1:22">
      <c r="A22" s="2" t="s">
        <v>51</v>
      </c>
      <c r="B22" s="1" t="s">
        <v>52</v>
      </c>
      <c r="C22" s="14">
        <v>880.02</v>
      </c>
      <c r="D22" s="14">
        <v>146.66999999999999</v>
      </c>
      <c r="E22" s="14">
        <v>13359.9</v>
      </c>
      <c r="F22" s="14">
        <v>0</v>
      </c>
      <c r="G22" s="14">
        <v>14386.59</v>
      </c>
      <c r="H22" s="14">
        <v>470.86</v>
      </c>
      <c r="I22" s="14">
        <v>0</v>
      </c>
      <c r="J22" s="14">
        <v>0</v>
      </c>
      <c r="K22" s="14">
        <v>3468.82</v>
      </c>
      <c r="L22" s="14">
        <v>63.36</v>
      </c>
      <c r="M22" s="14">
        <v>0</v>
      </c>
      <c r="N22" s="14">
        <v>0</v>
      </c>
      <c r="O22" s="14">
        <v>0</v>
      </c>
      <c r="P22" s="15">
        <v>-0.05</v>
      </c>
      <c r="Q22" s="14">
        <v>0</v>
      </c>
      <c r="R22" s="14">
        <v>0</v>
      </c>
      <c r="S22" s="14">
        <v>0</v>
      </c>
      <c r="T22" s="14">
        <v>0</v>
      </c>
      <c r="U22" s="14">
        <v>4002.99</v>
      </c>
      <c r="V22" s="14">
        <v>10383.6</v>
      </c>
    </row>
    <row r="23" spans="1:22">
      <c r="A23" s="2" t="s">
        <v>53</v>
      </c>
      <c r="B23" s="1" t="s">
        <v>54</v>
      </c>
      <c r="C23" s="14">
        <v>880.02</v>
      </c>
      <c r="D23" s="14">
        <v>146.66999999999999</v>
      </c>
      <c r="E23" s="14">
        <v>32.33</v>
      </c>
      <c r="F23" s="14">
        <v>0</v>
      </c>
      <c r="G23" s="14">
        <v>1059.02</v>
      </c>
      <c r="H23" s="14">
        <v>0</v>
      </c>
      <c r="I23" s="14">
        <v>0</v>
      </c>
      <c r="J23" s="15">
        <v>-14.9</v>
      </c>
      <c r="K23" s="14">
        <v>0</v>
      </c>
      <c r="L23" s="14">
        <v>83.47</v>
      </c>
      <c r="M23" s="14">
        <v>0</v>
      </c>
      <c r="N23" s="14">
        <v>0</v>
      </c>
      <c r="O23" s="14">
        <v>0</v>
      </c>
      <c r="P23" s="14">
        <v>0.05</v>
      </c>
      <c r="Q23" s="14">
        <v>0</v>
      </c>
      <c r="R23" s="14">
        <v>0</v>
      </c>
      <c r="S23" s="14">
        <v>0</v>
      </c>
      <c r="T23" s="14">
        <v>0</v>
      </c>
      <c r="U23" s="14">
        <v>68.62</v>
      </c>
      <c r="V23" s="14">
        <v>990.4</v>
      </c>
    </row>
    <row r="24" spans="1:22">
      <c r="A24" s="2" t="s">
        <v>55</v>
      </c>
      <c r="B24" s="1" t="s">
        <v>56</v>
      </c>
      <c r="C24" s="14">
        <v>4000.02</v>
      </c>
      <c r="D24" s="14">
        <v>666.67</v>
      </c>
      <c r="E24" s="14">
        <v>12431.69</v>
      </c>
      <c r="F24" s="14">
        <v>0</v>
      </c>
      <c r="G24" s="14">
        <v>17098.38</v>
      </c>
      <c r="H24" s="14">
        <v>0</v>
      </c>
      <c r="I24" s="14">
        <v>0</v>
      </c>
      <c r="J24" s="14">
        <v>0</v>
      </c>
      <c r="K24" s="14">
        <v>4336.49</v>
      </c>
      <c r="L24" s="14">
        <v>360.26</v>
      </c>
      <c r="M24" s="14">
        <v>0</v>
      </c>
      <c r="N24" s="14">
        <v>0</v>
      </c>
      <c r="O24" s="14">
        <v>0</v>
      </c>
      <c r="P24" s="15">
        <v>-0.17</v>
      </c>
      <c r="Q24" s="14">
        <v>0</v>
      </c>
      <c r="R24" s="14">
        <v>0</v>
      </c>
      <c r="S24" s="14">
        <v>0</v>
      </c>
      <c r="T24" s="14">
        <v>0</v>
      </c>
      <c r="U24" s="14">
        <v>4696.58</v>
      </c>
      <c r="V24" s="14">
        <v>12401.8</v>
      </c>
    </row>
    <row r="25" spans="1:22">
      <c r="A25" s="2" t="s">
        <v>57</v>
      </c>
      <c r="B25" s="1" t="s">
        <v>58</v>
      </c>
      <c r="C25" s="14">
        <v>880.02</v>
      </c>
      <c r="D25" s="14">
        <v>146.66999999999999</v>
      </c>
      <c r="E25" s="14">
        <v>0</v>
      </c>
      <c r="F25" s="14">
        <v>0</v>
      </c>
      <c r="G25" s="14">
        <v>1026.69</v>
      </c>
      <c r="H25" s="14">
        <v>0</v>
      </c>
      <c r="I25" s="14">
        <v>0</v>
      </c>
      <c r="J25" s="15">
        <v>-18.41</v>
      </c>
      <c r="K25" s="14">
        <v>0</v>
      </c>
      <c r="L25" s="14">
        <v>25.48</v>
      </c>
      <c r="M25" s="14">
        <v>0</v>
      </c>
      <c r="N25" s="14">
        <v>0</v>
      </c>
      <c r="O25" s="14">
        <v>0</v>
      </c>
      <c r="P25" s="14">
        <v>0.02</v>
      </c>
      <c r="Q25" s="14">
        <v>0</v>
      </c>
      <c r="R25" s="14">
        <v>0</v>
      </c>
      <c r="S25" s="14">
        <v>0</v>
      </c>
      <c r="T25" s="14">
        <v>0</v>
      </c>
      <c r="U25" s="14">
        <v>7.09</v>
      </c>
      <c r="V25" s="14">
        <v>1019.6</v>
      </c>
    </row>
    <row r="26" spans="1:22">
      <c r="A26" s="2" t="s">
        <v>59</v>
      </c>
      <c r="B26" s="1" t="s">
        <v>60</v>
      </c>
      <c r="C26" s="14">
        <v>880.02</v>
      </c>
      <c r="D26" s="14">
        <v>146.66999999999999</v>
      </c>
      <c r="E26" s="14">
        <v>0</v>
      </c>
      <c r="F26" s="14">
        <v>0</v>
      </c>
      <c r="G26" s="14">
        <v>1026.69</v>
      </c>
      <c r="H26" s="14">
        <v>0</v>
      </c>
      <c r="I26" s="14">
        <v>0</v>
      </c>
      <c r="J26" s="15">
        <v>-18.41</v>
      </c>
      <c r="K26" s="14">
        <v>0</v>
      </c>
      <c r="L26" s="14">
        <v>104.38</v>
      </c>
      <c r="M26" s="14">
        <v>0</v>
      </c>
      <c r="N26" s="14">
        <v>0</v>
      </c>
      <c r="O26" s="14">
        <v>0</v>
      </c>
      <c r="P26" s="15">
        <v>-0.08</v>
      </c>
      <c r="Q26" s="14">
        <v>0</v>
      </c>
      <c r="R26" s="14">
        <v>0</v>
      </c>
      <c r="S26" s="14">
        <v>0</v>
      </c>
      <c r="T26" s="14">
        <v>0</v>
      </c>
      <c r="U26" s="14">
        <v>85.89</v>
      </c>
      <c r="V26" s="14">
        <v>940.8</v>
      </c>
    </row>
    <row r="27" spans="1:22">
      <c r="A27" s="2" t="s">
        <v>61</v>
      </c>
      <c r="B27" s="1" t="s">
        <v>62</v>
      </c>
      <c r="C27" s="14">
        <v>2400</v>
      </c>
      <c r="D27" s="14">
        <v>400</v>
      </c>
      <c r="E27" s="14">
        <v>0</v>
      </c>
      <c r="F27" s="14">
        <v>0</v>
      </c>
      <c r="G27" s="14">
        <v>2800</v>
      </c>
      <c r="H27" s="14">
        <v>0</v>
      </c>
      <c r="I27" s="14">
        <v>0</v>
      </c>
      <c r="J27" s="14">
        <v>0</v>
      </c>
      <c r="K27" s="14">
        <v>342.69</v>
      </c>
      <c r="L27" s="14">
        <v>77.13</v>
      </c>
      <c r="M27" s="14">
        <v>0</v>
      </c>
      <c r="N27" s="14">
        <v>0</v>
      </c>
      <c r="O27" s="14">
        <v>0</v>
      </c>
      <c r="P27" s="15">
        <v>-0.02</v>
      </c>
      <c r="Q27" s="14">
        <v>0</v>
      </c>
      <c r="R27" s="14">
        <v>0</v>
      </c>
      <c r="S27" s="14">
        <v>0</v>
      </c>
      <c r="T27" s="14">
        <v>0</v>
      </c>
      <c r="U27" s="14">
        <v>419.8</v>
      </c>
      <c r="V27" s="14">
        <v>2380.1999999999998</v>
      </c>
    </row>
    <row r="28" spans="1:22">
      <c r="A28" s="2" t="s">
        <v>63</v>
      </c>
      <c r="B28" s="1" t="s">
        <v>64</v>
      </c>
      <c r="C28" s="14">
        <v>1399.98</v>
      </c>
      <c r="D28" s="14">
        <v>233.33</v>
      </c>
      <c r="E28" s="14">
        <v>0</v>
      </c>
      <c r="F28" s="14">
        <v>0</v>
      </c>
      <c r="G28" s="14">
        <v>1633.31</v>
      </c>
      <c r="H28" s="14">
        <v>0</v>
      </c>
      <c r="I28" s="14">
        <v>0</v>
      </c>
      <c r="J28" s="14">
        <v>0</v>
      </c>
      <c r="K28" s="14">
        <v>70.77</v>
      </c>
      <c r="L28" s="14">
        <v>41.34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112.11</v>
      </c>
      <c r="V28" s="14">
        <v>1521.2</v>
      </c>
    </row>
    <row r="29" spans="1:22">
      <c r="A29" s="2" t="s">
        <v>65</v>
      </c>
      <c r="B29" s="1" t="s">
        <v>66</v>
      </c>
      <c r="C29" s="14">
        <v>880.02</v>
      </c>
      <c r="D29" s="14">
        <v>146.66999999999999</v>
      </c>
      <c r="E29" s="14">
        <v>2552</v>
      </c>
      <c r="F29" s="14">
        <v>0</v>
      </c>
      <c r="G29" s="14">
        <v>3578.69</v>
      </c>
      <c r="H29" s="14">
        <v>649.46</v>
      </c>
      <c r="I29" s="14">
        <v>0</v>
      </c>
      <c r="J29" s="14">
        <v>0</v>
      </c>
      <c r="K29" s="14">
        <v>509.02</v>
      </c>
      <c r="L29" s="14">
        <v>68.739999999999995</v>
      </c>
      <c r="M29" s="14">
        <v>0</v>
      </c>
      <c r="N29" s="14">
        <v>0</v>
      </c>
      <c r="O29" s="14">
        <v>0</v>
      </c>
      <c r="P29" s="14">
        <v>7.0000000000000007E-2</v>
      </c>
      <c r="Q29" s="14">
        <v>0</v>
      </c>
      <c r="R29" s="14">
        <v>0</v>
      </c>
      <c r="S29" s="14">
        <v>0</v>
      </c>
      <c r="T29" s="14">
        <v>0</v>
      </c>
      <c r="U29" s="14">
        <v>1227.29</v>
      </c>
      <c r="V29" s="14">
        <v>2351.4</v>
      </c>
    </row>
    <row r="30" spans="1:22">
      <c r="A30" s="2" t="s">
        <v>67</v>
      </c>
      <c r="B30" s="1" t="s">
        <v>68</v>
      </c>
      <c r="C30" s="14">
        <v>880.02</v>
      </c>
      <c r="D30" s="14">
        <v>146.66999999999999</v>
      </c>
      <c r="E30" s="14">
        <v>0</v>
      </c>
      <c r="F30" s="14">
        <v>0</v>
      </c>
      <c r="G30" s="14">
        <v>1026.69</v>
      </c>
      <c r="H30" s="14">
        <v>0</v>
      </c>
      <c r="I30" s="14">
        <v>0</v>
      </c>
      <c r="J30" s="15">
        <v>-18.41</v>
      </c>
      <c r="K30" s="14">
        <v>0</v>
      </c>
      <c r="L30" s="14">
        <v>87.65</v>
      </c>
      <c r="M30" s="14">
        <v>0</v>
      </c>
      <c r="N30" s="14">
        <v>0</v>
      </c>
      <c r="O30" s="14">
        <v>0</v>
      </c>
      <c r="P30" s="15">
        <v>-0.15</v>
      </c>
      <c r="Q30" s="14">
        <v>0</v>
      </c>
      <c r="R30" s="14">
        <v>0</v>
      </c>
      <c r="S30" s="14">
        <v>0</v>
      </c>
      <c r="T30" s="14">
        <v>0</v>
      </c>
      <c r="U30" s="14">
        <v>69.09</v>
      </c>
      <c r="V30" s="14">
        <v>957.6</v>
      </c>
    </row>
    <row r="31" spans="1:22">
      <c r="A31" s="2" t="s">
        <v>69</v>
      </c>
      <c r="B31" s="1" t="s">
        <v>70</v>
      </c>
      <c r="C31" s="14">
        <v>880.02</v>
      </c>
      <c r="D31" s="14">
        <v>146.66999999999999</v>
      </c>
      <c r="E31" s="14">
        <v>1673.31</v>
      </c>
      <c r="F31" s="14">
        <v>0</v>
      </c>
      <c r="G31" s="14">
        <v>2700</v>
      </c>
      <c r="H31" s="14">
        <v>0</v>
      </c>
      <c r="I31" s="14">
        <v>0</v>
      </c>
      <c r="J31" s="14">
        <v>0</v>
      </c>
      <c r="K31" s="14">
        <v>321.33</v>
      </c>
      <c r="L31" s="14">
        <v>68.41</v>
      </c>
      <c r="M31" s="14">
        <v>0</v>
      </c>
      <c r="N31" s="14">
        <v>0</v>
      </c>
      <c r="O31" s="14">
        <v>0</v>
      </c>
      <c r="P31" s="15">
        <v>-0.14000000000000001</v>
      </c>
      <c r="Q31" s="14">
        <v>0</v>
      </c>
      <c r="R31" s="14">
        <v>0</v>
      </c>
      <c r="S31" s="14">
        <v>0</v>
      </c>
      <c r="T31" s="14">
        <v>0</v>
      </c>
      <c r="U31" s="14">
        <v>389.6</v>
      </c>
      <c r="V31" s="14">
        <v>2310.4</v>
      </c>
    </row>
    <row r="32" spans="1:22">
      <c r="A32" s="2" t="s">
        <v>71</v>
      </c>
      <c r="B32" s="1" t="s">
        <v>72</v>
      </c>
      <c r="C32" s="14">
        <v>1399.98</v>
      </c>
      <c r="D32" s="14">
        <v>233.33</v>
      </c>
      <c r="E32" s="14">
        <v>3555.84</v>
      </c>
      <c r="F32" s="14">
        <v>0</v>
      </c>
      <c r="G32" s="14">
        <v>5189.1499999999996</v>
      </c>
      <c r="H32" s="14">
        <v>0</v>
      </c>
      <c r="I32" s="14">
        <v>0</v>
      </c>
      <c r="J32" s="14">
        <v>0</v>
      </c>
      <c r="K32" s="14">
        <v>861.79</v>
      </c>
      <c r="L32" s="14">
        <v>166.91</v>
      </c>
      <c r="M32" s="14">
        <v>0</v>
      </c>
      <c r="N32" s="14">
        <v>0</v>
      </c>
      <c r="O32" s="14">
        <v>0</v>
      </c>
      <c r="P32" s="14">
        <v>0.05</v>
      </c>
      <c r="Q32" s="14">
        <v>0</v>
      </c>
      <c r="R32" s="14">
        <v>0</v>
      </c>
      <c r="S32" s="14">
        <v>0</v>
      </c>
      <c r="T32" s="14">
        <v>0</v>
      </c>
      <c r="U32" s="14">
        <v>1028.75</v>
      </c>
      <c r="V32" s="14">
        <v>4160.3999999999996</v>
      </c>
    </row>
    <row r="33" spans="1:22">
      <c r="A33" s="2" t="s">
        <v>73</v>
      </c>
      <c r="B33" s="1" t="s">
        <v>74</v>
      </c>
      <c r="C33" s="14">
        <v>880.02</v>
      </c>
      <c r="D33" s="14">
        <v>146.66999999999999</v>
      </c>
      <c r="E33" s="14">
        <v>11178.33</v>
      </c>
      <c r="F33" s="14">
        <v>0</v>
      </c>
      <c r="G33" s="14">
        <v>12205.02</v>
      </c>
      <c r="H33" s="14">
        <v>802.69</v>
      </c>
      <c r="I33" s="14">
        <v>0</v>
      </c>
      <c r="J33" s="14">
        <v>0</v>
      </c>
      <c r="K33" s="14">
        <v>2814.34</v>
      </c>
      <c r="L33" s="14">
        <v>72.17</v>
      </c>
      <c r="M33" s="14">
        <v>0</v>
      </c>
      <c r="N33" s="14">
        <v>6000</v>
      </c>
      <c r="O33" s="14">
        <v>0</v>
      </c>
      <c r="P33" s="14">
        <v>0.02</v>
      </c>
      <c r="Q33" s="14">
        <v>0</v>
      </c>
      <c r="R33" s="14">
        <v>0</v>
      </c>
      <c r="S33" s="14">
        <v>0</v>
      </c>
      <c r="T33" s="14">
        <v>0</v>
      </c>
      <c r="U33" s="14">
        <v>9689.2199999999993</v>
      </c>
      <c r="V33" s="14">
        <v>2515.8000000000002</v>
      </c>
    </row>
    <row r="34" spans="1:22">
      <c r="A34" s="2" t="s">
        <v>75</v>
      </c>
      <c r="B34" s="1" t="s">
        <v>76</v>
      </c>
      <c r="C34" s="14">
        <v>880.02</v>
      </c>
      <c r="D34" s="14">
        <v>146.66999999999999</v>
      </c>
      <c r="E34" s="14">
        <v>0</v>
      </c>
      <c r="F34" s="14">
        <v>0</v>
      </c>
      <c r="G34" s="14">
        <v>1026.69</v>
      </c>
      <c r="H34" s="14">
        <v>0</v>
      </c>
      <c r="I34" s="14">
        <v>0</v>
      </c>
      <c r="J34" s="15">
        <v>-18.41</v>
      </c>
      <c r="K34" s="14">
        <v>0</v>
      </c>
      <c r="L34" s="14">
        <v>95.24</v>
      </c>
      <c r="M34" s="14">
        <v>0</v>
      </c>
      <c r="N34" s="14">
        <v>0</v>
      </c>
      <c r="O34" s="14">
        <v>0</v>
      </c>
      <c r="P34" s="15">
        <v>-0.14000000000000001</v>
      </c>
      <c r="Q34" s="14">
        <v>0</v>
      </c>
      <c r="R34" s="14">
        <v>0</v>
      </c>
      <c r="S34" s="14">
        <v>0</v>
      </c>
      <c r="T34" s="14">
        <v>0</v>
      </c>
      <c r="U34" s="14">
        <v>76.69</v>
      </c>
      <c r="V34" s="14">
        <v>950</v>
      </c>
    </row>
    <row r="35" spans="1:22">
      <c r="A35" s="2" t="s">
        <v>77</v>
      </c>
      <c r="B35" s="1" t="s">
        <v>78</v>
      </c>
      <c r="C35" s="14">
        <v>999.96</v>
      </c>
      <c r="D35" s="14">
        <v>166.66</v>
      </c>
      <c r="E35" s="14">
        <v>2260.5300000000002</v>
      </c>
      <c r="F35" s="14">
        <v>0</v>
      </c>
      <c r="G35" s="14">
        <v>3427.15</v>
      </c>
      <c r="H35" s="14">
        <v>0</v>
      </c>
      <c r="I35" s="14">
        <v>0</v>
      </c>
      <c r="J35" s="14">
        <v>0</v>
      </c>
      <c r="K35" s="14">
        <v>476.65</v>
      </c>
      <c r="L35" s="14">
        <v>28.96</v>
      </c>
      <c r="M35" s="14">
        <v>0</v>
      </c>
      <c r="N35" s="14">
        <v>0</v>
      </c>
      <c r="O35" s="14">
        <v>0</v>
      </c>
      <c r="P35" s="15">
        <v>-0.06</v>
      </c>
      <c r="Q35" s="14">
        <v>0</v>
      </c>
      <c r="R35" s="14">
        <v>0</v>
      </c>
      <c r="S35" s="14">
        <v>0</v>
      </c>
      <c r="T35" s="14">
        <v>0</v>
      </c>
      <c r="U35" s="14">
        <v>505.55</v>
      </c>
      <c r="V35" s="14">
        <v>2921.6</v>
      </c>
    </row>
    <row r="36" spans="1:22">
      <c r="A36" s="2" t="s">
        <v>79</v>
      </c>
      <c r="B36" s="1" t="s">
        <v>80</v>
      </c>
      <c r="C36" s="14">
        <v>880.02</v>
      </c>
      <c r="D36" s="14">
        <v>146.66999999999999</v>
      </c>
      <c r="E36" s="14">
        <v>10240</v>
      </c>
      <c r="F36" s="14">
        <v>0</v>
      </c>
      <c r="G36" s="14">
        <v>11266.69</v>
      </c>
      <c r="H36" s="14">
        <v>0</v>
      </c>
      <c r="I36" s="14">
        <v>0</v>
      </c>
      <c r="J36" s="14">
        <v>0</v>
      </c>
      <c r="K36" s="14">
        <v>2532.85</v>
      </c>
      <c r="L36" s="14">
        <v>98.81</v>
      </c>
      <c r="M36" s="14">
        <v>0</v>
      </c>
      <c r="N36" s="14">
        <v>0</v>
      </c>
      <c r="O36" s="14">
        <v>0</v>
      </c>
      <c r="P36" s="14">
        <v>0.03</v>
      </c>
      <c r="Q36" s="14">
        <v>0</v>
      </c>
      <c r="R36" s="14">
        <v>0</v>
      </c>
      <c r="S36" s="14">
        <v>0</v>
      </c>
      <c r="T36" s="14">
        <v>0</v>
      </c>
      <c r="U36" s="14">
        <v>2631.69</v>
      </c>
      <c r="V36" s="14">
        <v>8635</v>
      </c>
    </row>
    <row r="37" spans="1:22">
      <c r="A37" s="2" t="s">
        <v>81</v>
      </c>
      <c r="B37" s="1" t="s">
        <v>82</v>
      </c>
      <c r="C37" s="14">
        <v>880.02</v>
      </c>
      <c r="D37" s="14">
        <v>146.66999999999999</v>
      </c>
      <c r="E37" s="14">
        <v>1868.88</v>
      </c>
      <c r="F37" s="14">
        <v>0</v>
      </c>
      <c r="G37" s="14">
        <v>2895.57</v>
      </c>
      <c r="H37" s="14">
        <v>0</v>
      </c>
      <c r="I37" s="14">
        <v>0</v>
      </c>
      <c r="J37" s="14">
        <v>0</v>
      </c>
      <c r="K37" s="14">
        <v>363.1</v>
      </c>
      <c r="L37" s="14">
        <v>156.97</v>
      </c>
      <c r="M37" s="14">
        <v>0</v>
      </c>
      <c r="N37" s="14">
        <v>0</v>
      </c>
      <c r="O37" s="14">
        <v>0</v>
      </c>
      <c r="P37" s="14">
        <v>0.1</v>
      </c>
      <c r="Q37" s="14">
        <v>0</v>
      </c>
      <c r="R37" s="14">
        <v>0</v>
      </c>
      <c r="S37" s="14">
        <v>0</v>
      </c>
      <c r="T37" s="14">
        <v>0</v>
      </c>
      <c r="U37" s="14">
        <v>520.16999999999996</v>
      </c>
      <c r="V37" s="14">
        <v>2375.4</v>
      </c>
    </row>
    <row r="38" spans="1:22">
      <c r="A38" s="2" t="s">
        <v>83</v>
      </c>
      <c r="B38" s="1" t="s">
        <v>84</v>
      </c>
      <c r="C38" s="14">
        <v>1602</v>
      </c>
      <c r="D38" s="14">
        <v>267</v>
      </c>
      <c r="E38" s="14">
        <v>0</v>
      </c>
      <c r="F38" s="14">
        <v>0</v>
      </c>
      <c r="G38" s="14">
        <v>1869</v>
      </c>
      <c r="H38" s="14">
        <v>0</v>
      </c>
      <c r="I38" s="14">
        <v>0</v>
      </c>
      <c r="J38" s="14">
        <v>0</v>
      </c>
      <c r="K38" s="14">
        <v>163.25</v>
      </c>
      <c r="L38" s="14">
        <v>63.13</v>
      </c>
      <c r="M38" s="14">
        <v>0</v>
      </c>
      <c r="N38" s="14">
        <v>0</v>
      </c>
      <c r="O38" s="14">
        <v>0</v>
      </c>
      <c r="P38" s="14">
        <v>0.02</v>
      </c>
      <c r="Q38" s="14">
        <v>0</v>
      </c>
      <c r="R38" s="14">
        <v>0</v>
      </c>
      <c r="S38" s="14">
        <v>0</v>
      </c>
      <c r="T38" s="14">
        <v>0</v>
      </c>
      <c r="U38" s="14">
        <v>226.4</v>
      </c>
      <c r="V38" s="14">
        <v>1642.6</v>
      </c>
    </row>
    <row r="39" spans="1:22">
      <c r="A39" s="2" t="s">
        <v>85</v>
      </c>
      <c r="B39" s="1" t="s">
        <v>86</v>
      </c>
      <c r="C39" s="14">
        <v>880.02</v>
      </c>
      <c r="D39" s="14">
        <v>146.66999999999999</v>
      </c>
      <c r="E39" s="14">
        <v>9670</v>
      </c>
      <c r="F39" s="14">
        <v>0</v>
      </c>
      <c r="G39" s="14">
        <v>10696.69</v>
      </c>
      <c r="H39" s="14">
        <v>0</v>
      </c>
      <c r="I39" s="14">
        <v>0</v>
      </c>
      <c r="J39" s="14">
        <v>0</v>
      </c>
      <c r="K39" s="14">
        <v>2361.85</v>
      </c>
      <c r="L39" s="14">
        <v>109.62</v>
      </c>
      <c r="M39" s="14">
        <v>0</v>
      </c>
      <c r="N39" s="14">
        <v>0</v>
      </c>
      <c r="O39" s="14">
        <v>0</v>
      </c>
      <c r="P39" s="14">
        <v>0.02</v>
      </c>
      <c r="Q39" s="14">
        <v>0</v>
      </c>
      <c r="R39" s="14">
        <v>0</v>
      </c>
      <c r="S39" s="14">
        <v>0</v>
      </c>
      <c r="T39" s="14">
        <v>0</v>
      </c>
      <c r="U39" s="14">
        <v>2471.4899999999998</v>
      </c>
      <c r="V39" s="14">
        <v>8225.2000000000007</v>
      </c>
    </row>
    <row r="40" spans="1:22">
      <c r="A40" s="2" t="s">
        <v>87</v>
      </c>
      <c r="B40" s="1" t="s">
        <v>88</v>
      </c>
      <c r="C40" s="14">
        <v>1400.04</v>
      </c>
      <c r="D40" s="14">
        <v>233.34</v>
      </c>
      <c r="E40" s="14">
        <v>9908.41</v>
      </c>
      <c r="F40" s="14">
        <v>0</v>
      </c>
      <c r="G40" s="14">
        <v>11541.79</v>
      </c>
      <c r="H40" s="14">
        <v>0</v>
      </c>
      <c r="I40" s="14">
        <v>0</v>
      </c>
      <c r="J40" s="14">
        <v>0</v>
      </c>
      <c r="K40" s="14">
        <v>2615.38</v>
      </c>
      <c r="L40" s="14">
        <v>225.42</v>
      </c>
      <c r="M40" s="14">
        <v>0</v>
      </c>
      <c r="N40" s="14">
        <v>0</v>
      </c>
      <c r="O40" s="14">
        <v>0</v>
      </c>
      <c r="P40" s="15">
        <v>-0.01</v>
      </c>
      <c r="Q40" s="14">
        <v>0</v>
      </c>
      <c r="R40" s="14">
        <v>0</v>
      </c>
      <c r="S40" s="14">
        <v>0</v>
      </c>
      <c r="T40" s="14">
        <v>0</v>
      </c>
      <c r="U40" s="14">
        <v>2840.79</v>
      </c>
      <c r="V40" s="14">
        <v>8701</v>
      </c>
    </row>
    <row r="41" spans="1:22">
      <c r="A41" s="2" t="s">
        <v>89</v>
      </c>
      <c r="B41" s="1" t="s">
        <v>90</v>
      </c>
      <c r="C41" s="14">
        <v>999.96</v>
      </c>
      <c r="D41" s="14">
        <v>166.66</v>
      </c>
      <c r="E41" s="14">
        <v>0</v>
      </c>
      <c r="F41" s="14">
        <v>0</v>
      </c>
      <c r="G41" s="14">
        <v>1166.6199999999999</v>
      </c>
      <c r="H41" s="14">
        <v>0</v>
      </c>
      <c r="I41" s="14">
        <v>0</v>
      </c>
      <c r="J41" s="14">
        <v>0</v>
      </c>
      <c r="K41" s="14">
        <v>3.57</v>
      </c>
      <c r="L41" s="14">
        <v>28.96</v>
      </c>
      <c r="M41" s="14">
        <v>0</v>
      </c>
      <c r="N41" s="14">
        <v>0</v>
      </c>
      <c r="O41" s="14">
        <v>0</v>
      </c>
      <c r="P41" s="15">
        <v>-0.11</v>
      </c>
      <c r="Q41" s="14">
        <v>0</v>
      </c>
      <c r="R41" s="14">
        <v>0</v>
      </c>
      <c r="S41" s="14">
        <v>0</v>
      </c>
      <c r="T41" s="14">
        <v>0</v>
      </c>
      <c r="U41" s="14">
        <v>32.42</v>
      </c>
      <c r="V41" s="14">
        <v>1134.2</v>
      </c>
    </row>
    <row r="42" spans="1:22">
      <c r="A42" s="2" t="s">
        <v>91</v>
      </c>
      <c r="B42" s="1" t="s">
        <v>92</v>
      </c>
      <c r="C42" s="14">
        <v>876.48</v>
      </c>
      <c r="D42" s="14">
        <v>146.08000000000001</v>
      </c>
      <c r="E42" s="14">
        <v>0</v>
      </c>
      <c r="F42" s="14">
        <v>0</v>
      </c>
      <c r="G42" s="14">
        <v>1022.56</v>
      </c>
      <c r="H42" s="14">
        <v>0</v>
      </c>
      <c r="I42" s="14">
        <v>0</v>
      </c>
      <c r="J42" s="15">
        <v>-25.36</v>
      </c>
      <c r="K42" s="14">
        <v>0</v>
      </c>
      <c r="L42" s="14">
        <v>57.02</v>
      </c>
      <c r="M42" s="14">
        <v>0</v>
      </c>
      <c r="N42" s="14">
        <v>0</v>
      </c>
      <c r="O42" s="14">
        <v>0</v>
      </c>
      <c r="P42" s="15">
        <v>-0.1</v>
      </c>
      <c r="Q42" s="14">
        <v>0</v>
      </c>
      <c r="R42" s="14">
        <v>0</v>
      </c>
      <c r="S42" s="14">
        <v>0</v>
      </c>
      <c r="T42" s="14">
        <v>0</v>
      </c>
      <c r="U42" s="14">
        <v>31.56</v>
      </c>
      <c r="V42" s="14">
        <v>991</v>
      </c>
    </row>
    <row r="43" spans="1:22">
      <c r="A43" s="2" t="s">
        <v>93</v>
      </c>
      <c r="B43" s="1" t="s">
        <v>94</v>
      </c>
      <c r="C43" s="14">
        <v>876.48</v>
      </c>
      <c r="D43" s="14">
        <v>146.08000000000001</v>
      </c>
      <c r="E43" s="14">
        <v>297.45</v>
      </c>
      <c r="F43" s="14">
        <v>0</v>
      </c>
      <c r="G43" s="14">
        <v>1320.01</v>
      </c>
      <c r="H43" s="14">
        <v>0</v>
      </c>
      <c r="I43" s="14">
        <v>0</v>
      </c>
      <c r="J43" s="14">
        <v>0</v>
      </c>
      <c r="K43" s="14">
        <v>27.22</v>
      </c>
      <c r="L43" s="14">
        <v>134.6</v>
      </c>
      <c r="M43" s="14">
        <v>0</v>
      </c>
      <c r="N43" s="14">
        <v>260</v>
      </c>
      <c r="O43" s="14">
        <v>0</v>
      </c>
      <c r="P43" s="15">
        <v>-0.01</v>
      </c>
      <c r="Q43" s="14">
        <v>0</v>
      </c>
      <c r="R43" s="14">
        <v>0</v>
      </c>
      <c r="S43" s="14">
        <v>0</v>
      </c>
      <c r="T43" s="14">
        <v>0</v>
      </c>
      <c r="U43" s="14">
        <v>421.81</v>
      </c>
      <c r="V43" s="14">
        <v>898.2</v>
      </c>
    </row>
    <row r="44" spans="1:22">
      <c r="A44" s="2" t="s">
        <v>95</v>
      </c>
      <c r="B44" s="1" t="s">
        <v>96</v>
      </c>
      <c r="C44" s="14">
        <v>1399.98</v>
      </c>
      <c r="D44" s="14">
        <v>233.33</v>
      </c>
      <c r="E44" s="14">
        <v>0</v>
      </c>
      <c r="F44" s="14">
        <v>0</v>
      </c>
      <c r="G44" s="14">
        <v>1633.31</v>
      </c>
      <c r="H44" s="14">
        <v>0</v>
      </c>
      <c r="I44" s="14">
        <v>0</v>
      </c>
      <c r="J44" s="14">
        <v>0</v>
      </c>
      <c r="K44" s="14">
        <v>70.77</v>
      </c>
      <c r="L44" s="14">
        <v>41.04</v>
      </c>
      <c r="M44" s="14">
        <v>0</v>
      </c>
      <c r="N44" s="14">
        <v>0</v>
      </c>
      <c r="O44" s="14">
        <v>0</v>
      </c>
      <c r="P44" s="15">
        <v>-0.1</v>
      </c>
      <c r="Q44" s="14">
        <v>0</v>
      </c>
      <c r="R44" s="14">
        <v>0</v>
      </c>
      <c r="S44" s="14">
        <v>0</v>
      </c>
      <c r="T44" s="14">
        <v>0</v>
      </c>
      <c r="U44" s="14">
        <v>111.71</v>
      </c>
      <c r="V44" s="14">
        <v>1521.6</v>
      </c>
    </row>
    <row r="45" spans="1:22">
      <c r="A45" s="2" t="s">
        <v>97</v>
      </c>
      <c r="B45" s="1" t="s">
        <v>98</v>
      </c>
      <c r="C45" s="14">
        <v>999.66</v>
      </c>
      <c r="D45" s="14">
        <v>166.61</v>
      </c>
      <c r="E45" s="14">
        <v>2143.9899999999998</v>
      </c>
      <c r="F45" s="14">
        <v>0</v>
      </c>
      <c r="G45" s="14">
        <v>3310.26</v>
      </c>
      <c r="H45" s="14">
        <v>0</v>
      </c>
      <c r="I45" s="14">
        <v>0</v>
      </c>
      <c r="J45" s="14">
        <v>0</v>
      </c>
      <c r="K45" s="14">
        <v>451.68</v>
      </c>
      <c r="L45" s="14">
        <v>121.54</v>
      </c>
      <c r="M45" s="14">
        <v>0</v>
      </c>
      <c r="N45" s="14">
        <v>0</v>
      </c>
      <c r="O45" s="14">
        <v>0</v>
      </c>
      <c r="P45" s="15">
        <v>-0.16</v>
      </c>
      <c r="Q45" s="14">
        <v>0</v>
      </c>
      <c r="R45" s="14">
        <v>0</v>
      </c>
      <c r="S45" s="14">
        <v>0</v>
      </c>
      <c r="T45" s="14">
        <v>0</v>
      </c>
      <c r="U45" s="14">
        <v>573.05999999999995</v>
      </c>
      <c r="V45" s="14">
        <v>2737.2</v>
      </c>
    </row>
    <row r="46" spans="1:22">
      <c r="A46" s="2" t="s">
        <v>99</v>
      </c>
      <c r="B46" s="1" t="s">
        <v>100</v>
      </c>
      <c r="C46" s="14">
        <v>880.02</v>
      </c>
      <c r="D46" s="14">
        <v>146.66999999999999</v>
      </c>
      <c r="E46" s="14">
        <v>0</v>
      </c>
      <c r="F46" s="14">
        <v>0</v>
      </c>
      <c r="G46" s="14">
        <v>1026.69</v>
      </c>
      <c r="H46" s="14">
        <v>0</v>
      </c>
      <c r="I46" s="14">
        <v>374.92</v>
      </c>
      <c r="J46" s="15">
        <v>-18.41</v>
      </c>
      <c r="K46" s="14">
        <v>0</v>
      </c>
      <c r="L46" s="14">
        <v>226.71</v>
      </c>
      <c r="M46" s="14">
        <v>0</v>
      </c>
      <c r="N46" s="14">
        <v>250</v>
      </c>
      <c r="O46" s="14">
        <v>0</v>
      </c>
      <c r="P46" s="14">
        <v>7.0000000000000007E-2</v>
      </c>
      <c r="Q46" s="14">
        <v>0</v>
      </c>
      <c r="R46" s="14">
        <v>0</v>
      </c>
      <c r="S46" s="14">
        <v>0</v>
      </c>
      <c r="T46" s="14">
        <v>0</v>
      </c>
      <c r="U46" s="14">
        <v>833.29</v>
      </c>
      <c r="V46" s="14">
        <v>193.4</v>
      </c>
    </row>
    <row r="47" spans="1:22">
      <c r="A47" s="2" t="s">
        <v>101</v>
      </c>
      <c r="B47" s="1" t="s">
        <v>102</v>
      </c>
      <c r="C47" s="14">
        <v>1602</v>
      </c>
      <c r="D47" s="14">
        <v>267</v>
      </c>
      <c r="E47" s="14">
        <v>0</v>
      </c>
      <c r="F47" s="14">
        <v>0</v>
      </c>
      <c r="G47" s="14">
        <v>1869</v>
      </c>
      <c r="H47" s="14">
        <v>0</v>
      </c>
      <c r="I47" s="14">
        <v>0</v>
      </c>
      <c r="J47" s="14">
        <v>0</v>
      </c>
      <c r="K47" s="14">
        <v>163.25</v>
      </c>
      <c r="L47" s="14">
        <v>47.95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211.2</v>
      </c>
      <c r="V47" s="14">
        <v>1657.8</v>
      </c>
    </row>
    <row r="48" spans="1:22">
      <c r="A48" s="2" t="s">
        <v>103</v>
      </c>
      <c r="B48" s="1" t="s">
        <v>104</v>
      </c>
      <c r="C48" s="14">
        <v>999.66</v>
      </c>
      <c r="D48" s="14">
        <v>166.61</v>
      </c>
      <c r="E48" s="14">
        <v>2605.1999999999998</v>
      </c>
      <c r="F48" s="14">
        <v>0</v>
      </c>
      <c r="G48" s="14">
        <v>3771.47</v>
      </c>
      <c r="H48" s="14">
        <v>0</v>
      </c>
      <c r="I48" s="14">
        <v>0</v>
      </c>
      <c r="J48" s="14">
        <v>0</v>
      </c>
      <c r="K48" s="14">
        <v>550.20000000000005</v>
      </c>
      <c r="L48" s="14">
        <v>75.5</v>
      </c>
      <c r="M48" s="14">
        <v>0</v>
      </c>
      <c r="N48" s="14">
        <v>0</v>
      </c>
      <c r="O48" s="14">
        <v>0</v>
      </c>
      <c r="P48" s="15">
        <v>-0.03</v>
      </c>
      <c r="Q48" s="14">
        <v>0</v>
      </c>
      <c r="R48" s="14">
        <v>0</v>
      </c>
      <c r="S48" s="14">
        <v>0</v>
      </c>
      <c r="T48" s="14">
        <v>0</v>
      </c>
      <c r="U48" s="14">
        <v>625.66999999999996</v>
      </c>
      <c r="V48" s="14">
        <v>3145.8</v>
      </c>
    </row>
    <row r="49" spans="1:22">
      <c r="A49" s="2" t="s">
        <v>105</v>
      </c>
      <c r="B49" s="1" t="s">
        <v>106</v>
      </c>
      <c r="C49" s="14">
        <v>833.05</v>
      </c>
      <c r="D49" s="14">
        <v>138.84</v>
      </c>
      <c r="E49" s="14">
        <v>1110.8599999999999</v>
      </c>
      <c r="F49" s="14">
        <v>0</v>
      </c>
      <c r="G49" s="14">
        <v>2082.75</v>
      </c>
      <c r="H49" s="14">
        <v>0</v>
      </c>
      <c r="I49" s="14">
        <v>0</v>
      </c>
      <c r="J49" s="14">
        <v>0</v>
      </c>
      <c r="K49" s="14">
        <v>199.41</v>
      </c>
      <c r="L49" s="14">
        <v>65.709999999999994</v>
      </c>
      <c r="M49" s="14">
        <v>0</v>
      </c>
      <c r="N49" s="14">
        <v>0</v>
      </c>
      <c r="O49" s="14">
        <v>0</v>
      </c>
      <c r="P49" s="14">
        <v>0.03</v>
      </c>
      <c r="Q49" s="14">
        <v>0</v>
      </c>
      <c r="R49" s="14">
        <v>0</v>
      </c>
      <c r="S49" s="14">
        <v>0</v>
      </c>
      <c r="T49" s="14">
        <v>0</v>
      </c>
      <c r="U49" s="14">
        <v>265.14999999999998</v>
      </c>
      <c r="V49" s="14">
        <v>1817.6</v>
      </c>
    </row>
    <row r="50" spans="1:22">
      <c r="A50" s="2" t="s">
        <v>107</v>
      </c>
      <c r="B50" s="1" t="s">
        <v>108</v>
      </c>
      <c r="C50" s="14">
        <v>880.02</v>
      </c>
      <c r="D50" s="14">
        <v>146.66999999999999</v>
      </c>
      <c r="E50" s="14">
        <v>18443.18</v>
      </c>
      <c r="F50" s="14">
        <v>0</v>
      </c>
      <c r="G50" s="14">
        <v>19469.87</v>
      </c>
      <c r="H50" s="14">
        <v>0</v>
      </c>
      <c r="I50" s="14">
        <v>0</v>
      </c>
      <c r="J50" s="14">
        <v>0</v>
      </c>
      <c r="K50" s="14">
        <v>5100.99</v>
      </c>
      <c r="L50" s="14">
        <v>155.88</v>
      </c>
      <c r="M50" s="14">
        <v>0</v>
      </c>
      <c r="N50" s="14">
        <v>6598.88</v>
      </c>
      <c r="O50" s="14">
        <v>0</v>
      </c>
      <c r="P50" s="15">
        <v>-0.08</v>
      </c>
      <c r="Q50" s="14">
        <v>0</v>
      </c>
      <c r="R50" s="14">
        <v>0</v>
      </c>
      <c r="S50" s="14">
        <v>0</v>
      </c>
      <c r="T50" s="14">
        <v>0</v>
      </c>
      <c r="U50" s="14">
        <v>11855.67</v>
      </c>
      <c r="V50" s="14">
        <v>7614.2</v>
      </c>
    </row>
    <row r="51" spans="1:22">
      <c r="A51" s="2" t="s">
        <v>109</v>
      </c>
      <c r="B51" s="1" t="s">
        <v>110</v>
      </c>
      <c r="C51" s="14">
        <v>1285.74</v>
      </c>
      <c r="D51" s="14">
        <v>214.29</v>
      </c>
      <c r="E51" s="14">
        <v>0</v>
      </c>
      <c r="F51" s="14">
        <v>0</v>
      </c>
      <c r="G51" s="14">
        <v>1500.03</v>
      </c>
      <c r="H51" s="14">
        <v>0</v>
      </c>
      <c r="I51" s="14">
        <v>0</v>
      </c>
      <c r="J51" s="14">
        <v>0</v>
      </c>
      <c r="K51" s="14">
        <v>56.27</v>
      </c>
      <c r="L51" s="14">
        <v>46.25</v>
      </c>
      <c r="M51" s="14">
        <v>0</v>
      </c>
      <c r="N51" s="14">
        <v>0</v>
      </c>
      <c r="O51" s="14">
        <v>0</v>
      </c>
      <c r="P51" s="14">
        <v>0.11</v>
      </c>
      <c r="Q51" s="14">
        <v>0</v>
      </c>
      <c r="R51" s="14">
        <v>0</v>
      </c>
      <c r="S51" s="14">
        <v>0</v>
      </c>
      <c r="T51" s="14">
        <v>0</v>
      </c>
      <c r="U51" s="14">
        <v>102.63</v>
      </c>
      <c r="V51" s="14">
        <v>1397.4</v>
      </c>
    </row>
    <row r="52" spans="1:22">
      <c r="A52" s="2" t="s">
        <v>111</v>
      </c>
      <c r="B52" s="1" t="s">
        <v>112</v>
      </c>
      <c r="C52" s="14">
        <v>1602</v>
      </c>
      <c r="D52" s="14">
        <v>267</v>
      </c>
      <c r="E52" s="14">
        <v>0</v>
      </c>
      <c r="F52" s="14">
        <v>0</v>
      </c>
      <c r="G52" s="14">
        <v>1869</v>
      </c>
      <c r="H52" s="14">
        <v>355.52</v>
      </c>
      <c r="I52" s="14">
        <v>0</v>
      </c>
      <c r="J52" s="14">
        <v>0</v>
      </c>
      <c r="K52" s="14">
        <v>163.25</v>
      </c>
      <c r="L52" s="14">
        <v>54.84</v>
      </c>
      <c r="M52" s="14">
        <v>0</v>
      </c>
      <c r="N52" s="14">
        <v>0</v>
      </c>
      <c r="O52" s="14">
        <v>0</v>
      </c>
      <c r="P52" s="15">
        <v>-0.01</v>
      </c>
      <c r="Q52" s="14">
        <v>0</v>
      </c>
      <c r="R52" s="14">
        <v>0</v>
      </c>
      <c r="S52" s="14">
        <v>0</v>
      </c>
      <c r="T52" s="14">
        <v>0</v>
      </c>
      <c r="U52" s="14">
        <v>573.6</v>
      </c>
      <c r="V52" s="14">
        <v>1295.4000000000001</v>
      </c>
    </row>
    <row r="53" spans="1:22">
      <c r="A53" s="2" t="s">
        <v>113</v>
      </c>
      <c r="B53" s="1" t="s">
        <v>114</v>
      </c>
      <c r="C53" s="14">
        <v>880.02</v>
      </c>
      <c r="D53" s="14">
        <v>146.66999999999999</v>
      </c>
      <c r="E53" s="14">
        <v>4401.45</v>
      </c>
      <c r="F53" s="14">
        <v>0</v>
      </c>
      <c r="G53" s="14">
        <v>5428.14</v>
      </c>
      <c r="H53" s="14">
        <v>0</v>
      </c>
      <c r="I53" s="14">
        <v>0</v>
      </c>
      <c r="J53" s="14">
        <v>0</v>
      </c>
      <c r="K53" s="14">
        <v>918.01</v>
      </c>
      <c r="L53" s="14">
        <v>133.99</v>
      </c>
      <c r="M53" s="14">
        <v>0</v>
      </c>
      <c r="N53" s="14">
        <v>2090.54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14">
        <v>3142.54</v>
      </c>
      <c r="V53" s="14">
        <v>2285.6</v>
      </c>
    </row>
    <row r="54" spans="1:22">
      <c r="A54" s="2" t="s">
        <v>115</v>
      </c>
      <c r="B54" s="1" t="s">
        <v>116</v>
      </c>
      <c r="C54" s="14">
        <v>999.66</v>
      </c>
      <c r="D54" s="14">
        <v>166.61</v>
      </c>
      <c r="E54" s="14">
        <v>1128.6199999999999</v>
      </c>
      <c r="F54" s="14">
        <v>0</v>
      </c>
      <c r="G54" s="14">
        <v>2294.89</v>
      </c>
      <c r="H54" s="14">
        <v>0</v>
      </c>
      <c r="I54" s="14">
        <v>0</v>
      </c>
      <c r="J54" s="14">
        <v>0</v>
      </c>
      <c r="K54" s="14">
        <v>237.43</v>
      </c>
      <c r="L54" s="14">
        <v>58.91</v>
      </c>
      <c r="M54" s="14">
        <v>0</v>
      </c>
      <c r="N54" s="14">
        <v>0</v>
      </c>
      <c r="O54" s="14">
        <v>0</v>
      </c>
      <c r="P54" s="14">
        <v>0.15</v>
      </c>
      <c r="Q54" s="14">
        <v>0</v>
      </c>
      <c r="R54" s="14">
        <v>0</v>
      </c>
      <c r="S54" s="14">
        <v>0</v>
      </c>
      <c r="T54" s="14">
        <v>0</v>
      </c>
      <c r="U54" s="14">
        <v>296.49</v>
      </c>
      <c r="V54" s="14">
        <v>1998.4</v>
      </c>
    </row>
    <row r="55" spans="1:22">
      <c r="A55" s="2" t="s">
        <v>117</v>
      </c>
      <c r="B55" s="1" t="s">
        <v>118</v>
      </c>
      <c r="C55" s="14">
        <v>799.98</v>
      </c>
      <c r="D55" s="14">
        <v>133.33000000000001</v>
      </c>
      <c r="E55" s="14">
        <v>1800</v>
      </c>
      <c r="F55" s="14">
        <v>0</v>
      </c>
      <c r="G55" s="14">
        <v>2733.31</v>
      </c>
      <c r="H55" s="14">
        <v>0</v>
      </c>
      <c r="I55" s="14">
        <v>0</v>
      </c>
      <c r="J55" s="14">
        <v>0</v>
      </c>
      <c r="K55" s="14">
        <v>328.45</v>
      </c>
      <c r="L55" s="14">
        <v>83.92</v>
      </c>
      <c r="M55" s="14">
        <v>0</v>
      </c>
      <c r="N55" s="14">
        <v>0</v>
      </c>
      <c r="O55" s="14">
        <v>0</v>
      </c>
      <c r="P55" s="15">
        <v>-0.06</v>
      </c>
      <c r="Q55" s="14">
        <v>0</v>
      </c>
      <c r="R55" s="14">
        <v>0</v>
      </c>
      <c r="S55" s="14">
        <v>0</v>
      </c>
      <c r="T55" s="14">
        <v>0</v>
      </c>
      <c r="U55" s="14">
        <v>412.31</v>
      </c>
      <c r="V55" s="14">
        <v>2321</v>
      </c>
    </row>
    <row r="56" spans="1:22">
      <c r="A56" s="2" t="s">
        <v>119</v>
      </c>
      <c r="B56" s="1" t="s">
        <v>120</v>
      </c>
      <c r="C56" s="14">
        <v>880.02</v>
      </c>
      <c r="D56" s="14">
        <v>146.66999999999999</v>
      </c>
      <c r="E56" s="14">
        <v>3325.6</v>
      </c>
      <c r="F56" s="14">
        <v>0</v>
      </c>
      <c r="G56" s="14">
        <v>4352.29</v>
      </c>
      <c r="H56" s="14">
        <v>0</v>
      </c>
      <c r="I56" s="14">
        <v>0</v>
      </c>
      <c r="J56" s="14">
        <v>0</v>
      </c>
      <c r="K56" s="14">
        <v>674.26</v>
      </c>
      <c r="L56" s="14">
        <v>87.54</v>
      </c>
      <c r="M56" s="14">
        <v>0</v>
      </c>
      <c r="N56" s="14">
        <v>0</v>
      </c>
      <c r="O56" s="14">
        <v>0</v>
      </c>
      <c r="P56" s="14">
        <v>0.09</v>
      </c>
      <c r="Q56" s="14">
        <v>0</v>
      </c>
      <c r="R56" s="14">
        <v>0</v>
      </c>
      <c r="S56" s="14">
        <v>0</v>
      </c>
      <c r="T56" s="14">
        <v>0</v>
      </c>
      <c r="U56" s="14">
        <v>761.89</v>
      </c>
      <c r="V56" s="14">
        <v>3590.4</v>
      </c>
    </row>
    <row r="57" spans="1:22">
      <c r="A57" s="2" t="s">
        <v>121</v>
      </c>
      <c r="B57" s="1" t="s">
        <v>122</v>
      </c>
      <c r="C57" s="14">
        <v>880.02</v>
      </c>
      <c r="D57" s="14">
        <v>146.66999999999999</v>
      </c>
      <c r="E57" s="14">
        <v>11503.94</v>
      </c>
      <c r="F57" s="14">
        <v>0</v>
      </c>
      <c r="G57" s="14">
        <v>12530.63</v>
      </c>
      <c r="H57" s="14">
        <v>0</v>
      </c>
      <c r="I57" s="14">
        <v>0</v>
      </c>
      <c r="J57" s="14">
        <v>0</v>
      </c>
      <c r="K57" s="14">
        <v>2912.03</v>
      </c>
      <c r="L57" s="14">
        <v>47.47</v>
      </c>
      <c r="M57" s="14">
        <v>0</v>
      </c>
      <c r="N57" s="14">
        <v>0</v>
      </c>
      <c r="O57" s="14">
        <v>0</v>
      </c>
      <c r="P57" s="15">
        <v>-7.0000000000000007E-2</v>
      </c>
      <c r="Q57" s="14">
        <v>0</v>
      </c>
      <c r="R57" s="14">
        <v>0</v>
      </c>
      <c r="S57" s="14">
        <v>0</v>
      </c>
      <c r="T57" s="14">
        <v>0</v>
      </c>
      <c r="U57" s="14">
        <v>2959.43</v>
      </c>
      <c r="V57" s="14">
        <v>9571.2000000000007</v>
      </c>
    </row>
    <row r="58" spans="1:22">
      <c r="A58" s="2" t="s">
        <v>123</v>
      </c>
      <c r="B58" s="1" t="s">
        <v>124</v>
      </c>
      <c r="C58" s="14">
        <v>1400.04</v>
      </c>
      <c r="D58" s="14">
        <v>233.34</v>
      </c>
      <c r="E58" s="14">
        <v>2912.99</v>
      </c>
      <c r="F58" s="14">
        <v>0</v>
      </c>
      <c r="G58" s="14">
        <v>4546.37</v>
      </c>
      <c r="H58" s="14">
        <v>0</v>
      </c>
      <c r="I58" s="14">
        <v>208.65</v>
      </c>
      <c r="J58" s="14">
        <v>0</v>
      </c>
      <c r="K58" s="14">
        <v>715.72</v>
      </c>
      <c r="L58" s="14">
        <v>129.87</v>
      </c>
      <c r="M58" s="14">
        <v>0</v>
      </c>
      <c r="N58" s="14">
        <v>205</v>
      </c>
      <c r="O58" s="14">
        <v>0</v>
      </c>
      <c r="P58" s="15">
        <v>-7.0000000000000007E-2</v>
      </c>
      <c r="Q58" s="14">
        <v>0</v>
      </c>
      <c r="R58" s="14">
        <v>0</v>
      </c>
      <c r="S58" s="14">
        <v>0</v>
      </c>
      <c r="T58" s="14">
        <v>0</v>
      </c>
      <c r="U58" s="14">
        <v>1259.17</v>
      </c>
      <c r="V58" s="14">
        <v>3287.2</v>
      </c>
    </row>
    <row r="59" spans="1:22">
      <c r="A59" s="2" t="s">
        <v>125</v>
      </c>
      <c r="B59" s="1" t="s">
        <v>126</v>
      </c>
      <c r="C59" s="14">
        <v>799.98</v>
      </c>
      <c r="D59" s="14">
        <v>133.33000000000001</v>
      </c>
      <c r="E59" s="14">
        <v>1920</v>
      </c>
      <c r="F59" s="14">
        <v>0</v>
      </c>
      <c r="G59" s="14">
        <v>2853.31</v>
      </c>
      <c r="H59" s="14">
        <v>0</v>
      </c>
      <c r="I59" s="14">
        <v>0</v>
      </c>
      <c r="J59" s="14">
        <v>0</v>
      </c>
      <c r="K59" s="14">
        <v>354.08</v>
      </c>
      <c r="L59" s="14">
        <v>79.97</v>
      </c>
      <c r="M59" s="14">
        <v>0</v>
      </c>
      <c r="N59" s="14">
        <v>0</v>
      </c>
      <c r="O59" s="14">
        <v>0</v>
      </c>
      <c r="P59" s="14">
        <v>0.06</v>
      </c>
      <c r="Q59" s="14">
        <v>0</v>
      </c>
      <c r="R59" s="14">
        <v>0</v>
      </c>
      <c r="S59" s="14">
        <v>0</v>
      </c>
      <c r="T59" s="14">
        <v>0</v>
      </c>
      <c r="U59" s="14">
        <v>434.11</v>
      </c>
      <c r="V59" s="14">
        <v>2419.1999999999998</v>
      </c>
    </row>
    <row r="60" spans="1:22">
      <c r="A60" s="2" t="s">
        <v>127</v>
      </c>
      <c r="B60" s="1" t="s">
        <v>128</v>
      </c>
      <c r="C60" s="14">
        <v>999.66</v>
      </c>
      <c r="D60" s="14">
        <v>166.61</v>
      </c>
      <c r="E60" s="14">
        <v>3377.22</v>
      </c>
      <c r="F60" s="14">
        <v>0</v>
      </c>
      <c r="G60" s="14">
        <v>4543.49</v>
      </c>
      <c r="H60" s="14">
        <v>0</v>
      </c>
      <c r="I60" s="14">
        <v>0</v>
      </c>
      <c r="J60" s="14">
        <v>0</v>
      </c>
      <c r="K60" s="14">
        <v>715.1</v>
      </c>
      <c r="L60" s="14">
        <v>117.63</v>
      </c>
      <c r="M60" s="14">
        <v>0</v>
      </c>
      <c r="N60" s="14">
        <v>0</v>
      </c>
      <c r="O60" s="14">
        <v>0</v>
      </c>
      <c r="P60" s="15">
        <v>-0.04</v>
      </c>
      <c r="Q60" s="14">
        <v>0</v>
      </c>
      <c r="R60" s="14">
        <v>0</v>
      </c>
      <c r="S60" s="14">
        <v>0</v>
      </c>
      <c r="T60" s="14">
        <v>0</v>
      </c>
      <c r="U60" s="14">
        <v>832.69</v>
      </c>
      <c r="V60" s="14">
        <v>3710.8</v>
      </c>
    </row>
    <row r="61" spans="1:22" s="7" customFormat="1">
      <c r="A61" s="17" t="s">
        <v>129</v>
      </c>
      <c r="C61" s="7" t="s">
        <v>130</v>
      </c>
      <c r="D61" s="7" t="s">
        <v>130</v>
      </c>
      <c r="E61" s="7" t="s">
        <v>130</v>
      </c>
      <c r="F61" s="7" t="s">
        <v>130</v>
      </c>
      <c r="G61" s="7" t="s">
        <v>130</v>
      </c>
      <c r="H61" s="7" t="s">
        <v>130</v>
      </c>
      <c r="I61" s="7" t="s">
        <v>130</v>
      </c>
      <c r="J61" s="7" t="s">
        <v>130</v>
      </c>
      <c r="K61" s="7" t="s">
        <v>130</v>
      </c>
      <c r="L61" s="7" t="s">
        <v>130</v>
      </c>
      <c r="M61" s="7" t="s">
        <v>130</v>
      </c>
      <c r="N61" s="7" t="s">
        <v>130</v>
      </c>
      <c r="O61" s="7" t="s">
        <v>130</v>
      </c>
      <c r="P61" s="7" t="s">
        <v>130</v>
      </c>
      <c r="Q61" s="7" t="s">
        <v>130</v>
      </c>
      <c r="R61" s="7" t="s">
        <v>130</v>
      </c>
      <c r="S61" s="7" t="s">
        <v>130</v>
      </c>
      <c r="T61" s="7" t="s">
        <v>130</v>
      </c>
      <c r="U61" s="7" t="s">
        <v>130</v>
      </c>
      <c r="V61" s="7" t="s">
        <v>130</v>
      </c>
    </row>
    <row r="62" spans="1:22">
      <c r="C62" s="19">
        <v>60708.95</v>
      </c>
      <c r="D62" s="19">
        <v>10118.16</v>
      </c>
      <c r="E62" s="19">
        <v>194781.29</v>
      </c>
      <c r="F62" s="19">
        <v>0</v>
      </c>
      <c r="G62" s="19">
        <v>265608.40000000002</v>
      </c>
      <c r="H62" s="19">
        <v>4178.53</v>
      </c>
      <c r="I62" s="19">
        <v>1603.12</v>
      </c>
      <c r="J62" s="20">
        <v>-269.38</v>
      </c>
      <c r="K62" s="19">
        <v>55321.55</v>
      </c>
      <c r="L62" s="19">
        <v>5063.55</v>
      </c>
      <c r="M62" s="19">
        <v>0</v>
      </c>
      <c r="N62" s="19">
        <v>20727.919999999998</v>
      </c>
      <c r="O62" s="19">
        <v>0</v>
      </c>
      <c r="P62" s="20">
        <v>-0.79</v>
      </c>
      <c r="Q62" s="19">
        <v>1486.7</v>
      </c>
      <c r="R62" s="19">
        <v>0</v>
      </c>
      <c r="S62" s="19">
        <v>1300</v>
      </c>
      <c r="T62" s="19">
        <v>0</v>
      </c>
      <c r="U62" s="19">
        <v>89411.199999999997</v>
      </c>
      <c r="V62" s="19">
        <v>176197.2</v>
      </c>
    </row>
    <row r="64" spans="1:22">
      <c r="A64" s="12" t="s">
        <v>131</v>
      </c>
    </row>
    <row r="65" spans="1:22">
      <c r="A65" s="2" t="s">
        <v>132</v>
      </c>
      <c r="B65" s="1" t="s">
        <v>133</v>
      </c>
      <c r="C65" s="14">
        <v>572.46</v>
      </c>
      <c r="D65" s="14">
        <v>95.41</v>
      </c>
      <c r="E65" s="14">
        <v>1336.63</v>
      </c>
      <c r="F65" s="14">
        <v>0</v>
      </c>
      <c r="G65" s="14">
        <v>2004.5</v>
      </c>
      <c r="H65" s="14">
        <v>0</v>
      </c>
      <c r="I65" s="14">
        <v>0</v>
      </c>
      <c r="J65" s="14">
        <v>0</v>
      </c>
      <c r="K65" s="14">
        <v>185.39</v>
      </c>
      <c r="L65" s="14">
        <v>78.900000000000006</v>
      </c>
      <c r="M65" s="14">
        <v>20.05</v>
      </c>
      <c r="N65" s="14">
        <v>0</v>
      </c>
      <c r="O65" s="14">
        <v>98.22</v>
      </c>
      <c r="P65" s="14">
        <v>7.0000000000000007E-2</v>
      </c>
      <c r="Q65" s="14">
        <v>0</v>
      </c>
      <c r="R65" s="14">
        <v>0</v>
      </c>
      <c r="S65" s="14">
        <v>0</v>
      </c>
      <c r="T65" s="14">
        <v>134.66999999999999</v>
      </c>
      <c r="U65" s="14">
        <v>517.29999999999995</v>
      </c>
      <c r="V65" s="14">
        <v>1487.2</v>
      </c>
    </row>
    <row r="66" spans="1:22">
      <c r="A66" s="2" t="s">
        <v>134</v>
      </c>
      <c r="B66" s="1" t="s">
        <v>135</v>
      </c>
      <c r="C66" s="14">
        <v>537.54</v>
      </c>
      <c r="D66" s="14">
        <v>89.59</v>
      </c>
      <c r="E66" s="14">
        <v>4858.3100000000004</v>
      </c>
      <c r="F66" s="14">
        <v>0</v>
      </c>
      <c r="G66" s="14">
        <v>5485.44</v>
      </c>
      <c r="H66" s="14">
        <v>0</v>
      </c>
      <c r="I66" s="14">
        <v>0</v>
      </c>
      <c r="J66" s="14">
        <v>0</v>
      </c>
      <c r="K66" s="14">
        <v>931.48</v>
      </c>
      <c r="L66" s="14">
        <v>158.38</v>
      </c>
      <c r="M66" s="14">
        <v>54.85</v>
      </c>
      <c r="N66" s="14">
        <v>0</v>
      </c>
      <c r="O66" s="14">
        <v>268.79000000000002</v>
      </c>
      <c r="P66" s="15">
        <v>-0.06</v>
      </c>
      <c r="Q66" s="14">
        <v>0</v>
      </c>
      <c r="R66" s="14">
        <v>0</v>
      </c>
      <c r="S66" s="14">
        <v>0</v>
      </c>
      <c r="T66" s="14">
        <v>0</v>
      </c>
      <c r="U66" s="14">
        <v>1413.44</v>
      </c>
      <c r="V66" s="14">
        <v>4072</v>
      </c>
    </row>
    <row r="67" spans="1:22">
      <c r="A67" s="2" t="s">
        <v>136</v>
      </c>
      <c r="B67" s="1" t="s">
        <v>137</v>
      </c>
      <c r="C67" s="14">
        <v>537.54</v>
      </c>
      <c r="D67" s="14">
        <v>89.59</v>
      </c>
      <c r="E67" s="14">
        <v>1300.6400000000001</v>
      </c>
      <c r="F67" s="14">
        <v>0</v>
      </c>
      <c r="G67" s="14">
        <v>1927.77</v>
      </c>
      <c r="H67" s="14">
        <v>0</v>
      </c>
      <c r="I67" s="14">
        <v>0</v>
      </c>
      <c r="J67" s="14">
        <v>0</v>
      </c>
      <c r="K67" s="14">
        <v>172.66</v>
      </c>
      <c r="L67" s="14">
        <v>75.67</v>
      </c>
      <c r="M67" s="14">
        <v>19.28</v>
      </c>
      <c r="N67" s="14">
        <v>0</v>
      </c>
      <c r="O67" s="14">
        <v>94.46</v>
      </c>
      <c r="P67" s="15">
        <v>-0.08</v>
      </c>
      <c r="Q67" s="14">
        <v>0</v>
      </c>
      <c r="R67" s="14">
        <v>0</v>
      </c>
      <c r="S67" s="14">
        <v>300</v>
      </c>
      <c r="T67" s="14">
        <v>275.38</v>
      </c>
      <c r="U67" s="14">
        <v>937.37</v>
      </c>
      <c r="V67" s="14">
        <v>990.4</v>
      </c>
    </row>
    <row r="68" spans="1:22">
      <c r="A68" s="2" t="s">
        <v>138</v>
      </c>
      <c r="B68" s="1" t="s">
        <v>139</v>
      </c>
      <c r="C68" s="14">
        <v>480.24</v>
      </c>
      <c r="D68" s="14">
        <v>80.040000000000006</v>
      </c>
      <c r="E68" s="14">
        <v>774.67</v>
      </c>
      <c r="F68" s="14">
        <v>0</v>
      </c>
      <c r="G68" s="14">
        <v>1334.95</v>
      </c>
      <c r="H68" s="14">
        <v>0</v>
      </c>
      <c r="I68" s="14">
        <v>0</v>
      </c>
      <c r="J68" s="14">
        <v>0</v>
      </c>
      <c r="K68" s="14">
        <v>28.85</v>
      </c>
      <c r="L68" s="14">
        <v>35.729999999999997</v>
      </c>
      <c r="M68" s="14">
        <v>13.35</v>
      </c>
      <c r="N68" s="14">
        <v>0</v>
      </c>
      <c r="O68" s="14">
        <v>65.41</v>
      </c>
      <c r="P68" s="14">
        <v>0.01</v>
      </c>
      <c r="Q68" s="14">
        <v>0</v>
      </c>
      <c r="R68" s="14">
        <v>0</v>
      </c>
      <c r="S68" s="14">
        <v>0</v>
      </c>
      <c r="T68" s="14">
        <v>0</v>
      </c>
      <c r="U68" s="14">
        <v>143.35</v>
      </c>
      <c r="V68" s="14">
        <v>1191.5999999999999</v>
      </c>
    </row>
    <row r="69" spans="1:22">
      <c r="A69" s="2" t="s">
        <v>140</v>
      </c>
      <c r="B69" s="1" t="s">
        <v>141</v>
      </c>
      <c r="C69" s="14">
        <v>480.24</v>
      </c>
      <c r="D69" s="14">
        <v>80.040000000000006</v>
      </c>
      <c r="E69" s="14">
        <v>2435.86</v>
      </c>
      <c r="F69" s="14">
        <v>0</v>
      </c>
      <c r="G69" s="14">
        <v>2996.14</v>
      </c>
      <c r="H69" s="14">
        <v>0</v>
      </c>
      <c r="I69" s="14">
        <v>0</v>
      </c>
      <c r="J69" s="14">
        <v>0</v>
      </c>
      <c r="K69" s="14">
        <v>384.59</v>
      </c>
      <c r="L69" s="14">
        <v>119.88</v>
      </c>
      <c r="M69" s="14">
        <v>29.96</v>
      </c>
      <c r="N69" s="14">
        <v>0</v>
      </c>
      <c r="O69" s="14">
        <v>146.81</v>
      </c>
      <c r="P69" s="14">
        <v>0.1</v>
      </c>
      <c r="Q69" s="14">
        <v>0</v>
      </c>
      <c r="R69" s="14">
        <v>0</v>
      </c>
      <c r="S69" s="14">
        <v>700</v>
      </c>
      <c r="T69" s="14">
        <v>0</v>
      </c>
      <c r="U69" s="14">
        <v>1381.34</v>
      </c>
      <c r="V69" s="14">
        <v>1614.8</v>
      </c>
    </row>
    <row r="70" spans="1:22">
      <c r="A70" s="2" t="s">
        <v>142</v>
      </c>
      <c r="B70" s="1" t="s">
        <v>143</v>
      </c>
      <c r="C70" s="14">
        <v>633.6</v>
      </c>
      <c r="D70" s="14">
        <v>105.6</v>
      </c>
      <c r="E70" s="14">
        <v>2845.1</v>
      </c>
      <c r="F70" s="14">
        <v>0</v>
      </c>
      <c r="G70" s="14">
        <v>3584.3</v>
      </c>
      <c r="H70" s="14">
        <v>0</v>
      </c>
      <c r="I70" s="14">
        <v>0</v>
      </c>
      <c r="J70" s="14">
        <v>0</v>
      </c>
      <c r="K70" s="14">
        <v>510.22</v>
      </c>
      <c r="L70" s="14">
        <v>76.989999999999995</v>
      </c>
      <c r="M70" s="14">
        <v>0</v>
      </c>
      <c r="N70" s="14">
        <v>0</v>
      </c>
      <c r="O70" s="14">
        <v>0</v>
      </c>
      <c r="P70" s="14">
        <v>0.09</v>
      </c>
      <c r="Q70" s="14">
        <v>0</v>
      </c>
      <c r="R70" s="14">
        <v>0</v>
      </c>
      <c r="S70" s="14">
        <v>0</v>
      </c>
      <c r="T70" s="14">
        <v>0</v>
      </c>
      <c r="U70" s="14">
        <v>587.29999999999995</v>
      </c>
      <c r="V70" s="14">
        <v>2997</v>
      </c>
    </row>
    <row r="71" spans="1:22">
      <c r="A71" s="2" t="s">
        <v>144</v>
      </c>
      <c r="B71" s="1" t="s">
        <v>145</v>
      </c>
      <c r="C71" s="14">
        <v>480.24</v>
      </c>
      <c r="D71" s="14">
        <v>80.040000000000006</v>
      </c>
      <c r="E71" s="14">
        <v>419.55</v>
      </c>
      <c r="F71" s="14">
        <v>0</v>
      </c>
      <c r="G71" s="14">
        <v>979.83</v>
      </c>
      <c r="H71" s="14">
        <v>0</v>
      </c>
      <c r="I71" s="14">
        <v>0</v>
      </c>
      <c r="J71" s="15">
        <v>-30.01</v>
      </c>
      <c r="K71" s="14">
        <v>0</v>
      </c>
      <c r="L71" s="14">
        <v>28.58</v>
      </c>
      <c r="M71" s="14">
        <v>9.8000000000000007</v>
      </c>
      <c r="N71" s="14">
        <v>0</v>
      </c>
      <c r="O71" s="14">
        <v>48.01</v>
      </c>
      <c r="P71" s="14">
        <v>0.05</v>
      </c>
      <c r="Q71" s="14">
        <v>0</v>
      </c>
      <c r="R71" s="14">
        <v>0</v>
      </c>
      <c r="S71" s="14">
        <v>0</v>
      </c>
      <c r="T71" s="14">
        <v>0</v>
      </c>
      <c r="U71" s="14">
        <v>56.43</v>
      </c>
      <c r="V71" s="14">
        <v>923.4</v>
      </c>
    </row>
    <row r="72" spans="1:22">
      <c r="A72" s="2" t="s">
        <v>146</v>
      </c>
      <c r="B72" s="1" t="s">
        <v>147</v>
      </c>
      <c r="C72" s="14">
        <v>633.41999999999996</v>
      </c>
      <c r="D72" s="14">
        <v>105.57</v>
      </c>
      <c r="E72" s="14">
        <v>2380.86</v>
      </c>
      <c r="F72" s="14">
        <v>0</v>
      </c>
      <c r="G72" s="14">
        <v>3119.85</v>
      </c>
      <c r="H72" s="14">
        <v>0</v>
      </c>
      <c r="I72" s="14">
        <v>0</v>
      </c>
      <c r="J72" s="14">
        <v>0</v>
      </c>
      <c r="K72" s="14">
        <v>411.01</v>
      </c>
      <c r="L72" s="14">
        <v>79.19</v>
      </c>
      <c r="M72" s="14">
        <v>0</v>
      </c>
      <c r="N72" s="14">
        <v>0</v>
      </c>
      <c r="O72" s="14">
        <v>0</v>
      </c>
      <c r="P72" s="14">
        <v>0.05</v>
      </c>
      <c r="Q72" s="14">
        <v>0</v>
      </c>
      <c r="R72" s="14">
        <v>0</v>
      </c>
      <c r="S72" s="14">
        <v>150</v>
      </c>
      <c r="T72" s="14">
        <v>0</v>
      </c>
      <c r="U72" s="14">
        <v>640.25</v>
      </c>
      <c r="V72" s="14">
        <v>2479.6</v>
      </c>
    </row>
    <row r="73" spans="1:22">
      <c r="A73" s="2" t="s">
        <v>148</v>
      </c>
      <c r="B73" s="1" t="s">
        <v>149</v>
      </c>
      <c r="C73" s="14">
        <v>537.54</v>
      </c>
      <c r="D73" s="14">
        <v>89.59</v>
      </c>
      <c r="E73" s="14">
        <v>2227.56</v>
      </c>
      <c r="F73" s="14">
        <v>0</v>
      </c>
      <c r="G73" s="14">
        <v>2854.69</v>
      </c>
      <c r="H73" s="14">
        <v>0</v>
      </c>
      <c r="I73" s="14">
        <v>0</v>
      </c>
      <c r="J73" s="14">
        <v>0</v>
      </c>
      <c r="K73" s="14">
        <v>354.37</v>
      </c>
      <c r="L73" s="14">
        <v>81.650000000000006</v>
      </c>
      <c r="M73" s="14">
        <v>28.55</v>
      </c>
      <c r="N73" s="14">
        <v>0</v>
      </c>
      <c r="O73" s="14">
        <v>139.88</v>
      </c>
      <c r="P73" s="14">
        <v>0.03</v>
      </c>
      <c r="Q73" s="14">
        <v>0</v>
      </c>
      <c r="R73" s="14">
        <v>0</v>
      </c>
      <c r="S73" s="14">
        <v>500</v>
      </c>
      <c r="T73" s="14">
        <v>199.21</v>
      </c>
      <c r="U73" s="14">
        <v>1303.69</v>
      </c>
      <c r="V73" s="14">
        <v>1551</v>
      </c>
    </row>
    <row r="74" spans="1:22">
      <c r="A74" s="2" t="s">
        <v>150</v>
      </c>
      <c r="B74" s="1" t="s">
        <v>151</v>
      </c>
      <c r="C74" s="14">
        <v>537.54</v>
      </c>
      <c r="D74" s="14">
        <v>89.59</v>
      </c>
      <c r="E74" s="14">
        <v>5022.04</v>
      </c>
      <c r="F74" s="14">
        <v>0</v>
      </c>
      <c r="G74" s="14">
        <v>5649.17</v>
      </c>
      <c r="H74" s="14">
        <v>0</v>
      </c>
      <c r="I74" s="14">
        <v>0</v>
      </c>
      <c r="J74" s="14">
        <v>0</v>
      </c>
      <c r="K74" s="14">
        <v>969.99</v>
      </c>
      <c r="L74" s="14">
        <v>150.75</v>
      </c>
      <c r="M74" s="14">
        <v>56.49</v>
      </c>
      <c r="N74" s="14">
        <v>0</v>
      </c>
      <c r="O74" s="14">
        <v>276.81</v>
      </c>
      <c r="P74" s="15">
        <v>-7.0000000000000007E-2</v>
      </c>
      <c r="Q74" s="14">
        <v>0</v>
      </c>
      <c r="R74" s="14">
        <v>0</v>
      </c>
      <c r="S74" s="14">
        <v>1000</v>
      </c>
      <c r="T74" s="14">
        <v>0</v>
      </c>
      <c r="U74" s="14">
        <v>2453.9699999999998</v>
      </c>
      <c r="V74" s="14">
        <v>3195.2</v>
      </c>
    </row>
    <row r="75" spans="1:22">
      <c r="A75" s="2" t="s">
        <v>152</v>
      </c>
      <c r="B75" s="1" t="s">
        <v>153</v>
      </c>
      <c r="C75" s="14">
        <v>480.24</v>
      </c>
      <c r="D75" s="14">
        <v>80.040000000000006</v>
      </c>
      <c r="E75" s="14">
        <v>3245.47</v>
      </c>
      <c r="F75" s="14">
        <v>0</v>
      </c>
      <c r="G75" s="14">
        <v>3805.75</v>
      </c>
      <c r="H75" s="14">
        <v>0</v>
      </c>
      <c r="I75" s="14">
        <v>0</v>
      </c>
      <c r="J75" s="14">
        <v>0</v>
      </c>
      <c r="K75" s="14">
        <v>557.52</v>
      </c>
      <c r="L75" s="14">
        <v>68.25</v>
      </c>
      <c r="M75" s="14">
        <v>38.06</v>
      </c>
      <c r="N75" s="14">
        <v>0</v>
      </c>
      <c r="O75" s="14">
        <v>186.48</v>
      </c>
      <c r="P75" s="14">
        <v>0.04</v>
      </c>
      <c r="Q75" s="14">
        <v>0</v>
      </c>
      <c r="R75" s="14">
        <v>0</v>
      </c>
      <c r="S75" s="14">
        <v>0</v>
      </c>
      <c r="T75" s="14">
        <v>0</v>
      </c>
      <c r="U75" s="14">
        <v>850.35</v>
      </c>
      <c r="V75" s="14">
        <v>2955.4</v>
      </c>
    </row>
    <row r="76" spans="1:22">
      <c r="A76" s="2" t="s">
        <v>154</v>
      </c>
      <c r="B76" s="1" t="s">
        <v>155</v>
      </c>
      <c r="C76" s="14">
        <v>400.2</v>
      </c>
      <c r="D76" s="14">
        <v>66.7</v>
      </c>
      <c r="E76" s="14">
        <v>223.34</v>
      </c>
      <c r="F76" s="14">
        <v>0</v>
      </c>
      <c r="G76" s="14">
        <v>690.24</v>
      </c>
      <c r="H76" s="14">
        <v>0</v>
      </c>
      <c r="I76" s="14">
        <v>0</v>
      </c>
      <c r="J76" s="15">
        <v>-54.57</v>
      </c>
      <c r="K76" s="14">
        <v>0</v>
      </c>
      <c r="L76" s="14">
        <v>22.28</v>
      </c>
      <c r="M76" s="14">
        <v>6.9</v>
      </c>
      <c r="N76" s="14">
        <v>0</v>
      </c>
      <c r="O76" s="14">
        <v>33.82</v>
      </c>
      <c r="P76" s="14">
        <v>0.01</v>
      </c>
      <c r="Q76" s="14">
        <v>0</v>
      </c>
      <c r="R76" s="14">
        <v>0</v>
      </c>
      <c r="S76" s="14">
        <v>0</v>
      </c>
      <c r="T76" s="14">
        <v>0</v>
      </c>
      <c r="U76" s="14">
        <v>8.44</v>
      </c>
      <c r="V76" s="14">
        <v>681.8</v>
      </c>
    </row>
    <row r="77" spans="1:22">
      <c r="A77" s="2" t="s">
        <v>156</v>
      </c>
      <c r="B77" s="1" t="s">
        <v>157</v>
      </c>
      <c r="C77" s="14">
        <v>400.2</v>
      </c>
      <c r="D77" s="14">
        <v>66.7</v>
      </c>
      <c r="E77" s="14">
        <v>351.97</v>
      </c>
      <c r="F77" s="14">
        <v>0</v>
      </c>
      <c r="G77" s="14">
        <v>818.87</v>
      </c>
      <c r="H77" s="14">
        <v>0</v>
      </c>
      <c r="I77" s="14">
        <v>0</v>
      </c>
      <c r="J77" s="15">
        <v>-40.78</v>
      </c>
      <c r="K77" s="14">
        <v>0</v>
      </c>
      <c r="L77" s="14">
        <v>23.71</v>
      </c>
      <c r="M77" s="14">
        <v>8.19</v>
      </c>
      <c r="N77" s="14">
        <v>0</v>
      </c>
      <c r="O77" s="14">
        <v>40.119999999999997</v>
      </c>
      <c r="P77" s="14">
        <v>0.03</v>
      </c>
      <c r="Q77" s="14">
        <v>0</v>
      </c>
      <c r="R77" s="14">
        <v>0</v>
      </c>
      <c r="S77" s="14">
        <v>0</v>
      </c>
      <c r="T77" s="14">
        <v>0</v>
      </c>
      <c r="U77" s="14">
        <v>31.27</v>
      </c>
      <c r="V77" s="14">
        <v>787.6</v>
      </c>
    </row>
    <row r="78" spans="1:22">
      <c r="A78" s="2" t="s">
        <v>158</v>
      </c>
      <c r="B78" s="1" t="s">
        <v>159</v>
      </c>
      <c r="C78" s="14">
        <v>528</v>
      </c>
      <c r="D78" s="14">
        <v>88</v>
      </c>
      <c r="E78" s="14">
        <v>2871.96</v>
      </c>
      <c r="F78" s="14">
        <v>0</v>
      </c>
      <c r="G78" s="14">
        <v>3487.96</v>
      </c>
      <c r="H78" s="14">
        <v>0</v>
      </c>
      <c r="I78" s="14">
        <v>0</v>
      </c>
      <c r="J78" s="14">
        <v>0</v>
      </c>
      <c r="K78" s="14">
        <v>489.64</v>
      </c>
      <c r="L78" s="14">
        <v>81.72</v>
      </c>
      <c r="M78" s="14">
        <v>0</v>
      </c>
      <c r="N78" s="14">
        <v>0</v>
      </c>
      <c r="O78" s="14">
        <v>0</v>
      </c>
      <c r="P78" s="14">
        <v>0</v>
      </c>
      <c r="Q78" s="14">
        <v>0</v>
      </c>
      <c r="R78" s="14">
        <v>0</v>
      </c>
      <c r="S78" s="14">
        <v>0</v>
      </c>
      <c r="T78" s="14">
        <v>0</v>
      </c>
      <c r="U78" s="14">
        <v>571.36</v>
      </c>
      <c r="V78" s="14">
        <v>2916.6</v>
      </c>
    </row>
    <row r="79" spans="1:22">
      <c r="A79" s="2" t="s">
        <v>160</v>
      </c>
      <c r="B79" s="1" t="s">
        <v>161</v>
      </c>
      <c r="C79" s="14">
        <v>633.66</v>
      </c>
      <c r="D79" s="14">
        <v>105.61</v>
      </c>
      <c r="E79" s="14">
        <v>3806.3</v>
      </c>
      <c r="F79" s="14">
        <v>0</v>
      </c>
      <c r="G79" s="14">
        <v>4545.57</v>
      </c>
      <c r="H79" s="14">
        <v>0</v>
      </c>
      <c r="I79" s="14">
        <v>0</v>
      </c>
      <c r="J79" s="14">
        <v>0</v>
      </c>
      <c r="K79" s="14">
        <v>715.54</v>
      </c>
      <c r="L79" s="14">
        <v>76.010000000000005</v>
      </c>
      <c r="M79" s="14">
        <v>0</v>
      </c>
      <c r="N79" s="14">
        <v>0</v>
      </c>
      <c r="O79" s="14">
        <v>0</v>
      </c>
      <c r="P79" s="14">
        <v>0.02</v>
      </c>
      <c r="Q79" s="14">
        <v>0</v>
      </c>
      <c r="R79" s="14">
        <v>0</v>
      </c>
      <c r="S79" s="14">
        <v>0</v>
      </c>
      <c r="T79" s="14">
        <v>0</v>
      </c>
      <c r="U79" s="14">
        <v>791.57</v>
      </c>
      <c r="V79" s="14">
        <v>3754</v>
      </c>
    </row>
    <row r="80" spans="1:22">
      <c r="A80" s="2" t="s">
        <v>162</v>
      </c>
      <c r="B80" s="1" t="s">
        <v>163</v>
      </c>
      <c r="C80" s="14">
        <v>633.6</v>
      </c>
      <c r="D80" s="14">
        <v>105.6</v>
      </c>
      <c r="E80" s="14">
        <v>1636.71</v>
      </c>
      <c r="F80" s="14">
        <v>0</v>
      </c>
      <c r="G80" s="14">
        <v>2375.91</v>
      </c>
      <c r="H80" s="14">
        <v>0</v>
      </c>
      <c r="I80" s="14">
        <v>232.01</v>
      </c>
      <c r="J80" s="14">
        <v>0</v>
      </c>
      <c r="K80" s="14">
        <v>252.1</v>
      </c>
      <c r="L80" s="14">
        <v>62.34</v>
      </c>
      <c r="M80" s="14">
        <v>0</v>
      </c>
      <c r="N80" s="14">
        <v>0</v>
      </c>
      <c r="O80" s="14">
        <v>0</v>
      </c>
      <c r="P80" s="14">
        <v>0.06</v>
      </c>
      <c r="Q80" s="14">
        <v>0</v>
      </c>
      <c r="R80" s="14">
        <v>0</v>
      </c>
      <c r="S80" s="14">
        <v>0</v>
      </c>
      <c r="T80" s="14">
        <v>0</v>
      </c>
      <c r="U80" s="14">
        <v>546.51</v>
      </c>
      <c r="V80" s="14">
        <v>1829.4</v>
      </c>
    </row>
    <row r="81" spans="1:22">
      <c r="A81" s="2" t="s">
        <v>164</v>
      </c>
      <c r="B81" s="1" t="s">
        <v>165</v>
      </c>
      <c r="C81" s="14">
        <v>633.6</v>
      </c>
      <c r="D81" s="14">
        <v>105.6</v>
      </c>
      <c r="E81" s="14">
        <v>1243.8</v>
      </c>
      <c r="F81" s="14">
        <v>0</v>
      </c>
      <c r="G81" s="14">
        <v>1983</v>
      </c>
      <c r="H81" s="14">
        <v>0</v>
      </c>
      <c r="I81" s="14">
        <v>0</v>
      </c>
      <c r="J81" s="14">
        <v>0</v>
      </c>
      <c r="K81" s="14">
        <v>181.54</v>
      </c>
      <c r="L81" s="14">
        <v>38.53</v>
      </c>
      <c r="M81" s="14">
        <v>0</v>
      </c>
      <c r="N81" s="14">
        <v>0</v>
      </c>
      <c r="O81" s="14">
        <v>0</v>
      </c>
      <c r="P81" s="15">
        <v>-7.0000000000000007E-2</v>
      </c>
      <c r="Q81" s="14">
        <v>0</v>
      </c>
      <c r="R81" s="14">
        <v>0</v>
      </c>
      <c r="S81" s="14">
        <v>0</v>
      </c>
      <c r="T81" s="14">
        <v>0</v>
      </c>
      <c r="U81" s="14">
        <v>220</v>
      </c>
      <c r="V81" s="14">
        <v>1763</v>
      </c>
    </row>
    <row r="82" spans="1:22">
      <c r="A82" s="2" t="s">
        <v>166</v>
      </c>
      <c r="B82" s="1" t="s">
        <v>167</v>
      </c>
      <c r="C82" s="14">
        <v>480.24</v>
      </c>
      <c r="D82" s="14">
        <v>80.040000000000006</v>
      </c>
      <c r="E82" s="14">
        <v>1437.14</v>
      </c>
      <c r="F82" s="14">
        <v>0</v>
      </c>
      <c r="G82" s="14">
        <v>1997.42</v>
      </c>
      <c r="H82" s="14">
        <v>0</v>
      </c>
      <c r="I82" s="14">
        <v>0</v>
      </c>
      <c r="J82" s="14">
        <v>0</v>
      </c>
      <c r="K82" s="14">
        <v>184.12</v>
      </c>
      <c r="L82" s="14">
        <v>71.819999999999993</v>
      </c>
      <c r="M82" s="14">
        <v>19.97</v>
      </c>
      <c r="N82" s="14">
        <v>0</v>
      </c>
      <c r="O82" s="14">
        <v>97.87</v>
      </c>
      <c r="P82" s="15">
        <v>-0.16</v>
      </c>
      <c r="Q82" s="14">
        <v>0</v>
      </c>
      <c r="R82" s="14">
        <v>0</v>
      </c>
      <c r="S82" s="14">
        <v>300</v>
      </c>
      <c r="T82" s="14">
        <v>200</v>
      </c>
      <c r="U82" s="14">
        <v>873.62</v>
      </c>
      <c r="V82" s="14">
        <v>1123.8</v>
      </c>
    </row>
    <row r="83" spans="1:22">
      <c r="A83" s="2" t="s">
        <v>168</v>
      </c>
      <c r="B83" s="1" t="s">
        <v>169</v>
      </c>
      <c r="C83" s="14">
        <v>537.54</v>
      </c>
      <c r="D83" s="14">
        <v>89.59</v>
      </c>
      <c r="E83" s="14">
        <v>2052.04</v>
      </c>
      <c r="F83" s="14">
        <v>0</v>
      </c>
      <c r="G83" s="14">
        <v>2679.17</v>
      </c>
      <c r="H83" s="14">
        <v>0</v>
      </c>
      <c r="I83" s="14">
        <v>0</v>
      </c>
      <c r="J83" s="14">
        <v>0</v>
      </c>
      <c r="K83" s="14">
        <v>316.88</v>
      </c>
      <c r="L83" s="14">
        <v>87.42</v>
      </c>
      <c r="M83" s="14">
        <v>26.79</v>
      </c>
      <c r="N83" s="14">
        <v>0</v>
      </c>
      <c r="O83" s="14">
        <v>131.28</v>
      </c>
      <c r="P83" s="14">
        <v>0.17</v>
      </c>
      <c r="Q83" s="14">
        <v>0</v>
      </c>
      <c r="R83" s="14">
        <v>0</v>
      </c>
      <c r="S83" s="14">
        <v>0</v>
      </c>
      <c r="T83" s="14">
        <v>246.63</v>
      </c>
      <c r="U83" s="14">
        <v>809.17</v>
      </c>
      <c r="V83" s="14">
        <v>1870</v>
      </c>
    </row>
    <row r="84" spans="1:22">
      <c r="A84" s="2" t="s">
        <v>170</v>
      </c>
      <c r="B84" s="1" t="s">
        <v>171</v>
      </c>
      <c r="C84" s="14">
        <v>480.24</v>
      </c>
      <c r="D84" s="14">
        <v>80.040000000000006</v>
      </c>
      <c r="E84" s="14">
        <v>5765.52</v>
      </c>
      <c r="F84" s="14">
        <v>0</v>
      </c>
      <c r="G84" s="14">
        <v>6325.8</v>
      </c>
      <c r="H84" s="14">
        <v>0</v>
      </c>
      <c r="I84" s="14">
        <v>0</v>
      </c>
      <c r="J84" s="14">
        <v>0</v>
      </c>
      <c r="K84" s="14">
        <v>1129.1300000000001</v>
      </c>
      <c r="L84" s="14">
        <v>145.19</v>
      </c>
      <c r="M84" s="14">
        <v>0</v>
      </c>
      <c r="N84" s="14">
        <v>0</v>
      </c>
      <c r="O84" s="14">
        <v>0</v>
      </c>
      <c r="P84" s="14">
        <v>0.08</v>
      </c>
      <c r="Q84" s="14">
        <v>0</v>
      </c>
      <c r="R84" s="14">
        <v>0</v>
      </c>
      <c r="S84" s="14">
        <v>0</v>
      </c>
      <c r="T84" s="14">
        <v>0</v>
      </c>
      <c r="U84" s="14">
        <v>1274.4000000000001</v>
      </c>
      <c r="V84" s="14">
        <v>5051.3999999999996</v>
      </c>
    </row>
    <row r="85" spans="1:22">
      <c r="A85" s="2" t="s">
        <v>172</v>
      </c>
      <c r="B85" s="1" t="s">
        <v>173</v>
      </c>
      <c r="C85" s="14">
        <v>537.54</v>
      </c>
      <c r="D85" s="14">
        <v>89.59</v>
      </c>
      <c r="E85" s="14">
        <v>2401.0700000000002</v>
      </c>
      <c r="F85" s="14">
        <v>0</v>
      </c>
      <c r="G85" s="14">
        <v>3028.2</v>
      </c>
      <c r="H85" s="14">
        <v>0</v>
      </c>
      <c r="I85" s="14">
        <v>0</v>
      </c>
      <c r="J85" s="14">
        <v>0</v>
      </c>
      <c r="K85" s="14">
        <v>391.43</v>
      </c>
      <c r="L85" s="14">
        <v>79.430000000000007</v>
      </c>
      <c r="M85" s="14">
        <v>30.28</v>
      </c>
      <c r="N85" s="14">
        <v>0</v>
      </c>
      <c r="O85" s="14">
        <v>148.38</v>
      </c>
      <c r="P85" s="14">
        <v>0.08</v>
      </c>
      <c r="Q85" s="14">
        <v>0</v>
      </c>
      <c r="R85" s="14">
        <v>0</v>
      </c>
      <c r="S85" s="14">
        <v>0</v>
      </c>
      <c r="T85" s="14">
        <v>0</v>
      </c>
      <c r="U85" s="14">
        <v>649.6</v>
      </c>
      <c r="V85" s="14">
        <v>2378.6</v>
      </c>
    </row>
    <row r="86" spans="1:22">
      <c r="A86" s="2" t="s">
        <v>174</v>
      </c>
      <c r="B86" s="1" t="s">
        <v>175</v>
      </c>
      <c r="C86" s="14">
        <v>633.6</v>
      </c>
      <c r="D86" s="14">
        <v>105.6</v>
      </c>
      <c r="E86" s="14">
        <v>3886.24</v>
      </c>
      <c r="F86" s="14">
        <v>0</v>
      </c>
      <c r="G86" s="14">
        <v>4625.4399999999996</v>
      </c>
      <c r="H86" s="14">
        <v>0</v>
      </c>
      <c r="I86" s="14">
        <v>0</v>
      </c>
      <c r="J86" s="14">
        <v>0</v>
      </c>
      <c r="K86" s="14">
        <v>732.6</v>
      </c>
      <c r="L86" s="14">
        <v>111.68</v>
      </c>
      <c r="M86" s="14">
        <v>0</v>
      </c>
      <c r="N86" s="14">
        <v>0</v>
      </c>
      <c r="O86" s="14">
        <v>0</v>
      </c>
      <c r="P86" s="14">
        <v>0.16</v>
      </c>
      <c r="Q86" s="14">
        <v>0</v>
      </c>
      <c r="R86" s="14">
        <v>0</v>
      </c>
      <c r="S86" s="14">
        <v>0</v>
      </c>
      <c r="T86" s="14">
        <v>0</v>
      </c>
      <c r="U86" s="14">
        <v>844.44</v>
      </c>
      <c r="V86" s="14">
        <v>3781</v>
      </c>
    </row>
    <row r="87" spans="1:22">
      <c r="A87" s="2" t="s">
        <v>176</v>
      </c>
      <c r="B87" s="1" t="s">
        <v>177</v>
      </c>
      <c r="C87" s="14">
        <v>480.24</v>
      </c>
      <c r="D87" s="14">
        <v>80.040000000000006</v>
      </c>
      <c r="E87" s="14">
        <v>680.96</v>
      </c>
      <c r="F87" s="14">
        <v>0</v>
      </c>
      <c r="G87" s="14">
        <v>1241.24</v>
      </c>
      <c r="H87" s="14">
        <v>0</v>
      </c>
      <c r="I87" s="14">
        <v>0</v>
      </c>
      <c r="J87" s="14">
        <v>0</v>
      </c>
      <c r="K87" s="14">
        <v>18.649999999999999</v>
      </c>
      <c r="L87" s="14">
        <v>24.34</v>
      </c>
      <c r="M87" s="14">
        <v>12.41</v>
      </c>
      <c r="N87" s="14">
        <v>0</v>
      </c>
      <c r="O87" s="14">
        <v>60.82</v>
      </c>
      <c r="P87" s="14">
        <v>0.02</v>
      </c>
      <c r="Q87" s="14">
        <v>0</v>
      </c>
      <c r="R87" s="14">
        <v>0</v>
      </c>
      <c r="S87" s="14">
        <v>0</v>
      </c>
      <c r="T87" s="14">
        <v>0</v>
      </c>
      <c r="U87" s="14">
        <v>116.24</v>
      </c>
      <c r="V87" s="14">
        <v>1125</v>
      </c>
    </row>
    <row r="88" spans="1:22">
      <c r="A88" s="2" t="s">
        <v>178</v>
      </c>
      <c r="B88" s="1" t="s">
        <v>179</v>
      </c>
      <c r="C88" s="14">
        <v>1028.58</v>
      </c>
      <c r="D88" s="14">
        <v>171.43</v>
      </c>
      <c r="E88" s="14">
        <v>3312.52</v>
      </c>
      <c r="F88" s="14">
        <v>0</v>
      </c>
      <c r="G88" s="14">
        <v>4512.53</v>
      </c>
      <c r="H88" s="14">
        <v>0</v>
      </c>
      <c r="I88" s="14">
        <v>301.08999999999997</v>
      </c>
      <c r="J88" s="14">
        <v>0</v>
      </c>
      <c r="K88" s="14">
        <v>708.49</v>
      </c>
      <c r="L88" s="14">
        <v>83.93</v>
      </c>
      <c r="M88" s="14">
        <v>0</v>
      </c>
      <c r="N88" s="14">
        <v>0</v>
      </c>
      <c r="O88" s="14">
        <v>0</v>
      </c>
      <c r="P88" s="14">
        <v>0.02</v>
      </c>
      <c r="Q88" s="14">
        <v>0</v>
      </c>
      <c r="R88" s="14">
        <v>0</v>
      </c>
      <c r="S88" s="14">
        <v>0</v>
      </c>
      <c r="T88" s="14">
        <v>0</v>
      </c>
      <c r="U88" s="14">
        <v>1093.53</v>
      </c>
      <c r="V88" s="14">
        <v>3419</v>
      </c>
    </row>
    <row r="89" spans="1:22">
      <c r="A89" s="2" t="s">
        <v>180</v>
      </c>
      <c r="B89" s="1" t="s">
        <v>181</v>
      </c>
      <c r="C89" s="14">
        <v>633.41999999999996</v>
      </c>
      <c r="D89" s="14">
        <v>105.57</v>
      </c>
      <c r="E89" s="14">
        <v>3427.6</v>
      </c>
      <c r="F89" s="14">
        <v>0</v>
      </c>
      <c r="G89" s="14">
        <v>4166.59</v>
      </c>
      <c r="H89" s="14">
        <v>0</v>
      </c>
      <c r="I89" s="14">
        <v>0</v>
      </c>
      <c r="J89" s="14">
        <v>0</v>
      </c>
      <c r="K89" s="14">
        <v>634.59</v>
      </c>
      <c r="L89" s="14">
        <v>72.739999999999995</v>
      </c>
      <c r="M89" s="14">
        <v>0</v>
      </c>
      <c r="N89" s="14">
        <v>0</v>
      </c>
      <c r="O89" s="14">
        <v>0</v>
      </c>
      <c r="P89" s="14">
        <v>0.06</v>
      </c>
      <c r="Q89" s="14">
        <v>0</v>
      </c>
      <c r="R89" s="14">
        <v>0</v>
      </c>
      <c r="S89" s="14">
        <v>0</v>
      </c>
      <c r="T89" s="14">
        <v>0</v>
      </c>
      <c r="U89" s="14">
        <v>707.39</v>
      </c>
      <c r="V89" s="14">
        <v>3459.2</v>
      </c>
    </row>
    <row r="90" spans="1:22">
      <c r="A90" s="2" t="s">
        <v>182</v>
      </c>
      <c r="B90" s="1" t="s">
        <v>183</v>
      </c>
      <c r="C90" s="14">
        <v>633.6</v>
      </c>
      <c r="D90" s="14">
        <v>105.6</v>
      </c>
      <c r="E90" s="14">
        <v>2903.39</v>
      </c>
      <c r="F90" s="14">
        <v>2487.08</v>
      </c>
      <c r="G90" s="14">
        <v>6129.67</v>
      </c>
      <c r="H90" s="14">
        <v>0</v>
      </c>
      <c r="I90" s="14">
        <v>0</v>
      </c>
      <c r="J90" s="14">
        <v>0</v>
      </c>
      <c r="K90" s="14">
        <v>1083</v>
      </c>
      <c r="L90" s="14">
        <v>115.66</v>
      </c>
      <c r="M90" s="14">
        <v>0</v>
      </c>
      <c r="N90" s="14">
        <v>0</v>
      </c>
      <c r="O90" s="14">
        <v>0</v>
      </c>
      <c r="P90" s="14">
        <v>0.01</v>
      </c>
      <c r="Q90" s="14">
        <v>0</v>
      </c>
      <c r="R90" s="14">
        <v>0</v>
      </c>
      <c r="S90" s="14">
        <v>0</v>
      </c>
      <c r="T90" s="14">
        <v>0</v>
      </c>
      <c r="U90" s="14">
        <v>1198.67</v>
      </c>
      <c r="V90" s="14">
        <v>4931</v>
      </c>
    </row>
    <row r="91" spans="1:22">
      <c r="A91" s="2" t="s">
        <v>184</v>
      </c>
      <c r="B91" s="1" t="s">
        <v>185</v>
      </c>
      <c r="C91" s="14">
        <v>537.54</v>
      </c>
      <c r="D91" s="14">
        <v>89.59</v>
      </c>
      <c r="E91" s="14">
        <v>1942.14</v>
      </c>
      <c r="F91" s="14">
        <v>0</v>
      </c>
      <c r="G91" s="14">
        <v>2569.27</v>
      </c>
      <c r="H91" s="14">
        <v>0</v>
      </c>
      <c r="I91" s="14">
        <v>0</v>
      </c>
      <c r="J91" s="14">
        <v>0</v>
      </c>
      <c r="K91" s="14">
        <v>293.41000000000003</v>
      </c>
      <c r="L91" s="14">
        <v>59.05</v>
      </c>
      <c r="M91" s="14">
        <v>25.69</v>
      </c>
      <c r="N91" s="14">
        <v>0</v>
      </c>
      <c r="O91" s="14">
        <v>125.89</v>
      </c>
      <c r="P91" s="14">
        <v>0.12</v>
      </c>
      <c r="Q91" s="14">
        <v>0</v>
      </c>
      <c r="R91" s="14">
        <v>0</v>
      </c>
      <c r="S91" s="14">
        <v>0</v>
      </c>
      <c r="T91" s="14">
        <v>236.31</v>
      </c>
      <c r="U91" s="14">
        <v>740.47</v>
      </c>
      <c r="V91" s="14">
        <v>1828.8</v>
      </c>
    </row>
    <row r="92" spans="1:22">
      <c r="A92" s="2" t="s">
        <v>186</v>
      </c>
      <c r="B92" s="1" t="s">
        <v>187</v>
      </c>
      <c r="C92" s="14">
        <v>480.24</v>
      </c>
      <c r="D92" s="14">
        <v>80.040000000000006</v>
      </c>
      <c r="E92" s="14">
        <v>1287.17</v>
      </c>
      <c r="F92" s="14">
        <v>0</v>
      </c>
      <c r="G92" s="14">
        <v>1847.45</v>
      </c>
      <c r="H92" s="14">
        <v>0</v>
      </c>
      <c r="I92" s="14">
        <v>0</v>
      </c>
      <c r="J92" s="14">
        <v>0</v>
      </c>
      <c r="K92" s="14">
        <v>159.81</v>
      </c>
      <c r="L92" s="14">
        <v>85.61</v>
      </c>
      <c r="M92" s="14">
        <v>18.47</v>
      </c>
      <c r="N92" s="14">
        <v>0</v>
      </c>
      <c r="O92" s="14">
        <v>90.53</v>
      </c>
      <c r="P92" s="14">
        <v>0.03</v>
      </c>
      <c r="Q92" s="14">
        <v>0</v>
      </c>
      <c r="R92" s="14">
        <v>0</v>
      </c>
      <c r="S92" s="14">
        <v>500</v>
      </c>
      <c r="T92" s="14">
        <v>0</v>
      </c>
      <c r="U92" s="14">
        <v>854.45</v>
      </c>
      <c r="V92" s="14">
        <v>993</v>
      </c>
    </row>
    <row r="93" spans="1:22">
      <c r="A93" s="2" t="s">
        <v>188</v>
      </c>
      <c r="B93" s="1" t="s">
        <v>189</v>
      </c>
      <c r="C93" s="14">
        <v>422.4</v>
      </c>
      <c r="D93" s="14">
        <v>70.400000000000006</v>
      </c>
      <c r="E93" s="14">
        <v>5085.84</v>
      </c>
      <c r="F93" s="14">
        <v>0</v>
      </c>
      <c r="G93" s="14">
        <v>5578.64</v>
      </c>
      <c r="H93" s="14">
        <v>0</v>
      </c>
      <c r="I93" s="14">
        <v>0</v>
      </c>
      <c r="J93" s="14">
        <v>0</v>
      </c>
      <c r="K93" s="14">
        <v>953.4</v>
      </c>
      <c r="L93" s="14">
        <v>123.24</v>
      </c>
      <c r="M93" s="14">
        <v>0</v>
      </c>
      <c r="N93" s="14">
        <v>0</v>
      </c>
      <c r="O93" s="14">
        <v>0</v>
      </c>
      <c r="P93" s="14">
        <v>0</v>
      </c>
      <c r="Q93" s="14">
        <v>0</v>
      </c>
      <c r="R93" s="14">
        <v>0</v>
      </c>
      <c r="S93" s="14">
        <v>0</v>
      </c>
      <c r="T93" s="14">
        <v>0</v>
      </c>
      <c r="U93" s="14">
        <v>1076.6400000000001</v>
      </c>
      <c r="V93" s="14">
        <v>4502</v>
      </c>
    </row>
    <row r="94" spans="1:22">
      <c r="A94" s="2" t="s">
        <v>190</v>
      </c>
      <c r="B94" s="1" t="s">
        <v>191</v>
      </c>
      <c r="C94" s="14">
        <v>480.24</v>
      </c>
      <c r="D94" s="14">
        <v>80.040000000000006</v>
      </c>
      <c r="E94" s="14">
        <v>2310.04</v>
      </c>
      <c r="F94" s="14">
        <v>0</v>
      </c>
      <c r="G94" s="14">
        <v>2870.32</v>
      </c>
      <c r="H94" s="14">
        <v>0</v>
      </c>
      <c r="I94" s="14">
        <v>0</v>
      </c>
      <c r="J94" s="14">
        <v>0</v>
      </c>
      <c r="K94" s="14">
        <v>357.71</v>
      </c>
      <c r="L94" s="14">
        <v>80.39</v>
      </c>
      <c r="M94" s="14">
        <v>0</v>
      </c>
      <c r="N94" s="14">
        <v>0</v>
      </c>
      <c r="O94" s="14">
        <v>0</v>
      </c>
      <c r="P94" s="14">
        <v>0.02</v>
      </c>
      <c r="Q94" s="14">
        <v>0</v>
      </c>
      <c r="R94" s="14">
        <v>0</v>
      </c>
      <c r="S94" s="14">
        <v>0</v>
      </c>
      <c r="T94" s="14">
        <v>0</v>
      </c>
      <c r="U94" s="14">
        <v>438.12</v>
      </c>
      <c r="V94" s="14">
        <v>2432.1999999999998</v>
      </c>
    </row>
    <row r="95" spans="1:22">
      <c r="A95" s="2" t="s">
        <v>192</v>
      </c>
      <c r="B95" s="1" t="s">
        <v>193</v>
      </c>
      <c r="C95" s="14">
        <v>537.48</v>
      </c>
      <c r="D95" s="14">
        <v>89.58</v>
      </c>
      <c r="E95" s="14">
        <v>1024.3699999999999</v>
      </c>
      <c r="F95" s="14">
        <v>0</v>
      </c>
      <c r="G95" s="14">
        <v>1651.43</v>
      </c>
      <c r="H95" s="14">
        <v>0</v>
      </c>
      <c r="I95" s="14">
        <v>0</v>
      </c>
      <c r="J95" s="14">
        <v>0</v>
      </c>
      <c r="K95" s="14">
        <v>81.02</v>
      </c>
      <c r="L95" s="14">
        <v>50.33</v>
      </c>
      <c r="M95" s="14">
        <v>0</v>
      </c>
      <c r="N95" s="14">
        <v>0</v>
      </c>
      <c r="O95" s="14">
        <v>0</v>
      </c>
      <c r="P95" s="14">
        <v>0.08</v>
      </c>
      <c r="Q95" s="14">
        <v>0</v>
      </c>
      <c r="R95" s="14">
        <v>0</v>
      </c>
      <c r="S95" s="14">
        <v>0</v>
      </c>
      <c r="T95" s="14">
        <v>0</v>
      </c>
      <c r="U95" s="14">
        <v>131.43</v>
      </c>
      <c r="V95" s="14">
        <v>1520</v>
      </c>
    </row>
    <row r="96" spans="1:22">
      <c r="A96" s="2" t="s">
        <v>194</v>
      </c>
      <c r="B96" s="1" t="s">
        <v>195</v>
      </c>
      <c r="C96" s="14">
        <v>633.6</v>
      </c>
      <c r="D96" s="14">
        <v>105.6</v>
      </c>
      <c r="E96" s="14">
        <v>5420.44</v>
      </c>
      <c r="F96" s="14">
        <v>0</v>
      </c>
      <c r="G96" s="14">
        <v>6159.64</v>
      </c>
      <c r="H96" s="14">
        <v>0</v>
      </c>
      <c r="I96" s="14">
        <v>0</v>
      </c>
      <c r="J96" s="14">
        <v>0</v>
      </c>
      <c r="K96" s="14">
        <v>1090.05</v>
      </c>
      <c r="L96" s="14">
        <v>153.37</v>
      </c>
      <c r="M96" s="14">
        <v>0</v>
      </c>
      <c r="N96" s="14">
        <v>0</v>
      </c>
      <c r="O96" s="14">
        <v>0</v>
      </c>
      <c r="P96" s="14">
        <v>0.02</v>
      </c>
      <c r="Q96" s="14">
        <v>0</v>
      </c>
      <c r="R96" s="14">
        <v>0</v>
      </c>
      <c r="S96" s="14">
        <v>0</v>
      </c>
      <c r="T96" s="14">
        <v>0</v>
      </c>
      <c r="U96" s="14">
        <v>1243.44</v>
      </c>
      <c r="V96" s="14">
        <v>4916.2</v>
      </c>
    </row>
    <row r="97" spans="1:22">
      <c r="A97" s="2" t="s">
        <v>196</v>
      </c>
      <c r="B97" s="1" t="s">
        <v>197</v>
      </c>
      <c r="C97" s="14">
        <v>537.54</v>
      </c>
      <c r="D97" s="14">
        <v>89.59</v>
      </c>
      <c r="E97" s="14">
        <v>2890.48</v>
      </c>
      <c r="F97" s="14">
        <v>0</v>
      </c>
      <c r="G97" s="14">
        <v>3517.61</v>
      </c>
      <c r="H97" s="14">
        <v>0</v>
      </c>
      <c r="I97" s="14">
        <v>0</v>
      </c>
      <c r="J97" s="14">
        <v>0</v>
      </c>
      <c r="K97" s="14">
        <v>495.97</v>
      </c>
      <c r="L97" s="14">
        <v>116.94</v>
      </c>
      <c r="M97" s="14">
        <v>35.18</v>
      </c>
      <c r="N97" s="14">
        <v>0</v>
      </c>
      <c r="O97" s="14">
        <v>172.36</v>
      </c>
      <c r="P97" s="14">
        <v>0</v>
      </c>
      <c r="Q97" s="14">
        <v>0</v>
      </c>
      <c r="R97" s="14">
        <v>0</v>
      </c>
      <c r="S97" s="14">
        <v>400</v>
      </c>
      <c r="T97" s="14">
        <v>209.76</v>
      </c>
      <c r="U97" s="14">
        <v>1430.21</v>
      </c>
      <c r="V97" s="14">
        <v>2087.4</v>
      </c>
    </row>
    <row r="98" spans="1:22">
      <c r="A98" s="2" t="s">
        <v>198</v>
      </c>
      <c r="B98" s="1" t="s">
        <v>199</v>
      </c>
      <c r="C98" s="14">
        <v>633.41999999999996</v>
      </c>
      <c r="D98" s="14">
        <v>105.57</v>
      </c>
      <c r="E98" s="14">
        <v>1600.91</v>
      </c>
      <c r="F98" s="14">
        <v>0</v>
      </c>
      <c r="G98" s="14">
        <v>2339.9</v>
      </c>
      <c r="H98" s="14">
        <v>0</v>
      </c>
      <c r="I98" s="14">
        <v>0</v>
      </c>
      <c r="J98" s="14">
        <v>0</v>
      </c>
      <c r="K98" s="14">
        <v>245.5</v>
      </c>
      <c r="L98" s="14">
        <v>58.33</v>
      </c>
      <c r="M98" s="14">
        <v>0</v>
      </c>
      <c r="N98" s="14">
        <v>0</v>
      </c>
      <c r="O98" s="14">
        <v>0</v>
      </c>
      <c r="P98" s="14">
        <v>7.0000000000000007E-2</v>
      </c>
      <c r="Q98" s="14">
        <v>0</v>
      </c>
      <c r="R98" s="14">
        <v>0</v>
      </c>
      <c r="S98" s="14">
        <v>0</v>
      </c>
      <c r="T98" s="14">
        <v>0</v>
      </c>
      <c r="U98" s="14">
        <v>303.89999999999998</v>
      </c>
      <c r="V98" s="14">
        <v>2036</v>
      </c>
    </row>
    <row r="99" spans="1:22">
      <c r="A99" s="2" t="s">
        <v>200</v>
      </c>
      <c r="B99" s="1" t="s">
        <v>201</v>
      </c>
      <c r="C99" s="14">
        <v>480.24</v>
      </c>
      <c r="D99" s="14">
        <v>80.040000000000006</v>
      </c>
      <c r="E99" s="14">
        <v>1650</v>
      </c>
      <c r="F99" s="14">
        <v>0</v>
      </c>
      <c r="G99" s="14">
        <v>2210.2800000000002</v>
      </c>
      <c r="H99" s="14">
        <v>0</v>
      </c>
      <c r="I99" s="14">
        <v>0</v>
      </c>
      <c r="J99" s="14">
        <v>0</v>
      </c>
      <c r="K99" s="14">
        <v>222.27</v>
      </c>
      <c r="L99" s="14">
        <v>46.7</v>
      </c>
      <c r="M99" s="14">
        <v>22.1</v>
      </c>
      <c r="N99" s="14">
        <v>0</v>
      </c>
      <c r="O99" s="14">
        <v>108.3</v>
      </c>
      <c r="P99" s="15">
        <v>-0.09</v>
      </c>
      <c r="Q99" s="14">
        <v>0</v>
      </c>
      <c r="R99" s="14">
        <v>0</v>
      </c>
      <c r="S99" s="14">
        <v>0</v>
      </c>
      <c r="T99" s="14">
        <v>0</v>
      </c>
      <c r="U99" s="14">
        <v>399.28</v>
      </c>
      <c r="V99" s="14">
        <v>1811</v>
      </c>
    </row>
    <row r="100" spans="1:22">
      <c r="A100" s="2" t="s">
        <v>202</v>
      </c>
      <c r="B100" s="1" t="s">
        <v>203</v>
      </c>
      <c r="C100" s="14">
        <v>534.29999999999995</v>
      </c>
      <c r="D100" s="14">
        <v>89.05</v>
      </c>
      <c r="E100" s="14">
        <v>862.99</v>
      </c>
      <c r="F100" s="14">
        <v>0</v>
      </c>
      <c r="G100" s="14">
        <v>1486.34</v>
      </c>
      <c r="H100" s="14">
        <v>0</v>
      </c>
      <c r="I100" s="14">
        <v>0</v>
      </c>
      <c r="J100" s="14">
        <v>0</v>
      </c>
      <c r="K100" s="14">
        <v>54.78</v>
      </c>
      <c r="L100" s="14">
        <v>54.02</v>
      </c>
      <c r="M100" s="14">
        <v>14.86</v>
      </c>
      <c r="N100" s="14">
        <v>0</v>
      </c>
      <c r="O100" s="14">
        <v>72.83</v>
      </c>
      <c r="P100" s="14">
        <v>0.05</v>
      </c>
      <c r="Q100" s="14">
        <v>0</v>
      </c>
      <c r="R100" s="14">
        <v>0</v>
      </c>
      <c r="S100" s="14">
        <v>0</v>
      </c>
      <c r="T100" s="14">
        <v>0</v>
      </c>
      <c r="U100" s="14">
        <v>196.54</v>
      </c>
      <c r="V100" s="14">
        <v>1289.8</v>
      </c>
    </row>
    <row r="101" spans="1:22">
      <c r="A101" s="2" t="s">
        <v>204</v>
      </c>
      <c r="B101" s="1" t="s">
        <v>205</v>
      </c>
      <c r="C101" s="14">
        <v>537.54</v>
      </c>
      <c r="D101" s="14">
        <v>89.59</v>
      </c>
      <c r="E101" s="14">
        <v>2008.6</v>
      </c>
      <c r="F101" s="14">
        <v>0</v>
      </c>
      <c r="G101" s="14">
        <v>2635.73</v>
      </c>
      <c r="H101" s="14">
        <v>0</v>
      </c>
      <c r="I101" s="14">
        <v>0</v>
      </c>
      <c r="J101" s="14">
        <v>0</v>
      </c>
      <c r="K101" s="14">
        <v>307.60000000000002</v>
      </c>
      <c r="L101" s="14">
        <v>118.81</v>
      </c>
      <c r="M101" s="14">
        <v>26.36</v>
      </c>
      <c r="N101" s="14">
        <v>0</v>
      </c>
      <c r="O101" s="14">
        <v>129.15</v>
      </c>
      <c r="P101" s="15">
        <v>-0.01</v>
      </c>
      <c r="Q101" s="14">
        <v>0</v>
      </c>
      <c r="R101" s="14">
        <v>343.11</v>
      </c>
      <c r="S101" s="14">
        <v>200</v>
      </c>
      <c r="T101" s="14">
        <v>216.71</v>
      </c>
      <c r="U101" s="14">
        <v>1341.73</v>
      </c>
      <c r="V101" s="14">
        <v>1294</v>
      </c>
    </row>
    <row r="102" spans="1:22">
      <c r="A102" s="2" t="s">
        <v>206</v>
      </c>
      <c r="B102" s="1" t="s">
        <v>207</v>
      </c>
      <c r="C102" s="14">
        <v>633.6</v>
      </c>
      <c r="D102" s="14">
        <v>105.6</v>
      </c>
      <c r="E102" s="14">
        <v>2790.64</v>
      </c>
      <c r="F102" s="14">
        <v>0</v>
      </c>
      <c r="G102" s="14">
        <v>3529.84</v>
      </c>
      <c r="H102" s="14">
        <v>442.08</v>
      </c>
      <c r="I102" s="14">
        <v>0</v>
      </c>
      <c r="J102" s="14">
        <v>0</v>
      </c>
      <c r="K102" s="14">
        <v>498.58</v>
      </c>
      <c r="L102" s="14">
        <v>97.06</v>
      </c>
      <c r="M102" s="14">
        <v>0</v>
      </c>
      <c r="N102" s="14">
        <v>0</v>
      </c>
      <c r="O102" s="14">
        <v>0</v>
      </c>
      <c r="P102" s="15">
        <v>-0.08</v>
      </c>
      <c r="Q102" s="14">
        <v>0</v>
      </c>
      <c r="R102" s="14">
        <v>0</v>
      </c>
      <c r="S102" s="14">
        <v>200</v>
      </c>
      <c r="T102" s="14">
        <v>0</v>
      </c>
      <c r="U102" s="14">
        <v>1237.6400000000001</v>
      </c>
      <c r="V102" s="14">
        <v>2292.1999999999998</v>
      </c>
    </row>
    <row r="103" spans="1:22">
      <c r="A103" s="2" t="s">
        <v>208</v>
      </c>
      <c r="B103" s="1" t="s">
        <v>209</v>
      </c>
      <c r="C103" s="14">
        <v>480.24</v>
      </c>
      <c r="D103" s="14">
        <v>80.040000000000006</v>
      </c>
      <c r="E103" s="14">
        <v>5746.53</v>
      </c>
      <c r="F103" s="14">
        <v>0</v>
      </c>
      <c r="G103" s="14">
        <v>6306.81</v>
      </c>
      <c r="H103" s="14">
        <v>0</v>
      </c>
      <c r="I103" s="14">
        <v>0</v>
      </c>
      <c r="J103" s="14">
        <v>0</v>
      </c>
      <c r="K103" s="14">
        <v>1124.67</v>
      </c>
      <c r="L103" s="14">
        <v>150.66999999999999</v>
      </c>
      <c r="M103" s="14">
        <v>0</v>
      </c>
      <c r="N103" s="14">
        <v>0</v>
      </c>
      <c r="O103" s="14">
        <v>0</v>
      </c>
      <c r="P103" s="15">
        <v>-0.13</v>
      </c>
      <c r="Q103" s="14">
        <v>0</v>
      </c>
      <c r="R103" s="14">
        <v>0</v>
      </c>
      <c r="S103" s="14">
        <v>0</v>
      </c>
      <c r="T103" s="14">
        <v>0</v>
      </c>
      <c r="U103" s="14">
        <v>1275.21</v>
      </c>
      <c r="V103" s="14">
        <v>5031.6000000000004</v>
      </c>
    </row>
    <row r="104" spans="1:22">
      <c r="A104" s="2" t="s">
        <v>210</v>
      </c>
      <c r="B104" s="1" t="s">
        <v>211</v>
      </c>
      <c r="C104" s="14">
        <v>1028.58</v>
      </c>
      <c r="D104" s="14">
        <v>171.43</v>
      </c>
      <c r="E104" s="14">
        <v>1800</v>
      </c>
      <c r="F104" s="14">
        <v>0</v>
      </c>
      <c r="G104" s="14">
        <v>3000.01</v>
      </c>
      <c r="H104" s="14">
        <v>0</v>
      </c>
      <c r="I104" s="14">
        <v>0</v>
      </c>
      <c r="J104" s="14">
        <v>0</v>
      </c>
      <c r="K104" s="14">
        <v>385.41</v>
      </c>
      <c r="L104" s="14">
        <v>32.979999999999997</v>
      </c>
      <c r="M104" s="14">
        <v>0</v>
      </c>
      <c r="N104" s="14">
        <v>0</v>
      </c>
      <c r="O104" s="14">
        <v>0</v>
      </c>
      <c r="P104" s="14">
        <v>0.02</v>
      </c>
      <c r="Q104" s="14">
        <v>0</v>
      </c>
      <c r="R104" s="14">
        <v>0</v>
      </c>
      <c r="S104" s="14">
        <v>0</v>
      </c>
      <c r="T104" s="14">
        <v>0</v>
      </c>
      <c r="U104" s="14">
        <v>418.41</v>
      </c>
      <c r="V104" s="14">
        <v>2581.6</v>
      </c>
    </row>
    <row r="105" spans="1:22">
      <c r="A105" s="2" t="s">
        <v>212</v>
      </c>
      <c r="B105" s="1" t="s">
        <v>213</v>
      </c>
      <c r="C105" s="14">
        <v>320.16000000000003</v>
      </c>
      <c r="D105" s="14">
        <v>53.36</v>
      </c>
      <c r="E105" s="14">
        <v>436.04</v>
      </c>
      <c r="F105" s="14">
        <v>0</v>
      </c>
      <c r="G105" s="14">
        <v>809.56</v>
      </c>
      <c r="H105" s="14">
        <v>0</v>
      </c>
      <c r="I105" s="14">
        <v>0</v>
      </c>
      <c r="J105" s="15">
        <v>-43.75</v>
      </c>
      <c r="K105" s="14">
        <v>0</v>
      </c>
      <c r="L105" s="14">
        <v>21.55</v>
      </c>
      <c r="M105" s="14">
        <v>8.1</v>
      </c>
      <c r="N105" s="14">
        <v>0</v>
      </c>
      <c r="O105" s="14">
        <v>39.67</v>
      </c>
      <c r="P105" s="15">
        <v>-0.01</v>
      </c>
      <c r="Q105" s="14">
        <v>0</v>
      </c>
      <c r="R105" s="14">
        <v>0</v>
      </c>
      <c r="S105" s="14">
        <v>0</v>
      </c>
      <c r="T105" s="14">
        <v>0</v>
      </c>
      <c r="U105" s="14">
        <v>25.56</v>
      </c>
      <c r="V105" s="14">
        <v>784</v>
      </c>
    </row>
    <row r="106" spans="1:22">
      <c r="A106" s="2" t="s">
        <v>214</v>
      </c>
      <c r="B106" s="1" t="s">
        <v>215</v>
      </c>
      <c r="C106" s="14">
        <v>537.54</v>
      </c>
      <c r="D106" s="14">
        <v>89.59</v>
      </c>
      <c r="E106" s="14">
        <v>3358.07</v>
      </c>
      <c r="F106" s="14">
        <v>0</v>
      </c>
      <c r="G106" s="14">
        <v>3985.2</v>
      </c>
      <c r="H106" s="14">
        <v>0</v>
      </c>
      <c r="I106" s="14">
        <v>0</v>
      </c>
      <c r="J106" s="14">
        <v>0</v>
      </c>
      <c r="K106" s="14">
        <v>595.85</v>
      </c>
      <c r="L106" s="14">
        <v>132.78</v>
      </c>
      <c r="M106" s="14">
        <v>39.85</v>
      </c>
      <c r="N106" s="14">
        <v>0</v>
      </c>
      <c r="O106" s="14">
        <v>195.27</v>
      </c>
      <c r="P106" s="14">
        <v>0.05</v>
      </c>
      <c r="Q106" s="14">
        <v>0</v>
      </c>
      <c r="R106" s="14">
        <v>0</v>
      </c>
      <c r="S106" s="14">
        <v>150</v>
      </c>
      <c r="T106" s="14">
        <v>470.2</v>
      </c>
      <c r="U106" s="14">
        <v>1584</v>
      </c>
      <c r="V106" s="14">
        <v>2401.1999999999998</v>
      </c>
    </row>
    <row r="107" spans="1:22">
      <c r="A107" s="2" t="s">
        <v>216</v>
      </c>
      <c r="B107" s="1" t="s">
        <v>217</v>
      </c>
      <c r="C107" s="14">
        <v>480.24</v>
      </c>
      <c r="D107" s="14">
        <v>80.040000000000006</v>
      </c>
      <c r="E107" s="14">
        <v>219.2</v>
      </c>
      <c r="F107" s="14">
        <v>0</v>
      </c>
      <c r="G107" s="14">
        <v>779.48</v>
      </c>
      <c r="H107" s="14">
        <v>0</v>
      </c>
      <c r="I107" s="14">
        <v>0</v>
      </c>
      <c r="J107" s="15">
        <v>-48.86</v>
      </c>
      <c r="K107" s="14">
        <v>0</v>
      </c>
      <c r="L107" s="14">
        <v>19.68</v>
      </c>
      <c r="M107" s="14">
        <v>7.79</v>
      </c>
      <c r="N107" s="14">
        <v>0</v>
      </c>
      <c r="O107" s="14">
        <v>38.19</v>
      </c>
      <c r="P107" s="14">
        <v>0.08</v>
      </c>
      <c r="Q107" s="14">
        <v>0</v>
      </c>
      <c r="R107" s="14">
        <v>0</v>
      </c>
      <c r="S107" s="14">
        <v>0</v>
      </c>
      <c r="T107" s="14">
        <v>0</v>
      </c>
      <c r="U107" s="14">
        <v>16.88</v>
      </c>
      <c r="V107" s="14">
        <v>762.6</v>
      </c>
    </row>
    <row r="108" spans="1:22">
      <c r="A108" s="2" t="s">
        <v>218</v>
      </c>
      <c r="B108" s="1" t="s">
        <v>219</v>
      </c>
      <c r="C108" s="14">
        <v>633.6</v>
      </c>
      <c r="D108" s="14">
        <v>105.6</v>
      </c>
      <c r="E108" s="14">
        <v>2792.24</v>
      </c>
      <c r="F108" s="14">
        <v>0</v>
      </c>
      <c r="G108" s="14">
        <v>3531.44</v>
      </c>
      <c r="H108" s="14">
        <v>0</v>
      </c>
      <c r="I108" s="14">
        <v>0</v>
      </c>
      <c r="J108" s="14">
        <v>0</v>
      </c>
      <c r="K108" s="14">
        <v>498.93</v>
      </c>
      <c r="L108" s="14">
        <v>79.53</v>
      </c>
      <c r="M108" s="14">
        <v>0</v>
      </c>
      <c r="N108" s="14">
        <v>0</v>
      </c>
      <c r="O108" s="14">
        <v>0</v>
      </c>
      <c r="P108" s="15">
        <v>-0.02</v>
      </c>
      <c r="Q108" s="14">
        <v>0</v>
      </c>
      <c r="R108" s="14">
        <v>0</v>
      </c>
      <c r="S108" s="14">
        <v>0</v>
      </c>
      <c r="T108" s="14">
        <v>0</v>
      </c>
      <c r="U108" s="14">
        <v>578.44000000000005</v>
      </c>
      <c r="V108" s="14">
        <v>2953</v>
      </c>
    </row>
    <row r="109" spans="1:22">
      <c r="A109" s="2" t="s">
        <v>220</v>
      </c>
      <c r="B109" s="1" t="s">
        <v>221</v>
      </c>
      <c r="C109" s="14">
        <v>633.6</v>
      </c>
      <c r="D109" s="14">
        <v>105.6</v>
      </c>
      <c r="E109" s="14">
        <v>5026.25</v>
      </c>
      <c r="F109" s="14">
        <v>0</v>
      </c>
      <c r="G109" s="14">
        <v>5765.45</v>
      </c>
      <c r="H109" s="14">
        <v>0</v>
      </c>
      <c r="I109" s="14">
        <v>0</v>
      </c>
      <c r="J109" s="14">
        <v>0</v>
      </c>
      <c r="K109" s="14">
        <v>997.34</v>
      </c>
      <c r="L109" s="14">
        <v>194.59</v>
      </c>
      <c r="M109" s="14">
        <v>0</v>
      </c>
      <c r="N109" s="14">
        <v>0</v>
      </c>
      <c r="O109" s="14">
        <v>0</v>
      </c>
      <c r="P109" s="15">
        <v>-0.08</v>
      </c>
      <c r="Q109" s="14">
        <v>0</v>
      </c>
      <c r="R109" s="14">
        <v>0</v>
      </c>
      <c r="S109" s="14">
        <v>500</v>
      </c>
      <c r="T109" s="14">
        <v>0</v>
      </c>
      <c r="U109" s="14">
        <v>1691.85</v>
      </c>
      <c r="V109" s="14">
        <v>4073.6</v>
      </c>
    </row>
    <row r="110" spans="1:22" s="7" customFormat="1">
      <c r="A110" s="17" t="s">
        <v>129</v>
      </c>
      <c r="C110" s="7" t="s">
        <v>130</v>
      </c>
      <c r="D110" s="7" t="s">
        <v>130</v>
      </c>
      <c r="E110" s="7" t="s">
        <v>130</v>
      </c>
      <c r="F110" s="7" t="s">
        <v>130</v>
      </c>
      <c r="G110" s="7" t="s">
        <v>130</v>
      </c>
      <c r="H110" s="7" t="s">
        <v>130</v>
      </c>
      <c r="I110" s="7" t="s">
        <v>130</v>
      </c>
      <c r="J110" s="7" t="s">
        <v>130</v>
      </c>
      <c r="K110" s="7" t="s">
        <v>130</v>
      </c>
      <c r="L110" s="7" t="s">
        <v>130</v>
      </c>
      <c r="M110" s="7" t="s">
        <v>130</v>
      </c>
      <c r="N110" s="7" t="s">
        <v>130</v>
      </c>
      <c r="O110" s="7" t="s">
        <v>130</v>
      </c>
      <c r="P110" s="7" t="s">
        <v>130</v>
      </c>
      <c r="Q110" s="7" t="s">
        <v>130</v>
      </c>
      <c r="R110" s="7" t="s">
        <v>130</v>
      </c>
      <c r="S110" s="7" t="s">
        <v>130</v>
      </c>
      <c r="T110" s="7" t="s">
        <v>130</v>
      </c>
      <c r="U110" s="7" t="s">
        <v>130</v>
      </c>
      <c r="V110" s="7" t="s">
        <v>130</v>
      </c>
    </row>
    <row r="111" spans="1:22">
      <c r="C111" s="19">
        <v>25146.959999999999</v>
      </c>
      <c r="D111" s="19">
        <v>4191.16</v>
      </c>
      <c r="E111" s="19">
        <v>111099.2</v>
      </c>
      <c r="F111" s="19">
        <v>2487.08</v>
      </c>
      <c r="G111" s="19">
        <v>142924.4</v>
      </c>
      <c r="H111" s="19">
        <v>442.08</v>
      </c>
      <c r="I111" s="19">
        <v>533.1</v>
      </c>
      <c r="J111" s="20">
        <v>-217.97</v>
      </c>
      <c r="K111" s="19">
        <v>19706.09</v>
      </c>
      <c r="L111" s="19">
        <v>3726.4</v>
      </c>
      <c r="M111" s="19">
        <v>573.33000000000004</v>
      </c>
      <c r="N111" s="19">
        <v>0</v>
      </c>
      <c r="O111" s="19">
        <v>2809.35</v>
      </c>
      <c r="P111" s="19">
        <v>0.84</v>
      </c>
      <c r="Q111" s="19">
        <v>0</v>
      </c>
      <c r="R111" s="19">
        <v>343.11</v>
      </c>
      <c r="S111" s="19">
        <v>4900</v>
      </c>
      <c r="T111" s="19">
        <v>2188.87</v>
      </c>
      <c r="U111" s="19">
        <v>35005.199999999997</v>
      </c>
      <c r="V111" s="19">
        <v>107919.2</v>
      </c>
    </row>
    <row r="113" spans="1:22" s="7" customFormat="1">
      <c r="A113" s="16"/>
      <c r="C113" s="7" t="s">
        <v>222</v>
      </c>
      <c r="D113" s="7" t="s">
        <v>222</v>
      </c>
      <c r="E113" s="7" t="s">
        <v>222</v>
      </c>
      <c r="F113" s="7" t="s">
        <v>222</v>
      </c>
      <c r="G113" s="7" t="s">
        <v>222</v>
      </c>
      <c r="H113" s="7" t="s">
        <v>222</v>
      </c>
      <c r="I113" s="7" t="s">
        <v>222</v>
      </c>
      <c r="J113" s="7" t="s">
        <v>222</v>
      </c>
      <c r="K113" s="7" t="s">
        <v>222</v>
      </c>
      <c r="L113" s="7" t="s">
        <v>222</v>
      </c>
      <c r="M113" s="7" t="s">
        <v>222</v>
      </c>
      <c r="N113" s="7" t="s">
        <v>222</v>
      </c>
      <c r="O113" s="7" t="s">
        <v>222</v>
      </c>
      <c r="P113" s="7" t="s">
        <v>222</v>
      </c>
      <c r="Q113" s="7" t="s">
        <v>222</v>
      </c>
      <c r="R113" s="7" t="s">
        <v>222</v>
      </c>
      <c r="S113" s="7" t="s">
        <v>222</v>
      </c>
      <c r="T113" s="7" t="s">
        <v>222</v>
      </c>
      <c r="U113" s="7" t="s">
        <v>222</v>
      </c>
      <c r="V113" s="7" t="s">
        <v>222</v>
      </c>
    </row>
    <row r="114" spans="1:22">
      <c r="A114" s="17" t="s">
        <v>223</v>
      </c>
      <c r="B114" s="1" t="s">
        <v>224</v>
      </c>
      <c r="C114" s="19">
        <v>85855.91</v>
      </c>
      <c r="D114" s="19">
        <v>14309.32</v>
      </c>
      <c r="E114" s="19">
        <v>305880.49</v>
      </c>
      <c r="F114" s="19">
        <v>2487.08</v>
      </c>
      <c r="G114" s="19">
        <v>408532.8</v>
      </c>
      <c r="H114" s="19">
        <v>4620.6099999999997</v>
      </c>
      <c r="I114" s="19">
        <v>2136.2199999999998</v>
      </c>
      <c r="J114" s="20">
        <v>-487.35</v>
      </c>
      <c r="K114" s="19">
        <v>75027.64</v>
      </c>
      <c r="L114" s="19">
        <v>8789.9500000000007</v>
      </c>
      <c r="M114" s="19">
        <v>573.33000000000004</v>
      </c>
      <c r="N114" s="19">
        <v>20727.919999999998</v>
      </c>
      <c r="O114" s="19">
        <v>2809.35</v>
      </c>
      <c r="P114" s="19">
        <v>0.05</v>
      </c>
      <c r="Q114" s="19">
        <v>1486.7</v>
      </c>
      <c r="R114" s="19">
        <v>343.11</v>
      </c>
      <c r="S114" s="19">
        <v>6200</v>
      </c>
      <c r="T114" s="19">
        <v>2188.87</v>
      </c>
      <c r="U114" s="19">
        <v>124416.4</v>
      </c>
      <c r="V114" s="19">
        <v>284116.40000000002</v>
      </c>
    </row>
    <row r="116" spans="1:22">
      <c r="C116" s="1" t="s">
        <v>224</v>
      </c>
      <c r="D116" s="1" t="s">
        <v>224</v>
      </c>
      <c r="E116" s="1" t="s">
        <v>224</v>
      </c>
      <c r="F116" s="1" t="s">
        <v>224</v>
      </c>
      <c r="G116" s="1" t="s">
        <v>224</v>
      </c>
      <c r="H116" s="1" t="s">
        <v>224</v>
      </c>
      <c r="I116" s="1" t="s">
        <v>224</v>
      </c>
      <c r="J116" s="1" t="s">
        <v>224</v>
      </c>
      <c r="K116" s="1" t="s">
        <v>224</v>
      </c>
      <c r="L116" s="1" t="s">
        <v>224</v>
      </c>
      <c r="M116" s="1" t="s">
        <v>224</v>
      </c>
      <c r="N116" s="1" t="s">
        <v>224</v>
      </c>
      <c r="O116" s="1" t="s">
        <v>224</v>
      </c>
      <c r="P116" s="1" t="s">
        <v>224</v>
      </c>
      <c r="Q116" s="1" t="s">
        <v>224</v>
      </c>
      <c r="R116" s="1" t="s">
        <v>224</v>
      </c>
      <c r="S116" s="1" t="s">
        <v>224</v>
      </c>
      <c r="T116" s="1" t="s">
        <v>224</v>
      </c>
      <c r="U116" s="1" t="s">
        <v>224</v>
      </c>
      <c r="V116" s="1" t="s">
        <v>224</v>
      </c>
    </row>
    <row r="117" spans="1:22">
      <c r="A117" s="2" t="s">
        <v>224</v>
      </c>
      <c r="B117" s="1" t="s">
        <v>224</v>
      </c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</row>
  </sheetData>
  <mergeCells count="1">
    <mergeCell ref="B1:D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12"/>
  <sheetViews>
    <sheetView workbookViewId="0">
      <selection activeCell="A62" sqref="A62"/>
    </sheetView>
  </sheetViews>
  <sheetFormatPr baseColWidth="10" defaultRowHeight="15"/>
  <cols>
    <col min="2" max="2" width="14.140625" customWidth="1"/>
    <col min="3" max="3" width="20.140625" customWidth="1"/>
    <col min="4" max="4" width="12.5703125" bestFit="1" customWidth="1"/>
    <col min="5" max="5" width="34" bestFit="1" customWidth="1"/>
  </cols>
  <sheetData>
    <row r="1" spans="1:10">
      <c r="A1" s="28" t="s">
        <v>0</v>
      </c>
      <c r="B1" s="27"/>
      <c r="C1" s="27"/>
      <c r="D1" s="27"/>
      <c r="E1" s="27"/>
      <c r="F1" s="27"/>
      <c r="G1" s="27"/>
      <c r="H1" s="27"/>
      <c r="I1" s="27"/>
      <c r="J1" s="27"/>
    </row>
    <row r="2" spans="1:10">
      <c r="A2" s="29" t="s">
        <v>1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19.5">
      <c r="A3" s="27" t="s">
        <v>2</v>
      </c>
      <c r="B3" s="27"/>
      <c r="C3" s="30"/>
      <c r="D3" s="27"/>
      <c r="E3" s="27"/>
      <c r="F3" s="27"/>
      <c r="G3" s="27"/>
      <c r="H3" s="27"/>
      <c r="I3" s="27"/>
      <c r="J3" s="27"/>
    </row>
    <row r="4" spans="1:10">
      <c r="A4" s="27" t="s">
        <v>225</v>
      </c>
      <c r="B4" s="27"/>
      <c r="C4" s="27"/>
      <c r="D4" s="27"/>
      <c r="E4" s="27"/>
      <c r="F4" s="27"/>
      <c r="G4" s="27"/>
      <c r="H4" s="27"/>
      <c r="I4" s="27"/>
      <c r="J4" s="27"/>
    </row>
    <row r="6" spans="1:10">
      <c r="A6" s="31"/>
      <c r="B6" s="31"/>
      <c r="C6" s="31"/>
      <c r="D6" s="31"/>
      <c r="E6" s="31"/>
      <c r="F6" s="31"/>
      <c r="G6" s="31"/>
      <c r="H6" s="31"/>
      <c r="I6" s="27"/>
      <c r="J6" s="27"/>
    </row>
    <row r="7" spans="1:10">
      <c r="A7" s="32"/>
      <c r="B7" s="32"/>
      <c r="C7" s="32"/>
      <c r="D7" s="32"/>
      <c r="E7" s="32"/>
      <c r="F7" s="32"/>
      <c r="G7" s="32"/>
      <c r="H7" s="32"/>
      <c r="I7" s="27"/>
      <c r="J7" s="27"/>
    </row>
    <row r="8" spans="1:10">
      <c r="A8" s="34" t="s">
        <v>226</v>
      </c>
      <c r="B8" s="34" t="s">
        <v>227</v>
      </c>
      <c r="C8" s="34" t="s">
        <v>228</v>
      </c>
      <c r="D8" s="35" t="s">
        <v>229</v>
      </c>
      <c r="E8" s="34" t="s">
        <v>230</v>
      </c>
      <c r="F8" s="33"/>
      <c r="G8" s="33"/>
      <c r="H8" s="33"/>
      <c r="I8" s="33"/>
      <c r="J8" s="33"/>
    </row>
    <row r="9" spans="1:10">
      <c r="A9" s="27" t="s">
        <v>154</v>
      </c>
      <c r="B9" s="27"/>
      <c r="C9" s="27" t="s">
        <v>231</v>
      </c>
      <c r="D9" s="27">
        <v>681.80000000000007</v>
      </c>
      <c r="E9" s="27" t="s">
        <v>155</v>
      </c>
      <c r="F9" s="27"/>
      <c r="G9" s="27"/>
      <c r="H9" s="27"/>
      <c r="I9" s="27"/>
      <c r="J9" s="27"/>
    </row>
    <row r="10" spans="1:10">
      <c r="A10" s="27" t="s">
        <v>156</v>
      </c>
      <c r="B10" s="27"/>
      <c r="C10" s="27" t="s">
        <v>231</v>
      </c>
      <c r="D10" s="27">
        <v>787.6</v>
      </c>
      <c r="E10" s="27" t="s">
        <v>157</v>
      </c>
      <c r="F10" s="27"/>
      <c r="G10" s="27"/>
      <c r="H10" s="27"/>
      <c r="I10" s="27"/>
      <c r="J10" s="27"/>
    </row>
    <row r="11" spans="1:10">
      <c r="A11" s="27"/>
      <c r="B11" s="27" t="s">
        <v>232</v>
      </c>
      <c r="C11" s="27"/>
      <c r="D11" s="36">
        <v>1469.4</v>
      </c>
      <c r="E11" s="27" t="s">
        <v>233</v>
      </c>
      <c r="F11" s="27"/>
      <c r="G11" s="27"/>
      <c r="H11" s="27"/>
      <c r="I11" s="27"/>
      <c r="J11" s="27"/>
    </row>
    <row r="13" spans="1:10">
      <c r="A13" s="27" t="s">
        <v>132</v>
      </c>
      <c r="B13" s="27">
        <v>56708845760</v>
      </c>
      <c r="C13" s="27" t="s">
        <v>234</v>
      </c>
      <c r="D13" s="27">
        <v>1487.2</v>
      </c>
      <c r="E13" s="27" t="s">
        <v>133</v>
      </c>
      <c r="F13" s="27"/>
      <c r="G13" s="27"/>
      <c r="H13" s="27"/>
      <c r="I13" s="27"/>
      <c r="J13" s="27"/>
    </row>
    <row r="14" spans="1:10">
      <c r="A14" s="27" t="s">
        <v>134</v>
      </c>
      <c r="B14" s="27">
        <v>56708845774</v>
      </c>
      <c r="C14" s="27" t="s">
        <v>234</v>
      </c>
      <c r="D14" s="27">
        <v>4072</v>
      </c>
      <c r="E14" s="27" t="s">
        <v>135</v>
      </c>
      <c r="F14" s="27"/>
      <c r="G14" s="27"/>
      <c r="H14" s="27"/>
      <c r="I14" s="27"/>
      <c r="J14" s="27"/>
    </row>
    <row r="15" spans="1:10">
      <c r="A15" s="27">
        <v>16</v>
      </c>
      <c r="B15" s="27">
        <v>56708881292</v>
      </c>
      <c r="C15" s="27" t="s">
        <v>234</v>
      </c>
      <c r="D15" s="27">
        <v>20946.800000000003</v>
      </c>
      <c r="E15" s="27" t="s">
        <v>34</v>
      </c>
      <c r="F15" s="27"/>
      <c r="G15" s="27"/>
      <c r="H15" s="27"/>
      <c r="I15" s="27"/>
      <c r="J15" s="27"/>
    </row>
    <row r="16" spans="1:10">
      <c r="A16" s="27" t="s">
        <v>140</v>
      </c>
      <c r="B16" s="27">
        <v>56708845791</v>
      </c>
      <c r="C16" s="27" t="s">
        <v>234</v>
      </c>
      <c r="D16" s="27">
        <v>1614.8000000000002</v>
      </c>
      <c r="E16" s="27" t="s">
        <v>141</v>
      </c>
      <c r="F16" s="27"/>
      <c r="G16" s="27"/>
      <c r="H16" s="27"/>
      <c r="I16" s="27"/>
      <c r="J16" s="27"/>
    </row>
    <row r="17" spans="1:5">
      <c r="A17" s="27">
        <v>18</v>
      </c>
      <c r="B17" s="27">
        <v>56708881349</v>
      </c>
      <c r="C17" s="27" t="s">
        <v>234</v>
      </c>
      <c r="D17" s="27">
        <v>17433.400000000001</v>
      </c>
      <c r="E17" s="27" t="s">
        <v>46</v>
      </c>
    </row>
    <row r="18" spans="1:5">
      <c r="A18" s="27" t="s">
        <v>148</v>
      </c>
      <c r="B18" s="27">
        <v>56708845820</v>
      </c>
      <c r="C18" s="27" t="s">
        <v>234</v>
      </c>
      <c r="D18" s="27">
        <v>1551</v>
      </c>
      <c r="E18" s="27" t="s">
        <v>149</v>
      </c>
    </row>
    <row r="19" spans="1:5">
      <c r="A19" s="27" t="s">
        <v>150</v>
      </c>
      <c r="B19" s="27">
        <v>56708845834</v>
      </c>
      <c r="C19" s="27" t="s">
        <v>234</v>
      </c>
      <c r="D19" s="27">
        <v>3195.2000000000003</v>
      </c>
      <c r="E19" s="27" t="s">
        <v>151</v>
      </c>
    </row>
    <row r="20" spans="1:5">
      <c r="A20" s="27" t="s">
        <v>69</v>
      </c>
      <c r="B20" s="27">
        <v>56708881457</v>
      </c>
      <c r="C20" s="27" t="s">
        <v>234</v>
      </c>
      <c r="D20" s="27">
        <v>2310.4</v>
      </c>
      <c r="E20" s="27" t="s">
        <v>70</v>
      </c>
    </row>
    <row r="21" spans="1:5">
      <c r="A21" s="27" t="s">
        <v>71</v>
      </c>
      <c r="B21" s="27">
        <v>56708845038</v>
      </c>
      <c r="C21" s="27" t="s">
        <v>234</v>
      </c>
      <c r="D21" s="27">
        <v>4160.4000000000005</v>
      </c>
      <c r="E21" s="27" t="s">
        <v>72</v>
      </c>
    </row>
    <row r="22" spans="1:5">
      <c r="A22" s="27" t="s">
        <v>168</v>
      </c>
      <c r="B22" s="27">
        <v>56708881915</v>
      </c>
      <c r="C22" s="27" t="s">
        <v>234</v>
      </c>
      <c r="D22" s="27">
        <v>1870</v>
      </c>
      <c r="E22" s="27" t="s">
        <v>169</v>
      </c>
    </row>
    <row r="23" spans="1:5">
      <c r="A23" s="27" t="s">
        <v>172</v>
      </c>
      <c r="B23" s="27">
        <v>56708845865</v>
      </c>
      <c r="C23" s="27" t="s">
        <v>234</v>
      </c>
      <c r="D23" s="27">
        <v>2378.6</v>
      </c>
      <c r="E23" s="27" t="s">
        <v>173</v>
      </c>
    </row>
    <row r="24" spans="1:5">
      <c r="A24" s="27" t="s">
        <v>174</v>
      </c>
      <c r="B24" s="27">
        <v>56708845879</v>
      </c>
      <c r="C24" s="27" t="s">
        <v>234</v>
      </c>
      <c r="D24" s="27">
        <v>3781</v>
      </c>
      <c r="E24" s="27" t="s">
        <v>175</v>
      </c>
    </row>
    <row r="25" spans="1:5">
      <c r="A25" s="27">
        <v>30</v>
      </c>
      <c r="B25" s="27">
        <v>56708881503</v>
      </c>
      <c r="C25" s="27" t="s">
        <v>234</v>
      </c>
      <c r="D25" s="27">
        <v>2375.4</v>
      </c>
      <c r="E25" s="27" t="s">
        <v>82</v>
      </c>
    </row>
    <row r="26" spans="1:5">
      <c r="A26" s="27" t="s">
        <v>184</v>
      </c>
      <c r="B26" s="27">
        <v>56708845911</v>
      </c>
      <c r="C26" s="27" t="s">
        <v>234</v>
      </c>
      <c r="D26" s="27">
        <v>1828.8000000000002</v>
      </c>
      <c r="E26" s="27" t="s">
        <v>185</v>
      </c>
    </row>
    <row r="27" spans="1:5">
      <c r="A27" s="27" t="s">
        <v>196</v>
      </c>
      <c r="B27" s="27">
        <v>56708881946</v>
      </c>
      <c r="C27" s="27" t="s">
        <v>234</v>
      </c>
      <c r="D27" s="27">
        <v>2087.4</v>
      </c>
      <c r="E27" s="27" t="s">
        <v>197</v>
      </c>
    </row>
    <row r="28" spans="1:5">
      <c r="A28" s="27" t="s">
        <v>107</v>
      </c>
      <c r="B28" s="27">
        <v>56708881596</v>
      </c>
      <c r="C28" s="27" t="s">
        <v>234</v>
      </c>
      <c r="D28" s="27">
        <v>7614.2000000000007</v>
      </c>
      <c r="E28" s="27" t="s">
        <v>108</v>
      </c>
    </row>
    <row r="29" spans="1:5">
      <c r="A29" s="27" t="s">
        <v>204</v>
      </c>
      <c r="B29" s="27">
        <v>56708881963</v>
      </c>
      <c r="C29" s="27" t="s">
        <v>234</v>
      </c>
      <c r="D29" s="27">
        <v>1294</v>
      </c>
      <c r="E29" s="27" t="s">
        <v>205</v>
      </c>
    </row>
    <row r="30" spans="1:5">
      <c r="A30" s="27" t="s">
        <v>214</v>
      </c>
      <c r="B30" s="27">
        <v>60589747903</v>
      </c>
      <c r="C30" s="27" t="s">
        <v>234</v>
      </c>
      <c r="D30" s="27">
        <v>2401.2000000000003</v>
      </c>
      <c r="E30" s="27" t="s">
        <v>215</v>
      </c>
    </row>
    <row r="31" spans="1:5">
      <c r="A31" s="27" t="s">
        <v>220</v>
      </c>
      <c r="B31" s="27">
        <v>56708846050</v>
      </c>
      <c r="C31" s="27" t="s">
        <v>234</v>
      </c>
      <c r="D31" s="27">
        <v>4073.6000000000004</v>
      </c>
      <c r="E31" s="27" t="s">
        <v>221</v>
      </c>
    </row>
    <row r="32" spans="1:5">
      <c r="A32" s="27" t="s">
        <v>206</v>
      </c>
      <c r="B32" s="27">
        <v>56708845990</v>
      </c>
      <c r="C32" s="27" t="s">
        <v>234</v>
      </c>
      <c r="D32" s="27">
        <v>2292.2000000000003</v>
      </c>
      <c r="E32" s="27" t="s">
        <v>207</v>
      </c>
    </row>
    <row r="33" spans="1:5">
      <c r="A33" s="27" t="s">
        <v>202</v>
      </c>
      <c r="B33" s="27">
        <v>56708845973</v>
      </c>
      <c r="C33" s="27" t="s">
        <v>234</v>
      </c>
      <c r="D33" s="27">
        <v>1289.8000000000002</v>
      </c>
      <c r="E33" s="27" t="s">
        <v>203</v>
      </c>
    </row>
    <row r="34" spans="1:5">
      <c r="A34" s="27" t="s">
        <v>136</v>
      </c>
      <c r="B34" s="27">
        <v>56708845788</v>
      </c>
      <c r="C34" s="27" t="s">
        <v>234</v>
      </c>
      <c r="D34" s="27">
        <v>990.40000000000009</v>
      </c>
      <c r="E34" s="27" t="s">
        <v>137</v>
      </c>
    </row>
    <row r="35" spans="1:5">
      <c r="A35" s="27" t="s">
        <v>39</v>
      </c>
      <c r="B35" s="27">
        <v>56708844916</v>
      </c>
      <c r="C35" s="27" t="s">
        <v>234</v>
      </c>
      <c r="D35" s="27">
        <v>410</v>
      </c>
      <c r="E35" s="27" t="s">
        <v>40</v>
      </c>
    </row>
    <row r="36" spans="1:5">
      <c r="A36" s="27" t="s">
        <v>186</v>
      </c>
      <c r="B36" s="27">
        <v>56708845925</v>
      </c>
      <c r="C36" s="27" t="s">
        <v>234</v>
      </c>
      <c r="D36" s="27">
        <v>993</v>
      </c>
      <c r="E36" s="27" t="s">
        <v>187</v>
      </c>
    </row>
    <row r="37" spans="1:5">
      <c r="A37" s="27" t="s">
        <v>166</v>
      </c>
      <c r="B37" s="27">
        <v>56708845851</v>
      </c>
      <c r="C37" s="27" t="s">
        <v>234</v>
      </c>
      <c r="D37" s="27">
        <v>1123.8</v>
      </c>
      <c r="E37" s="27" t="s">
        <v>167</v>
      </c>
    </row>
    <row r="38" spans="1:5">
      <c r="A38" s="27" t="s">
        <v>31</v>
      </c>
      <c r="B38" s="27">
        <v>56708844887</v>
      </c>
      <c r="C38" s="27" t="s">
        <v>234</v>
      </c>
      <c r="D38" s="27">
        <v>3348.2000000000003</v>
      </c>
      <c r="E38" s="27" t="s">
        <v>32</v>
      </c>
    </row>
    <row r="39" spans="1:5">
      <c r="A39" s="27" t="s">
        <v>105</v>
      </c>
      <c r="B39" s="27">
        <v>56708845254</v>
      </c>
      <c r="C39" s="27" t="s">
        <v>234</v>
      </c>
      <c r="D39" s="27">
        <v>1817.6000000000001</v>
      </c>
      <c r="E39" s="27" t="s">
        <v>106</v>
      </c>
    </row>
    <row r="40" spans="1:5">
      <c r="A40" s="27" t="s">
        <v>188</v>
      </c>
      <c r="B40" s="27">
        <v>56708845939</v>
      </c>
      <c r="C40" s="27" t="s">
        <v>234</v>
      </c>
      <c r="D40" s="27">
        <v>4502</v>
      </c>
      <c r="E40" s="27" t="s">
        <v>189</v>
      </c>
    </row>
    <row r="41" spans="1:5">
      <c r="A41" s="27" t="s">
        <v>182</v>
      </c>
      <c r="B41" s="27">
        <v>56708881929</v>
      </c>
      <c r="C41" s="27" t="s">
        <v>234</v>
      </c>
      <c r="D41" s="27">
        <v>4931</v>
      </c>
      <c r="E41" s="27" t="s">
        <v>183</v>
      </c>
    </row>
    <row r="42" spans="1:5">
      <c r="A42" s="27" t="s">
        <v>99</v>
      </c>
      <c r="B42" s="27">
        <v>56708845237</v>
      </c>
      <c r="C42" s="27" t="s">
        <v>234</v>
      </c>
      <c r="D42" s="27">
        <v>193.4</v>
      </c>
      <c r="E42" s="27" t="s">
        <v>100</v>
      </c>
    </row>
    <row r="43" spans="1:5">
      <c r="A43" s="27" t="s">
        <v>47</v>
      </c>
      <c r="B43" s="27">
        <v>56708844950</v>
      </c>
      <c r="C43" s="27" t="s">
        <v>234</v>
      </c>
      <c r="D43" s="27">
        <v>859</v>
      </c>
      <c r="E43" s="27" t="s">
        <v>48</v>
      </c>
    </row>
    <row r="44" spans="1:5">
      <c r="A44" s="27" t="s">
        <v>109</v>
      </c>
      <c r="B44" s="27">
        <v>56708845268</v>
      </c>
      <c r="C44" s="27" t="s">
        <v>234</v>
      </c>
      <c r="D44" s="27">
        <v>1397.4</v>
      </c>
      <c r="E44" s="27" t="s">
        <v>110</v>
      </c>
    </row>
    <row r="45" spans="1:5">
      <c r="A45" s="27" t="s">
        <v>73</v>
      </c>
      <c r="B45" s="27">
        <v>56708881460</v>
      </c>
      <c r="C45" s="27" t="s">
        <v>234</v>
      </c>
      <c r="D45" s="27">
        <v>2515.8000000000002</v>
      </c>
      <c r="E45" s="27" t="s">
        <v>74</v>
      </c>
    </row>
    <row r="46" spans="1:5">
      <c r="A46" s="27" t="s">
        <v>158</v>
      </c>
      <c r="B46" s="27">
        <v>56708881901</v>
      </c>
      <c r="C46" s="27" t="s">
        <v>234</v>
      </c>
      <c r="D46" s="27">
        <v>2916.6000000000004</v>
      </c>
      <c r="E46" s="27" t="s">
        <v>159</v>
      </c>
    </row>
    <row r="47" spans="1:5">
      <c r="A47" s="27" t="s">
        <v>101</v>
      </c>
      <c r="B47" s="27">
        <v>56708845240</v>
      </c>
      <c r="C47" s="27" t="s">
        <v>234</v>
      </c>
      <c r="D47" s="27">
        <v>1657.8000000000002</v>
      </c>
      <c r="E47" s="27" t="s">
        <v>102</v>
      </c>
    </row>
    <row r="48" spans="1:5">
      <c r="A48" s="27" t="s">
        <v>142</v>
      </c>
      <c r="B48" s="27">
        <v>56708881872</v>
      </c>
      <c r="C48" s="27" t="s">
        <v>234</v>
      </c>
      <c r="D48" s="27">
        <v>2997</v>
      </c>
      <c r="E48" s="27" t="s">
        <v>143</v>
      </c>
    </row>
    <row r="49" spans="1:5">
      <c r="A49" s="27" t="s">
        <v>111</v>
      </c>
      <c r="B49" s="27">
        <v>60589939521</v>
      </c>
      <c r="C49" s="27" t="s">
        <v>234</v>
      </c>
      <c r="D49" s="27">
        <v>1295.4000000000001</v>
      </c>
      <c r="E49" s="27" t="s">
        <v>112</v>
      </c>
    </row>
    <row r="50" spans="1:5">
      <c r="A50" s="27" t="s">
        <v>218</v>
      </c>
      <c r="B50" s="27">
        <v>56708846047</v>
      </c>
      <c r="C50" s="27" t="s">
        <v>234</v>
      </c>
      <c r="D50" s="27">
        <v>2953</v>
      </c>
      <c r="E50" s="27" t="s">
        <v>219</v>
      </c>
    </row>
    <row r="51" spans="1:5">
      <c r="A51" s="27" t="s">
        <v>35</v>
      </c>
      <c r="B51" s="27">
        <v>56708881304</v>
      </c>
      <c r="C51" s="27" t="s">
        <v>234</v>
      </c>
      <c r="D51" s="27">
        <v>536.80000000000007</v>
      </c>
      <c r="E51" s="27" t="s">
        <v>36</v>
      </c>
    </row>
    <row r="52" spans="1:5">
      <c r="A52" s="27" t="s">
        <v>37</v>
      </c>
      <c r="B52" s="27">
        <v>56708881318</v>
      </c>
      <c r="C52" s="27" t="s">
        <v>234</v>
      </c>
      <c r="D52" s="27">
        <v>551.80000000000007</v>
      </c>
      <c r="E52" s="27" t="s">
        <v>38</v>
      </c>
    </row>
    <row r="53" spans="1:5">
      <c r="A53" s="27" t="s">
        <v>59</v>
      </c>
      <c r="B53" s="27">
        <v>60590329504</v>
      </c>
      <c r="C53" s="27" t="s">
        <v>234</v>
      </c>
      <c r="D53" s="27">
        <v>940.80000000000007</v>
      </c>
      <c r="E53" s="27" t="s">
        <v>60</v>
      </c>
    </row>
    <row r="54" spans="1:5">
      <c r="A54" s="27" t="s">
        <v>194</v>
      </c>
      <c r="B54" s="27">
        <v>56708845942</v>
      </c>
      <c r="C54" s="27" t="s">
        <v>234</v>
      </c>
      <c r="D54" s="27">
        <v>4916.2000000000007</v>
      </c>
      <c r="E54" s="27" t="s">
        <v>195</v>
      </c>
    </row>
    <row r="55" spans="1:5">
      <c r="A55" s="27" t="s">
        <v>113</v>
      </c>
      <c r="B55" s="27">
        <v>60589627948</v>
      </c>
      <c r="C55" s="27" t="s">
        <v>234</v>
      </c>
      <c r="D55" s="27">
        <v>2285.6</v>
      </c>
      <c r="E55" s="27" t="s">
        <v>114</v>
      </c>
    </row>
    <row r="56" spans="1:5">
      <c r="A56" s="27" t="s">
        <v>49</v>
      </c>
      <c r="B56" s="27">
        <v>56708844964</v>
      </c>
      <c r="C56" s="27" t="s">
        <v>234</v>
      </c>
      <c r="D56" s="27">
        <v>1647</v>
      </c>
      <c r="E56" s="27" t="s">
        <v>50</v>
      </c>
    </row>
    <row r="57" spans="1:5">
      <c r="A57" s="27" t="s">
        <v>83</v>
      </c>
      <c r="B57" s="27">
        <v>60589552237</v>
      </c>
      <c r="C57" s="27" t="s">
        <v>234</v>
      </c>
      <c r="D57" s="27">
        <v>1642.6000000000001</v>
      </c>
      <c r="E57" s="27" t="s">
        <v>84</v>
      </c>
    </row>
    <row r="58" spans="1:5">
      <c r="A58" s="27" t="s">
        <v>176</v>
      </c>
      <c r="B58" s="27">
        <v>56708845882</v>
      </c>
      <c r="C58" s="27" t="s">
        <v>234</v>
      </c>
      <c r="D58" s="27">
        <v>1125</v>
      </c>
      <c r="E58" s="27" t="s">
        <v>177</v>
      </c>
    </row>
    <row r="59" spans="1:5">
      <c r="A59" s="27" t="s">
        <v>61</v>
      </c>
      <c r="B59" s="27">
        <v>56708845010</v>
      </c>
      <c r="C59" s="27" t="s">
        <v>234</v>
      </c>
      <c r="D59" s="27">
        <v>2380.2000000000003</v>
      </c>
      <c r="E59" s="27" t="s">
        <v>62</v>
      </c>
    </row>
    <row r="60" spans="1:5">
      <c r="A60" s="27" t="s">
        <v>97</v>
      </c>
      <c r="B60" s="27">
        <v>56708881551</v>
      </c>
      <c r="C60" s="27" t="s">
        <v>234</v>
      </c>
      <c r="D60" s="27">
        <v>2737.2000000000003</v>
      </c>
      <c r="E60" s="27" t="s">
        <v>98</v>
      </c>
    </row>
    <row r="61" spans="1:5">
      <c r="A61" s="27" t="s">
        <v>117</v>
      </c>
      <c r="B61" s="27">
        <v>56708845709</v>
      </c>
      <c r="C61" s="27" t="s">
        <v>234</v>
      </c>
      <c r="D61" s="27">
        <v>2321</v>
      </c>
      <c r="E61" s="27" t="s">
        <v>118</v>
      </c>
    </row>
    <row r="62" spans="1:5">
      <c r="A62" s="27" t="s">
        <v>79</v>
      </c>
      <c r="B62" s="27">
        <v>56708845072</v>
      </c>
      <c r="C62" s="27" t="s">
        <v>234</v>
      </c>
      <c r="D62" s="27">
        <v>8635</v>
      </c>
      <c r="E62" s="27" t="s">
        <v>80</v>
      </c>
    </row>
    <row r="63" spans="1:5">
      <c r="A63" s="27" t="s">
        <v>125</v>
      </c>
      <c r="B63" s="27">
        <v>60594462438</v>
      </c>
      <c r="C63" s="27" t="s">
        <v>234</v>
      </c>
      <c r="D63" s="27">
        <v>2419.2000000000003</v>
      </c>
      <c r="E63" s="27" t="s">
        <v>126</v>
      </c>
    </row>
    <row r="64" spans="1:5">
      <c r="A64" s="27" t="s">
        <v>216</v>
      </c>
      <c r="B64" s="27">
        <v>60590218306</v>
      </c>
      <c r="C64" s="27" t="s">
        <v>234</v>
      </c>
      <c r="D64" s="27">
        <v>762.6</v>
      </c>
      <c r="E64" s="27" t="s">
        <v>217</v>
      </c>
    </row>
    <row r="65" spans="1:5">
      <c r="A65" s="27" t="s">
        <v>200</v>
      </c>
      <c r="B65" s="27">
        <v>56708881608</v>
      </c>
      <c r="C65" s="27" t="s">
        <v>234</v>
      </c>
      <c r="D65" s="27">
        <v>1811</v>
      </c>
      <c r="E65" s="27" t="s">
        <v>201</v>
      </c>
    </row>
    <row r="66" spans="1:5">
      <c r="A66" s="27" t="s">
        <v>55</v>
      </c>
      <c r="B66" s="27">
        <v>56708881383</v>
      </c>
      <c r="C66" s="27" t="s">
        <v>234</v>
      </c>
      <c r="D66" s="27">
        <v>12401.800000000001</v>
      </c>
      <c r="E66" s="27" t="s">
        <v>56</v>
      </c>
    </row>
    <row r="67" spans="1:5">
      <c r="A67" s="27" t="s">
        <v>103</v>
      </c>
      <c r="B67" s="27">
        <v>56708881582</v>
      </c>
      <c r="C67" s="27" t="s">
        <v>234</v>
      </c>
      <c r="D67" s="27">
        <v>3145.8</v>
      </c>
      <c r="E67" s="27" t="s">
        <v>104</v>
      </c>
    </row>
    <row r="68" spans="1:5">
      <c r="A68" s="27" t="s">
        <v>146</v>
      </c>
      <c r="B68" s="27">
        <v>56710773131</v>
      </c>
      <c r="C68" s="27" t="s">
        <v>234</v>
      </c>
      <c r="D68" s="27">
        <v>2479.6000000000004</v>
      </c>
      <c r="E68" s="27" t="s">
        <v>147</v>
      </c>
    </row>
    <row r="69" spans="1:5">
      <c r="A69" s="27" t="s">
        <v>67</v>
      </c>
      <c r="B69" s="27">
        <v>56708881656</v>
      </c>
      <c r="C69" s="27" t="s">
        <v>234</v>
      </c>
      <c r="D69" s="27">
        <v>957.6</v>
      </c>
      <c r="E69" s="27" t="s">
        <v>68</v>
      </c>
    </row>
    <row r="70" spans="1:5">
      <c r="A70" s="27" t="s">
        <v>87</v>
      </c>
      <c r="B70" s="27">
        <v>56708845530</v>
      </c>
      <c r="C70" s="27" t="s">
        <v>234</v>
      </c>
      <c r="D70" s="27">
        <v>8701</v>
      </c>
      <c r="E70" s="27" t="s">
        <v>88</v>
      </c>
    </row>
    <row r="71" spans="1:5">
      <c r="A71" s="27" t="s">
        <v>127</v>
      </c>
      <c r="B71" s="27">
        <v>56710784605</v>
      </c>
      <c r="C71" s="27" t="s">
        <v>234</v>
      </c>
      <c r="D71" s="27">
        <v>3710.8</v>
      </c>
      <c r="E71" s="27" t="s">
        <v>128</v>
      </c>
    </row>
    <row r="72" spans="1:5">
      <c r="A72" s="27" t="s">
        <v>178</v>
      </c>
      <c r="B72" s="27">
        <v>60589845501</v>
      </c>
      <c r="C72" s="27" t="s">
        <v>234</v>
      </c>
      <c r="D72" s="27">
        <v>3419</v>
      </c>
      <c r="E72" s="27" t="s">
        <v>179</v>
      </c>
    </row>
    <row r="73" spans="1:5">
      <c r="A73" s="27" t="s">
        <v>51</v>
      </c>
      <c r="B73" s="27">
        <v>60592609882</v>
      </c>
      <c r="C73" s="27" t="s">
        <v>234</v>
      </c>
      <c r="D73" s="27">
        <v>10383.6</v>
      </c>
      <c r="E73" s="27" t="s">
        <v>52</v>
      </c>
    </row>
    <row r="74" spans="1:5">
      <c r="A74" s="27" t="s">
        <v>91</v>
      </c>
      <c r="B74" s="27">
        <v>60589665774</v>
      </c>
      <c r="C74" s="27" t="s">
        <v>234</v>
      </c>
      <c r="D74" s="27">
        <v>991</v>
      </c>
      <c r="E74" s="27" t="s">
        <v>92</v>
      </c>
    </row>
    <row r="75" spans="1:5">
      <c r="A75" s="27" t="s">
        <v>212</v>
      </c>
      <c r="B75" s="27">
        <v>60589634536</v>
      </c>
      <c r="C75" s="27" t="s">
        <v>234</v>
      </c>
      <c r="D75" s="27">
        <v>784</v>
      </c>
      <c r="E75" s="27" t="s">
        <v>213</v>
      </c>
    </row>
    <row r="76" spans="1:5">
      <c r="A76" s="27" t="s">
        <v>138</v>
      </c>
      <c r="B76" s="27">
        <v>60589582591</v>
      </c>
      <c r="C76" s="27" t="s">
        <v>234</v>
      </c>
      <c r="D76" s="27">
        <v>1191.6000000000001</v>
      </c>
      <c r="E76" s="27" t="s">
        <v>139</v>
      </c>
    </row>
    <row r="77" spans="1:5">
      <c r="A77" s="27" t="s">
        <v>144</v>
      </c>
      <c r="B77" s="27">
        <v>60589642468</v>
      </c>
      <c r="C77" s="27" t="s">
        <v>234</v>
      </c>
      <c r="D77" s="27">
        <v>923.40000000000009</v>
      </c>
      <c r="E77" s="27" t="s">
        <v>145</v>
      </c>
    </row>
    <row r="78" spans="1:5">
      <c r="A78" s="27" t="s">
        <v>208</v>
      </c>
      <c r="B78" s="27">
        <v>60589597089</v>
      </c>
      <c r="C78" s="27" t="s">
        <v>234</v>
      </c>
      <c r="D78" s="27">
        <v>5031.6000000000004</v>
      </c>
      <c r="E78" s="27" t="s">
        <v>209</v>
      </c>
    </row>
    <row r="79" spans="1:5">
      <c r="A79" s="27" t="s">
        <v>190</v>
      </c>
      <c r="B79" s="27">
        <v>60589426888</v>
      </c>
      <c r="C79" s="27" t="s">
        <v>234</v>
      </c>
      <c r="D79" s="27">
        <v>2432.2000000000003</v>
      </c>
      <c r="E79" s="27" t="s">
        <v>191</v>
      </c>
    </row>
    <row r="80" spans="1:5">
      <c r="A80" s="27" t="s">
        <v>63</v>
      </c>
      <c r="B80" s="27">
        <v>60590035188</v>
      </c>
      <c r="C80" s="27" t="s">
        <v>234</v>
      </c>
      <c r="D80" s="27">
        <v>1521.2</v>
      </c>
      <c r="E80" s="27" t="s">
        <v>64</v>
      </c>
    </row>
    <row r="81" spans="1:5">
      <c r="A81" s="27" t="s">
        <v>170</v>
      </c>
      <c r="B81" s="27">
        <v>60589704184</v>
      </c>
      <c r="C81" s="27" t="s">
        <v>234</v>
      </c>
      <c r="D81" s="27">
        <v>5051.4000000000005</v>
      </c>
      <c r="E81" s="27" t="s">
        <v>171</v>
      </c>
    </row>
    <row r="82" spans="1:5">
      <c r="A82" s="27" t="s">
        <v>121</v>
      </c>
      <c r="B82" s="27">
        <v>60590199370</v>
      </c>
      <c r="C82" s="27" t="s">
        <v>234</v>
      </c>
      <c r="D82" s="27">
        <v>9571.2000000000007</v>
      </c>
      <c r="E82" s="27" t="s">
        <v>122</v>
      </c>
    </row>
    <row r="83" spans="1:5">
      <c r="A83" s="27" t="s">
        <v>152</v>
      </c>
      <c r="B83" s="27">
        <v>60590100738</v>
      </c>
      <c r="C83" s="27" t="s">
        <v>234</v>
      </c>
      <c r="D83" s="27">
        <v>2955.4</v>
      </c>
      <c r="E83" s="27" t="s">
        <v>153</v>
      </c>
    </row>
    <row r="84" spans="1:5">
      <c r="A84" s="27" t="s">
        <v>115</v>
      </c>
      <c r="B84" s="27">
        <v>60590412629</v>
      </c>
      <c r="C84" s="27" t="s">
        <v>234</v>
      </c>
      <c r="D84" s="27">
        <v>1998.4</v>
      </c>
      <c r="E84" s="27" t="s">
        <v>116</v>
      </c>
    </row>
    <row r="85" spans="1:5">
      <c r="A85" s="27" t="s">
        <v>85</v>
      </c>
      <c r="B85" s="27">
        <v>60590678030</v>
      </c>
      <c r="C85" s="27" t="s">
        <v>234</v>
      </c>
      <c r="D85" s="27">
        <v>8225.2000000000007</v>
      </c>
      <c r="E85" s="27" t="s">
        <v>86</v>
      </c>
    </row>
    <row r="86" spans="1:5">
      <c r="A86" s="27" t="s">
        <v>160</v>
      </c>
      <c r="B86" s="27">
        <v>60592118015</v>
      </c>
      <c r="C86" s="27" t="s">
        <v>234</v>
      </c>
      <c r="D86" s="27">
        <v>3754</v>
      </c>
      <c r="E86" s="27" t="s">
        <v>161</v>
      </c>
    </row>
    <row r="87" spans="1:5">
      <c r="A87" s="27" t="s">
        <v>95</v>
      </c>
      <c r="B87" s="27">
        <v>60590340221</v>
      </c>
      <c r="C87" s="27" t="s">
        <v>234</v>
      </c>
      <c r="D87" s="27">
        <v>1521.6000000000001</v>
      </c>
      <c r="E87" s="27" t="s">
        <v>96</v>
      </c>
    </row>
    <row r="88" spans="1:5">
      <c r="A88" s="27" t="s">
        <v>53</v>
      </c>
      <c r="B88" s="27">
        <v>60592030048</v>
      </c>
      <c r="C88" s="27" t="s">
        <v>234</v>
      </c>
      <c r="D88" s="27">
        <v>990.40000000000009</v>
      </c>
      <c r="E88" s="27" t="s">
        <v>54</v>
      </c>
    </row>
    <row r="89" spans="1:5">
      <c r="A89" s="27" t="s">
        <v>41</v>
      </c>
      <c r="B89" s="27">
        <v>60592545278</v>
      </c>
      <c r="C89" s="27" t="s">
        <v>234</v>
      </c>
      <c r="D89" s="27">
        <v>549</v>
      </c>
      <c r="E89" s="27" t="s">
        <v>42</v>
      </c>
    </row>
    <row r="90" spans="1:5">
      <c r="A90" s="27" t="s">
        <v>180</v>
      </c>
      <c r="B90" s="27">
        <v>60592420864</v>
      </c>
      <c r="C90" s="27" t="s">
        <v>234</v>
      </c>
      <c r="D90" s="27">
        <v>3459.2000000000003</v>
      </c>
      <c r="E90" s="27" t="s">
        <v>181</v>
      </c>
    </row>
    <row r="91" spans="1:5">
      <c r="A91" s="27" t="s">
        <v>198</v>
      </c>
      <c r="B91" s="27">
        <v>60592492890</v>
      </c>
      <c r="C91" s="27" t="s">
        <v>234</v>
      </c>
      <c r="D91" s="27">
        <v>2036</v>
      </c>
      <c r="E91" s="27" t="s">
        <v>199</v>
      </c>
    </row>
    <row r="92" spans="1:5">
      <c r="A92" s="27" t="s">
        <v>164</v>
      </c>
      <c r="B92" s="27">
        <v>56686168111</v>
      </c>
      <c r="C92" s="27" t="s">
        <v>234</v>
      </c>
      <c r="D92" s="27">
        <v>1763</v>
      </c>
      <c r="E92" s="27" t="s">
        <v>165</v>
      </c>
    </row>
    <row r="93" spans="1:5">
      <c r="A93" s="27" t="s">
        <v>192</v>
      </c>
      <c r="B93" s="27">
        <v>60592585699</v>
      </c>
      <c r="C93" s="27" t="s">
        <v>234</v>
      </c>
      <c r="D93" s="27">
        <v>1520</v>
      </c>
      <c r="E93" s="27" t="s">
        <v>193</v>
      </c>
    </row>
    <row r="94" spans="1:5">
      <c r="A94" s="27" t="s">
        <v>162</v>
      </c>
      <c r="B94" s="27">
        <v>60592515217</v>
      </c>
      <c r="C94" s="27" t="s">
        <v>234</v>
      </c>
      <c r="D94" s="27">
        <v>1829.4</v>
      </c>
      <c r="E94" s="27" t="s">
        <v>163</v>
      </c>
    </row>
    <row r="95" spans="1:5">
      <c r="A95" s="27" t="s">
        <v>75</v>
      </c>
      <c r="B95" s="27">
        <v>60592636121</v>
      </c>
      <c r="C95" s="27" t="s">
        <v>234</v>
      </c>
      <c r="D95" s="27">
        <v>950</v>
      </c>
      <c r="E95" s="27" t="s">
        <v>76</v>
      </c>
    </row>
    <row r="96" spans="1:5">
      <c r="A96" s="27" t="s">
        <v>119</v>
      </c>
      <c r="B96" s="27">
        <v>60592631462</v>
      </c>
      <c r="C96" s="27" t="s">
        <v>234</v>
      </c>
      <c r="D96" s="27">
        <v>3590.4</v>
      </c>
      <c r="E96" s="27" t="s">
        <v>120</v>
      </c>
    </row>
    <row r="97" spans="1:5">
      <c r="A97" s="27" t="s">
        <v>65</v>
      </c>
      <c r="B97" s="27">
        <v>60584074827</v>
      </c>
      <c r="C97" s="27" t="s">
        <v>234</v>
      </c>
      <c r="D97" s="27">
        <v>2351.4</v>
      </c>
      <c r="E97" s="27" t="s">
        <v>66</v>
      </c>
    </row>
    <row r="98" spans="1:5">
      <c r="A98" s="27" t="s">
        <v>210</v>
      </c>
      <c r="B98" s="27">
        <v>56708881977</v>
      </c>
      <c r="C98" s="27" t="s">
        <v>234</v>
      </c>
      <c r="D98" s="27">
        <v>2581.6000000000004</v>
      </c>
      <c r="E98" s="27" t="s">
        <v>211</v>
      </c>
    </row>
    <row r="99" spans="1:5">
      <c r="A99" s="27" t="s">
        <v>93</v>
      </c>
      <c r="B99" s="27">
        <v>56708881702</v>
      </c>
      <c r="C99" s="27" t="s">
        <v>234</v>
      </c>
      <c r="D99" s="27">
        <v>898.2</v>
      </c>
      <c r="E99" s="27" t="s">
        <v>94</v>
      </c>
    </row>
    <row r="100" spans="1:5">
      <c r="A100" s="27" t="s">
        <v>77</v>
      </c>
      <c r="B100" s="27">
        <v>60594750506</v>
      </c>
      <c r="C100" s="27" t="s">
        <v>234</v>
      </c>
      <c r="D100" s="27">
        <v>2921.6000000000004</v>
      </c>
      <c r="E100" s="27" t="s">
        <v>78</v>
      </c>
    </row>
    <row r="101" spans="1:5">
      <c r="A101" s="27" t="s">
        <v>43</v>
      </c>
      <c r="B101" s="27">
        <v>60594701908</v>
      </c>
      <c r="C101" s="27" t="s">
        <v>234</v>
      </c>
      <c r="D101" s="27">
        <v>943.6</v>
      </c>
      <c r="E101" s="27" t="s">
        <v>44</v>
      </c>
    </row>
    <row r="102" spans="1:5">
      <c r="A102" s="27" t="s">
        <v>57</v>
      </c>
      <c r="B102" s="27">
        <v>60595209110</v>
      </c>
      <c r="C102" s="27" t="s">
        <v>234</v>
      </c>
      <c r="D102" s="27">
        <v>1019.6</v>
      </c>
      <c r="E102" s="27" t="s">
        <v>58</v>
      </c>
    </row>
    <row r="103" spans="1:5">
      <c r="A103" s="27"/>
      <c r="B103" s="27" t="s">
        <v>235</v>
      </c>
      <c r="C103" s="27"/>
      <c r="D103" s="36">
        <v>278225.59999999998</v>
      </c>
      <c r="E103" s="27" t="s">
        <v>236</v>
      </c>
    </row>
    <row r="105" spans="1:5">
      <c r="A105" s="27" t="s">
        <v>123</v>
      </c>
      <c r="B105" s="27">
        <v>1179675078</v>
      </c>
      <c r="C105" s="27" t="s">
        <v>237</v>
      </c>
      <c r="D105" s="27">
        <v>3287.2000000000003</v>
      </c>
      <c r="E105" s="27" t="s">
        <v>124</v>
      </c>
    </row>
    <row r="106" spans="1:5">
      <c r="A106" s="27" t="s">
        <v>89</v>
      </c>
      <c r="B106" s="27">
        <v>1168500843</v>
      </c>
      <c r="C106" s="27" t="s">
        <v>237</v>
      </c>
      <c r="D106" s="27">
        <v>1134.2</v>
      </c>
      <c r="E106" s="27" t="s">
        <v>90</v>
      </c>
    </row>
    <row r="107" spans="1:5">
      <c r="A107" s="27"/>
      <c r="B107" s="27" t="s">
        <v>238</v>
      </c>
      <c r="C107" s="27"/>
      <c r="D107" s="36">
        <v>4421.4000000000005</v>
      </c>
      <c r="E107" s="27" t="s">
        <v>233</v>
      </c>
    </row>
    <row r="109" spans="1:5">
      <c r="A109" s="27"/>
      <c r="B109" s="37" t="s">
        <v>232</v>
      </c>
      <c r="C109" s="37"/>
      <c r="D109" s="38">
        <v>1469.4</v>
      </c>
      <c r="E109" s="37" t="s">
        <v>233</v>
      </c>
    </row>
    <row r="110" spans="1:5">
      <c r="A110" s="27"/>
      <c r="B110" s="37" t="s">
        <v>235</v>
      </c>
      <c r="C110" s="37"/>
      <c r="D110" s="38">
        <v>278225.59999999998</v>
      </c>
      <c r="E110" s="37" t="s">
        <v>236</v>
      </c>
    </row>
    <row r="111" spans="1:5">
      <c r="A111" s="27"/>
      <c r="B111" s="37" t="s">
        <v>238</v>
      </c>
      <c r="C111" s="37"/>
      <c r="D111" s="38">
        <v>4421.4000000000005</v>
      </c>
      <c r="E111" s="37" t="s">
        <v>233</v>
      </c>
    </row>
    <row r="112" spans="1:5">
      <c r="A112" s="27"/>
      <c r="B112" s="37"/>
      <c r="C112" s="37"/>
      <c r="D112" s="38">
        <v>284116.40000000002</v>
      </c>
      <c r="E112" s="3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5"/>
  <sheetViews>
    <sheetView tabSelected="1" workbookViewId="0">
      <selection activeCell="I28" sqref="I28"/>
    </sheetView>
  </sheetViews>
  <sheetFormatPr baseColWidth="10" defaultRowHeight="15"/>
  <cols>
    <col min="1" max="1" width="11.42578125" style="27"/>
    <col min="2" max="2" width="11.5703125" style="27" bestFit="1" customWidth="1"/>
    <col min="3" max="8" width="11.42578125" style="27"/>
    <col min="9" max="10" width="11.5703125" style="27" bestFit="1" customWidth="1"/>
    <col min="11" max="16384" width="11.42578125" style="27"/>
  </cols>
  <sheetData>
    <row r="1" spans="1:14">
      <c r="A1" s="44" t="s">
        <v>246</v>
      </c>
      <c r="B1" s="44"/>
      <c r="C1" s="45"/>
      <c r="D1" s="46"/>
      <c r="E1" s="46"/>
      <c r="F1" s="47"/>
      <c r="I1" s="44" t="s">
        <v>246</v>
      </c>
      <c r="J1" s="44"/>
      <c r="K1" s="45"/>
      <c r="L1" s="46"/>
      <c r="M1" s="46"/>
      <c r="N1" s="47"/>
    </row>
    <row r="2" spans="1:14">
      <c r="A2" s="44" t="s">
        <v>258</v>
      </c>
      <c r="B2" s="44"/>
      <c r="C2" s="45"/>
      <c r="D2" s="46"/>
      <c r="E2" s="46"/>
      <c r="F2" s="47"/>
      <c r="I2" s="44" t="s">
        <v>258</v>
      </c>
      <c r="J2" s="44"/>
      <c r="K2" s="45"/>
      <c r="L2" s="46"/>
      <c r="M2" s="46"/>
      <c r="N2" s="47"/>
    </row>
    <row r="3" spans="1:14">
      <c r="A3" s="44" t="s">
        <v>247</v>
      </c>
      <c r="B3" s="48" t="s">
        <v>259</v>
      </c>
      <c r="C3" s="45"/>
      <c r="D3" s="46"/>
      <c r="E3" s="46"/>
      <c r="F3" s="47"/>
      <c r="I3" s="44" t="s">
        <v>247</v>
      </c>
      <c r="J3" s="48" t="s">
        <v>259</v>
      </c>
      <c r="K3" s="45"/>
      <c r="L3" s="46"/>
      <c r="M3" s="46"/>
      <c r="N3" s="47"/>
    </row>
    <row r="4" spans="1:14">
      <c r="A4" s="45"/>
      <c r="B4" s="45"/>
      <c r="C4" s="45"/>
      <c r="D4" s="46"/>
      <c r="E4" s="46"/>
      <c r="F4" s="47"/>
      <c r="I4" s="45"/>
      <c r="J4" s="45"/>
      <c r="K4" s="45"/>
      <c r="L4" s="46"/>
      <c r="M4" s="46"/>
      <c r="N4" s="47"/>
    </row>
    <row r="5" spans="1:14">
      <c r="A5" s="45" t="s">
        <v>248</v>
      </c>
      <c r="B5" s="45" t="s">
        <v>249</v>
      </c>
      <c r="C5" s="45"/>
      <c r="D5" s="46"/>
      <c r="E5" s="46"/>
      <c r="F5" s="47"/>
      <c r="I5" s="45" t="s">
        <v>248</v>
      </c>
      <c r="J5" s="45" t="s">
        <v>249</v>
      </c>
      <c r="K5" s="45"/>
      <c r="L5" s="46"/>
      <c r="M5" s="46"/>
      <c r="N5" s="47"/>
    </row>
    <row r="6" spans="1:14">
      <c r="A6" s="46" t="s">
        <v>250</v>
      </c>
      <c r="B6" s="49">
        <v>189122.45</v>
      </c>
      <c r="C6" s="46"/>
      <c r="D6" s="46"/>
      <c r="E6" s="46"/>
      <c r="F6" s="47"/>
      <c r="I6" s="46" t="s">
        <v>250</v>
      </c>
      <c r="J6" s="49">
        <f>189122.45+15862.07</f>
        <v>204984.52000000002</v>
      </c>
      <c r="K6" s="46"/>
      <c r="L6" s="46"/>
      <c r="M6" s="46"/>
      <c r="N6" s="47"/>
    </row>
    <row r="7" spans="1:14">
      <c r="A7" s="46" t="s">
        <v>251</v>
      </c>
      <c r="B7" s="49">
        <v>52599.31</v>
      </c>
      <c r="C7" s="46"/>
      <c r="D7" s="46"/>
      <c r="E7" s="46"/>
      <c r="F7" s="47"/>
      <c r="I7" s="46" t="s">
        <v>251</v>
      </c>
      <c r="J7" s="49">
        <v>52599.31</v>
      </c>
      <c r="K7" s="46"/>
      <c r="L7" s="46"/>
      <c r="M7" s="46"/>
      <c r="N7" s="47"/>
    </row>
    <row r="8" spans="1:14">
      <c r="A8" s="46" t="s">
        <v>252</v>
      </c>
      <c r="B8" s="49">
        <v>0</v>
      </c>
      <c r="C8" s="46"/>
      <c r="D8" s="46"/>
      <c r="E8" s="46"/>
      <c r="F8" s="47"/>
      <c r="I8" s="46" t="s">
        <v>252</v>
      </c>
      <c r="J8" s="49">
        <v>0</v>
      </c>
      <c r="K8" s="46"/>
      <c r="L8" s="46"/>
      <c r="M8" s="46"/>
      <c r="N8" s="47"/>
    </row>
    <row r="9" spans="1:14">
      <c r="A9" s="46" t="s">
        <v>253</v>
      </c>
      <c r="B9" s="49">
        <v>5623.5</v>
      </c>
      <c r="C9" s="46"/>
      <c r="D9" s="46"/>
      <c r="E9" s="46"/>
      <c r="F9" s="47"/>
      <c r="I9" s="46" t="s">
        <v>253</v>
      </c>
      <c r="J9" s="49">
        <v>5623.5</v>
      </c>
      <c r="K9" s="46"/>
      <c r="L9" s="46"/>
      <c r="M9" s="46"/>
      <c r="N9" s="47"/>
    </row>
    <row r="10" spans="1:14">
      <c r="A10" s="46" t="s">
        <v>254</v>
      </c>
      <c r="B10" s="49">
        <v>0</v>
      </c>
      <c r="C10" s="46"/>
      <c r="D10" s="46"/>
      <c r="E10" s="46"/>
      <c r="F10" s="47"/>
      <c r="I10" s="46" t="s">
        <v>254</v>
      </c>
      <c r="J10" s="49">
        <v>0</v>
      </c>
      <c r="K10" s="46"/>
      <c r="L10" s="46"/>
      <c r="M10" s="46"/>
      <c r="N10" s="47"/>
    </row>
    <row r="11" spans="1:14">
      <c r="A11" s="46" t="s">
        <v>255</v>
      </c>
      <c r="B11" s="49">
        <v>43495.93</v>
      </c>
      <c r="C11" s="46"/>
      <c r="D11" s="46"/>
      <c r="E11" s="46"/>
      <c r="F11" s="47"/>
      <c r="I11" s="46" t="s">
        <v>255</v>
      </c>
      <c r="J11" s="49">
        <v>43495.93</v>
      </c>
      <c r="K11" s="46"/>
      <c r="L11" s="46"/>
      <c r="M11" s="46"/>
      <c r="N11" s="47"/>
    </row>
    <row r="12" spans="1:14">
      <c r="A12" s="46" t="s">
        <v>256</v>
      </c>
      <c r="B12" s="50">
        <v>0</v>
      </c>
      <c r="C12" s="46"/>
      <c r="D12" s="46"/>
      <c r="E12" s="46"/>
      <c r="F12" s="47"/>
      <c r="I12" s="46" t="s">
        <v>256</v>
      </c>
      <c r="J12" s="50">
        <v>0</v>
      </c>
      <c r="K12" s="46"/>
      <c r="L12" s="46"/>
      <c r="M12" s="46"/>
      <c r="N12" s="47"/>
    </row>
    <row r="13" spans="1:14" ht="15.75" thickBot="1">
      <c r="A13" s="46" t="s">
        <v>257</v>
      </c>
      <c r="B13" s="51">
        <v>159311.57</v>
      </c>
      <c r="C13" s="46"/>
      <c r="D13" s="46"/>
      <c r="E13" s="46"/>
      <c r="F13" s="47"/>
      <c r="I13" s="46" t="s">
        <v>257</v>
      </c>
      <c r="J13" s="51">
        <f>159311.57+10000</f>
        <v>169311.57</v>
      </c>
      <c r="K13" s="46"/>
      <c r="L13" s="46"/>
      <c r="M13" s="46"/>
      <c r="N13" s="47"/>
    </row>
    <row r="14" spans="1:14">
      <c r="A14" s="46"/>
      <c r="B14" s="52">
        <f>SUM(B6:B13)</f>
        <v>450152.76</v>
      </c>
      <c r="C14" s="46"/>
      <c r="D14" s="52"/>
      <c r="E14" s="46"/>
      <c r="F14" s="47"/>
      <c r="I14" s="46"/>
      <c r="J14" s="52">
        <f>SUM(J6:J13)</f>
        <v>476014.83</v>
      </c>
      <c r="K14" s="46"/>
      <c r="L14" s="52"/>
      <c r="M14" s="46"/>
      <c r="N14" s="47"/>
    </row>
    <row r="15" spans="1:14" ht="15.75" thickBot="1">
      <c r="A15" s="46"/>
      <c r="B15" s="53">
        <f>B14*0.16</f>
        <v>72024.441600000006</v>
      </c>
      <c r="C15" s="46"/>
      <c r="D15" s="47"/>
      <c r="E15" s="46"/>
      <c r="F15" s="47"/>
      <c r="I15" s="46"/>
      <c r="J15" s="53">
        <f>J14*0.16</f>
        <v>76162.372799999997</v>
      </c>
      <c r="K15" s="46"/>
      <c r="L15" s="47"/>
      <c r="M15" s="46"/>
      <c r="N15" s="47"/>
    </row>
    <row r="16" spans="1:14" ht="15.75" thickTop="1">
      <c r="A16" s="46"/>
      <c r="B16" s="54">
        <f>+B14+B15</f>
        <v>522177.20160000003</v>
      </c>
      <c r="C16" s="46"/>
      <c r="D16" s="54"/>
      <c r="E16" s="46"/>
      <c r="F16" s="47"/>
      <c r="I16" s="46"/>
      <c r="J16" s="54">
        <f>+J14+J15</f>
        <v>552177.20279999997</v>
      </c>
      <c r="K16" s="46"/>
      <c r="L16" s="54"/>
      <c r="M16" s="46"/>
      <c r="N16" s="47"/>
    </row>
    <row r="17" spans="1:14">
      <c r="A17" s="46"/>
      <c r="B17" s="49">
        <v>522177.21</v>
      </c>
      <c r="C17" s="46"/>
      <c r="D17" s="49"/>
      <c r="E17" s="46"/>
      <c r="F17" s="47"/>
      <c r="I17" s="46"/>
      <c r="J17" s="49">
        <v>552177.21</v>
      </c>
      <c r="K17" s="46"/>
      <c r="L17" s="49"/>
      <c r="M17" s="46"/>
      <c r="N17" s="47"/>
    </row>
    <row r="18" spans="1:14">
      <c r="A18" s="46"/>
      <c r="B18" s="49">
        <f>+B16-B17</f>
        <v>-8.3999999915249646E-3</v>
      </c>
      <c r="C18" s="46"/>
      <c r="D18" s="49"/>
      <c r="E18" s="46"/>
      <c r="F18" s="47"/>
      <c r="I18" s="46"/>
      <c r="J18" s="49">
        <f>+J16-J17</f>
        <v>-7.1999999927356839E-3</v>
      </c>
      <c r="K18" s="46"/>
      <c r="L18" s="49"/>
      <c r="M18" s="46"/>
      <c r="N18" s="47"/>
    </row>
    <row r="19" spans="1:14">
      <c r="A19" s="46"/>
      <c r="B19" s="49"/>
      <c r="C19" s="46"/>
      <c r="D19" s="46"/>
      <c r="E19" s="46"/>
      <c r="F19" s="47"/>
      <c r="I19" s="46"/>
      <c r="J19" s="49"/>
      <c r="K19" s="46"/>
      <c r="L19" s="46"/>
      <c r="M19" s="46"/>
      <c r="N19" s="47"/>
    </row>
    <row r="20" spans="1:14">
      <c r="A20" s="46"/>
      <c r="B20" s="46"/>
      <c r="C20" s="46"/>
      <c r="D20" s="46"/>
      <c r="E20" s="46"/>
      <c r="F20" s="47"/>
      <c r="I20" s="46"/>
      <c r="J20" s="46"/>
      <c r="K20" s="46"/>
      <c r="L20" s="46"/>
      <c r="M20" s="46"/>
      <c r="N20" s="47"/>
    </row>
    <row r="23" spans="1:14">
      <c r="B23" s="62">
        <v>25862.07</v>
      </c>
    </row>
    <row r="24" spans="1:14">
      <c r="B24" s="62">
        <f>+B23*16%</f>
        <v>4137.9312</v>
      </c>
    </row>
    <row r="25" spans="1:14">
      <c r="B25" s="62">
        <f>+B23+B24</f>
        <v>30000.001199999999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cp:lastPrinted>2017-10-02T22:45:36Z</cp:lastPrinted>
  <dcterms:created xsi:type="dcterms:W3CDTF">2017-09-29T16:26:03Z</dcterms:created>
  <dcterms:modified xsi:type="dcterms:W3CDTF">2017-10-02T22:49:47Z</dcterms:modified>
</cp:coreProperties>
</file>