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FACTURACION!$A$11:$N$62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11" i="3" l="1"/>
  <c r="G111"/>
  <c r="E111"/>
  <c r="E66"/>
  <c r="F66"/>
  <c r="G66"/>
  <c r="H66"/>
  <c r="E67"/>
  <c r="F67"/>
  <c r="G67"/>
  <c r="H67"/>
  <c r="E68"/>
  <c r="G68" s="1"/>
  <c r="H68"/>
  <c r="E69"/>
  <c r="G69" s="1"/>
  <c r="F69"/>
  <c r="H69"/>
  <c r="E70"/>
  <c r="F70"/>
  <c r="G70"/>
  <c r="H70"/>
  <c r="E71"/>
  <c r="F71"/>
  <c r="G71"/>
  <c r="H71"/>
  <c r="E72"/>
  <c r="G72" s="1"/>
  <c r="H72"/>
  <c r="E73"/>
  <c r="G73" s="1"/>
  <c r="F73"/>
  <c r="H73"/>
  <c r="E74"/>
  <c r="F74"/>
  <c r="I74" s="1"/>
  <c r="G74"/>
  <c r="H74"/>
  <c r="E75"/>
  <c r="F75"/>
  <c r="I75" s="1"/>
  <c r="G75"/>
  <c r="H75"/>
  <c r="E76"/>
  <c r="G76" s="1"/>
  <c r="H76"/>
  <c r="E77"/>
  <c r="G77" s="1"/>
  <c r="F77"/>
  <c r="H77"/>
  <c r="E78"/>
  <c r="F78"/>
  <c r="G78"/>
  <c r="H78"/>
  <c r="E79"/>
  <c r="F79"/>
  <c r="G79"/>
  <c r="H79"/>
  <c r="E80"/>
  <c r="G80" s="1"/>
  <c r="H80"/>
  <c r="E81"/>
  <c r="G81" s="1"/>
  <c r="F81"/>
  <c r="H81"/>
  <c r="E82"/>
  <c r="F82"/>
  <c r="G82"/>
  <c r="H82"/>
  <c r="E83"/>
  <c r="F83"/>
  <c r="G83"/>
  <c r="H83"/>
  <c r="E84"/>
  <c r="G84" s="1"/>
  <c r="H84"/>
  <c r="E85"/>
  <c r="G85" s="1"/>
  <c r="F85"/>
  <c r="H85"/>
  <c r="E86"/>
  <c r="F86"/>
  <c r="G86"/>
  <c r="H86"/>
  <c r="E87"/>
  <c r="F87"/>
  <c r="G87"/>
  <c r="H87"/>
  <c r="E88"/>
  <c r="G88" s="1"/>
  <c r="H88"/>
  <c r="E89"/>
  <c r="G89" s="1"/>
  <c r="F89"/>
  <c r="H89"/>
  <c r="E90"/>
  <c r="F90"/>
  <c r="G90"/>
  <c r="H90"/>
  <c r="E91"/>
  <c r="F91"/>
  <c r="G91"/>
  <c r="H91"/>
  <c r="E92"/>
  <c r="G92" s="1"/>
  <c r="H92"/>
  <c r="E93"/>
  <c r="G93" s="1"/>
  <c r="F93"/>
  <c r="H93"/>
  <c r="E94"/>
  <c r="F94"/>
  <c r="G94"/>
  <c r="H94"/>
  <c r="E95"/>
  <c r="F95"/>
  <c r="G95"/>
  <c r="H95"/>
  <c r="E96"/>
  <c r="G96" s="1"/>
  <c r="H96"/>
  <c r="E97"/>
  <c r="G97" s="1"/>
  <c r="F97"/>
  <c r="I97" s="1"/>
  <c r="H97"/>
  <c r="E98"/>
  <c r="F98"/>
  <c r="G98"/>
  <c r="H98"/>
  <c r="E99"/>
  <c r="F99"/>
  <c r="G99"/>
  <c r="H99"/>
  <c r="E100"/>
  <c r="F100" s="1"/>
  <c r="H100"/>
  <c r="E101"/>
  <c r="G101" s="1"/>
  <c r="F101"/>
  <c r="H101"/>
  <c r="E102"/>
  <c r="F102"/>
  <c r="G102"/>
  <c r="H102"/>
  <c r="E103"/>
  <c r="F103"/>
  <c r="I103" s="1"/>
  <c r="G103"/>
  <c r="H103"/>
  <c r="E104"/>
  <c r="F104" s="1"/>
  <c r="H104"/>
  <c r="E105"/>
  <c r="G105" s="1"/>
  <c r="F105"/>
  <c r="H105"/>
  <c r="E106"/>
  <c r="F106"/>
  <c r="G106"/>
  <c r="H106"/>
  <c r="E107"/>
  <c r="F107"/>
  <c r="G107"/>
  <c r="H107"/>
  <c r="E108"/>
  <c r="G108" s="1"/>
  <c r="H108"/>
  <c r="E109"/>
  <c r="G109" s="1"/>
  <c r="F109"/>
  <c r="H109"/>
  <c r="H65"/>
  <c r="G65"/>
  <c r="F65"/>
  <c r="E65"/>
  <c r="E13"/>
  <c r="F13" s="1"/>
  <c r="H13"/>
  <c r="E14"/>
  <c r="F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F21" s="1"/>
  <c r="H21"/>
  <c r="E22"/>
  <c r="F22" s="1"/>
  <c r="H22"/>
  <c r="E23"/>
  <c r="H23"/>
  <c r="E24"/>
  <c r="G24" s="1"/>
  <c r="H24"/>
  <c r="E25"/>
  <c r="F25" s="1"/>
  <c r="G25"/>
  <c r="H25"/>
  <c r="E26"/>
  <c r="F26" s="1"/>
  <c r="H26"/>
  <c r="E27"/>
  <c r="H27"/>
  <c r="E28"/>
  <c r="G28" s="1"/>
  <c r="H28"/>
  <c r="E29"/>
  <c r="F29" s="1"/>
  <c r="G29"/>
  <c r="H29"/>
  <c r="E30"/>
  <c r="F30" s="1"/>
  <c r="H30"/>
  <c r="E31"/>
  <c r="H31"/>
  <c r="E32"/>
  <c r="G32" s="1"/>
  <c r="H32"/>
  <c r="E33"/>
  <c r="F33" s="1"/>
  <c r="H33"/>
  <c r="E34"/>
  <c r="F34" s="1"/>
  <c r="H34"/>
  <c r="E35"/>
  <c r="H35"/>
  <c r="E36"/>
  <c r="G36" s="1"/>
  <c r="H36"/>
  <c r="E37"/>
  <c r="F37" s="1"/>
  <c r="H37"/>
  <c r="E38"/>
  <c r="F38" s="1"/>
  <c r="H38"/>
  <c r="E39"/>
  <c r="H39"/>
  <c r="E40"/>
  <c r="G40" s="1"/>
  <c r="H40"/>
  <c r="E41"/>
  <c r="G41" s="1"/>
  <c r="H41"/>
  <c r="E42"/>
  <c r="G42" s="1"/>
  <c r="H42"/>
  <c r="E43"/>
  <c r="H43"/>
  <c r="E44"/>
  <c r="G44" s="1"/>
  <c r="H44"/>
  <c r="E45"/>
  <c r="G45" s="1"/>
  <c r="H45"/>
  <c r="E46"/>
  <c r="G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F53" s="1"/>
  <c r="H53"/>
  <c r="E54"/>
  <c r="F54" s="1"/>
  <c r="H54"/>
  <c r="E55"/>
  <c r="F55" s="1"/>
  <c r="H55"/>
  <c r="E56"/>
  <c r="G56" s="1"/>
  <c r="H56"/>
  <c r="E57"/>
  <c r="F57" s="1"/>
  <c r="H57"/>
  <c r="E58"/>
  <c r="F58" s="1"/>
  <c r="H58"/>
  <c r="E59"/>
  <c r="F59" s="1"/>
  <c r="H59"/>
  <c r="E60"/>
  <c r="G60" s="1"/>
  <c r="H60"/>
  <c r="H12"/>
  <c r="E12"/>
  <c r="G57" l="1"/>
  <c r="G30"/>
  <c r="G26"/>
  <c r="G21"/>
  <c r="G58"/>
  <c r="F18"/>
  <c r="G54"/>
  <c r="G53"/>
  <c r="F50"/>
  <c r="F49"/>
  <c r="G22"/>
  <c r="F48"/>
  <c r="E62"/>
  <c r="F20"/>
  <c r="F17"/>
  <c r="G12"/>
  <c r="F60"/>
  <c r="I60" s="1"/>
  <c r="F46"/>
  <c r="F45"/>
  <c r="F42"/>
  <c r="F41"/>
  <c r="G38"/>
  <c r="G37"/>
  <c r="I37" s="1"/>
  <c r="J37" s="1"/>
  <c r="K37" s="1"/>
  <c r="G34"/>
  <c r="G33"/>
  <c r="F32"/>
  <c r="I32" s="1"/>
  <c r="J32" s="1"/>
  <c r="K32" s="1"/>
  <c r="G14"/>
  <c r="I14" s="1"/>
  <c r="J14" s="1"/>
  <c r="K14" s="1"/>
  <c r="G13"/>
  <c r="I13" s="1"/>
  <c r="J13" s="1"/>
  <c r="F12"/>
  <c r="G55"/>
  <c r="I55" s="1"/>
  <c r="F40"/>
  <c r="I40" s="1"/>
  <c r="F16"/>
  <c r="E114"/>
  <c r="F24"/>
  <c r="H111"/>
  <c r="H62"/>
  <c r="I109"/>
  <c r="I102"/>
  <c r="I77"/>
  <c r="I87"/>
  <c r="J87" s="1"/>
  <c r="K87" s="1"/>
  <c r="I86"/>
  <c r="I48"/>
  <c r="J48" s="1"/>
  <c r="K48" s="1"/>
  <c r="I30"/>
  <c r="J30" s="1"/>
  <c r="I65"/>
  <c r="I91"/>
  <c r="J91" s="1"/>
  <c r="K91" s="1"/>
  <c r="I90"/>
  <c r="H114"/>
  <c r="I17"/>
  <c r="I106"/>
  <c r="I57"/>
  <c r="J57" s="1"/>
  <c r="K57" s="1"/>
  <c r="I18"/>
  <c r="I107"/>
  <c r="J107" s="1"/>
  <c r="K107" s="1"/>
  <c r="I46"/>
  <c r="J46" s="1"/>
  <c r="I45"/>
  <c r="J45" s="1"/>
  <c r="K45" s="1"/>
  <c r="I22"/>
  <c r="I16"/>
  <c r="J65"/>
  <c r="K65" s="1"/>
  <c r="I95"/>
  <c r="I94"/>
  <c r="J94" s="1"/>
  <c r="K94" s="1"/>
  <c r="I89"/>
  <c r="I79"/>
  <c r="I78"/>
  <c r="I73"/>
  <c r="I99"/>
  <c r="J99" s="1"/>
  <c r="K99" s="1"/>
  <c r="I98"/>
  <c r="J98" s="1"/>
  <c r="I93"/>
  <c r="I83"/>
  <c r="J83" s="1"/>
  <c r="K83" s="1"/>
  <c r="I82"/>
  <c r="J82" s="1"/>
  <c r="I67"/>
  <c r="J67" s="1"/>
  <c r="I66"/>
  <c r="I81"/>
  <c r="J81" s="1"/>
  <c r="K81" s="1"/>
  <c r="I71"/>
  <c r="I70"/>
  <c r="J70" s="1"/>
  <c r="K70" s="1"/>
  <c r="J103"/>
  <c r="K103" s="1"/>
  <c r="J97"/>
  <c r="K97" s="1"/>
  <c r="J86"/>
  <c r="K86" s="1"/>
  <c r="J109"/>
  <c r="K109" s="1"/>
  <c r="J93"/>
  <c r="K93" s="1"/>
  <c r="J77"/>
  <c r="K77" s="1"/>
  <c r="J66"/>
  <c r="J95"/>
  <c r="K95" s="1"/>
  <c r="I101"/>
  <c r="J90"/>
  <c r="K90" s="1"/>
  <c r="I85"/>
  <c r="J75"/>
  <c r="K75" s="1"/>
  <c r="J74"/>
  <c r="K74" s="1"/>
  <c r="I69"/>
  <c r="J102"/>
  <c r="K102" s="1"/>
  <c r="J89"/>
  <c r="J78"/>
  <c r="K78" s="1"/>
  <c r="J73"/>
  <c r="K73" s="1"/>
  <c r="I105"/>
  <c r="G104"/>
  <c r="I104" s="1"/>
  <c r="G100"/>
  <c r="I100" s="1"/>
  <c r="F108"/>
  <c r="I108" s="1"/>
  <c r="F96"/>
  <c r="I96" s="1"/>
  <c r="F92"/>
  <c r="I92" s="1"/>
  <c r="F88"/>
  <c r="I88" s="1"/>
  <c r="F84"/>
  <c r="I84" s="1"/>
  <c r="F80"/>
  <c r="I80" s="1"/>
  <c r="F76"/>
  <c r="I76" s="1"/>
  <c r="F72"/>
  <c r="I72" s="1"/>
  <c r="F68"/>
  <c r="I68" s="1"/>
  <c r="I54"/>
  <c r="F39"/>
  <c r="G39"/>
  <c r="I38"/>
  <c r="I21"/>
  <c r="I58"/>
  <c r="F56"/>
  <c r="I49"/>
  <c r="F44"/>
  <c r="G43"/>
  <c r="F43"/>
  <c r="I42"/>
  <c r="I33"/>
  <c r="I29"/>
  <c r="F28"/>
  <c r="F27"/>
  <c r="G27"/>
  <c r="I26"/>
  <c r="J18"/>
  <c r="K18" s="1"/>
  <c r="F47"/>
  <c r="G47"/>
  <c r="G31"/>
  <c r="F31"/>
  <c r="J22"/>
  <c r="K22" s="1"/>
  <c r="J17"/>
  <c r="K17" s="1"/>
  <c r="G59"/>
  <c r="I59" s="1"/>
  <c r="I56"/>
  <c r="I53"/>
  <c r="F52"/>
  <c r="I52" s="1"/>
  <c r="F51"/>
  <c r="G51"/>
  <c r="I50"/>
  <c r="K46"/>
  <c r="I44"/>
  <c r="I41"/>
  <c r="F36"/>
  <c r="I36" s="1"/>
  <c r="F35"/>
  <c r="G35"/>
  <c r="I34"/>
  <c r="I28"/>
  <c r="I25"/>
  <c r="I24"/>
  <c r="F23"/>
  <c r="I23" s="1"/>
  <c r="G23"/>
  <c r="I20"/>
  <c r="F19"/>
  <c r="I19" s="1"/>
  <c r="F15"/>
  <c r="I15" s="1"/>
  <c r="I51" l="1"/>
  <c r="I31"/>
  <c r="J31" s="1"/>
  <c r="K31" s="1"/>
  <c r="I35"/>
  <c r="J35" s="1"/>
  <c r="K35" s="1"/>
  <c r="J55"/>
  <c r="K55" s="1"/>
  <c r="J40"/>
  <c r="K40" s="1"/>
  <c r="J60"/>
  <c r="K60" s="1"/>
  <c r="I47"/>
  <c r="J47" s="1"/>
  <c r="K47" s="1"/>
  <c r="G62"/>
  <c r="G114" s="1"/>
  <c r="F62"/>
  <c r="F114" s="1"/>
  <c r="I43"/>
  <c r="J43" s="1"/>
  <c r="K43" s="1"/>
  <c r="I12"/>
  <c r="J12" s="1"/>
  <c r="K12" s="1"/>
  <c r="K89"/>
  <c r="K67"/>
  <c r="K30"/>
  <c r="I111"/>
  <c r="J71"/>
  <c r="K71" s="1"/>
  <c r="J79"/>
  <c r="K79" s="1"/>
  <c r="K98"/>
  <c r="K66"/>
  <c r="K82"/>
  <c r="K13"/>
  <c r="J16"/>
  <c r="K16" s="1"/>
  <c r="J106"/>
  <c r="K106" s="1"/>
  <c r="J104"/>
  <c r="K104" s="1"/>
  <c r="J100"/>
  <c r="K100" s="1"/>
  <c r="J88"/>
  <c r="K88" s="1"/>
  <c r="J85"/>
  <c r="K85" s="1"/>
  <c r="J92"/>
  <c r="K92" s="1"/>
  <c r="J96"/>
  <c r="K96" s="1"/>
  <c r="K72"/>
  <c r="J72"/>
  <c r="J76"/>
  <c r="K76" s="1"/>
  <c r="J101"/>
  <c r="K101" s="1"/>
  <c r="J80"/>
  <c r="K80" s="1"/>
  <c r="J105"/>
  <c r="K105" s="1"/>
  <c r="J68"/>
  <c r="K68" s="1"/>
  <c r="J84"/>
  <c r="K84" s="1"/>
  <c r="J108"/>
  <c r="K108" s="1"/>
  <c r="J69"/>
  <c r="K69" s="1"/>
  <c r="J59"/>
  <c r="K59" s="1"/>
  <c r="J36"/>
  <c r="K36" s="1"/>
  <c r="J51"/>
  <c r="K51" s="1"/>
  <c r="J19"/>
  <c r="K19" s="1"/>
  <c r="J34"/>
  <c r="K34" s="1"/>
  <c r="J26"/>
  <c r="K26" s="1"/>
  <c r="J29"/>
  <c r="K29" s="1"/>
  <c r="J52"/>
  <c r="K52" s="1"/>
  <c r="J23"/>
  <c r="K23" s="1"/>
  <c r="J20"/>
  <c r="K20" s="1"/>
  <c r="J33"/>
  <c r="K33" s="1"/>
  <c r="I39"/>
  <c r="J28"/>
  <c r="K28" s="1"/>
  <c r="I27"/>
  <c r="J58"/>
  <c r="K58" s="1"/>
  <c r="J21"/>
  <c r="K21" s="1"/>
  <c r="J54"/>
  <c r="K54" s="1"/>
  <c r="J24"/>
  <c r="K24" s="1"/>
  <c r="J41"/>
  <c r="K41" s="1"/>
  <c r="J25"/>
  <c r="K25" s="1"/>
  <c r="J44"/>
  <c r="K44" s="1"/>
  <c r="J56"/>
  <c r="K56" s="1"/>
  <c r="J15"/>
  <c r="K15" s="1"/>
  <c r="J50"/>
  <c r="K50" s="1"/>
  <c r="J53"/>
  <c r="K53" s="1"/>
  <c r="J42"/>
  <c r="K42" s="1"/>
  <c r="J49"/>
  <c r="K49" s="1"/>
  <c r="J38"/>
  <c r="K38" s="1"/>
  <c r="I62" l="1"/>
  <c r="I114" s="1"/>
  <c r="K111"/>
  <c r="J111"/>
  <c r="J39"/>
  <c r="K39" s="1"/>
  <c r="J27"/>
  <c r="K27" s="1"/>
  <c r="J62" l="1"/>
  <c r="J114" s="1"/>
  <c r="K62"/>
  <c r="K114" s="1"/>
</calcChain>
</file>

<file path=xl/sharedStrings.xml><?xml version="1.0" encoding="utf-8"?>
<sst xmlns="http://schemas.openxmlformats.org/spreadsheetml/2006/main" count="970" uniqueCount="317">
  <si>
    <t>CONTPAQ i</t>
  </si>
  <si>
    <t xml:space="preserve">      NÓMINAS</t>
  </si>
  <si>
    <t>011 INGENIERIA FISCAL LABORAL SC</t>
  </si>
  <si>
    <t>Lista de Raya (forma tabular)</t>
  </si>
  <si>
    <t>Periodo 38 al 38 Semanal del 13/09/2017 al 19/09/2017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</si>
  <si>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</si>
  <si>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</si>
  <si>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</si>
  <si>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</si>
  <si>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</si>
  <si>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</si>
  <si>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</si>
  <si>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</si>
  <si>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</si>
  <si>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</si>
  <si>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</si>
  <si>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</si>
  <si>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</si>
  <si>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</si>
  <si>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</si>
  <si>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</si>
  <si>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</si>
  <si>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</si>
  <si>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</si>
  <si>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</si>
  <si>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</si>
  <si>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</si>
  <si>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</si>
  <si>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</si>
  <si>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</si>
  <si>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</si>
  <si>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</si>
  <si>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</si>
  <si>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</si>
  <si>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</si>
  <si>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</si>
  <si>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</si>
  <si>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</si>
  <si>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</si>
  <si>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</si>
  <si>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</si>
  <si>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</si>
  <si>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</si>
  <si>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</si>
  <si>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</si>
  <si>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</si>
  <si>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</si>
  <si>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</si>
  <si>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</si>
  <si>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</si>
  <si>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</si>
  <si>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</si>
  <si>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</si>
  <si>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</si>
  <si>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</si>
  <si>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</si>
  <si>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</si>
  <si>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</si>
  <si>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</si>
  <si>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</si>
  <si>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</si>
  <si>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</si>
  <si>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</si>
  <si>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</si>
  <si>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</si>
  <si>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</si>
  <si>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</si>
  <si>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</si>
  <si>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</si>
  <si>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</si>
  <si>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</si>
  <si>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</si>
  <si>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</si>
  <si>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</si>
  <si>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</si>
  <si>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</si>
  <si>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</si>
  <si>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</si>
  <si>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</si>
  <si>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</si>
  <si>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</si>
  <si>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</si>
  <si>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</si>
  <si>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</si>
  <si>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</si>
  <si>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</si>
  <si>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</si>
  <si>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</si>
  <si>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</si>
  <si>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</si>
  <si>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</si>
  <si>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</si>
  <si>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</si>
  <si>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</si>
  <si>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</si>
  <si>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</si>
  <si>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</si>
  <si>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</si>
  <si>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</si>
  <si>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</si>
  <si>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</si>
  <si>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</si>
  <si>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</si>
  <si>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</si>
  <si>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</si>
  <si>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</si>
  <si>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</si>
  <si>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</si>
  <si>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</si>
  <si>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</si>
  <si>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</si>
  <si>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</si>
  <si>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</si>
  <si>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</si>
  <si>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</si>
  <si>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</si>
  <si>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</si>
  <si>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</si>
  <si>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</si>
  <si>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</si>
  <si>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</si>
  <si>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</si>
  <si>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</si>
  <si>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</si>
  <si>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</si>
  <si>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</si>
  <si>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</si>
  <si>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</si>
  <si>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</si>
  <si>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</si>
  <si>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</si>
  <si>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</si>
  <si>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</si>
  <si>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</si>
  <si>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</si>
  <si>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</si>
  <si>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</si>
  <si>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</si>
  <si>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</si>
  <si>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</si>
  <si>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</si>
  <si>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</si>
  <si>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</si>
  <si>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</si>
  <si>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</si>
  <si>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</si>
  <si>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</si>
  <si>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</si>
  <si>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</si>
  <si>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</si>
  <si>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</si>
  <si>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</si>
  <si>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</si>
  <si>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</si>
  <si>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</si>
  <si>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</si>
  <si>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</si>
  <si>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</si>
  <si>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</si>
  <si>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</si>
  <si>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</si>
  <si>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</si>
  <si>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</si>
  <si>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</si>
  <si>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</si>
  <si>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</si>
  <si>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</si>
  <si>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</si>
  <si>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</si>
  <si>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</si>
  <si>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</si>
  <si>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</si>
  <si>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</si>
  <si>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</si>
  <si>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</si>
  <si>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</si>
  <si>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</si>
  <si>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</si>
  <si>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</si>
  <si>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</si>
  <si>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</si>
  <si>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</si>
  <si>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</si>
  <si>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</si>
  <si>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</si>
  <si>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</si>
  <si>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</si>
  <si>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</si>
  <si>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</si>
  <si>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</si>
  <si>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</si>
  <si>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</si>
  <si>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</si>
  <si>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</si>
  <si>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</si>
  <si>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</si>
  <si>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</si>
  <si>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</si>
  <si>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</si>
  <si>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</si>
  <si>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</si>
  <si>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</si>
  <si>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</si>
  <si>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</si>
  <si>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</si>
  <si>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</si>
  <si>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</si>
  <si>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</si>
  <si>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</si>
  <si>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</si>
  <si>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</si>
  <si>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</si>
  <si>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</si>
  <si>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</si>
  <si>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</si>
  <si>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</si>
  <si>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</si>
  <si>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</si>
  <si>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</si>
  <si>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</si>
  <si>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</si>
  <si>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</si>
  <si>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</si>
  <si>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</si>
  <si>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</si>
  <si>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</si>
  <si>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</si>
  <si>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38 del 2017-09-13 al 2017-09-19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</si>
  <si>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</si>
  <si>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</si>
  <si>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</si>
  <si>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</si>
  <si>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</si>
  <si>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</si>
  <si>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</si>
  <si>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</si>
  <si>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</si>
  <si>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</si>
  <si>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90</t>
  </si>
  <si>
    <t>99 Otros</t>
  </si>
  <si>
    <t>Total Otros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</si>
  <si>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</si>
  <si>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</si>
  <si>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</si>
  <si>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</si>
  <si>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</si>
  <si>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</si>
  <si>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</si>
  <si>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</si>
  <si>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</si>
  <si>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</si>
  <si>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</si>
  <si>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</si>
  <si>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</si>
  <si>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</si>
  <si>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</si>
  <si>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</si>
  <si>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</si>
  <si>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</si>
  <si>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</si>
  <si>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38</t>
  </si>
  <si>
    <t>13/09/2017 AL 19/09/2017</t>
  </si>
  <si>
    <t>SERVICIO</t>
  </si>
  <si>
    <t>AGUILAR BRAVO CRISTIAN SAUL</t>
  </si>
  <si>
    <t>VENTAS</t>
  </si>
  <si>
    <t>ARENAS VARGAS MOISES</t>
  </si>
  <si>
    <t>ARROYO ZARAZUA GILBERTO</t>
  </si>
  <si>
    <t>SEMINUEVOS</t>
  </si>
  <si>
    <t>ARTEAGA SILVA ALFREDO</t>
  </si>
  <si>
    <t>BERDEJA LEON FRANCISCO GERARDO</t>
  </si>
  <si>
    <t>CARDENAS CASAS MARIA DEL ROCIO</t>
  </si>
  <si>
    <t>CARRASCO TOVAR ARTURO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</si>
  <si>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</si>
  <si>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</si>
  <si>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</si>
  <si>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</si>
  <si>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</si>
  <si>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</si>
  <si>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GARZON SALAZAR DIEGO</t>
  </si>
  <si>
    <t>GRANADOS PEREZ BRENDA LAURA</t>
  </si>
  <si>
    <t>HERNANDEZ ARREOLA RODOLFO MAYOLO</t>
  </si>
  <si>
    <t>HERNANDEZ LOPEZ ERICK DANIEL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</si>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</sst>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7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60"/>
    </sheetView>
  </sheetViews>
  <sheetFormatPr baseColWidth="10" defaultRowHeight="11.25"/>
  <cols>
    <col min="1" max="1" width="8.140625" style="2" customWidth="1"/>
    <col min="2" max="2" width="26.85546875" style="1" customWidth="1"/>
    <col min="3" max="3" width="15" style="1" bestFit="1" customWidth="1"/>
    <col min="4" max="4" width="11.42578125" style="1"/>
    <col min="5" max="5" width="14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226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241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242</v>
      </c>
      <c r="G8" s="40" t="s">
        <v>243</v>
      </c>
      <c r="H8" s="40" t="s">
        <v>244</v>
      </c>
      <c r="I8" s="40" t="s">
        <v>245</v>
      </c>
      <c r="J8" s="40" t="s">
        <v>246</v>
      </c>
      <c r="K8" s="40" t="s">
        <v>247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4775.46</v>
      </c>
      <c r="E12" s="41">
        <f>+C12</f>
        <v>4775.46</v>
      </c>
      <c r="F12" s="41">
        <f>+E12*2%</f>
        <v>95.509200000000007</v>
      </c>
      <c r="G12" s="41">
        <f>+E12*7.5%</f>
        <v>358.15949999999998</v>
      </c>
      <c r="H12" s="41">
        <f>+INGENIERIA!Q12</f>
        <v>0</v>
      </c>
      <c r="I12" s="41">
        <f>SUM(E12:H12)</f>
        <v>5229.1287000000002</v>
      </c>
      <c r="J12" s="41">
        <f>+I12*16%</f>
        <v>836.66059200000007</v>
      </c>
      <c r="K12" s="41">
        <f>+I12+J12</f>
        <v>6065.7892920000004</v>
      </c>
      <c r="M12" s="60" t="s">
        <v>262</v>
      </c>
      <c r="N12" s="61" t="s">
        <v>263</v>
      </c>
    </row>
    <row r="13" spans="1:14" ht="15" hidden="1">
      <c r="A13" s="2" t="s">
        <v>35</v>
      </c>
      <c r="B13" s="1" t="s">
        <v>36</v>
      </c>
      <c r="C13" s="14">
        <v>11934.62</v>
      </c>
      <c r="E13" s="41">
        <f t="shared" ref="E13:E60" si="0">+C13</f>
        <v>11934.62</v>
      </c>
      <c r="F13" s="41">
        <f t="shared" ref="F13:F60" si="1">+E13*2%</f>
        <v>238.69240000000002</v>
      </c>
      <c r="G13" s="41">
        <f t="shared" ref="G13:G60" si="2">+E13*7.5%</f>
        <v>895.09649999999999</v>
      </c>
      <c r="H13" s="41">
        <f>+INGENIERIA!Q13</f>
        <v>0</v>
      </c>
      <c r="I13" s="41">
        <f t="shared" ref="I13:I60" si="3">SUM(E13:H13)</f>
        <v>13068.4089</v>
      </c>
      <c r="J13" s="41">
        <f t="shared" ref="J13:J60" si="4">+I13*16%</f>
        <v>2090.945424</v>
      </c>
      <c r="K13" s="41">
        <f t="shared" ref="K13:K60" si="5">+I13+J13</f>
        <v>15159.354324</v>
      </c>
      <c r="M13" s="60" t="s">
        <v>264</v>
      </c>
      <c r="N13" s="61" t="s">
        <v>265</v>
      </c>
    </row>
    <row r="14" spans="1:14" ht="15" hidden="1">
      <c r="A14" s="2" t="s">
        <v>37</v>
      </c>
      <c r="B14" s="1" t="s">
        <v>38</v>
      </c>
      <c r="C14" s="14">
        <v>1795.69</v>
      </c>
      <c r="E14" s="41">
        <f t="shared" si="0"/>
        <v>1795.69</v>
      </c>
      <c r="F14" s="41">
        <f t="shared" si="1"/>
        <v>35.913800000000002</v>
      </c>
      <c r="G14" s="41">
        <f t="shared" si="2"/>
        <v>134.67675</v>
      </c>
      <c r="H14" s="41">
        <f>+INGENIERIA!Q14</f>
        <v>0</v>
      </c>
      <c r="I14" s="41">
        <f t="shared" si="3"/>
        <v>1966.2805500000002</v>
      </c>
      <c r="J14" s="41">
        <f t="shared" si="4"/>
        <v>314.60488800000002</v>
      </c>
      <c r="K14" s="41">
        <f t="shared" si="5"/>
        <v>2280.8854380000002</v>
      </c>
      <c r="M14" s="60" t="s">
        <v>264</v>
      </c>
      <c r="N14" s="61" t="s">
        <v>266</v>
      </c>
    </row>
    <row r="15" spans="1:14" ht="15" hidden="1">
      <c r="A15" s="2" t="s">
        <v>39</v>
      </c>
      <c r="B15" s="1" t="s">
        <v>40</v>
      </c>
      <c r="C15" s="14">
        <v>1026.69</v>
      </c>
      <c r="E15" s="41">
        <f t="shared" si="0"/>
        <v>1026.69</v>
      </c>
      <c r="F15" s="41">
        <f t="shared" si="1"/>
        <v>20.533800000000003</v>
      </c>
      <c r="G15" s="41">
        <f t="shared" si="2"/>
        <v>77.001750000000001</v>
      </c>
      <c r="H15" s="41">
        <f>+INGENIERIA!Q15</f>
        <v>0</v>
      </c>
      <c r="I15" s="41">
        <f t="shared" si="3"/>
        <v>1124.2255499999999</v>
      </c>
      <c r="J15" s="41">
        <f t="shared" si="4"/>
        <v>179.87608799999998</v>
      </c>
      <c r="K15" s="41">
        <f t="shared" si="5"/>
        <v>1304.1016379999999</v>
      </c>
      <c r="M15" s="62" t="s">
        <v>267</v>
      </c>
      <c r="N15" s="62" t="s">
        <v>268</v>
      </c>
    </row>
    <row r="16" spans="1:14" ht="15" hidden="1">
      <c r="A16" s="2" t="s">
        <v>41</v>
      </c>
      <c r="B16" s="1" t="s">
        <v>42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+INGENIERIA!Q16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0" t="s">
        <v>264</v>
      </c>
      <c r="N16" s="61" t="s">
        <v>269</v>
      </c>
    </row>
    <row r="17" spans="1:14" ht="15">
      <c r="A17" s="2" t="s">
        <v>43</v>
      </c>
      <c r="B17" s="1" t="s">
        <v>44</v>
      </c>
      <c r="C17" s="14">
        <v>933.31</v>
      </c>
      <c r="E17" s="41">
        <f t="shared" si="0"/>
        <v>933.31</v>
      </c>
      <c r="F17" s="41">
        <f t="shared" si="1"/>
        <v>18.6662</v>
      </c>
      <c r="G17" s="41">
        <f t="shared" si="2"/>
        <v>69.998249999999999</v>
      </c>
      <c r="H17" s="41">
        <f>+INGENIERIA!Q17</f>
        <v>0</v>
      </c>
      <c r="I17" s="41">
        <f t="shared" si="3"/>
        <v>1021.9744499999999</v>
      </c>
      <c r="J17" s="41">
        <f t="shared" si="4"/>
        <v>163.51591199999999</v>
      </c>
      <c r="K17" s="41">
        <f t="shared" si="5"/>
        <v>1185.490362</v>
      </c>
      <c r="M17" s="60" t="s">
        <v>262</v>
      </c>
      <c r="N17" s="61" t="s">
        <v>270</v>
      </c>
    </row>
    <row r="18" spans="1:14" ht="15" hidden="1">
      <c r="A18" s="2" t="s">
        <v>45</v>
      </c>
      <c r="B18" s="1" t="s">
        <v>46</v>
      </c>
      <c r="C18" s="14">
        <v>4666.6899999999996</v>
      </c>
      <c r="E18" s="41">
        <f t="shared" si="0"/>
        <v>4666.6899999999996</v>
      </c>
      <c r="F18" s="41">
        <f t="shared" si="1"/>
        <v>93.333799999999997</v>
      </c>
      <c r="G18" s="41">
        <f t="shared" si="2"/>
        <v>350.00174999999996</v>
      </c>
      <c r="H18" s="41">
        <f>+INGENIERIA!Q18</f>
        <v>0</v>
      </c>
      <c r="I18" s="41">
        <f t="shared" si="3"/>
        <v>5110.0255500000003</v>
      </c>
      <c r="J18" s="41">
        <f t="shared" si="4"/>
        <v>817.60408800000005</v>
      </c>
      <c r="K18" s="41">
        <f t="shared" si="5"/>
        <v>5927.6296380000003</v>
      </c>
      <c r="M18" s="60" t="s">
        <v>264</v>
      </c>
      <c r="N18" s="61" t="s">
        <v>271</v>
      </c>
    </row>
    <row r="19" spans="1:14" ht="15" hidden="1">
      <c r="A19" s="2" t="s">
        <v>47</v>
      </c>
      <c r="B19" s="1" t="s">
        <v>48</v>
      </c>
      <c r="C19" s="14">
        <v>1869</v>
      </c>
      <c r="E19" s="41">
        <f t="shared" si="0"/>
        <v>1869</v>
      </c>
      <c r="F19" s="41">
        <f t="shared" si="1"/>
        <v>37.380000000000003</v>
      </c>
      <c r="G19" s="41">
        <f t="shared" si="2"/>
        <v>140.17499999999998</v>
      </c>
      <c r="H19" s="41">
        <f>+INGENIERIA!Q19</f>
        <v>0</v>
      </c>
      <c r="I19" s="41">
        <f t="shared" si="3"/>
        <v>2046.5550000000001</v>
      </c>
      <c r="J19" s="41">
        <f t="shared" si="4"/>
        <v>327.44880000000001</v>
      </c>
      <c r="K19" s="41">
        <f t="shared" si="5"/>
        <v>2374.0038</v>
      </c>
      <c r="M19" s="60" t="s">
        <v>272</v>
      </c>
      <c r="N19" s="61" t="s">
        <v>273</v>
      </c>
    </row>
    <row r="20" spans="1:14" ht="15" hidden="1">
      <c r="A20" s="2" t="s">
        <v>49</v>
      </c>
      <c r="B20" s="1" t="s">
        <v>50</v>
      </c>
      <c r="C20" s="14">
        <v>2202.75</v>
      </c>
      <c r="E20" s="41">
        <f t="shared" si="0"/>
        <v>2202.75</v>
      </c>
      <c r="F20" s="41">
        <f t="shared" si="1"/>
        <v>44.055</v>
      </c>
      <c r="G20" s="41">
        <f t="shared" si="2"/>
        <v>165.20624999999998</v>
      </c>
      <c r="H20" s="41">
        <f>+INGENIERIA!Q20</f>
        <v>0</v>
      </c>
      <c r="I20" s="41">
        <f t="shared" si="3"/>
        <v>2412.01125</v>
      </c>
      <c r="J20" s="41">
        <f t="shared" si="4"/>
        <v>385.92180000000002</v>
      </c>
      <c r="K20" s="41">
        <f t="shared" si="5"/>
        <v>2797.9330500000001</v>
      </c>
      <c r="M20" s="60" t="s">
        <v>272</v>
      </c>
      <c r="N20" s="61" t="s">
        <v>274</v>
      </c>
    </row>
    <row r="21" spans="1:14" ht="15" hidden="1">
      <c r="A21" s="2" t="s">
        <v>51</v>
      </c>
      <c r="B21" s="1" t="s">
        <v>52</v>
      </c>
      <c r="C21" s="14">
        <v>1715.05</v>
      </c>
      <c r="E21" s="41">
        <f t="shared" si="0"/>
        <v>1715.05</v>
      </c>
      <c r="F21" s="41">
        <f t="shared" si="1"/>
        <v>34.301000000000002</v>
      </c>
      <c r="G21" s="41">
        <f t="shared" si="2"/>
        <v>128.62875</v>
      </c>
      <c r="H21" s="41">
        <f>+INGENIERIA!Q21</f>
        <v>0</v>
      </c>
      <c r="I21" s="41">
        <f t="shared" si="3"/>
        <v>1877.97975</v>
      </c>
      <c r="J21" s="41">
        <f t="shared" si="4"/>
        <v>300.47676000000001</v>
      </c>
      <c r="K21" s="41">
        <f t="shared" si="5"/>
        <v>2178.45651</v>
      </c>
      <c r="M21" s="60" t="s">
        <v>264</v>
      </c>
      <c r="N21" s="61" t="s">
        <v>275</v>
      </c>
    </row>
    <row r="22" spans="1:14" ht="15" hidden="1">
      <c r="A22" s="2" t="s">
        <v>53</v>
      </c>
      <c r="B22" s="1" t="s">
        <v>54</v>
      </c>
      <c r="C22" s="14">
        <v>1026.69</v>
      </c>
      <c r="E22" s="41">
        <f t="shared" si="0"/>
        <v>1026.69</v>
      </c>
      <c r="F22" s="41">
        <f t="shared" si="1"/>
        <v>20.533800000000003</v>
      </c>
      <c r="G22" s="41">
        <f t="shared" si="2"/>
        <v>77.001750000000001</v>
      </c>
      <c r="H22" s="41">
        <f>+INGENIERIA!Q22</f>
        <v>0</v>
      </c>
      <c r="I22" s="41">
        <f t="shared" si="3"/>
        <v>1124.2255499999999</v>
      </c>
      <c r="J22" s="41">
        <f t="shared" si="4"/>
        <v>179.87608799999998</v>
      </c>
      <c r="K22" s="41">
        <f t="shared" si="5"/>
        <v>1304.1016379999999</v>
      </c>
      <c r="M22" s="60" t="s">
        <v>264</v>
      </c>
      <c r="N22" s="61" t="s">
        <v>276</v>
      </c>
    </row>
    <row r="23" spans="1:14" ht="15" hidden="1">
      <c r="A23" s="2" t="s">
        <v>55</v>
      </c>
      <c r="B23" s="1" t="s">
        <v>56</v>
      </c>
      <c r="C23" s="14">
        <v>5226.6899999999996</v>
      </c>
      <c r="E23" s="41">
        <f t="shared" si="0"/>
        <v>5226.6899999999996</v>
      </c>
      <c r="F23" s="41">
        <f t="shared" si="1"/>
        <v>104.5338</v>
      </c>
      <c r="G23" s="41">
        <f t="shared" si="2"/>
        <v>392.00174999999996</v>
      </c>
      <c r="H23" s="41">
        <f>+INGENIERIA!Q23</f>
        <v>0</v>
      </c>
      <c r="I23" s="41">
        <f t="shared" si="3"/>
        <v>5723.2255500000001</v>
      </c>
      <c r="J23" s="41">
        <f t="shared" si="4"/>
        <v>915.71608800000001</v>
      </c>
      <c r="K23" s="41">
        <f t="shared" si="5"/>
        <v>6638.9416380000002</v>
      </c>
      <c r="M23" s="60" t="s">
        <v>264</v>
      </c>
      <c r="N23" s="61" t="s">
        <v>277</v>
      </c>
    </row>
    <row r="24" spans="1:14" ht="15" hidden="1">
      <c r="A24" s="2" t="s">
        <v>57</v>
      </c>
      <c r="B24" s="1" t="s">
        <v>58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+INGENIERIA!Q24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2" t="s">
        <v>264</v>
      </c>
      <c r="N24" s="62" t="s">
        <v>278</v>
      </c>
    </row>
    <row r="25" spans="1:14" ht="15" hidden="1">
      <c r="A25" s="2" t="s">
        <v>59</v>
      </c>
      <c r="B25" s="1" t="s">
        <v>60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+INGENIERIA!Q25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264</v>
      </c>
      <c r="N25" s="61" t="s">
        <v>279</v>
      </c>
    </row>
    <row r="26" spans="1:14" ht="15" hidden="1">
      <c r="A26" s="2" t="s">
        <v>61</v>
      </c>
      <c r="B26" s="1" t="s">
        <v>62</v>
      </c>
      <c r="C26" s="14">
        <v>2800</v>
      </c>
      <c r="E26" s="41">
        <f t="shared" si="0"/>
        <v>2800</v>
      </c>
      <c r="F26" s="41">
        <f t="shared" si="1"/>
        <v>56</v>
      </c>
      <c r="G26" s="41">
        <f t="shared" si="2"/>
        <v>210</v>
      </c>
      <c r="H26" s="41">
        <f>+INGENIERIA!Q26</f>
        <v>0</v>
      </c>
      <c r="I26" s="41">
        <f t="shared" si="3"/>
        <v>3066</v>
      </c>
      <c r="J26" s="41">
        <f t="shared" si="4"/>
        <v>490.56</v>
      </c>
      <c r="K26" s="41">
        <f t="shared" si="5"/>
        <v>3556.56</v>
      </c>
      <c r="M26" s="60" t="s">
        <v>264</v>
      </c>
      <c r="N26" s="61" t="s">
        <v>280</v>
      </c>
    </row>
    <row r="27" spans="1:14" ht="15" hidden="1">
      <c r="A27" s="2" t="s">
        <v>63</v>
      </c>
      <c r="B27" s="1" t="s">
        <v>64</v>
      </c>
      <c r="C27" s="14">
        <v>2126.69</v>
      </c>
      <c r="E27" s="41">
        <f t="shared" si="0"/>
        <v>2126.69</v>
      </c>
      <c r="F27" s="41">
        <f t="shared" si="1"/>
        <v>42.533799999999999</v>
      </c>
      <c r="G27" s="41">
        <f t="shared" si="2"/>
        <v>159.50174999999999</v>
      </c>
      <c r="H27" s="41">
        <f>+INGENIERIA!Q27</f>
        <v>0</v>
      </c>
      <c r="I27" s="41">
        <f t="shared" si="3"/>
        <v>2328.7255500000001</v>
      </c>
      <c r="J27" s="41">
        <f t="shared" si="4"/>
        <v>372.59608800000001</v>
      </c>
      <c r="K27" s="41">
        <f t="shared" si="5"/>
        <v>2701.3216380000003</v>
      </c>
      <c r="M27" s="60" t="s">
        <v>264</v>
      </c>
      <c r="N27" s="61" t="s">
        <v>281</v>
      </c>
    </row>
    <row r="28" spans="1:14" ht="15" hidden="1">
      <c r="A28" s="2" t="s">
        <v>65</v>
      </c>
      <c r="B28" s="1" t="s">
        <v>66</v>
      </c>
      <c r="C28" s="14">
        <v>1924.97</v>
      </c>
      <c r="E28" s="41">
        <f t="shared" si="0"/>
        <v>1924.97</v>
      </c>
      <c r="F28" s="41">
        <f t="shared" si="1"/>
        <v>38.499400000000001</v>
      </c>
      <c r="G28" s="41">
        <f t="shared" si="2"/>
        <v>144.37275</v>
      </c>
      <c r="H28" s="41">
        <f>+INGENIERIA!Q28</f>
        <v>0</v>
      </c>
      <c r="I28" s="41">
        <f t="shared" si="3"/>
        <v>2107.8421499999999</v>
      </c>
      <c r="J28" s="41">
        <f t="shared" si="4"/>
        <v>337.25474400000002</v>
      </c>
      <c r="K28" s="41">
        <f t="shared" si="5"/>
        <v>2445.0968939999998</v>
      </c>
      <c r="M28" s="60" t="s">
        <v>282</v>
      </c>
      <c r="N28" s="61" t="s">
        <v>283</v>
      </c>
    </row>
    <row r="29" spans="1:14" ht="15" hidden="1">
      <c r="A29" s="2" t="s">
        <v>67</v>
      </c>
      <c r="B29" s="1" t="s">
        <v>68</v>
      </c>
      <c r="C29" s="14">
        <v>12354.2</v>
      </c>
      <c r="E29" s="41">
        <f t="shared" si="0"/>
        <v>12354.2</v>
      </c>
      <c r="F29" s="41">
        <f t="shared" si="1"/>
        <v>247.08400000000003</v>
      </c>
      <c r="G29" s="41">
        <f t="shared" si="2"/>
        <v>926.56500000000005</v>
      </c>
      <c r="H29" s="41">
        <f>+INGENIERIA!Q29</f>
        <v>0</v>
      </c>
      <c r="I29" s="41">
        <f t="shared" si="3"/>
        <v>13527.849000000002</v>
      </c>
      <c r="J29" s="41">
        <f t="shared" si="4"/>
        <v>2164.4558400000005</v>
      </c>
      <c r="K29" s="41">
        <f t="shared" si="5"/>
        <v>15692.304840000003</v>
      </c>
      <c r="M29" s="60" t="s">
        <v>267</v>
      </c>
      <c r="N29" s="61" t="s">
        <v>284</v>
      </c>
    </row>
    <row r="30" spans="1:14" ht="15" hidden="1">
      <c r="A30" s="2" t="s">
        <v>69</v>
      </c>
      <c r="B30" s="1" t="s">
        <v>70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+INGENIERIA!Q30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264</v>
      </c>
      <c r="N30" s="61" t="s">
        <v>285</v>
      </c>
    </row>
    <row r="31" spans="1:14" ht="15" hidden="1">
      <c r="A31" s="2" t="s">
        <v>71</v>
      </c>
      <c r="B31" s="1" t="s">
        <v>72</v>
      </c>
      <c r="C31" s="14">
        <v>1982.94</v>
      </c>
      <c r="E31" s="41">
        <f t="shared" si="0"/>
        <v>1982.94</v>
      </c>
      <c r="F31" s="41">
        <f t="shared" si="1"/>
        <v>39.658799999999999</v>
      </c>
      <c r="G31" s="41">
        <f t="shared" si="2"/>
        <v>148.72049999999999</v>
      </c>
      <c r="H31" s="41">
        <f>+INGENIERIA!Q31</f>
        <v>0</v>
      </c>
      <c r="I31" s="41">
        <f t="shared" si="3"/>
        <v>2171.3193000000001</v>
      </c>
      <c r="J31" s="41">
        <f t="shared" si="4"/>
        <v>347.41108800000001</v>
      </c>
      <c r="K31" s="41">
        <f t="shared" si="5"/>
        <v>2518.7303879999999</v>
      </c>
      <c r="M31" s="60" t="s">
        <v>264</v>
      </c>
      <c r="N31" s="61" t="s">
        <v>286</v>
      </c>
    </row>
    <row r="32" spans="1:14" ht="15">
      <c r="A32" s="2" t="s">
        <v>73</v>
      </c>
      <c r="B32" s="1" t="s">
        <v>74</v>
      </c>
      <c r="C32" s="14">
        <v>4986.51</v>
      </c>
      <c r="E32" s="41">
        <f t="shared" si="0"/>
        <v>4986.51</v>
      </c>
      <c r="F32" s="41">
        <f t="shared" si="1"/>
        <v>99.730200000000011</v>
      </c>
      <c r="G32" s="41">
        <f t="shared" si="2"/>
        <v>373.98824999999999</v>
      </c>
      <c r="H32" s="41">
        <f>+INGENIERIA!Q32</f>
        <v>0</v>
      </c>
      <c r="I32" s="41">
        <f t="shared" si="3"/>
        <v>5460.2284500000005</v>
      </c>
      <c r="J32" s="41">
        <f t="shared" si="4"/>
        <v>873.63655200000005</v>
      </c>
      <c r="K32" s="41">
        <f t="shared" si="5"/>
        <v>6333.8650020000005</v>
      </c>
      <c r="M32" s="60" t="s">
        <v>287</v>
      </c>
      <c r="N32" s="61" t="s">
        <v>288</v>
      </c>
    </row>
    <row r="33" spans="1:14" ht="15" hidden="1">
      <c r="A33" s="2" t="s">
        <v>75</v>
      </c>
      <c r="B33" s="1" t="s">
        <v>76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+INGENIERIA!Q33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264</v>
      </c>
      <c r="N33" s="61" t="s">
        <v>289</v>
      </c>
    </row>
    <row r="34" spans="1:14" ht="15" hidden="1">
      <c r="A34" s="2" t="s">
        <v>77</v>
      </c>
      <c r="B34" s="1" t="s">
        <v>78</v>
      </c>
      <c r="C34" s="14">
        <v>3266.03</v>
      </c>
      <c r="E34" s="41">
        <f t="shared" si="0"/>
        <v>3266.03</v>
      </c>
      <c r="F34" s="41">
        <f t="shared" si="1"/>
        <v>65.320599999999999</v>
      </c>
      <c r="G34" s="41">
        <f t="shared" si="2"/>
        <v>244.95224999999999</v>
      </c>
      <c r="H34" s="41">
        <f>+INGENIERIA!Q34</f>
        <v>0</v>
      </c>
      <c r="I34" s="41">
        <f t="shared" si="3"/>
        <v>3576.30285</v>
      </c>
      <c r="J34" s="41">
        <f t="shared" si="4"/>
        <v>572.20845600000007</v>
      </c>
      <c r="K34" s="41">
        <f t="shared" si="5"/>
        <v>4148.5113060000003</v>
      </c>
      <c r="M34" s="60" t="s">
        <v>267</v>
      </c>
      <c r="N34" s="61" t="s">
        <v>290</v>
      </c>
    </row>
    <row r="35" spans="1:14" ht="15">
      <c r="A35" s="2" t="s">
        <v>79</v>
      </c>
      <c r="B35" s="1" t="s">
        <v>80</v>
      </c>
      <c r="C35" s="14">
        <v>1166.6199999999999</v>
      </c>
      <c r="E35" s="41">
        <f t="shared" si="0"/>
        <v>1166.6199999999999</v>
      </c>
      <c r="F35" s="41">
        <f t="shared" si="1"/>
        <v>23.3324</v>
      </c>
      <c r="G35" s="41">
        <f t="shared" si="2"/>
        <v>87.496499999999983</v>
      </c>
      <c r="H35" s="41">
        <f>+INGENIERIA!Q35</f>
        <v>0</v>
      </c>
      <c r="I35" s="41">
        <f t="shared" si="3"/>
        <v>1277.4488999999999</v>
      </c>
      <c r="J35" s="41">
        <f t="shared" si="4"/>
        <v>204.39182399999999</v>
      </c>
      <c r="K35" s="41">
        <f t="shared" si="5"/>
        <v>1481.8407239999999</v>
      </c>
      <c r="M35" s="60" t="s">
        <v>262</v>
      </c>
      <c r="N35" s="61" t="s">
        <v>291</v>
      </c>
    </row>
    <row r="36" spans="1:14" ht="15" hidden="1">
      <c r="A36" s="2" t="s">
        <v>81</v>
      </c>
      <c r="B36" s="1" t="s">
        <v>82</v>
      </c>
      <c r="C36" s="14">
        <v>2750.19</v>
      </c>
      <c r="E36" s="41">
        <f t="shared" si="0"/>
        <v>2750.19</v>
      </c>
      <c r="F36" s="41">
        <f t="shared" si="1"/>
        <v>55.003800000000005</v>
      </c>
      <c r="G36" s="41">
        <f t="shared" si="2"/>
        <v>206.26425</v>
      </c>
      <c r="H36" s="41">
        <f>+INGENIERIA!Q36</f>
        <v>0</v>
      </c>
      <c r="I36" s="41">
        <f t="shared" si="3"/>
        <v>3011.4580500000002</v>
      </c>
      <c r="J36" s="41">
        <f t="shared" si="4"/>
        <v>481.83328800000004</v>
      </c>
      <c r="K36" s="41">
        <f t="shared" si="5"/>
        <v>3493.291338</v>
      </c>
      <c r="M36" s="60" t="s">
        <v>267</v>
      </c>
      <c r="N36" s="61" t="s">
        <v>292</v>
      </c>
    </row>
    <row r="37" spans="1:14" ht="15" hidden="1">
      <c r="A37" s="2" t="s">
        <v>83</v>
      </c>
      <c r="B37" s="1" t="s">
        <v>84</v>
      </c>
      <c r="C37" s="14">
        <v>1223.2</v>
      </c>
      <c r="E37" s="41">
        <f t="shared" si="0"/>
        <v>1223.2</v>
      </c>
      <c r="F37" s="41">
        <f t="shared" si="1"/>
        <v>24.464000000000002</v>
      </c>
      <c r="G37" s="41">
        <f t="shared" si="2"/>
        <v>91.74</v>
      </c>
      <c r="H37" s="41">
        <f>+INGENIERIA!Q37</f>
        <v>0</v>
      </c>
      <c r="I37" s="41">
        <f t="shared" si="3"/>
        <v>1339.404</v>
      </c>
      <c r="J37" s="41">
        <f t="shared" si="4"/>
        <v>214.30464000000001</v>
      </c>
      <c r="K37" s="41">
        <f t="shared" si="5"/>
        <v>1553.7086400000001</v>
      </c>
      <c r="M37" s="60" t="s">
        <v>264</v>
      </c>
      <c r="N37" s="61" t="s">
        <v>293</v>
      </c>
    </row>
    <row r="38" spans="1:14" ht="15" hidden="1">
      <c r="A38" s="2" t="s">
        <v>85</v>
      </c>
      <c r="B38" s="1" t="s">
        <v>86</v>
      </c>
      <c r="C38" s="14">
        <v>1869</v>
      </c>
      <c r="E38" s="41">
        <f t="shared" si="0"/>
        <v>1869</v>
      </c>
      <c r="F38" s="41">
        <f t="shared" si="1"/>
        <v>37.380000000000003</v>
      </c>
      <c r="G38" s="41">
        <f t="shared" si="2"/>
        <v>140.17499999999998</v>
      </c>
      <c r="H38" s="41">
        <f>+INGENIERIA!Q38</f>
        <v>0</v>
      </c>
      <c r="I38" s="41">
        <f t="shared" si="3"/>
        <v>2046.5550000000001</v>
      </c>
      <c r="J38" s="41">
        <f t="shared" si="4"/>
        <v>327.44880000000001</v>
      </c>
      <c r="K38" s="41">
        <f t="shared" si="5"/>
        <v>2374.0038</v>
      </c>
      <c r="M38" s="60" t="s">
        <v>264</v>
      </c>
      <c r="N38" s="61" t="s">
        <v>294</v>
      </c>
    </row>
    <row r="39" spans="1:14" ht="15" hidden="1">
      <c r="A39" s="2" t="s">
        <v>87</v>
      </c>
      <c r="B39" s="1" t="s">
        <v>88</v>
      </c>
      <c r="C39" s="14">
        <v>3526.69</v>
      </c>
      <c r="E39" s="41">
        <f t="shared" si="0"/>
        <v>3526.69</v>
      </c>
      <c r="F39" s="41">
        <f t="shared" si="1"/>
        <v>70.533799999999999</v>
      </c>
      <c r="G39" s="41">
        <f t="shared" si="2"/>
        <v>264.50175000000002</v>
      </c>
      <c r="H39" s="41">
        <f>+INGENIERIA!Q39</f>
        <v>0</v>
      </c>
      <c r="I39" s="41">
        <f t="shared" si="3"/>
        <v>3861.7255500000001</v>
      </c>
      <c r="J39" s="41">
        <f t="shared" si="4"/>
        <v>617.87608799999998</v>
      </c>
      <c r="K39" s="41">
        <f t="shared" si="5"/>
        <v>4479.6016380000001</v>
      </c>
      <c r="M39" s="60" t="s">
        <v>267</v>
      </c>
      <c r="N39" s="61" t="s">
        <v>295</v>
      </c>
    </row>
    <row r="40" spans="1:14" ht="15" hidden="1">
      <c r="A40" s="2" t="s">
        <v>89</v>
      </c>
      <c r="B40" s="1" t="s">
        <v>90</v>
      </c>
      <c r="C40" s="14">
        <v>2203.9499999999998</v>
      </c>
      <c r="E40" s="41">
        <f t="shared" si="0"/>
        <v>2203.9499999999998</v>
      </c>
      <c r="F40" s="41">
        <f t="shared" si="1"/>
        <v>44.079000000000001</v>
      </c>
      <c r="G40" s="41">
        <f t="shared" si="2"/>
        <v>165.29624999999999</v>
      </c>
      <c r="H40" s="41">
        <f>+INGENIERIA!Q40</f>
        <v>0</v>
      </c>
      <c r="I40" s="41">
        <f t="shared" si="3"/>
        <v>2413.3252499999999</v>
      </c>
      <c r="J40" s="41">
        <f t="shared" si="4"/>
        <v>386.13203999999996</v>
      </c>
      <c r="K40" s="41">
        <f t="shared" si="5"/>
        <v>2799.4572899999998</v>
      </c>
      <c r="M40" s="60" t="s">
        <v>267</v>
      </c>
      <c r="N40" s="61" t="s">
        <v>296</v>
      </c>
    </row>
    <row r="41" spans="1:14" ht="15">
      <c r="A41" s="2" t="s">
        <v>91</v>
      </c>
      <c r="B41" s="1" t="s">
        <v>92</v>
      </c>
      <c r="C41" s="14">
        <v>1166.6199999999999</v>
      </c>
      <c r="E41" s="41">
        <f t="shared" si="0"/>
        <v>1166.6199999999999</v>
      </c>
      <c r="F41" s="41">
        <f t="shared" si="1"/>
        <v>23.3324</v>
      </c>
      <c r="G41" s="41">
        <f t="shared" si="2"/>
        <v>87.496499999999983</v>
      </c>
      <c r="H41" s="41">
        <f>+INGENIERIA!Q41</f>
        <v>0</v>
      </c>
      <c r="I41" s="41">
        <f t="shared" si="3"/>
        <v>1277.4488999999999</v>
      </c>
      <c r="J41" s="41">
        <f t="shared" si="4"/>
        <v>204.39182399999999</v>
      </c>
      <c r="K41" s="41">
        <f t="shared" si="5"/>
        <v>1481.8407239999999</v>
      </c>
      <c r="M41" s="62" t="s">
        <v>287</v>
      </c>
      <c r="N41" s="62" t="s">
        <v>297</v>
      </c>
    </row>
    <row r="42" spans="1:14" ht="15" hidden="1">
      <c r="A42" s="2" t="s">
        <v>93</v>
      </c>
      <c r="B42" s="1" t="s">
        <v>94</v>
      </c>
      <c r="C42" s="14">
        <v>1022.56</v>
      </c>
      <c r="E42" s="41">
        <f t="shared" si="0"/>
        <v>1022.56</v>
      </c>
      <c r="F42" s="41">
        <f t="shared" si="1"/>
        <v>20.4512</v>
      </c>
      <c r="G42" s="41">
        <f t="shared" si="2"/>
        <v>76.691999999999993</v>
      </c>
      <c r="H42" s="41">
        <f>+INGENIERIA!Q42</f>
        <v>0</v>
      </c>
      <c r="I42" s="41">
        <f t="shared" si="3"/>
        <v>1119.7031999999999</v>
      </c>
      <c r="J42" s="41">
        <f t="shared" si="4"/>
        <v>179.152512</v>
      </c>
      <c r="K42" s="41">
        <f t="shared" si="5"/>
        <v>1298.855712</v>
      </c>
      <c r="M42" s="60" t="s">
        <v>264</v>
      </c>
      <c r="N42" s="61" t="s">
        <v>298</v>
      </c>
    </row>
    <row r="43" spans="1:14" ht="15" hidden="1">
      <c r="A43" s="2" t="s">
        <v>95</v>
      </c>
      <c r="B43" s="1" t="s">
        <v>96</v>
      </c>
      <c r="C43" s="14">
        <v>1022.56</v>
      </c>
      <c r="E43" s="41">
        <f t="shared" si="0"/>
        <v>1022.56</v>
      </c>
      <c r="F43" s="41">
        <f t="shared" si="1"/>
        <v>20.4512</v>
      </c>
      <c r="G43" s="41">
        <f t="shared" si="2"/>
        <v>76.691999999999993</v>
      </c>
      <c r="H43" s="41">
        <f>+INGENIERIA!Q43</f>
        <v>0</v>
      </c>
      <c r="I43" s="41">
        <f t="shared" si="3"/>
        <v>1119.7031999999999</v>
      </c>
      <c r="J43" s="41">
        <f t="shared" si="4"/>
        <v>179.152512</v>
      </c>
      <c r="K43" s="41">
        <f t="shared" si="5"/>
        <v>1298.855712</v>
      </c>
      <c r="M43" s="60" t="s">
        <v>264</v>
      </c>
      <c r="N43" s="61" t="s">
        <v>299</v>
      </c>
    </row>
    <row r="44" spans="1:14" ht="15" hidden="1">
      <c r="A44" s="2" t="s">
        <v>97</v>
      </c>
      <c r="B44" s="1" t="s">
        <v>98</v>
      </c>
      <c r="C44" s="14">
        <v>1924.97</v>
      </c>
      <c r="E44" s="41">
        <f t="shared" si="0"/>
        <v>1924.97</v>
      </c>
      <c r="F44" s="41">
        <f t="shared" si="1"/>
        <v>38.499400000000001</v>
      </c>
      <c r="G44" s="41">
        <f t="shared" si="2"/>
        <v>144.37275</v>
      </c>
      <c r="H44" s="41">
        <f>+INGENIERIA!Q44</f>
        <v>0</v>
      </c>
      <c r="I44" s="41">
        <f t="shared" si="3"/>
        <v>2107.8421499999999</v>
      </c>
      <c r="J44" s="41">
        <f t="shared" si="4"/>
        <v>337.25474400000002</v>
      </c>
      <c r="K44" s="41">
        <f t="shared" si="5"/>
        <v>2445.0968939999998</v>
      </c>
      <c r="M44" s="60" t="s">
        <v>282</v>
      </c>
      <c r="N44" s="61" t="s">
        <v>300</v>
      </c>
    </row>
    <row r="45" spans="1:14" ht="15">
      <c r="A45" s="2" t="s">
        <v>99</v>
      </c>
      <c r="B45" s="1" t="s">
        <v>100</v>
      </c>
      <c r="C45" s="14">
        <v>2922.56</v>
      </c>
      <c r="E45" s="41">
        <f t="shared" si="0"/>
        <v>2922.56</v>
      </c>
      <c r="F45" s="41">
        <f t="shared" si="1"/>
        <v>58.4512</v>
      </c>
      <c r="G45" s="41">
        <f t="shared" si="2"/>
        <v>219.19199999999998</v>
      </c>
      <c r="H45" s="41">
        <f>+INGENIERIA!Q45</f>
        <v>0</v>
      </c>
      <c r="I45" s="41">
        <f t="shared" si="3"/>
        <v>3200.2031999999999</v>
      </c>
      <c r="J45" s="41">
        <f t="shared" si="4"/>
        <v>512.032512</v>
      </c>
      <c r="K45" s="41">
        <f t="shared" si="5"/>
        <v>3712.2357119999997</v>
      </c>
      <c r="M45" s="60" t="s">
        <v>262</v>
      </c>
      <c r="N45" s="61" t="s">
        <v>301</v>
      </c>
    </row>
    <row r="46" spans="1:14" ht="15" hidden="1">
      <c r="A46" s="2" t="s">
        <v>101</v>
      </c>
      <c r="B46" s="1" t="s">
        <v>102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+INGENIERIA!Q46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0" t="s">
        <v>264</v>
      </c>
      <c r="N46" s="61" t="s">
        <v>302</v>
      </c>
    </row>
    <row r="47" spans="1:14" ht="15">
      <c r="A47" s="2" t="s">
        <v>103</v>
      </c>
      <c r="B47" s="1" t="s">
        <v>104</v>
      </c>
      <c r="C47" s="14">
        <v>1869</v>
      </c>
      <c r="E47" s="41">
        <f t="shared" si="0"/>
        <v>1869</v>
      </c>
      <c r="F47" s="41">
        <f t="shared" si="1"/>
        <v>37.380000000000003</v>
      </c>
      <c r="G47" s="41">
        <f t="shared" si="2"/>
        <v>140.17499999999998</v>
      </c>
      <c r="H47" s="41">
        <f>+INGENIERIA!Q47</f>
        <v>0</v>
      </c>
      <c r="I47" s="41">
        <f t="shared" si="3"/>
        <v>2046.5550000000001</v>
      </c>
      <c r="J47" s="41">
        <f t="shared" si="4"/>
        <v>327.44880000000001</v>
      </c>
      <c r="K47" s="41">
        <f t="shared" si="5"/>
        <v>2374.0038</v>
      </c>
      <c r="M47" s="60" t="s">
        <v>262</v>
      </c>
      <c r="N47" s="61" t="s">
        <v>303</v>
      </c>
    </row>
    <row r="48" spans="1:14" ht="15">
      <c r="A48" s="2" t="s">
        <v>105</v>
      </c>
      <c r="B48" s="1" t="s">
        <v>106</v>
      </c>
      <c r="C48" s="14">
        <v>3346.83</v>
      </c>
      <c r="E48" s="41">
        <f t="shared" si="0"/>
        <v>3346.83</v>
      </c>
      <c r="F48" s="41">
        <f t="shared" si="1"/>
        <v>66.936599999999999</v>
      </c>
      <c r="G48" s="41">
        <f t="shared" si="2"/>
        <v>251.01224999999999</v>
      </c>
      <c r="H48" s="41">
        <f>+INGENIERIA!Q48</f>
        <v>0</v>
      </c>
      <c r="I48" s="41">
        <f t="shared" si="3"/>
        <v>3664.7788499999997</v>
      </c>
      <c r="J48" s="41">
        <f t="shared" si="4"/>
        <v>586.36461599999996</v>
      </c>
      <c r="K48" s="41">
        <f t="shared" si="5"/>
        <v>4251.1434659999995</v>
      </c>
      <c r="M48" s="60" t="s">
        <v>262</v>
      </c>
      <c r="N48" s="61" t="s">
        <v>304</v>
      </c>
    </row>
    <row r="49" spans="1:14" ht="15">
      <c r="A49" s="2" t="s">
        <v>107</v>
      </c>
      <c r="B49" s="1" t="s">
        <v>108</v>
      </c>
      <c r="C49" s="14">
        <v>3031.02</v>
      </c>
      <c r="E49" s="41">
        <f t="shared" si="0"/>
        <v>3031.02</v>
      </c>
      <c r="F49" s="41">
        <f t="shared" si="1"/>
        <v>60.620400000000004</v>
      </c>
      <c r="G49" s="41">
        <f t="shared" si="2"/>
        <v>227.32649999999998</v>
      </c>
      <c r="H49" s="41">
        <f>+INGENIERIA!Q49</f>
        <v>0</v>
      </c>
      <c r="I49" s="41">
        <f t="shared" si="3"/>
        <v>3318.9668999999999</v>
      </c>
      <c r="J49" s="41">
        <f t="shared" si="4"/>
        <v>531.03470400000003</v>
      </c>
      <c r="K49" s="41">
        <f t="shared" si="5"/>
        <v>3850.001604</v>
      </c>
      <c r="M49" s="60" t="s">
        <v>262</v>
      </c>
      <c r="N49" s="61" t="s">
        <v>305</v>
      </c>
    </row>
    <row r="50" spans="1:14" ht="15" hidden="1">
      <c r="A50" s="2" t="s">
        <v>109</v>
      </c>
      <c r="B50" s="1" t="s">
        <v>110</v>
      </c>
      <c r="C50" s="14">
        <v>1026.69</v>
      </c>
      <c r="E50" s="41">
        <f t="shared" si="0"/>
        <v>1026.69</v>
      </c>
      <c r="F50" s="41">
        <f t="shared" si="1"/>
        <v>20.533800000000003</v>
      </c>
      <c r="G50" s="41">
        <f t="shared" si="2"/>
        <v>77.001750000000001</v>
      </c>
      <c r="H50" s="41">
        <f>+INGENIERIA!Q50</f>
        <v>0</v>
      </c>
      <c r="I50" s="41">
        <f t="shared" si="3"/>
        <v>1124.2255499999999</v>
      </c>
      <c r="J50" s="41">
        <f t="shared" si="4"/>
        <v>179.87608799999998</v>
      </c>
      <c r="K50" s="41">
        <f t="shared" si="5"/>
        <v>1304.1016379999999</v>
      </c>
      <c r="M50" s="60" t="s">
        <v>264</v>
      </c>
      <c r="N50" s="61" t="s">
        <v>306</v>
      </c>
    </row>
    <row r="51" spans="1:14" ht="15">
      <c r="A51" s="2" t="s">
        <v>111</v>
      </c>
      <c r="B51" s="1" t="s">
        <v>112</v>
      </c>
      <c r="C51" s="14">
        <v>1500.03</v>
      </c>
      <c r="E51" s="41">
        <f t="shared" si="0"/>
        <v>1500.03</v>
      </c>
      <c r="F51" s="41">
        <f t="shared" si="1"/>
        <v>30.000599999999999</v>
      </c>
      <c r="G51" s="41">
        <f t="shared" si="2"/>
        <v>112.50224999999999</v>
      </c>
      <c r="H51" s="41">
        <f>+INGENIERIA!Q51</f>
        <v>0</v>
      </c>
      <c r="I51" s="41">
        <f t="shared" si="3"/>
        <v>1642.5328500000001</v>
      </c>
      <c r="J51" s="41">
        <f t="shared" si="4"/>
        <v>262.80525599999999</v>
      </c>
      <c r="K51" s="41">
        <f t="shared" si="5"/>
        <v>1905.3381060000002</v>
      </c>
      <c r="M51" s="60" t="s">
        <v>287</v>
      </c>
      <c r="N51" s="61" t="s">
        <v>307</v>
      </c>
    </row>
    <row r="52" spans="1:14" ht="15" hidden="1">
      <c r="A52" s="2" t="s">
        <v>113</v>
      </c>
      <c r="B52" s="1" t="s">
        <v>114</v>
      </c>
      <c r="C52" s="14">
        <v>2936.75</v>
      </c>
      <c r="E52" s="41">
        <f t="shared" si="0"/>
        <v>2936.75</v>
      </c>
      <c r="F52" s="41">
        <f t="shared" si="1"/>
        <v>58.734999999999999</v>
      </c>
      <c r="G52" s="41">
        <f t="shared" si="2"/>
        <v>220.25624999999999</v>
      </c>
      <c r="H52" s="41">
        <f>+INGENIERIA!Q52</f>
        <v>0</v>
      </c>
      <c r="I52" s="41">
        <f t="shared" si="3"/>
        <v>3215.74125</v>
      </c>
      <c r="J52" s="41">
        <f t="shared" si="4"/>
        <v>514.51859999999999</v>
      </c>
      <c r="K52" s="41">
        <f t="shared" si="5"/>
        <v>3730.2598499999999</v>
      </c>
      <c r="M52" s="60" t="s">
        <v>282</v>
      </c>
      <c r="N52" s="61" t="s">
        <v>308</v>
      </c>
    </row>
    <row r="53" spans="1:14" ht="15" hidden="1">
      <c r="A53" s="2" t="s">
        <v>115</v>
      </c>
      <c r="B53" s="1" t="s">
        <v>116</v>
      </c>
      <c r="C53" s="14">
        <v>1026.69</v>
      </c>
      <c r="E53" s="41">
        <f t="shared" si="0"/>
        <v>1026.69</v>
      </c>
      <c r="F53" s="41">
        <f t="shared" si="1"/>
        <v>20.533800000000003</v>
      </c>
      <c r="G53" s="41">
        <f t="shared" si="2"/>
        <v>77.001750000000001</v>
      </c>
      <c r="H53" s="41">
        <f>+INGENIERIA!Q53</f>
        <v>0</v>
      </c>
      <c r="I53" s="41">
        <f t="shared" si="3"/>
        <v>1124.2255499999999</v>
      </c>
      <c r="J53" s="41">
        <f t="shared" si="4"/>
        <v>179.87608799999998</v>
      </c>
      <c r="K53" s="41">
        <f t="shared" si="5"/>
        <v>1304.1016379999999</v>
      </c>
      <c r="M53" s="60" t="s">
        <v>264</v>
      </c>
      <c r="N53" s="61" t="s">
        <v>309</v>
      </c>
    </row>
    <row r="54" spans="1:14" ht="15">
      <c r="A54" s="2" t="s">
        <v>117</v>
      </c>
      <c r="B54" s="1" t="s">
        <v>118</v>
      </c>
      <c r="C54" s="14">
        <v>2100.29</v>
      </c>
      <c r="E54" s="41">
        <f t="shared" si="0"/>
        <v>2100.29</v>
      </c>
      <c r="F54" s="41">
        <f t="shared" si="1"/>
        <v>42.005800000000001</v>
      </c>
      <c r="G54" s="41">
        <f t="shared" si="2"/>
        <v>157.52175</v>
      </c>
      <c r="H54" s="41">
        <f>+INGENIERIA!Q54</f>
        <v>0</v>
      </c>
      <c r="I54" s="41">
        <f t="shared" si="3"/>
        <v>2299.8175499999998</v>
      </c>
      <c r="J54" s="41">
        <f t="shared" si="4"/>
        <v>367.97080799999998</v>
      </c>
      <c r="K54" s="41">
        <f t="shared" si="5"/>
        <v>2667.7883579999998</v>
      </c>
      <c r="M54" s="60" t="s">
        <v>287</v>
      </c>
      <c r="N54" s="61" t="s">
        <v>310</v>
      </c>
    </row>
    <row r="55" spans="1:14" ht="15">
      <c r="A55" s="2" t="s">
        <v>119</v>
      </c>
      <c r="B55" s="1" t="s">
        <v>120</v>
      </c>
      <c r="C55" s="14">
        <v>2733.31</v>
      </c>
      <c r="E55" s="41">
        <f t="shared" si="0"/>
        <v>2733.31</v>
      </c>
      <c r="F55" s="41">
        <f t="shared" si="1"/>
        <v>54.666200000000003</v>
      </c>
      <c r="G55" s="41">
        <f t="shared" si="2"/>
        <v>204.99824999999998</v>
      </c>
      <c r="H55" s="41">
        <f>+INGENIERIA!Q55</f>
        <v>0</v>
      </c>
      <c r="I55" s="41">
        <f t="shared" si="3"/>
        <v>2992.9744500000002</v>
      </c>
      <c r="J55" s="41">
        <f t="shared" si="4"/>
        <v>478.87591200000003</v>
      </c>
      <c r="K55" s="41">
        <f t="shared" si="5"/>
        <v>3471.8503620000001</v>
      </c>
      <c r="M55" s="60" t="s">
        <v>287</v>
      </c>
      <c r="N55" s="61" t="s">
        <v>311</v>
      </c>
    </row>
    <row r="56" spans="1:14" ht="15" hidden="1">
      <c r="A56" s="2" t="s">
        <v>121</v>
      </c>
      <c r="B56" s="1" t="s">
        <v>122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+INGENIERIA!Q56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0" t="s">
        <v>267</v>
      </c>
      <c r="N56" s="61" t="s">
        <v>312</v>
      </c>
    </row>
    <row r="57" spans="1:14" ht="15" hidden="1">
      <c r="A57" s="2" t="s">
        <v>123</v>
      </c>
      <c r="B57" s="1" t="s">
        <v>124</v>
      </c>
      <c r="C57" s="14">
        <v>1026.69</v>
      </c>
      <c r="E57" s="41">
        <f t="shared" si="0"/>
        <v>1026.69</v>
      </c>
      <c r="F57" s="41">
        <f t="shared" si="1"/>
        <v>20.533800000000003</v>
      </c>
      <c r="G57" s="41">
        <f t="shared" si="2"/>
        <v>77.001750000000001</v>
      </c>
      <c r="H57" s="41">
        <f>+INGENIERIA!Q57</f>
        <v>0</v>
      </c>
      <c r="I57" s="41">
        <f t="shared" si="3"/>
        <v>1124.2255499999999</v>
      </c>
      <c r="J57" s="41">
        <f t="shared" si="4"/>
        <v>179.87608799999998</v>
      </c>
      <c r="K57" s="41">
        <f t="shared" si="5"/>
        <v>1304.1016379999999</v>
      </c>
      <c r="M57" s="60" t="s">
        <v>264</v>
      </c>
      <c r="N57" s="61" t="s">
        <v>313</v>
      </c>
    </row>
    <row r="58" spans="1:14" ht="15" hidden="1">
      <c r="A58" s="2" t="s">
        <v>125</v>
      </c>
      <c r="B58" s="1" t="s">
        <v>126</v>
      </c>
      <c r="C58" s="14">
        <v>1633.38</v>
      </c>
      <c r="E58" s="41">
        <f t="shared" si="0"/>
        <v>1633.38</v>
      </c>
      <c r="F58" s="41">
        <f t="shared" si="1"/>
        <v>32.6676</v>
      </c>
      <c r="G58" s="41">
        <f t="shared" si="2"/>
        <v>122.5035</v>
      </c>
      <c r="H58" s="41">
        <f>+INGENIERIA!Q58</f>
        <v>0</v>
      </c>
      <c r="I58" s="41">
        <f t="shared" si="3"/>
        <v>1788.5511000000001</v>
      </c>
      <c r="J58" s="41">
        <f t="shared" si="4"/>
        <v>286.16817600000002</v>
      </c>
      <c r="K58" s="41">
        <f t="shared" si="5"/>
        <v>2074.7192760000003</v>
      </c>
      <c r="M58" s="60" t="s">
        <v>267</v>
      </c>
      <c r="N58" s="61" t="s">
        <v>314</v>
      </c>
    </row>
    <row r="59" spans="1:14" ht="15">
      <c r="A59" s="2" t="s">
        <v>127</v>
      </c>
      <c r="B59" s="1" t="s">
        <v>128</v>
      </c>
      <c r="C59" s="14">
        <v>2493.31</v>
      </c>
      <c r="E59" s="41">
        <f t="shared" si="0"/>
        <v>2493.31</v>
      </c>
      <c r="F59" s="41">
        <f t="shared" si="1"/>
        <v>49.866199999999999</v>
      </c>
      <c r="G59" s="41">
        <f t="shared" si="2"/>
        <v>186.99824999999998</v>
      </c>
      <c r="H59" s="41">
        <f>+INGENIERIA!Q59</f>
        <v>0</v>
      </c>
      <c r="I59" s="41">
        <f t="shared" si="3"/>
        <v>2730.17445</v>
      </c>
      <c r="J59" s="41">
        <f t="shared" si="4"/>
        <v>436.82791200000003</v>
      </c>
      <c r="K59" s="41">
        <f t="shared" si="5"/>
        <v>3167.0023620000002</v>
      </c>
      <c r="M59" s="60" t="s">
        <v>287</v>
      </c>
      <c r="N59" s="61" t="s">
        <v>315</v>
      </c>
    </row>
    <row r="60" spans="1:14" ht="15">
      <c r="A60" s="2" t="s">
        <v>129</v>
      </c>
      <c r="B60" s="1" t="s">
        <v>130</v>
      </c>
      <c r="C60" s="14">
        <v>3978.95</v>
      </c>
      <c r="E60" s="41">
        <f t="shared" si="0"/>
        <v>3978.95</v>
      </c>
      <c r="F60" s="41">
        <f t="shared" si="1"/>
        <v>79.578999999999994</v>
      </c>
      <c r="G60" s="41">
        <f t="shared" si="2"/>
        <v>298.42124999999999</v>
      </c>
      <c r="H60" s="41">
        <f>+INGENIERIA!Q60</f>
        <v>0</v>
      </c>
      <c r="I60" s="41">
        <f t="shared" si="3"/>
        <v>4356.9502499999999</v>
      </c>
      <c r="J60" s="41">
        <f t="shared" si="4"/>
        <v>697.11203999999998</v>
      </c>
      <c r="K60" s="41">
        <f t="shared" si="5"/>
        <v>5054.0622899999998</v>
      </c>
      <c r="M60" s="60" t="s">
        <v>262</v>
      </c>
      <c r="N60" s="61" t="s">
        <v>316</v>
      </c>
    </row>
    <row r="61" spans="1:14" s="7" customFormat="1" hidden="1">
      <c r="A61" s="17" t="s">
        <v>131</v>
      </c>
      <c r="C61" s="7" t="s">
        <v>132</v>
      </c>
      <c r="E61" s="39" t="s">
        <v>132</v>
      </c>
      <c r="F61" s="39" t="s">
        <v>132</v>
      </c>
      <c r="G61" s="39" t="s">
        <v>132</v>
      </c>
      <c r="H61" s="39" t="s">
        <v>132</v>
      </c>
      <c r="I61" s="39" t="s">
        <v>132</v>
      </c>
      <c r="J61" s="39" t="s">
        <v>132</v>
      </c>
      <c r="K61" s="39" t="s">
        <v>132</v>
      </c>
    </row>
    <row r="62" spans="1:14" hidden="1">
      <c r="C62" s="19">
        <v>123302.67</v>
      </c>
      <c r="E62" s="42">
        <f>SUM(E12:E60)</f>
        <v>123302.67</v>
      </c>
      <c r="F62" s="42">
        <f t="shared" ref="F62:K62" si="6">SUM(F12:F60)</f>
        <v>2466.0534000000007</v>
      </c>
      <c r="G62" s="42">
        <f t="shared" si="6"/>
        <v>9247.7002500000035</v>
      </c>
      <c r="H62" s="42">
        <f t="shared" si="6"/>
        <v>0</v>
      </c>
      <c r="I62" s="42">
        <f t="shared" si="6"/>
        <v>135016.42365000004</v>
      </c>
      <c r="J62" s="42">
        <f t="shared" si="6"/>
        <v>21602.627784000004</v>
      </c>
      <c r="K62" s="42">
        <f t="shared" si="6"/>
        <v>156619.05143399994</v>
      </c>
    </row>
    <row r="64" spans="1:14">
      <c r="A64" s="12" t="s">
        <v>133</v>
      </c>
    </row>
    <row r="65" spans="1:11">
      <c r="A65" s="2" t="s">
        <v>134</v>
      </c>
      <c r="B65" s="1" t="s">
        <v>135</v>
      </c>
      <c r="C65" s="14">
        <v>2255.7399999999998</v>
      </c>
      <c r="E65" s="41">
        <f>+C65</f>
        <v>2255.7399999999998</v>
      </c>
      <c r="F65" s="41">
        <f>+E65*2%</f>
        <v>45.114799999999995</v>
      </c>
      <c r="G65" s="41">
        <f>+E65*7.5%</f>
        <v>169.18049999999997</v>
      </c>
      <c r="H65" s="41">
        <f>+INGENIERIA!Q65</f>
        <v>110.53</v>
      </c>
      <c r="I65" s="41">
        <f>SUM(E65:H65)</f>
        <v>2580.5652999999998</v>
      </c>
      <c r="J65" s="41">
        <f>+I65*16%</f>
        <v>412.89044799999999</v>
      </c>
      <c r="K65" s="41">
        <f>+I65+J65</f>
        <v>2993.4557479999999</v>
      </c>
    </row>
    <row r="66" spans="1:11">
      <c r="A66" s="2" t="s">
        <v>136</v>
      </c>
      <c r="B66" s="1" t="s">
        <v>137</v>
      </c>
      <c r="C66" s="14">
        <v>5178.18</v>
      </c>
      <c r="E66" s="41">
        <f t="shared" ref="E66:E109" si="7">+C66</f>
        <v>5178.18</v>
      </c>
      <c r="F66" s="41">
        <f t="shared" ref="F66:F109" si="8">+E66*2%</f>
        <v>103.56360000000001</v>
      </c>
      <c r="G66" s="41">
        <f t="shared" ref="G66:G109" si="9">+E66*7.5%</f>
        <v>388.36349999999999</v>
      </c>
      <c r="H66" s="41">
        <f>+INGENIERIA!Q66</f>
        <v>253.73</v>
      </c>
      <c r="I66" s="41">
        <f t="shared" ref="I66:I109" si="10">SUM(E66:H66)</f>
        <v>5923.8371000000006</v>
      </c>
      <c r="J66" s="41">
        <f t="shared" ref="J66:J109" si="11">+I66*16%</f>
        <v>947.81393600000013</v>
      </c>
      <c r="K66" s="41">
        <f t="shared" ref="K66:K109" si="12">+I66+J66</f>
        <v>6871.6510360000011</v>
      </c>
    </row>
    <row r="67" spans="1:11">
      <c r="A67" s="2" t="s">
        <v>138</v>
      </c>
      <c r="B67" s="1" t="s">
        <v>139</v>
      </c>
      <c r="C67" s="14">
        <v>522.61</v>
      </c>
      <c r="E67" s="41">
        <f t="shared" si="7"/>
        <v>522.61</v>
      </c>
      <c r="F67" s="41">
        <f t="shared" si="8"/>
        <v>10.452200000000001</v>
      </c>
      <c r="G67" s="41">
        <f t="shared" si="9"/>
        <v>39.195749999999997</v>
      </c>
      <c r="H67" s="41">
        <f>+INGENIERIA!Q67</f>
        <v>0</v>
      </c>
      <c r="I67" s="41">
        <f t="shared" si="10"/>
        <v>572.25794999999994</v>
      </c>
      <c r="J67" s="41">
        <f t="shared" si="11"/>
        <v>91.561271999999988</v>
      </c>
      <c r="K67" s="41">
        <f t="shared" si="12"/>
        <v>663.81922199999997</v>
      </c>
    </row>
    <row r="68" spans="1:11">
      <c r="A68" s="2" t="s">
        <v>140</v>
      </c>
      <c r="B68" s="1" t="s">
        <v>141</v>
      </c>
      <c r="C68" s="14">
        <v>1718.04</v>
      </c>
      <c r="E68" s="41">
        <f t="shared" si="7"/>
        <v>1718.04</v>
      </c>
      <c r="F68" s="41">
        <f t="shared" si="8"/>
        <v>34.360799999999998</v>
      </c>
      <c r="G68" s="41">
        <f t="shared" si="9"/>
        <v>128.85299999999998</v>
      </c>
      <c r="H68" s="41">
        <f>+INGENIERIA!Q68</f>
        <v>84.18</v>
      </c>
      <c r="I68" s="41">
        <f t="shared" si="10"/>
        <v>1965.4338</v>
      </c>
      <c r="J68" s="41">
        <f t="shared" si="11"/>
        <v>314.46940799999999</v>
      </c>
      <c r="K68" s="41">
        <f t="shared" si="12"/>
        <v>2279.9032080000002</v>
      </c>
    </row>
    <row r="69" spans="1:11">
      <c r="A69" s="2" t="s">
        <v>142</v>
      </c>
      <c r="B69" s="1" t="s">
        <v>143</v>
      </c>
      <c r="C69" s="14">
        <v>1529.82</v>
      </c>
      <c r="E69" s="41">
        <f t="shared" si="7"/>
        <v>1529.82</v>
      </c>
      <c r="F69" s="41">
        <f t="shared" si="8"/>
        <v>30.596399999999999</v>
      </c>
      <c r="G69" s="41">
        <f t="shared" si="9"/>
        <v>114.73649999999999</v>
      </c>
      <c r="H69" s="41">
        <f>+INGENIERIA!Q69</f>
        <v>74.959999999999994</v>
      </c>
      <c r="I69" s="41">
        <f t="shared" si="10"/>
        <v>1750.1128999999999</v>
      </c>
      <c r="J69" s="41">
        <f t="shared" si="11"/>
        <v>280.01806399999998</v>
      </c>
      <c r="K69" s="41">
        <f t="shared" si="12"/>
        <v>2030.1309639999999</v>
      </c>
    </row>
    <row r="70" spans="1:11">
      <c r="A70" s="2" t="s">
        <v>144</v>
      </c>
      <c r="B70" s="1" t="s">
        <v>145</v>
      </c>
      <c r="C70" s="14">
        <v>3103.7</v>
      </c>
      <c r="E70" s="41">
        <f t="shared" si="7"/>
        <v>3103.7</v>
      </c>
      <c r="F70" s="41">
        <f t="shared" si="8"/>
        <v>62.073999999999998</v>
      </c>
      <c r="G70" s="41">
        <f t="shared" si="9"/>
        <v>232.77749999999997</v>
      </c>
      <c r="H70" s="41">
        <f>+INGENIERIA!Q70</f>
        <v>0</v>
      </c>
      <c r="I70" s="41">
        <f t="shared" si="10"/>
        <v>3398.5515</v>
      </c>
      <c r="J70" s="41">
        <f t="shared" si="11"/>
        <v>543.76823999999999</v>
      </c>
      <c r="K70" s="41">
        <f t="shared" si="12"/>
        <v>3942.3197399999999</v>
      </c>
    </row>
    <row r="71" spans="1:11">
      <c r="A71" s="2" t="s">
        <v>146</v>
      </c>
      <c r="B71" s="1" t="s">
        <v>147</v>
      </c>
      <c r="C71" s="14">
        <v>529.99</v>
      </c>
      <c r="E71" s="41">
        <f t="shared" si="7"/>
        <v>529.99</v>
      </c>
      <c r="F71" s="41">
        <f t="shared" si="8"/>
        <v>10.5998</v>
      </c>
      <c r="G71" s="41">
        <f t="shared" si="9"/>
        <v>39.749249999999996</v>
      </c>
      <c r="H71" s="41">
        <f>+INGENIERIA!Q71</f>
        <v>25.97</v>
      </c>
      <c r="I71" s="41">
        <f t="shared" si="10"/>
        <v>606.30904999999996</v>
      </c>
      <c r="J71" s="41">
        <f t="shared" si="11"/>
        <v>97.009447999999992</v>
      </c>
      <c r="K71" s="41">
        <f t="shared" si="12"/>
        <v>703.31849799999998</v>
      </c>
    </row>
    <row r="72" spans="1:11">
      <c r="A72" s="2" t="s">
        <v>148</v>
      </c>
      <c r="B72" s="1" t="s">
        <v>149</v>
      </c>
      <c r="C72" s="14">
        <v>3368.67</v>
      </c>
      <c r="E72" s="41">
        <f t="shared" si="7"/>
        <v>3368.67</v>
      </c>
      <c r="F72" s="41">
        <f t="shared" si="8"/>
        <v>67.373400000000004</v>
      </c>
      <c r="G72" s="41">
        <f t="shared" si="9"/>
        <v>252.65025</v>
      </c>
      <c r="H72" s="41">
        <f>+INGENIERIA!Q72</f>
        <v>0</v>
      </c>
      <c r="I72" s="41">
        <f t="shared" si="10"/>
        <v>3688.6936500000002</v>
      </c>
      <c r="J72" s="41">
        <f t="shared" si="11"/>
        <v>590.19098400000007</v>
      </c>
      <c r="K72" s="41">
        <f t="shared" si="12"/>
        <v>4278.884634</v>
      </c>
    </row>
    <row r="73" spans="1:11">
      <c r="A73" s="2" t="s">
        <v>150</v>
      </c>
      <c r="B73" s="1" t="s">
        <v>151</v>
      </c>
      <c r="C73" s="14">
        <v>2325.89</v>
      </c>
      <c r="E73" s="41">
        <f t="shared" si="7"/>
        <v>2325.89</v>
      </c>
      <c r="F73" s="41">
        <f t="shared" si="8"/>
        <v>46.517800000000001</v>
      </c>
      <c r="G73" s="41">
        <f t="shared" si="9"/>
        <v>174.44174999999998</v>
      </c>
      <c r="H73" s="41">
        <f>+INGENIERIA!Q73</f>
        <v>113.97</v>
      </c>
      <c r="I73" s="41">
        <f t="shared" si="10"/>
        <v>2660.8195499999997</v>
      </c>
      <c r="J73" s="41">
        <f t="shared" si="11"/>
        <v>425.73112799999996</v>
      </c>
      <c r="K73" s="41">
        <f t="shared" si="12"/>
        <v>3086.5506779999996</v>
      </c>
    </row>
    <row r="74" spans="1:11">
      <c r="A74" s="2" t="s">
        <v>152</v>
      </c>
      <c r="B74" s="1" t="s">
        <v>153</v>
      </c>
      <c r="C74" s="14">
        <v>5579.75</v>
      </c>
      <c r="E74" s="41">
        <f t="shared" si="7"/>
        <v>5579.75</v>
      </c>
      <c r="F74" s="41">
        <f t="shared" si="8"/>
        <v>111.595</v>
      </c>
      <c r="G74" s="41">
        <f t="shared" si="9"/>
        <v>418.48124999999999</v>
      </c>
      <c r="H74" s="41">
        <f>+INGENIERIA!Q74</f>
        <v>273.41000000000003</v>
      </c>
      <c r="I74" s="41">
        <f t="shared" si="10"/>
        <v>6383.2362499999999</v>
      </c>
      <c r="J74" s="41">
        <f t="shared" si="11"/>
        <v>1021.3178</v>
      </c>
      <c r="K74" s="41">
        <f t="shared" si="12"/>
        <v>7404.5540499999997</v>
      </c>
    </row>
    <row r="75" spans="1:11">
      <c r="A75" s="2" t="s">
        <v>154</v>
      </c>
      <c r="B75" s="1" t="s">
        <v>155</v>
      </c>
      <c r="C75" s="14">
        <v>3661.1</v>
      </c>
      <c r="E75" s="41">
        <f t="shared" si="7"/>
        <v>3661.1</v>
      </c>
      <c r="F75" s="41">
        <f t="shared" si="8"/>
        <v>73.221999999999994</v>
      </c>
      <c r="G75" s="41">
        <f t="shared" si="9"/>
        <v>274.58249999999998</v>
      </c>
      <c r="H75" s="41">
        <f>+INGENIERIA!Q75</f>
        <v>179.39</v>
      </c>
      <c r="I75" s="41">
        <f t="shared" si="10"/>
        <v>4188.2945</v>
      </c>
      <c r="J75" s="41">
        <f t="shared" si="11"/>
        <v>670.12711999999999</v>
      </c>
      <c r="K75" s="41">
        <f t="shared" si="12"/>
        <v>4858.4216200000001</v>
      </c>
    </row>
    <row r="76" spans="1:11">
      <c r="A76" s="2" t="s">
        <v>156</v>
      </c>
      <c r="B76" s="1" t="s">
        <v>157</v>
      </c>
      <c r="C76" s="14">
        <v>566.64</v>
      </c>
      <c r="E76" s="41">
        <f t="shared" si="7"/>
        <v>566.64</v>
      </c>
      <c r="F76" s="41">
        <f t="shared" si="8"/>
        <v>11.332800000000001</v>
      </c>
      <c r="G76" s="41">
        <f t="shared" si="9"/>
        <v>42.497999999999998</v>
      </c>
      <c r="H76" s="41">
        <f>+INGENIERIA!Q76</f>
        <v>27.77</v>
      </c>
      <c r="I76" s="41">
        <f t="shared" si="10"/>
        <v>648.24080000000004</v>
      </c>
      <c r="J76" s="41">
        <f t="shared" si="11"/>
        <v>103.71852800000001</v>
      </c>
      <c r="K76" s="41">
        <f t="shared" si="12"/>
        <v>751.95932800000003</v>
      </c>
    </row>
    <row r="77" spans="1:11">
      <c r="A77" s="2" t="s">
        <v>158</v>
      </c>
      <c r="B77" s="1" t="s">
        <v>159</v>
      </c>
      <c r="C77" s="14">
        <v>785.97</v>
      </c>
      <c r="E77" s="41">
        <f t="shared" si="7"/>
        <v>785.97</v>
      </c>
      <c r="F77" s="41">
        <f t="shared" si="8"/>
        <v>15.7194</v>
      </c>
      <c r="G77" s="41">
        <f t="shared" si="9"/>
        <v>58.947749999999999</v>
      </c>
      <c r="H77" s="41">
        <f>+INGENIERIA!Q77</f>
        <v>38.51</v>
      </c>
      <c r="I77" s="41">
        <f t="shared" si="10"/>
        <v>899.14715000000001</v>
      </c>
      <c r="J77" s="41">
        <f t="shared" si="11"/>
        <v>143.86354400000002</v>
      </c>
      <c r="K77" s="41">
        <f t="shared" si="12"/>
        <v>1043.0106940000001</v>
      </c>
    </row>
    <row r="78" spans="1:11">
      <c r="A78" s="2" t="s">
        <v>160</v>
      </c>
      <c r="B78" s="1" t="s">
        <v>161</v>
      </c>
      <c r="C78" s="14">
        <v>3306.02</v>
      </c>
      <c r="E78" s="41">
        <f t="shared" si="7"/>
        <v>3306.02</v>
      </c>
      <c r="F78" s="41">
        <f t="shared" si="8"/>
        <v>66.120400000000004</v>
      </c>
      <c r="G78" s="41">
        <f t="shared" si="9"/>
        <v>247.95149999999998</v>
      </c>
      <c r="H78" s="41">
        <f>+INGENIERIA!Q78</f>
        <v>0</v>
      </c>
      <c r="I78" s="41">
        <f t="shared" si="10"/>
        <v>3620.0918999999999</v>
      </c>
      <c r="J78" s="41">
        <f t="shared" si="11"/>
        <v>579.21470399999998</v>
      </c>
      <c r="K78" s="41">
        <f t="shared" si="12"/>
        <v>4199.3066039999994</v>
      </c>
    </row>
    <row r="79" spans="1:11">
      <c r="A79" s="2" t="s">
        <v>162</v>
      </c>
      <c r="B79" s="1" t="s">
        <v>163</v>
      </c>
      <c r="C79" s="14">
        <v>4492.17</v>
      </c>
      <c r="E79" s="41">
        <f t="shared" si="7"/>
        <v>4492.17</v>
      </c>
      <c r="F79" s="41">
        <f t="shared" si="8"/>
        <v>89.843400000000003</v>
      </c>
      <c r="G79" s="41">
        <f t="shared" si="9"/>
        <v>336.91275000000002</v>
      </c>
      <c r="H79" s="41">
        <f>+INGENIERIA!Q79</f>
        <v>0</v>
      </c>
      <c r="I79" s="41">
        <f t="shared" si="10"/>
        <v>4918.9261500000002</v>
      </c>
      <c r="J79" s="41">
        <f t="shared" si="11"/>
        <v>787.02818400000001</v>
      </c>
      <c r="K79" s="41">
        <f t="shared" si="12"/>
        <v>5705.954334</v>
      </c>
    </row>
    <row r="80" spans="1:11">
      <c r="A80" s="2" t="s">
        <v>164</v>
      </c>
      <c r="B80" s="1" t="s">
        <v>165</v>
      </c>
      <c r="C80" s="14">
        <v>2196.91</v>
      </c>
      <c r="E80" s="41">
        <f t="shared" si="7"/>
        <v>2196.91</v>
      </c>
      <c r="F80" s="41">
        <f t="shared" si="8"/>
        <v>43.938199999999995</v>
      </c>
      <c r="G80" s="41">
        <f t="shared" si="9"/>
        <v>164.76824999999999</v>
      </c>
      <c r="H80" s="41">
        <f>+INGENIERIA!Q80</f>
        <v>0</v>
      </c>
      <c r="I80" s="41">
        <f t="shared" si="10"/>
        <v>2405.61645</v>
      </c>
      <c r="J80" s="41">
        <f t="shared" si="11"/>
        <v>384.89863200000002</v>
      </c>
      <c r="K80" s="41">
        <f t="shared" si="12"/>
        <v>2790.5150819999999</v>
      </c>
    </row>
    <row r="81" spans="1:11">
      <c r="A81" s="2" t="s">
        <v>166</v>
      </c>
      <c r="B81" s="1" t="s">
        <v>167</v>
      </c>
      <c r="C81" s="14">
        <v>1734.24</v>
      </c>
      <c r="E81" s="41">
        <f t="shared" si="7"/>
        <v>1734.24</v>
      </c>
      <c r="F81" s="41">
        <f t="shared" si="8"/>
        <v>34.684800000000003</v>
      </c>
      <c r="G81" s="41">
        <f t="shared" si="9"/>
        <v>130.06799999999998</v>
      </c>
      <c r="H81" s="41">
        <f>+INGENIERIA!Q81</f>
        <v>0</v>
      </c>
      <c r="I81" s="41">
        <f t="shared" si="10"/>
        <v>1898.9928</v>
      </c>
      <c r="J81" s="41">
        <f t="shared" si="11"/>
        <v>303.83884799999998</v>
      </c>
      <c r="K81" s="41">
        <f t="shared" si="12"/>
        <v>2202.8316479999999</v>
      </c>
    </row>
    <row r="82" spans="1:11">
      <c r="A82" s="2" t="s">
        <v>168</v>
      </c>
      <c r="B82" s="1" t="s">
        <v>169</v>
      </c>
      <c r="C82" s="14">
        <v>1764.43</v>
      </c>
      <c r="E82" s="41">
        <f t="shared" si="7"/>
        <v>1764.43</v>
      </c>
      <c r="F82" s="41">
        <f t="shared" si="8"/>
        <v>35.288600000000002</v>
      </c>
      <c r="G82" s="41">
        <f t="shared" si="9"/>
        <v>132.33224999999999</v>
      </c>
      <c r="H82" s="41">
        <f>+INGENIERIA!Q82</f>
        <v>86.46</v>
      </c>
      <c r="I82" s="41">
        <f t="shared" si="10"/>
        <v>2018.5108500000001</v>
      </c>
      <c r="J82" s="41">
        <f t="shared" si="11"/>
        <v>322.96173600000003</v>
      </c>
      <c r="K82" s="41">
        <f t="shared" si="12"/>
        <v>2341.4725860000003</v>
      </c>
    </row>
    <row r="83" spans="1:11">
      <c r="A83" s="2" t="s">
        <v>170</v>
      </c>
      <c r="B83" s="1" t="s">
        <v>171</v>
      </c>
      <c r="C83" s="14">
        <v>2719.54</v>
      </c>
      <c r="E83" s="41">
        <f t="shared" si="7"/>
        <v>2719.54</v>
      </c>
      <c r="F83" s="41">
        <f t="shared" si="8"/>
        <v>54.390799999999999</v>
      </c>
      <c r="G83" s="41">
        <f t="shared" si="9"/>
        <v>203.96549999999999</v>
      </c>
      <c r="H83" s="41">
        <f>+INGENIERIA!Q83</f>
        <v>133.26</v>
      </c>
      <c r="I83" s="41">
        <f t="shared" si="10"/>
        <v>3111.1562999999996</v>
      </c>
      <c r="J83" s="41">
        <f t="shared" si="11"/>
        <v>497.78500799999995</v>
      </c>
      <c r="K83" s="41">
        <f t="shared" si="12"/>
        <v>3608.9413079999995</v>
      </c>
    </row>
    <row r="84" spans="1:11">
      <c r="A84" s="2" t="s">
        <v>172</v>
      </c>
      <c r="B84" s="1" t="s">
        <v>173</v>
      </c>
      <c r="C84" s="14">
        <v>5392.71</v>
      </c>
      <c r="E84" s="41">
        <f t="shared" si="7"/>
        <v>5392.71</v>
      </c>
      <c r="F84" s="41">
        <f t="shared" si="8"/>
        <v>107.85420000000001</v>
      </c>
      <c r="G84" s="41">
        <f t="shared" si="9"/>
        <v>404.45324999999997</v>
      </c>
      <c r="H84" s="41">
        <f>+INGENIERIA!Q84</f>
        <v>0</v>
      </c>
      <c r="I84" s="41">
        <f t="shared" si="10"/>
        <v>5905.0174499999994</v>
      </c>
      <c r="J84" s="41">
        <f t="shared" si="11"/>
        <v>944.80279199999995</v>
      </c>
      <c r="K84" s="41">
        <f t="shared" si="12"/>
        <v>6849.8202419999998</v>
      </c>
    </row>
    <row r="85" spans="1:11">
      <c r="A85" s="2" t="s">
        <v>174</v>
      </c>
      <c r="B85" s="1" t="s">
        <v>175</v>
      </c>
      <c r="C85" s="14">
        <v>1945.06</v>
      </c>
      <c r="E85" s="41">
        <f t="shared" si="7"/>
        <v>1945.06</v>
      </c>
      <c r="F85" s="41">
        <f t="shared" si="8"/>
        <v>38.901200000000003</v>
      </c>
      <c r="G85" s="41">
        <f t="shared" si="9"/>
        <v>145.87949999999998</v>
      </c>
      <c r="H85" s="41">
        <f>+INGENIERIA!Q85</f>
        <v>95.31</v>
      </c>
      <c r="I85" s="41">
        <f t="shared" si="10"/>
        <v>2225.1506999999997</v>
      </c>
      <c r="J85" s="41">
        <f t="shared" si="11"/>
        <v>356.02411199999995</v>
      </c>
      <c r="K85" s="41">
        <f t="shared" si="12"/>
        <v>2581.1748119999997</v>
      </c>
    </row>
    <row r="86" spans="1:11">
      <c r="A86" s="2" t="s">
        <v>176</v>
      </c>
      <c r="B86" s="1" t="s">
        <v>177</v>
      </c>
      <c r="C86" s="14">
        <v>4460.43</v>
      </c>
      <c r="E86" s="41">
        <f t="shared" si="7"/>
        <v>4460.43</v>
      </c>
      <c r="F86" s="41">
        <f t="shared" si="8"/>
        <v>89.208600000000004</v>
      </c>
      <c r="G86" s="41">
        <f t="shared" si="9"/>
        <v>334.53225000000003</v>
      </c>
      <c r="H86" s="41">
        <f>+INGENIERIA!Q86</f>
        <v>0</v>
      </c>
      <c r="I86" s="41">
        <f t="shared" si="10"/>
        <v>4884.1708500000004</v>
      </c>
      <c r="J86" s="41">
        <f t="shared" si="11"/>
        <v>781.46733600000005</v>
      </c>
      <c r="K86" s="41">
        <f t="shared" si="12"/>
        <v>5665.6381860000001</v>
      </c>
    </row>
    <row r="87" spans="1:11">
      <c r="A87" s="2" t="s">
        <v>178</v>
      </c>
      <c r="B87" s="1" t="s">
        <v>179</v>
      </c>
      <c r="C87" s="14">
        <v>373.52</v>
      </c>
      <c r="E87" s="41">
        <f t="shared" si="7"/>
        <v>373.52</v>
      </c>
      <c r="F87" s="41">
        <f t="shared" si="8"/>
        <v>7.4703999999999997</v>
      </c>
      <c r="G87" s="41">
        <f t="shared" si="9"/>
        <v>28.013999999999999</v>
      </c>
      <c r="H87" s="41">
        <f>+INGENIERIA!Q87</f>
        <v>18.3</v>
      </c>
      <c r="I87" s="41">
        <f t="shared" si="10"/>
        <v>427.30439999999999</v>
      </c>
      <c r="J87" s="41">
        <f t="shared" si="11"/>
        <v>68.368703999999994</v>
      </c>
      <c r="K87" s="41">
        <f t="shared" si="12"/>
        <v>495.67310399999997</v>
      </c>
    </row>
    <row r="88" spans="1:11">
      <c r="A88" s="2" t="s">
        <v>180</v>
      </c>
      <c r="B88" s="1" t="s">
        <v>181</v>
      </c>
      <c r="C88" s="14">
        <v>4171.97</v>
      </c>
      <c r="E88" s="41">
        <f t="shared" si="7"/>
        <v>4171.97</v>
      </c>
      <c r="F88" s="41">
        <f t="shared" si="8"/>
        <v>83.439400000000006</v>
      </c>
      <c r="G88" s="41">
        <f t="shared" si="9"/>
        <v>312.89775000000003</v>
      </c>
      <c r="H88" s="41">
        <f>+INGENIERIA!Q88</f>
        <v>0</v>
      </c>
      <c r="I88" s="41">
        <f t="shared" si="10"/>
        <v>4568.3071500000005</v>
      </c>
      <c r="J88" s="41">
        <f t="shared" si="11"/>
        <v>730.92914400000006</v>
      </c>
      <c r="K88" s="41">
        <f t="shared" si="12"/>
        <v>5299.2362940000003</v>
      </c>
    </row>
    <row r="89" spans="1:11">
      <c r="A89" s="2" t="s">
        <v>182</v>
      </c>
      <c r="B89" s="1" t="s">
        <v>183</v>
      </c>
      <c r="C89" s="14">
        <v>3588.87</v>
      </c>
      <c r="E89" s="41">
        <f t="shared" si="7"/>
        <v>3588.87</v>
      </c>
      <c r="F89" s="41">
        <f t="shared" si="8"/>
        <v>71.7774</v>
      </c>
      <c r="G89" s="41">
        <f t="shared" si="9"/>
        <v>269.16524999999996</v>
      </c>
      <c r="H89" s="41">
        <f>+INGENIERIA!Q89</f>
        <v>0</v>
      </c>
      <c r="I89" s="41">
        <f t="shared" si="10"/>
        <v>3929.8126499999998</v>
      </c>
      <c r="J89" s="41">
        <f t="shared" si="11"/>
        <v>628.77002400000003</v>
      </c>
      <c r="K89" s="41">
        <f t="shared" si="12"/>
        <v>4558.5826740000002</v>
      </c>
    </row>
    <row r="90" spans="1:11">
      <c r="A90" s="2" t="s">
        <v>184</v>
      </c>
      <c r="B90" s="1" t="s">
        <v>185</v>
      </c>
      <c r="C90" s="14">
        <v>1982.74</v>
      </c>
      <c r="E90" s="41">
        <f t="shared" si="7"/>
        <v>1982.74</v>
      </c>
      <c r="F90" s="41">
        <f t="shared" si="8"/>
        <v>39.654800000000002</v>
      </c>
      <c r="G90" s="41">
        <f t="shared" si="9"/>
        <v>148.7055</v>
      </c>
      <c r="H90" s="41">
        <f>+INGENIERIA!Q90</f>
        <v>0</v>
      </c>
      <c r="I90" s="41">
        <f t="shared" si="10"/>
        <v>2171.1003000000001</v>
      </c>
      <c r="J90" s="41">
        <f t="shared" si="11"/>
        <v>347.37604800000003</v>
      </c>
      <c r="K90" s="41">
        <f t="shared" si="12"/>
        <v>2518.4763480000001</v>
      </c>
    </row>
    <row r="91" spans="1:11">
      <c r="A91" s="2" t="s">
        <v>186</v>
      </c>
      <c r="B91" s="1" t="s">
        <v>187</v>
      </c>
      <c r="C91" s="14">
        <v>2547.0100000000002</v>
      </c>
      <c r="E91" s="41">
        <f t="shared" si="7"/>
        <v>2547.0100000000002</v>
      </c>
      <c r="F91" s="41">
        <f t="shared" si="8"/>
        <v>50.940200000000004</v>
      </c>
      <c r="G91" s="41">
        <f t="shared" si="9"/>
        <v>191.02575000000002</v>
      </c>
      <c r="H91" s="41">
        <f>+INGENIERIA!Q91</f>
        <v>124.8</v>
      </c>
      <c r="I91" s="41">
        <f t="shared" si="10"/>
        <v>2913.7759500000002</v>
      </c>
      <c r="J91" s="41">
        <f t="shared" si="11"/>
        <v>466.20415200000002</v>
      </c>
      <c r="K91" s="41">
        <f t="shared" si="12"/>
        <v>3379.9801020000004</v>
      </c>
    </row>
    <row r="92" spans="1:11">
      <c r="A92" s="2" t="s">
        <v>188</v>
      </c>
      <c r="B92" s="1" t="s">
        <v>189</v>
      </c>
      <c r="C92" s="14">
        <v>2116.31</v>
      </c>
      <c r="E92" s="41">
        <f t="shared" si="7"/>
        <v>2116.31</v>
      </c>
      <c r="F92" s="41">
        <f t="shared" si="8"/>
        <v>42.3262</v>
      </c>
      <c r="G92" s="41">
        <f t="shared" si="9"/>
        <v>158.72324999999998</v>
      </c>
      <c r="H92" s="41">
        <f>+INGENIERIA!Q92</f>
        <v>103.7</v>
      </c>
      <c r="I92" s="41">
        <f t="shared" si="10"/>
        <v>2421.0594499999997</v>
      </c>
      <c r="J92" s="41">
        <f t="shared" si="11"/>
        <v>387.36951199999999</v>
      </c>
      <c r="K92" s="41">
        <f t="shared" si="12"/>
        <v>2808.428962</v>
      </c>
    </row>
    <row r="93" spans="1:11">
      <c r="A93" s="2" t="s">
        <v>190</v>
      </c>
      <c r="B93" s="1" t="s">
        <v>191</v>
      </c>
      <c r="C93" s="14">
        <v>6065.35</v>
      </c>
      <c r="E93" s="41">
        <f t="shared" si="7"/>
        <v>6065.35</v>
      </c>
      <c r="F93" s="41">
        <f t="shared" si="8"/>
        <v>121.30700000000002</v>
      </c>
      <c r="G93" s="41">
        <f t="shared" si="9"/>
        <v>454.90125</v>
      </c>
      <c r="H93" s="41">
        <f>+INGENIERIA!Q93</f>
        <v>0</v>
      </c>
      <c r="I93" s="41">
        <f t="shared" si="10"/>
        <v>6641.55825</v>
      </c>
      <c r="J93" s="41">
        <f t="shared" si="11"/>
        <v>1062.64932</v>
      </c>
      <c r="K93" s="41">
        <f t="shared" si="12"/>
        <v>7704.2075700000005</v>
      </c>
    </row>
    <row r="94" spans="1:11">
      <c r="A94" s="2" t="s">
        <v>192</v>
      </c>
      <c r="B94" s="1" t="s">
        <v>193</v>
      </c>
      <c r="C94" s="14">
        <v>2764.58</v>
      </c>
      <c r="E94" s="41">
        <f t="shared" si="7"/>
        <v>2764.58</v>
      </c>
      <c r="F94" s="41">
        <f t="shared" si="8"/>
        <v>55.291600000000003</v>
      </c>
      <c r="G94" s="41">
        <f t="shared" si="9"/>
        <v>207.34349999999998</v>
      </c>
      <c r="H94" s="41">
        <f>+INGENIERIA!Q94</f>
        <v>0</v>
      </c>
      <c r="I94" s="41">
        <f t="shared" si="10"/>
        <v>3027.2150999999999</v>
      </c>
      <c r="J94" s="41">
        <f t="shared" si="11"/>
        <v>484.35441600000001</v>
      </c>
      <c r="K94" s="41">
        <f t="shared" si="12"/>
        <v>3511.569516</v>
      </c>
    </row>
    <row r="95" spans="1:11">
      <c r="A95" s="2" t="s">
        <v>194</v>
      </c>
      <c r="B95" s="1" t="s">
        <v>195</v>
      </c>
      <c r="C95" s="14">
        <v>1275.8499999999999</v>
      </c>
      <c r="E95" s="41">
        <f t="shared" si="7"/>
        <v>1275.8499999999999</v>
      </c>
      <c r="F95" s="41">
        <f t="shared" si="8"/>
        <v>25.516999999999999</v>
      </c>
      <c r="G95" s="41">
        <f t="shared" si="9"/>
        <v>95.688749999999985</v>
      </c>
      <c r="H95" s="41">
        <f>+INGENIERIA!Q95</f>
        <v>0</v>
      </c>
      <c r="I95" s="41">
        <f t="shared" si="10"/>
        <v>1397.05575</v>
      </c>
      <c r="J95" s="41">
        <f t="shared" si="11"/>
        <v>223.52892</v>
      </c>
      <c r="K95" s="41">
        <f t="shared" si="12"/>
        <v>1620.58467</v>
      </c>
    </row>
    <row r="96" spans="1:11">
      <c r="A96" s="2" t="s">
        <v>196</v>
      </c>
      <c r="B96" s="1" t="s">
        <v>197</v>
      </c>
      <c r="C96" s="14">
        <v>5559.19</v>
      </c>
      <c r="E96" s="41">
        <f t="shared" si="7"/>
        <v>5559.19</v>
      </c>
      <c r="F96" s="41">
        <f t="shared" si="8"/>
        <v>111.18379999999999</v>
      </c>
      <c r="G96" s="41">
        <f t="shared" si="9"/>
        <v>416.93924999999996</v>
      </c>
      <c r="H96" s="41">
        <f>+INGENIERIA!Q96</f>
        <v>0</v>
      </c>
      <c r="I96" s="41">
        <f t="shared" si="10"/>
        <v>6087.3130499999997</v>
      </c>
      <c r="J96" s="41">
        <f t="shared" si="11"/>
        <v>973.97008800000003</v>
      </c>
      <c r="K96" s="41">
        <f t="shared" si="12"/>
        <v>7061.2831379999998</v>
      </c>
    </row>
    <row r="97" spans="1:11">
      <c r="A97" s="2" t="s">
        <v>198</v>
      </c>
      <c r="B97" s="1" t="s">
        <v>199</v>
      </c>
      <c r="C97" s="14">
        <v>5261.67</v>
      </c>
      <c r="E97" s="41">
        <f t="shared" si="7"/>
        <v>5261.67</v>
      </c>
      <c r="F97" s="41">
        <f t="shared" si="8"/>
        <v>105.2334</v>
      </c>
      <c r="G97" s="41">
        <f t="shared" si="9"/>
        <v>394.62524999999999</v>
      </c>
      <c r="H97" s="41">
        <f>+INGENIERIA!Q97</f>
        <v>257.82</v>
      </c>
      <c r="I97" s="41">
        <f t="shared" si="10"/>
        <v>6019.3486499999999</v>
      </c>
      <c r="J97" s="41">
        <f t="shared" si="11"/>
        <v>963.09578399999998</v>
      </c>
      <c r="K97" s="41">
        <f t="shared" si="12"/>
        <v>6982.444434</v>
      </c>
    </row>
    <row r="98" spans="1:11">
      <c r="A98" s="2" t="s">
        <v>200</v>
      </c>
      <c r="B98" s="1" t="s">
        <v>201</v>
      </c>
      <c r="C98" s="14">
        <v>2138.08</v>
      </c>
      <c r="E98" s="41">
        <f t="shared" si="7"/>
        <v>2138.08</v>
      </c>
      <c r="F98" s="41">
        <f t="shared" si="8"/>
        <v>42.761600000000001</v>
      </c>
      <c r="G98" s="41">
        <f t="shared" si="9"/>
        <v>160.35599999999999</v>
      </c>
      <c r="H98" s="41">
        <f>+INGENIERIA!Q98</f>
        <v>0</v>
      </c>
      <c r="I98" s="41">
        <f t="shared" si="10"/>
        <v>2341.1975999999995</v>
      </c>
      <c r="J98" s="41">
        <f t="shared" si="11"/>
        <v>374.59161599999993</v>
      </c>
      <c r="K98" s="41">
        <f t="shared" si="12"/>
        <v>2715.7892159999992</v>
      </c>
    </row>
    <row r="99" spans="1:11">
      <c r="A99" s="2" t="s">
        <v>202</v>
      </c>
      <c r="B99" s="1" t="s">
        <v>203</v>
      </c>
      <c r="C99" s="14">
        <v>2360.2800000000002</v>
      </c>
      <c r="E99" s="41">
        <f t="shared" si="7"/>
        <v>2360.2800000000002</v>
      </c>
      <c r="F99" s="41">
        <f t="shared" si="8"/>
        <v>47.205600000000004</v>
      </c>
      <c r="G99" s="41">
        <f t="shared" si="9"/>
        <v>177.02100000000002</v>
      </c>
      <c r="H99" s="41">
        <f>+INGENIERIA!Q99</f>
        <v>115.65</v>
      </c>
      <c r="I99" s="41">
        <f t="shared" si="10"/>
        <v>2700.1566000000003</v>
      </c>
      <c r="J99" s="41">
        <f t="shared" si="11"/>
        <v>432.02505600000006</v>
      </c>
      <c r="K99" s="41">
        <f t="shared" si="12"/>
        <v>3132.1816560000002</v>
      </c>
    </row>
    <row r="100" spans="1:11">
      <c r="A100" s="2" t="s">
        <v>204</v>
      </c>
      <c r="B100" s="1" t="s">
        <v>205</v>
      </c>
      <c r="C100" s="14">
        <v>1523.35</v>
      </c>
      <c r="E100" s="41">
        <f t="shared" si="7"/>
        <v>1523.35</v>
      </c>
      <c r="F100" s="41">
        <f t="shared" si="8"/>
        <v>30.466999999999999</v>
      </c>
      <c r="G100" s="41">
        <f t="shared" si="9"/>
        <v>114.25124999999998</v>
      </c>
      <c r="H100" s="41">
        <f>+INGENIERIA!Q100</f>
        <v>74.64</v>
      </c>
      <c r="I100" s="41">
        <f t="shared" si="10"/>
        <v>1742.7082500000001</v>
      </c>
      <c r="J100" s="41">
        <f t="shared" si="11"/>
        <v>278.83332000000001</v>
      </c>
      <c r="K100" s="41">
        <f t="shared" si="12"/>
        <v>2021.5415700000001</v>
      </c>
    </row>
    <row r="101" spans="1:11">
      <c r="A101" s="2" t="s">
        <v>206</v>
      </c>
      <c r="B101" s="1" t="s">
        <v>207</v>
      </c>
      <c r="C101" s="14">
        <v>3734.17</v>
      </c>
      <c r="E101" s="41">
        <f t="shared" si="7"/>
        <v>3734.17</v>
      </c>
      <c r="F101" s="41">
        <f t="shared" si="8"/>
        <v>74.683400000000006</v>
      </c>
      <c r="G101" s="41">
        <f t="shared" si="9"/>
        <v>280.06274999999999</v>
      </c>
      <c r="H101" s="41">
        <f>+INGENIERIA!Q101</f>
        <v>182.97</v>
      </c>
      <c r="I101" s="41">
        <f t="shared" si="10"/>
        <v>4271.8861500000003</v>
      </c>
      <c r="J101" s="41">
        <f t="shared" si="11"/>
        <v>683.50178400000004</v>
      </c>
      <c r="K101" s="41">
        <f t="shared" si="12"/>
        <v>4955.3879340000003</v>
      </c>
    </row>
    <row r="102" spans="1:11">
      <c r="A102" s="2" t="s">
        <v>208</v>
      </c>
      <c r="B102" s="1" t="s">
        <v>209</v>
      </c>
      <c r="C102" s="14">
        <v>3029.48</v>
      </c>
      <c r="E102" s="41">
        <f t="shared" si="7"/>
        <v>3029.48</v>
      </c>
      <c r="F102" s="41">
        <f t="shared" si="8"/>
        <v>60.589600000000004</v>
      </c>
      <c r="G102" s="41">
        <f t="shared" si="9"/>
        <v>227.21099999999998</v>
      </c>
      <c r="H102" s="41">
        <f>+INGENIERIA!Q102</f>
        <v>0</v>
      </c>
      <c r="I102" s="41">
        <f t="shared" si="10"/>
        <v>3317.2805999999996</v>
      </c>
      <c r="J102" s="41">
        <f t="shared" si="11"/>
        <v>530.76489599999991</v>
      </c>
      <c r="K102" s="41">
        <f t="shared" si="12"/>
        <v>3848.0454959999997</v>
      </c>
    </row>
    <row r="103" spans="1:11">
      <c r="A103" s="2" t="s">
        <v>210</v>
      </c>
      <c r="B103" s="1" t="s">
        <v>211</v>
      </c>
      <c r="C103" s="14">
        <v>6039</v>
      </c>
      <c r="E103" s="41">
        <f t="shared" si="7"/>
        <v>6039</v>
      </c>
      <c r="F103" s="41">
        <f t="shared" si="8"/>
        <v>120.78</v>
      </c>
      <c r="G103" s="41">
        <f t="shared" si="9"/>
        <v>452.92500000000001</v>
      </c>
      <c r="H103" s="41">
        <f>+INGENIERIA!Q103</f>
        <v>0</v>
      </c>
      <c r="I103" s="41">
        <f t="shared" si="10"/>
        <v>6612.7049999999999</v>
      </c>
      <c r="J103" s="41">
        <f t="shared" si="11"/>
        <v>1058.0328</v>
      </c>
      <c r="K103" s="41">
        <f t="shared" si="12"/>
        <v>7670.7377999999999</v>
      </c>
    </row>
    <row r="104" spans="1:11">
      <c r="A104" s="2" t="s">
        <v>212</v>
      </c>
      <c r="B104" s="1" t="s">
        <v>213</v>
      </c>
      <c r="C104" s="14">
        <v>1200.01</v>
      </c>
      <c r="E104" s="41">
        <f t="shared" si="7"/>
        <v>1200.01</v>
      </c>
      <c r="F104" s="41">
        <f t="shared" si="8"/>
        <v>24.0002</v>
      </c>
      <c r="G104" s="41">
        <f t="shared" si="9"/>
        <v>90.000749999999996</v>
      </c>
      <c r="H104" s="41">
        <f>+INGENIERIA!Q104</f>
        <v>0</v>
      </c>
      <c r="I104" s="41">
        <f t="shared" si="10"/>
        <v>1314.0109499999999</v>
      </c>
      <c r="J104" s="41">
        <f t="shared" si="11"/>
        <v>210.24175199999999</v>
      </c>
      <c r="K104" s="41">
        <f t="shared" si="12"/>
        <v>1524.2527019999998</v>
      </c>
    </row>
    <row r="105" spans="1:11">
      <c r="A105" s="2" t="s">
        <v>214</v>
      </c>
      <c r="B105" s="1" t="s">
        <v>215</v>
      </c>
      <c r="C105" s="14">
        <v>970.08</v>
      </c>
      <c r="E105" s="41">
        <f t="shared" si="7"/>
        <v>970.08</v>
      </c>
      <c r="F105" s="41">
        <f t="shared" si="8"/>
        <v>19.401600000000002</v>
      </c>
      <c r="G105" s="41">
        <f t="shared" si="9"/>
        <v>72.756</v>
      </c>
      <c r="H105" s="41">
        <f>+INGENIERIA!Q105</f>
        <v>47.53</v>
      </c>
      <c r="I105" s="41">
        <f t="shared" si="10"/>
        <v>1109.7676000000001</v>
      </c>
      <c r="J105" s="41">
        <f t="shared" si="11"/>
        <v>177.56281600000003</v>
      </c>
      <c r="K105" s="41">
        <f t="shared" si="12"/>
        <v>1287.3304160000002</v>
      </c>
    </row>
    <row r="106" spans="1:11">
      <c r="A106" s="2" t="s">
        <v>216</v>
      </c>
      <c r="B106" s="1" t="s">
        <v>217</v>
      </c>
      <c r="C106" s="14">
        <v>3725.63</v>
      </c>
      <c r="E106" s="41">
        <f t="shared" si="7"/>
        <v>3725.63</v>
      </c>
      <c r="F106" s="41">
        <f t="shared" si="8"/>
        <v>74.512600000000006</v>
      </c>
      <c r="G106" s="41">
        <f t="shared" si="9"/>
        <v>279.42225000000002</v>
      </c>
      <c r="H106" s="41">
        <f>+INGENIERIA!Q106</f>
        <v>182.56</v>
      </c>
      <c r="I106" s="41">
        <f t="shared" si="10"/>
        <v>4262.1248500000002</v>
      </c>
      <c r="J106" s="41">
        <f t="shared" si="11"/>
        <v>681.939976</v>
      </c>
      <c r="K106" s="41">
        <f t="shared" si="12"/>
        <v>4944.0648259999998</v>
      </c>
    </row>
    <row r="107" spans="1:11">
      <c r="A107" s="2" t="s">
        <v>218</v>
      </c>
      <c r="B107" s="1" t="s">
        <v>219</v>
      </c>
      <c r="C107" s="14">
        <v>588.04999999999995</v>
      </c>
      <c r="E107" s="41">
        <f t="shared" si="7"/>
        <v>588.04999999999995</v>
      </c>
      <c r="F107" s="41">
        <f t="shared" si="8"/>
        <v>11.760999999999999</v>
      </c>
      <c r="G107" s="41">
        <f t="shared" si="9"/>
        <v>44.103749999999998</v>
      </c>
      <c r="H107" s="41">
        <f>+INGENIERIA!Q107</f>
        <v>28.81</v>
      </c>
      <c r="I107" s="41">
        <f t="shared" si="10"/>
        <v>672.72474999999986</v>
      </c>
      <c r="J107" s="41">
        <f t="shared" si="11"/>
        <v>107.63595999999998</v>
      </c>
      <c r="K107" s="41">
        <f t="shared" si="12"/>
        <v>780.36070999999981</v>
      </c>
    </row>
    <row r="108" spans="1:11">
      <c r="A108" s="2" t="s">
        <v>220</v>
      </c>
      <c r="B108" s="1" t="s">
        <v>221</v>
      </c>
      <c r="C108" s="14">
        <v>2983.55</v>
      </c>
      <c r="E108" s="41">
        <f t="shared" si="7"/>
        <v>2983.55</v>
      </c>
      <c r="F108" s="41">
        <f t="shared" si="8"/>
        <v>59.671000000000006</v>
      </c>
      <c r="G108" s="41">
        <f t="shared" si="9"/>
        <v>223.76625000000001</v>
      </c>
      <c r="H108" s="41">
        <f>+INGENIERIA!Q108</f>
        <v>0</v>
      </c>
      <c r="I108" s="41">
        <f t="shared" si="10"/>
        <v>3266.9872500000001</v>
      </c>
      <c r="J108" s="41">
        <f t="shared" si="11"/>
        <v>522.71796000000006</v>
      </c>
      <c r="K108" s="41">
        <f t="shared" si="12"/>
        <v>3789.7052100000001</v>
      </c>
    </row>
    <row r="109" spans="1:11">
      <c r="A109" s="2" t="s">
        <v>222</v>
      </c>
      <c r="B109" s="1" t="s">
        <v>223</v>
      </c>
      <c r="C109" s="14">
        <v>5565.08</v>
      </c>
      <c r="E109" s="41">
        <f t="shared" si="7"/>
        <v>5565.08</v>
      </c>
      <c r="F109" s="41">
        <f t="shared" si="8"/>
        <v>111.30160000000001</v>
      </c>
      <c r="G109" s="41">
        <f t="shared" si="9"/>
        <v>417.38099999999997</v>
      </c>
      <c r="H109" s="41">
        <f>+INGENIERIA!Q109</f>
        <v>0</v>
      </c>
      <c r="I109" s="41">
        <f t="shared" si="10"/>
        <v>6093.7626</v>
      </c>
      <c r="J109" s="41">
        <f t="shared" si="11"/>
        <v>975.00201600000003</v>
      </c>
      <c r="K109" s="41">
        <f t="shared" si="12"/>
        <v>7068.7646160000004</v>
      </c>
    </row>
    <row r="110" spans="1:11" s="7" customFormat="1">
      <c r="A110" s="17" t="s">
        <v>131</v>
      </c>
      <c r="C110" s="7" t="s">
        <v>132</v>
      </c>
      <c r="E110" s="39" t="s">
        <v>132</v>
      </c>
      <c r="F110" s="39" t="s">
        <v>132</v>
      </c>
      <c r="G110" s="39" t="s">
        <v>132</v>
      </c>
      <c r="H110" s="39" t="s">
        <v>132</v>
      </c>
      <c r="I110" s="39" t="s">
        <v>132</v>
      </c>
      <c r="J110" s="39" t="s">
        <v>132</v>
      </c>
      <c r="K110" s="39" t="s">
        <v>132</v>
      </c>
    </row>
    <row r="111" spans="1:11">
      <c r="C111" s="19">
        <v>128701.43</v>
      </c>
      <c r="E111" s="42">
        <f>SUM(E65:E109)</f>
        <v>128701.43000000001</v>
      </c>
      <c r="F111" s="42">
        <f t="shared" ref="F111:K111" si="13">SUM(F65:F109)</f>
        <v>2574.0285999999996</v>
      </c>
      <c r="G111" s="42">
        <f t="shared" si="13"/>
        <v>9652.6072499999973</v>
      </c>
      <c r="H111" s="42">
        <f t="shared" si="13"/>
        <v>2634.2299999999996</v>
      </c>
      <c r="I111" s="42">
        <f t="shared" si="13"/>
        <v>143562.29584999999</v>
      </c>
      <c r="J111" s="42">
        <f t="shared" si="13"/>
        <v>22969.967336000009</v>
      </c>
      <c r="K111" s="42">
        <f t="shared" si="13"/>
        <v>166532.26318600005</v>
      </c>
    </row>
    <row r="113" spans="1:11" s="7" customFormat="1">
      <c r="A113" s="16"/>
      <c r="C113" s="7" t="s">
        <v>224</v>
      </c>
      <c r="E113" s="39" t="s">
        <v>224</v>
      </c>
      <c r="F113" s="39" t="s">
        <v>224</v>
      </c>
      <c r="G113" s="39" t="s">
        <v>224</v>
      </c>
      <c r="H113" s="39" t="s">
        <v>224</v>
      </c>
      <c r="I113" s="39" t="s">
        <v>224</v>
      </c>
      <c r="J113" s="39" t="s">
        <v>224</v>
      </c>
      <c r="K113" s="39" t="s">
        <v>224</v>
      </c>
    </row>
    <row r="114" spans="1:11" ht="13.5" thickBot="1">
      <c r="A114" s="17" t="s">
        <v>225</v>
      </c>
      <c r="B114" s="1" t="s">
        <v>226</v>
      </c>
      <c r="C114" s="19">
        <v>252004.1</v>
      </c>
      <c r="E114" s="43">
        <f>+E62+E111</f>
        <v>252004.1</v>
      </c>
      <c r="F114" s="43">
        <f t="shared" ref="F114:K114" si="14">+F62+F111</f>
        <v>5040.0820000000003</v>
      </c>
      <c r="G114" s="43">
        <f t="shared" si="14"/>
        <v>18900.307500000003</v>
      </c>
      <c r="H114" s="43">
        <f t="shared" si="14"/>
        <v>2634.2299999999996</v>
      </c>
      <c r="I114" s="43">
        <f t="shared" si="14"/>
        <v>278578.71950000001</v>
      </c>
      <c r="J114" s="43">
        <f t="shared" si="14"/>
        <v>44572.595120000013</v>
      </c>
      <c r="K114" s="43">
        <f t="shared" si="14"/>
        <v>323151.31461999996</v>
      </c>
    </row>
    <row r="115" spans="1:11" ht="12" thickTop="1"/>
    <row r="116" spans="1:11">
      <c r="C116" s="1" t="s">
        <v>226</v>
      </c>
    </row>
    <row r="117" spans="1:11">
      <c r="A117" s="2" t="s">
        <v>226</v>
      </c>
      <c r="B117" s="1" t="s">
        <v>226</v>
      </c>
      <c r="C117" s="18"/>
    </row>
  </sheetData>
  <autoFilter ref="A11:N62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7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56" sqref="C56"/>
    </sheetView>
  </sheetViews>
  <sheetFormatPr baseColWidth="10" defaultRowHeight="11.25"/>
  <cols>
    <col min="1" max="1" width="8.140625" style="2" customWidth="1"/>
    <col min="2" max="2" width="26.85546875" style="1" customWidth="1"/>
    <col min="3" max="3" width="11.7109375" style="1" customWidth="1"/>
    <col min="4" max="4" width="10.42578125" style="1" customWidth="1"/>
    <col min="5" max="5" width="9.5703125" style="1" customWidth="1"/>
    <col min="6" max="6" width="12.85546875" style="1" customWidth="1"/>
    <col min="7" max="7" width="13" style="1" customWidth="1"/>
    <col min="8" max="9" width="15" style="1" bestFit="1" customWidth="1"/>
    <col min="10" max="10" width="13.42578125" style="1" customWidth="1"/>
    <col min="11" max="11" width="13.140625" style="1" customWidth="1"/>
    <col min="12" max="12" width="12" style="1" customWidth="1"/>
    <col min="13" max="13" width="11.7109375" style="1" customWidth="1"/>
    <col min="14" max="14" width="11" style="1" customWidth="1"/>
    <col min="15" max="15" width="8.7109375" style="1" customWidth="1"/>
    <col min="16" max="16" width="9.42578125" style="1" customWidth="1"/>
    <col min="17" max="17" width="9.5703125" style="1" customWidth="1"/>
    <col min="18" max="18" width="9.7109375" style="1" customWidth="1"/>
    <col min="19" max="19" width="12.85546875" style="1" customWidth="1"/>
    <col min="20" max="20" width="11.28515625" style="1" customWidth="1"/>
    <col min="21" max="21" width="10.140625" style="1" customWidth="1"/>
    <col min="22" max="22" width="9.85546875" style="1" customWidth="1"/>
    <col min="23" max="23" width="14.42578125" style="1" customWidth="1"/>
    <col min="24" max="24" width="12.5703125" style="1" customWidth="1"/>
    <col min="25" max="16384" width="11.42578125" style="1"/>
  </cols>
  <sheetData>
    <row r="1" spans="1:24" ht="18" customHeight="1">
      <c r="A1" s="3" t="s">
        <v>0</v>
      </c>
      <c r="B1" s="47" t="s">
        <v>226</v>
      </c>
      <c r="C1" s="48"/>
      <c r="D1" s="48"/>
      <c r="E1" s="48"/>
    </row>
    <row r="2" spans="1:24" ht="24.95" customHeight="1">
      <c r="A2" s="4" t="s">
        <v>1</v>
      </c>
      <c r="B2" s="21" t="s">
        <v>2</v>
      </c>
      <c r="C2" s="22"/>
      <c r="D2" s="22"/>
      <c r="E2" s="22"/>
    </row>
    <row r="3" spans="1:24" ht="15.75">
      <c r="B3" s="23" t="s">
        <v>3</v>
      </c>
      <c r="C3" s="24"/>
      <c r="D3" s="24"/>
      <c r="E3" s="24"/>
      <c r="F3" s="7"/>
    </row>
    <row r="4" spans="1:24" ht="15">
      <c r="B4" s="25" t="s">
        <v>4</v>
      </c>
      <c r="C4" s="24"/>
      <c r="D4" s="24"/>
      <c r="E4" s="24"/>
      <c r="F4" s="7"/>
    </row>
    <row r="5" spans="1:24">
      <c r="B5" s="6" t="s">
        <v>5</v>
      </c>
    </row>
    <row r="6" spans="1:24">
      <c r="B6" s="6" t="s">
        <v>6</v>
      </c>
    </row>
    <row r="8" spans="1:2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999.66</v>
      </c>
      <c r="D12" s="14">
        <v>166.61</v>
      </c>
      <c r="E12" s="14">
        <v>0</v>
      </c>
      <c r="F12" s="14">
        <v>3609.19</v>
      </c>
      <c r="G12" s="14">
        <v>0</v>
      </c>
      <c r="H12" s="14">
        <v>4775.46</v>
      </c>
      <c r="I12" s="14">
        <v>0</v>
      </c>
      <c r="J12" s="14">
        <v>0</v>
      </c>
      <c r="K12" s="14">
        <v>0</v>
      </c>
      <c r="L12" s="14">
        <v>0</v>
      </c>
      <c r="M12" s="14">
        <v>764.65</v>
      </c>
      <c r="N12" s="14">
        <v>90.27</v>
      </c>
      <c r="O12" s="14">
        <v>0</v>
      </c>
      <c r="P12" s="14">
        <v>0</v>
      </c>
      <c r="Q12" s="14">
        <v>0</v>
      </c>
      <c r="R12" s="14">
        <v>0.14000000000000001</v>
      </c>
      <c r="S12" s="14">
        <v>0</v>
      </c>
      <c r="T12" s="14">
        <v>0</v>
      </c>
      <c r="U12" s="14">
        <v>0</v>
      </c>
      <c r="V12" s="14">
        <v>0</v>
      </c>
      <c r="W12" s="14">
        <v>855.06</v>
      </c>
      <c r="X12" s="14">
        <v>3920.4</v>
      </c>
    </row>
    <row r="13" spans="1:24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7267.93</v>
      </c>
      <c r="G13" s="14">
        <v>0</v>
      </c>
      <c r="H13" s="14">
        <v>11934.62</v>
      </c>
      <c r="I13" s="14">
        <v>15</v>
      </c>
      <c r="J13" s="14">
        <v>0</v>
      </c>
      <c r="K13" s="14">
        <v>507.46</v>
      </c>
      <c r="L13" s="14">
        <v>0</v>
      </c>
      <c r="M13" s="14">
        <v>2733.22</v>
      </c>
      <c r="N13" s="14">
        <v>360.26</v>
      </c>
      <c r="O13" s="14">
        <v>0</v>
      </c>
      <c r="P13" s="14">
        <v>0</v>
      </c>
      <c r="Q13" s="14">
        <v>0</v>
      </c>
      <c r="R13" s="14">
        <v>0.08</v>
      </c>
      <c r="S13" s="14">
        <v>0</v>
      </c>
      <c r="T13" s="14">
        <v>0</v>
      </c>
      <c r="U13" s="14">
        <v>0</v>
      </c>
      <c r="V13" s="14">
        <v>0</v>
      </c>
      <c r="W13" s="14">
        <v>3616.02</v>
      </c>
      <c r="X13" s="14">
        <v>8318.6</v>
      </c>
    </row>
    <row r="14" spans="1:24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769</v>
      </c>
      <c r="G14" s="14">
        <v>0</v>
      </c>
      <c r="H14" s="14">
        <v>1795.69</v>
      </c>
      <c r="I14" s="14">
        <v>0</v>
      </c>
      <c r="J14" s="14">
        <v>0</v>
      </c>
      <c r="K14" s="14">
        <v>358.34</v>
      </c>
      <c r="L14" s="14">
        <v>0</v>
      </c>
      <c r="M14" s="14">
        <v>151.52000000000001</v>
      </c>
      <c r="N14" s="14">
        <v>149.94999999999999</v>
      </c>
      <c r="O14" s="14">
        <v>0</v>
      </c>
      <c r="P14" s="14">
        <v>0</v>
      </c>
      <c r="Q14" s="14">
        <v>0</v>
      </c>
      <c r="R14" s="15">
        <v>-0.12</v>
      </c>
      <c r="S14" s="14">
        <v>0</v>
      </c>
      <c r="T14" s="14">
        <v>0</v>
      </c>
      <c r="U14" s="14">
        <v>0</v>
      </c>
      <c r="V14" s="14">
        <v>0</v>
      </c>
      <c r="W14" s="14">
        <v>659.69</v>
      </c>
      <c r="X14" s="14">
        <v>1136</v>
      </c>
    </row>
    <row r="15" spans="1:24">
      <c r="A15" s="2" t="s">
        <v>39</v>
      </c>
      <c r="B15" s="1" t="s">
        <v>40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1026.69</v>
      </c>
      <c r="I15" s="14">
        <v>15</v>
      </c>
      <c r="J15" s="14">
        <v>0</v>
      </c>
      <c r="K15" s="14">
        <v>467.79</v>
      </c>
      <c r="L15" s="15">
        <v>-18.41</v>
      </c>
      <c r="M15" s="14">
        <v>0</v>
      </c>
      <c r="N15" s="14">
        <v>25.53</v>
      </c>
      <c r="O15" s="14">
        <v>0</v>
      </c>
      <c r="P15" s="14">
        <v>0</v>
      </c>
      <c r="Q15" s="14">
        <v>0</v>
      </c>
      <c r="R15" s="15">
        <v>-0.02</v>
      </c>
      <c r="S15" s="14">
        <v>0</v>
      </c>
      <c r="T15" s="14">
        <v>0</v>
      </c>
      <c r="U15" s="14">
        <v>0</v>
      </c>
      <c r="V15" s="14">
        <v>0</v>
      </c>
      <c r="W15" s="14">
        <v>489.89</v>
      </c>
      <c r="X15" s="14">
        <v>536.79999999999995</v>
      </c>
    </row>
    <row r="16" spans="1:24">
      <c r="A16" s="2" t="s">
        <v>41</v>
      </c>
      <c r="B16" s="1" t="s">
        <v>42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1026.69</v>
      </c>
      <c r="I16" s="14">
        <v>0</v>
      </c>
      <c r="J16" s="14">
        <v>500</v>
      </c>
      <c r="K16" s="14">
        <v>0</v>
      </c>
      <c r="L16" s="15">
        <v>-18.41</v>
      </c>
      <c r="M16" s="14">
        <v>0</v>
      </c>
      <c r="N16" s="14">
        <v>134.80000000000001</v>
      </c>
      <c r="O16" s="14">
        <v>0</v>
      </c>
      <c r="P16" s="14">
        <v>0</v>
      </c>
      <c r="Q16" s="14">
        <v>0</v>
      </c>
      <c r="R16" s="14">
        <v>0.01</v>
      </c>
      <c r="S16" s="14">
        <v>273.08999999999997</v>
      </c>
      <c r="T16" s="14">
        <v>0</v>
      </c>
      <c r="U16" s="14">
        <v>0</v>
      </c>
      <c r="V16" s="14">
        <v>0</v>
      </c>
      <c r="W16" s="14">
        <v>889.49</v>
      </c>
      <c r="X16" s="14">
        <v>137.19999999999999</v>
      </c>
    </row>
    <row r="17" spans="1:24">
      <c r="A17" s="2" t="s">
        <v>43</v>
      </c>
      <c r="B17" s="1" t="s">
        <v>44</v>
      </c>
      <c r="C17" s="14">
        <v>799.98</v>
      </c>
      <c r="D17" s="14">
        <v>133.33000000000001</v>
      </c>
      <c r="E17" s="14">
        <v>0</v>
      </c>
      <c r="F17" s="14">
        <v>0</v>
      </c>
      <c r="G17" s="14">
        <v>0</v>
      </c>
      <c r="H17" s="14">
        <v>933.31</v>
      </c>
      <c r="I17" s="14">
        <v>0</v>
      </c>
      <c r="J17" s="14">
        <v>0</v>
      </c>
      <c r="K17" s="14">
        <v>0</v>
      </c>
      <c r="L17" s="15">
        <v>-33.450000000000003</v>
      </c>
      <c r="M17" s="14">
        <v>0</v>
      </c>
      <c r="N17" s="14">
        <v>23.17</v>
      </c>
      <c r="O17" s="14">
        <v>0</v>
      </c>
      <c r="P17" s="14">
        <v>0</v>
      </c>
      <c r="Q17" s="14">
        <v>0</v>
      </c>
      <c r="R17" s="15">
        <v>-0.01</v>
      </c>
      <c r="S17" s="14">
        <v>0</v>
      </c>
      <c r="T17" s="14">
        <v>0</v>
      </c>
      <c r="U17" s="14">
        <v>0</v>
      </c>
      <c r="V17" s="14">
        <v>0</v>
      </c>
      <c r="W17" s="14">
        <v>-10.29</v>
      </c>
      <c r="X17" s="14">
        <v>943.6</v>
      </c>
    </row>
    <row r="18" spans="1:24">
      <c r="A18" s="2" t="s">
        <v>45</v>
      </c>
      <c r="B18" s="1" t="s">
        <v>46</v>
      </c>
      <c r="C18" s="14">
        <v>4000.02</v>
      </c>
      <c r="D18" s="14">
        <v>666.67</v>
      </c>
      <c r="E18" s="14">
        <v>0</v>
      </c>
      <c r="F18" s="14">
        <v>0</v>
      </c>
      <c r="G18" s="14">
        <v>0</v>
      </c>
      <c r="H18" s="14">
        <v>4666.6899999999996</v>
      </c>
      <c r="I18" s="14">
        <v>0</v>
      </c>
      <c r="J18" s="14">
        <v>0</v>
      </c>
      <c r="K18" s="14">
        <v>0</v>
      </c>
      <c r="L18" s="14">
        <v>0</v>
      </c>
      <c r="M18" s="14">
        <v>741.42</v>
      </c>
      <c r="N18" s="14">
        <v>360.26</v>
      </c>
      <c r="O18" s="14">
        <v>0</v>
      </c>
      <c r="P18" s="14">
        <v>2000</v>
      </c>
      <c r="Q18" s="14">
        <v>0</v>
      </c>
      <c r="R18" s="14">
        <v>0.01</v>
      </c>
      <c r="S18" s="14">
        <v>0</v>
      </c>
      <c r="T18" s="14">
        <v>0</v>
      </c>
      <c r="U18" s="14">
        <v>1000</v>
      </c>
      <c r="V18" s="14">
        <v>0</v>
      </c>
      <c r="W18" s="14">
        <v>4101.6899999999996</v>
      </c>
      <c r="X18" s="14">
        <v>565</v>
      </c>
    </row>
    <row r="19" spans="1:24">
      <c r="A19" s="2" t="s">
        <v>47</v>
      </c>
      <c r="B19" s="1" t="s">
        <v>48</v>
      </c>
      <c r="C19" s="14">
        <v>1602</v>
      </c>
      <c r="D19" s="14">
        <v>267</v>
      </c>
      <c r="E19" s="14">
        <v>0</v>
      </c>
      <c r="F19" s="14">
        <v>0</v>
      </c>
      <c r="G19" s="14">
        <v>0</v>
      </c>
      <c r="H19" s="14">
        <v>1869</v>
      </c>
      <c r="I19" s="14">
        <v>0</v>
      </c>
      <c r="J19" s="14">
        <v>0</v>
      </c>
      <c r="K19" s="14">
        <v>0</v>
      </c>
      <c r="L19" s="14">
        <v>0</v>
      </c>
      <c r="M19" s="14">
        <v>163.25</v>
      </c>
      <c r="N19" s="14">
        <v>50.17</v>
      </c>
      <c r="O19" s="14">
        <v>0</v>
      </c>
      <c r="P19" s="14">
        <v>0</v>
      </c>
      <c r="Q19" s="14">
        <v>0</v>
      </c>
      <c r="R19" s="14">
        <v>0.11</v>
      </c>
      <c r="S19" s="14">
        <v>496.67</v>
      </c>
      <c r="T19" s="14">
        <v>0</v>
      </c>
      <c r="U19" s="14">
        <v>300</v>
      </c>
      <c r="V19" s="14">
        <v>0</v>
      </c>
      <c r="W19" s="14">
        <v>1010.2</v>
      </c>
      <c r="X19" s="14">
        <v>858.8</v>
      </c>
    </row>
    <row r="20" spans="1:24">
      <c r="A20" s="2" t="s">
        <v>49</v>
      </c>
      <c r="B20" s="1" t="s">
        <v>50</v>
      </c>
      <c r="C20" s="14">
        <v>1602</v>
      </c>
      <c r="D20" s="14">
        <v>267</v>
      </c>
      <c r="E20" s="14">
        <v>333.75</v>
      </c>
      <c r="F20" s="14">
        <v>0</v>
      </c>
      <c r="G20" s="14">
        <v>0</v>
      </c>
      <c r="H20" s="14">
        <v>2202.75</v>
      </c>
      <c r="I20" s="14">
        <v>0</v>
      </c>
      <c r="J20" s="14">
        <v>0</v>
      </c>
      <c r="K20" s="14">
        <v>0</v>
      </c>
      <c r="L20" s="14">
        <v>0</v>
      </c>
      <c r="M20" s="14">
        <v>202.98</v>
      </c>
      <c r="N20" s="14">
        <v>58.73</v>
      </c>
      <c r="O20" s="14">
        <v>0</v>
      </c>
      <c r="P20" s="14">
        <v>0</v>
      </c>
      <c r="Q20" s="14">
        <v>0</v>
      </c>
      <c r="R20" s="15">
        <v>-0.16</v>
      </c>
      <c r="S20" s="14">
        <v>0</v>
      </c>
      <c r="T20" s="14">
        <v>0</v>
      </c>
      <c r="U20" s="14">
        <v>0</v>
      </c>
      <c r="V20" s="14">
        <v>0</v>
      </c>
      <c r="W20" s="14">
        <v>261.55</v>
      </c>
      <c r="X20" s="14">
        <v>1941.2</v>
      </c>
    </row>
    <row r="21" spans="1:24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0</v>
      </c>
      <c r="F21" s="14">
        <v>688.36</v>
      </c>
      <c r="G21" s="14">
        <v>0</v>
      </c>
      <c r="H21" s="14">
        <v>1715.05</v>
      </c>
      <c r="I21" s="14">
        <v>0</v>
      </c>
      <c r="J21" s="14">
        <v>470.86</v>
      </c>
      <c r="K21" s="14">
        <v>0</v>
      </c>
      <c r="L21" s="14">
        <v>0</v>
      </c>
      <c r="M21" s="14">
        <v>138.62</v>
      </c>
      <c r="N21" s="14">
        <v>63.36</v>
      </c>
      <c r="O21" s="14">
        <v>0</v>
      </c>
      <c r="P21" s="14">
        <v>0</v>
      </c>
      <c r="Q21" s="14">
        <v>0</v>
      </c>
      <c r="R21" s="14">
        <v>0.01</v>
      </c>
      <c r="S21" s="14">
        <v>0</v>
      </c>
      <c r="T21" s="14">
        <v>0</v>
      </c>
      <c r="U21" s="14">
        <v>0</v>
      </c>
      <c r="V21" s="14">
        <v>0</v>
      </c>
      <c r="W21" s="14">
        <v>672.85</v>
      </c>
      <c r="X21" s="14">
        <v>1042.2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1026.69</v>
      </c>
      <c r="I22" s="14">
        <v>0</v>
      </c>
      <c r="J22" s="14">
        <v>0</v>
      </c>
      <c r="K22" s="14">
        <v>0</v>
      </c>
      <c r="L22" s="15">
        <v>-18.41</v>
      </c>
      <c r="M22" s="14">
        <v>0</v>
      </c>
      <c r="N22" s="14">
        <v>83.47</v>
      </c>
      <c r="O22" s="14">
        <v>0</v>
      </c>
      <c r="P22" s="14">
        <v>0</v>
      </c>
      <c r="Q22" s="14">
        <v>0</v>
      </c>
      <c r="R22" s="15">
        <v>-0.17</v>
      </c>
      <c r="S22" s="14">
        <v>0</v>
      </c>
      <c r="T22" s="14">
        <v>0</v>
      </c>
      <c r="U22" s="14">
        <v>0</v>
      </c>
      <c r="V22" s="14">
        <v>0</v>
      </c>
      <c r="W22" s="14">
        <v>64.89</v>
      </c>
      <c r="X22" s="14">
        <v>961.8</v>
      </c>
    </row>
    <row r="23" spans="1:24">
      <c r="A23" s="2" t="s">
        <v>55</v>
      </c>
      <c r="B23" s="1" t="s">
        <v>56</v>
      </c>
      <c r="C23" s="14">
        <v>4000.02</v>
      </c>
      <c r="D23" s="14">
        <v>666.67</v>
      </c>
      <c r="E23" s="14">
        <v>0</v>
      </c>
      <c r="F23" s="14">
        <v>560</v>
      </c>
      <c r="G23" s="14">
        <v>0</v>
      </c>
      <c r="H23" s="14">
        <v>5226.6899999999996</v>
      </c>
      <c r="I23" s="14">
        <v>0</v>
      </c>
      <c r="J23" s="14">
        <v>0</v>
      </c>
      <c r="K23" s="14">
        <v>0</v>
      </c>
      <c r="L23" s="14">
        <v>0</v>
      </c>
      <c r="M23" s="14">
        <v>870.62</v>
      </c>
      <c r="N23" s="14">
        <v>360.26</v>
      </c>
      <c r="O23" s="14">
        <v>0</v>
      </c>
      <c r="P23" s="14">
        <v>0</v>
      </c>
      <c r="Q23" s="14">
        <v>0</v>
      </c>
      <c r="R23" s="14">
        <v>0.01</v>
      </c>
      <c r="S23" s="14">
        <v>0</v>
      </c>
      <c r="T23" s="14">
        <v>0</v>
      </c>
      <c r="U23" s="14">
        <v>0</v>
      </c>
      <c r="V23" s="14">
        <v>0</v>
      </c>
      <c r="W23" s="14">
        <v>1230.8900000000001</v>
      </c>
      <c r="X23" s="14">
        <v>3995.8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0</v>
      </c>
      <c r="J24" s="14">
        <v>0</v>
      </c>
      <c r="K24" s="14">
        <v>0</v>
      </c>
      <c r="L24" s="15">
        <v>-18.41</v>
      </c>
      <c r="M24" s="14">
        <v>0</v>
      </c>
      <c r="N24" s="14">
        <v>25.48</v>
      </c>
      <c r="O24" s="14">
        <v>0</v>
      </c>
      <c r="P24" s="14">
        <v>0</v>
      </c>
      <c r="Q24" s="14">
        <v>0</v>
      </c>
      <c r="R24" s="14">
        <v>0.02</v>
      </c>
      <c r="S24" s="14">
        <v>0</v>
      </c>
      <c r="T24" s="14">
        <v>0</v>
      </c>
      <c r="U24" s="14">
        <v>0</v>
      </c>
      <c r="V24" s="14">
        <v>0</v>
      </c>
      <c r="W24" s="14">
        <v>7.09</v>
      </c>
      <c r="X24" s="14">
        <v>1019.6</v>
      </c>
    </row>
    <row r="25" spans="1:24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0</v>
      </c>
      <c r="K25" s="14">
        <v>0</v>
      </c>
      <c r="L25" s="15">
        <v>-18.41</v>
      </c>
      <c r="M25" s="14">
        <v>0</v>
      </c>
      <c r="N25" s="14">
        <v>104.38</v>
      </c>
      <c r="O25" s="14">
        <v>0</v>
      </c>
      <c r="P25" s="14">
        <v>0</v>
      </c>
      <c r="Q25" s="14">
        <v>0</v>
      </c>
      <c r="R25" s="14">
        <v>0.12</v>
      </c>
      <c r="S25" s="14">
        <v>0</v>
      </c>
      <c r="T25" s="14">
        <v>0</v>
      </c>
      <c r="U25" s="14">
        <v>0</v>
      </c>
      <c r="V25" s="14">
        <v>0</v>
      </c>
      <c r="W25" s="14">
        <v>86.09</v>
      </c>
      <c r="X25" s="14">
        <v>940.6</v>
      </c>
    </row>
    <row r="26" spans="1:24">
      <c r="A26" s="2" t="s">
        <v>61</v>
      </c>
      <c r="B26" s="1" t="s">
        <v>62</v>
      </c>
      <c r="C26" s="14">
        <v>2400</v>
      </c>
      <c r="D26" s="14">
        <v>400</v>
      </c>
      <c r="E26" s="14">
        <v>0</v>
      </c>
      <c r="F26" s="14">
        <v>0</v>
      </c>
      <c r="G26" s="14">
        <v>0</v>
      </c>
      <c r="H26" s="14">
        <v>2800</v>
      </c>
      <c r="I26" s="14">
        <v>0</v>
      </c>
      <c r="J26" s="14">
        <v>0</v>
      </c>
      <c r="K26" s="14">
        <v>0</v>
      </c>
      <c r="L26" s="14">
        <v>0</v>
      </c>
      <c r="M26" s="14">
        <v>342.69</v>
      </c>
      <c r="N26" s="14">
        <v>77.13</v>
      </c>
      <c r="O26" s="14">
        <v>0</v>
      </c>
      <c r="P26" s="14">
        <v>0</v>
      </c>
      <c r="Q26" s="14">
        <v>0</v>
      </c>
      <c r="R26" s="15">
        <v>-0.02</v>
      </c>
      <c r="S26" s="14">
        <v>0</v>
      </c>
      <c r="T26" s="14">
        <v>0</v>
      </c>
      <c r="U26" s="14">
        <v>0</v>
      </c>
      <c r="V26" s="14">
        <v>0</v>
      </c>
      <c r="W26" s="14">
        <v>419.8</v>
      </c>
      <c r="X26" s="14">
        <v>2380.1999999999998</v>
      </c>
    </row>
    <row r="27" spans="1:24">
      <c r="A27" s="2" t="s">
        <v>63</v>
      </c>
      <c r="B27" s="1" t="s">
        <v>64</v>
      </c>
      <c r="C27" s="14">
        <v>880.02</v>
      </c>
      <c r="D27" s="14">
        <v>146.66999999999999</v>
      </c>
      <c r="E27" s="14">
        <v>0</v>
      </c>
      <c r="F27" s="14">
        <v>1100</v>
      </c>
      <c r="G27" s="14">
        <v>0</v>
      </c>
      <c r="H27" s="14">
        <v>2126.69</v>
      </c>
      <c r="I27" s="14">
        <v>0</v>
      </c>
      <c r="J27" s="14">
        <v>58.91</v>
      </c>
      <c r="K27" s="14">
        <v>0</v>
      </c>
      <c r="L27" s="14">
        <v>0</v>
      </c>
      <c r="M27" s="14">
        <v>207.29</v>
      </c>
      <c r="N27" s="14">
        <v>25.48</v>
      </c>
      <c r="O27" s="14">
        <v>0</v>
      </c>
      <c r="P27" s="14">
        <v>0</v>
      </c>
      <c r="Q27" s="14">
        <v>0</v>
      </c>
      <c r="R27" s="14">
        <v>0.01</v>
      </c>
      <c r="S27" s="14">
        <v>0</v>
      </c>
      <c r="T27" s="14">
        <v>0</v>
      </c>
      <c r="U27" s="14">
        <v>0</v>
      </c>
      <c r="V27" s="14">
        <v>0</v>
      </c>
      <c r="W27" s="14">
        <v>291.69</v>
      </c>
      <c r="X27" s="14">
        <v>1835</v>
      </c>
    </row>
    <row r="28" spans="1:24">
      <c r="A28" s="2" t="s">
        <v>65</v>
      </c>
      <c r="B28" s="1" t="s">
        <v>66</v>
      </c>
      <c r="C28" s="14">
        <v>1399.98</v>
      </c>
      <c r="D28" s="14">
        <v>233.33</v>
      </c>
      <c r="E28" s="14">
        <v>291.66000000000003</v>
      </c>
      <c r="F28" s="14">
        <v>0</v>
      </c>
      <c r="G28" s="14">
        <v>0</v>
      </c>
      <c r="H28" s="14">
        <v>1924.97</v>
      </c>
      <c r="I28" s="14">
        <v>0</v>
      </c>
      <c r="J28" s="14">
        <v>0</v>
      </c>
      <c r="K28" s="14">
        <v>0</v>
      </c>
      <c r="L28" s="14">
        <v>0</v>
      </c>
      <c r="M28" s="14">
        <v>158.21</v>
      </c>
      <c r="N28" s="14">
        <v>41.34</v>
      </c>
      <c r="O28" s="14">
        <v>0</v>
      </c>
      <c r="P28" s="14">
        <v>0</v>
      </c>
      <c r="Q28" s="14">
        <v>0</v>
      </c>
      <c r="R28" s="14">
        <v>0.02</v>
      </c>
      <c r="S28" s="14">
        <v>0</v>
      </c>
      <c r="T28" s="14">
        <v>0</v>
      </c>
      <c r="U28" s="14">
        <v>0</v>
      </c>
      <c r="V28" s="14">
        <v>0</v>
      </c>
      <c r="W28" s="14">
        <v>199.57</v>
      </c>
      <c r="X28" s="14">
        <v>1725.4</v>
      </c>
    </row>
    <row r="29" spans="1:24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0</v>
      </c>
      <c r="F29" s="14">
        <v>11327.51</v>
      </c>
      <c r="G29" s="14">
        <v>0</v>
      </c>
      <c r="H29" s="14">
        <v>12354.2</v>
      </c>
      <c r="I29" s="14">
        <v>0</v>
      </c>
      <c r="J29" s="14">
        <v>649.46</v>
      </c>
      <c r="K29" s="14">
        <v>0</v>
      </c>
      <c r="L29" s="14">
        <v>0</v>
      </c>
      <c r="M29" s="14">
        <v>2859.1</v>
      </c>
      <c r="N29" s="14">
        <v>68.739999999999995</v>
      </c>
      <c r="O29" s="14">
        <v>0</v>
      </c>
      <c r="P29" s="14">
        <v>0</v>
      </c>
      <c r="Q29" s="14">
        <v>0</v>
      </c>
      <c r="R29" s="14">
        <v>0.1</v>
      </c>
      <c r="S29" s="14">
        <v>0</v>
      </c>
      <c r="T29" s="14">
        <v>0</v>
      </c>
      <c r="U29" s="14">
        <v>0</v>
      </c>
      <c r="V29" s="14">
        <v>0</v>
      </c>
      <c r="W29" s="14">
        <v>3577.4</v>
      </c>
      <c r="X29" s="14">
        <v>8776.7999999999993</v>
      </c>
    </row>
    <row r="30" spans="1:24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0</v>
      </c>
      <c r="K30" s="14">
        <v>0</v>
      </c>
      <c r="L30" s="15">
        <v>-18.41</v>
      </c>
      <c r="M30" s="14">
        <v>0</v>
      </c>
      <c r="N30" s="14">
        <v>87.65</v>
      </c>
      <c r="O30" s="14">
        <v>0</v>
      </c>
      <c r="P30" s="14">
        <v>0</v>
      </c>
      <c r="Q30" s="14">
        <v>0</v>
      </c>
      <c r="R30" s="14">
        <v>0.05</v>
      </c>
      <c r="S30" s="14">
        <v>0</v>
      </c>
      <c r="T30" s="14">
        <v>0</v>
      </c>
      <c r="U30" s="14">
        <v>0</v>
      </c>
      <c r="V30" s="14">
        <v>0</v>
      </c>
      <c r="W30" s="14">
        <v>69.290000000000006</v>
      </c>
      <c r="X30" s="14">
        <v>957.4</v>
      </c>
    </row>
    <row r="31" spans="1:24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0</v>
      </c>
      <c r="F31" s="14">
        <v>956.25</v>
      </c>
      <c r="G31" s="14">
        <v>0</v>
      </c>
      <c r="H31" s="14">
        <v>1982.94</v>
      </c>
      <c r="I31" s="14">
        <v>0</v>
      </c>
      <c r="J31" s="14">
        <v>0</v>
      </c>
      <c r="K31" s="14">
        <v>0</v>
      </c>
      <c r="L31" s="14">
        <v>0</v>
      </c>
      <c r="M31" s="14">
        <v>181.53</v>
      </c>
      <c r="N31" s="14">
        <v>68.41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249.94</v>
      </c>
      <c r="X31" s="14">
        <v>1733</v>
      </c>
    </row>
    <row r="32" spans="1:24">
      <c r="A32" s="2" t="s">
        <v>73</v>
      </c>
      <c r="B32" s="1" t="s">
        <v>74</v>
      </c>
      <c r="C32" s="14">
        <v>1399.98</v>
      </c>
      <c r="D32" s="14">
        <v>233.33</v>
      </c>
      <c r="E32" s="14">
        <v>0</v>
      </c>
      <c r="F32" s="14">
        <v>3353.2</v>
      </c>
      <c r="G32" s="14">
        <v>0</v>
      </c>
      <c r="H32" s="14">
        <v>4986.51</v>
      </c>
      <c r="I32" s="14">
        <v>0</v>
      </c>
      <c r="J32" s="14">
        <v>0</v>
      </c>
      <c r="K32" s="14">
        <v>0</v>
      </c>
      <c r="L32" s="14">
        <v>0</v>
      </c>
      <c r="M32" s="14">
        <v>814.13</v>
      </c>
      <c r="N32" s="14">
        <v>166.91</v>
      </c>
      <c r="O32" s="14">
        <v>0</v>
      </c>
      <c r="P32" s="14">
        <v>0</v>
      </c>
      <c r="Q32" s="14">
        <v>0</v>
      </c>
      <c r="R32" s="14">
        <v>7.0000000000000007E-2</v>
      </c>
      <c r="S32" s="14">
        <v>0</v>
      </c>
      <c r="T32" s="14">
        <v>0</v>
      </c>
      <c r="U32" s="14">
        <v>0</v>
      </c>
      <c r="V32" s="14">
        <v>0</v>
      </c>
      <c r="W32" s="14">
        <v>981.11</v>
      </c>
      <c r="X32" s="14">
        <v>4005.4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0</v>
      </c>
      <c r="J33" s="14">
        <v>802.69</v>
      </c>
      <c r="K33" s="14">
        <v>0</v>
      </c>
      <c r="L33" s="15">
        <v>-18.41</v>
      </c>
      <c r="M33" s="14">
        <v>0</v>
      </c>
      <c r="N33" s="14">
        <v>72.17</v>
      </c>
      <c r="O33" s="14">
        <v>0</v>
      </c>
      <c r="P33" s="14">
        <v>0</v>
      </c>
      <c r="Q33" s="14">
        <v>0</v>
      </c>
      <c r="R33" s="15">
        <v>-0.16</v>
      </c>
      <c r="S33" s="14">
        <v>0</v>
      </c>
      <c r="T33" s="14">
        <v>0</v>
      </c>
      <c r="U33" s="14">
        <v>0</v>
      </c>
      <c r="V33" s="14">
        <v>0</v>
      </c>
      <c r="W33" s="14">
        <v>856.29</v>
      </c>
      <c r="X33" s="14">
        <v>170.4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0</v>
      </c>
      <c r="F34" s="14">
        <v>2239.34</v>
      </c>
      <c r="G34" s="14">
        <v>0</v>
      </c>
      <c r="H34" s="14">
        <v>3266.03</v>
      </c>
      <c r="I34" s="14">
        <v>0</v>
      </c>
      <c r="J34" s="14">
        <v>0</v>
      </c>
      <c r="K34" s="14">
        <v>0</v>
      </c>
      <c r="L34" s="14">
        <v>0</v>
      </c>
      <c r="M34" s="14">
        <v>442.23</v>
      </c>
      <c r="N34" s="14">
        <v>95.24</v>
      </c>
      <c r="O34" s="14">
        <v>0</v>
      </c>
      <c r="P34" s="14">
        <v>0</v>
      </c>
      <c r="Q34" s="14">
        <v>0</v>
      </c>
      <c r="R34" s="15">
        <v>-0.04</v>
      </c>
      <c r="S34" s="14">
        <v>0</v>
      </c>
      <c r="T34" s="14">
        <v>0</v>
      </c>
      <c r="U34" s="14">
        <v>0</v>
      </c>
      <c r="V34" s="14">
        <v>0</v>
      </c>
      <c r="W34" s="14">
        <v>537.42999999999995</v>
      </c>
      <c r="X34" s="14">
        <v>2728.6</v>
      </c>
    </row>
    <row r="35" spans="1:24">
      <c r="A35" s="2" t="s">
        <v>79</v>
      </c>
      <c r="B35" s="1" t="s">
        <v>80</v>
      </c>
      <c r="C35" s="14">
        <v>999.96</v>
      </c>
      <c r="D35" s="14">
        <v>166.66</v>
      </c>
      <c r="E35" s="14">
        <v>0</v>
      </c>
      <c r="F35" s="14">
        <v>0</v>
      </c>
      <c r="G35" s="14">
        <v>0</v>
      </c>
      <c r="H35" s="14">
        <v>1166.6199999999999</v>
      </c>
      <c r="I35" s="14">
        <v>0</v>
      </c>
      <c r="J35" s="14">
        <v>0</v>
      </c>
      <c r="K35" s="14">
        <v>0</v>
      </c>
      <c r="L35" s="14">
        <v>0</v>
      </c>
      <c r="M35" s="14">
        <v>3.57</v>
      </c>
      <c r="N35" s="14">
        <v>28.96</v>
      </c>
      <c r="O35" s="14">
        <v>0</v>
      </c>
      <c r="P35" s="14">
        <v>0</v>
      </c>
      <c r="Q35" s="14">
        <v>0</v>
      </c>
      <c r="R35" s="15">
        <v>-0.11</v>
      </c>
      <c r="S35" s="14">
        <v>0</v>
      </c>
      <c r="T35" s="14">
        <v>0</v>
      </c>
      <c r="U35" s="14">
        <v>0</v>
      </c>
      <c r="V35" s="14">
        <v>0</v>
      </c>
      <c r="W35" s="14">
        <v>32.42</v>
      </c>
      <c r="X35" s="14">
        <v>1134.2</v>
      </c>
    </row>
    <row r="36" spans="1:24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1723.5</v>
      </c>
      <c r="G36" s="14">
        <v>0</v>
      </c>
      <c r="H36" s="14">
        <v>2750.19</v>
      </c>
      <c r="I36" s="14">
        <v>0</v>
      </c>
      <c r="J36" s="14">
        <v>0</v>
      </c>
      <c r="K36" s="14">
        <v>0</v>
      </c>
      <c r="L36" s="14">
        <v>0</v>
      </c>
      <c r="M36" s="14">
        <v>332.05</v>
      </c>
      <c r="N36" s="14">
        <v>98.81</v>
      </c>
      <c r="O36" s="14">
        <v>0</v>
      </c>
      <c r="P36" s="14">
        <v>0</v>
      </c>
      <c r="Q36" s="14">
        <v>0</v>
      </c>
      <c r="R36" s="15">
        <v>-7.0000000000000007E-2</v>
      </c>
      <c r="S36" s="14">
        <v>0</v>
      </c>
      <c r="T36" s="14">
        <v>0</v>
      </c>
      <c r="U36" s="14">
        <v>0</v>
      </c>
      <c r="V36" s="14">
        <v>0</v>
      </c>
      <c r="W36" s="14">
        <v>430.79</v>
      </c>
      <c r="X36" s="14">
        <v>2319.4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0</v>
      </c>
      <c r="F37" s="14">
        <v>196.51</v>
      </c>
      <c r="G37" s="14">
        <v>0</v>
      </c>
      <c r="H37" s="14">
        <v>1223.2</v>
      </c>
      <c r="I37" s="14">
        <v>0</v>
      </c>
      <c r="J37" s="14">
        <v>0</v>
      </c>
      <c r="K37" s="14">
        <v>0</v>
      </c>
      <c r="L37" s="14">
        <v>0</v>
      </c>
      <c r="M37" s="14">
        <v>9.73</v>
      </c>
      <c r="N37" s="14">
        <v>156.97</v>
      </c>
      <c r="O37" s="14">
        <v>0</v>
      </c>
      <c r="P37" s="14">
        <v>0</v>
      </c>
      <c r="Q37" s="14">
        <v>0</v>
      </c>
      <c r="R37" s="15">
        <v>-0.1</v>
      </c>
      <c r="S37" s="14">
        <v>0</v>
      </c>
      <c r="T37" s="14">
        <v>0</v>
      </c>
      <c r="U37" s="14">
        <v>0</v>
      </c>
      <c r="V37" s="14">
        <v>0</v>
      </c>
      <c r="W37" s="14">
        <v>166.6</v>
      </c>
      <c r="X37" s="14">
        <v>1056.5999999999999</v>
      </c>
    </row>
    <row r="38" spans="1:24">
      <c r="A38" s="2" t="s">
        <v>85</v>
      </c>
      <c r="B38" s="1" t="s">
        <v>86</v>
      </c>
      <c r="C38" s="14">
        <v>1602</v>
      </c>
      <c r="D38" s="14">
        <v>267</v>
      </c>
      <c r="E38" s="14">
        <v>0</v>
      </c>
      <c r="F38" s="14">
        <v>0</v>
      </c>
      <c r="G38" s="14">
        <v>0</v>
      </c>
      <c r="H38" s="14">
        <v>1869</v>
      </c>
      <c r="I38" s="14">
        <v>0</v>
      </c>
      <c r="J38" s="14">
        <v>0</v>
      </c>
      <c r="K38" s="14">
        <v>0</v>
      </c>
      <c r="L38" s="14">
        <v>0</v>
      </c>
      <c r="M38" s="14">
        <v>163.25</v>
      </c>
      <c r="N38" s="14">
        <v>63.13</v>
      </c>
      <c r="O38" s="14">
        <v>0</v>
      </c>
      <c r="P38" s="14">
        <v>0</v>
      </c>
      <c r="Q38" s="14">
        <v>0</v>
      </c>
      <c r="R38" s="14">
        <v>0.02</v>
      </c>
      <c r="S38" s="14">
        <v>0</v>
      </c>
      <c r="T38" s="14">
        <v>0</v>
      </c>
      <c r="U38" s="14">
        <v>0</v>
      </c>
      <c r="V38" s="14">
        <v>0</v>
      </c>
      <c r="W38" s="14">
        <v>226.4</v>
      </c>
      <c r="X38" s="14">
        <v>1642.6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0</v>
      </c>
      <c r="F39" s="14">
        <v>2500</v>
      </c>
      <c r="G39" s="14">
        <v>0</v>
      </c>
      <c r="H39" s="14">
        <v>3526.69</v>
      </c>
      <c r="I39" s="14">
        <v>0</v>
      </c>
      <c r="J39" s="14">
        <v>0</v>
      </c>
      <c r="K39" s="14">
        <v>0</v>
      </c>
      <c r="L39" s="14">
        <v>0</v>
      </c>
      <c r="M39" s="14">
        <v>497.91</v>
      </c>
      <c r="N39" s="14">
        <v>109.62</v>
      </c>
      <c r="O39" s="14">
        <v>0</v>
      </c>
      <c r="P39" s="14">
        <v>0</v>
      </c>
      <c r="Q39" s="14">
        <v>0</v>
      </c>
      <c r="R39" s="15">
        <v>-0.04</v>
      </c>
      <c r="S39" s="14">
        <v>0</v>
      </c>
      <c r="T39" s="14">
        <v>0</v>
      </c>
      <c r="U39" s="14">
        <v>0</v>
      </c>
      <c r="V39" s="14">
        <v>0</v>
      </c>
      <c r="W39" s="14">
        <v>607.49</v>
      </c>
      <c r="X39" s="14">
        <v>2919.2</v>
      </c>
    </row>
    <row r="40" spans="1:24">
      <c r="A40" s="2" t="s">
        <v>89</v>
      </c>
      <c r="B40" s="1" t="s">
        <v>90</v>
      </c>
      <c r="C40" s="14">
        <v>1400.04</v>
      </c>
      <c r="D40" s="14">
        <v>233.34</v>
      </c>
      <c r="E40" s="14">
        <v>0</v>
      </c>
      <c r="F40" s="14">
        <v>570.57000000000005</v>
      </c>
      <c r="G40" s="14">
        <v>0</v>
      </c>
      <c r="H40" s="14">
        <v>2203.9499999999998</v>
      </c>
      <c r="I40" s="14">
        <v>0</v>
      </c>
      <c r="J40" s="14">
        <v>0</v>
      </c>
      <c r="K40" s="14">
        <v>0</v>
      </c>
      <c r="L40" s="14">
        <v>0</v>
      </c>
      <c r="M40" s="14">
        <v>221.13</v>
      </c>
      <c r="N40" s="14">
        <v>225.42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446.55</v>
      </c>
      <c r="X40" s="14">
        <v>1757.4</v>
      </c>
    </row>
    <row r="41" spans="1:24">
      <c r="A41" s="2" t="s">
        <v>91</v>
      </c>
      <c r="B41" s="1" t="s">
        <v>92</v>
      </c>
      <c r="C41" s="14">
        <v>999.96</v>
      </c>
      <c r="D41" s="14">
        <v>166.66</v>
      </c>
      <c r="E41" s="14">
        <v>0</v>
      </c>
      <c r="F41" s="14">
        <v>0</v>
      </c>
      <c r="G41" s="14">
        <v>0</v>
      </c>
      <c r="H41" s="14">
        <v>1166.6199999999999</v>
      </c>
      <c r="I41" s="14">
        <v>0</v>
      </c>
      <c r="J41" s="14">
        <v>0</v>
      </c>
      <c r="K41" s="14">
        <v>0</v>
      </c>
      <c r="L41" s="14">
        <v>0</v>
      </c>
      <c r="M41" s="14">
        <v>3.57</v>
      </c>
      <c r="N41" s="14">
        <v>28.96</v>
      </c>
      <c r="O41" s="14">
        <v>0</v>
      </c>
      <c r="P41" s="14">
        <v>0</v>
      </c>
      <c r="Q41" s="14">
        <v>0</v>
      </c>
      <c r="R41" s="14">
        <v>0.09</v>
      </c>
      <c r="S41" s="14">
        <v>0</v>
      </c>
      <c r="T41" s="14">
        <v>0</v>
      </c>
      <c r="U41" s="14">
        <v>0</v>
      </c>
      <c r="V41" s="14">
        <v>0</v>
      </c>
      <c r="W41" s="14">
        <v>32.619999999999997</v>
      </c>
      <c r="X41" s="14">
        <v>1134</v>
      </c>
    </row>
    <row r="42" spans="1:24">
      <c r="A42" s="2" t="s">
        <v>93</v>
      </c>
      <c r="B42" s="1" t="s">
        <v>94</v>
      </c>
      <c r="C42" s="14">
        <v>876.48</v>
      </c>
      <c r="D42" s="14">
        <v>146.08000000000001</v>
      </c>
      <c r="E42" s="14">
        <v>0</v>
      </c>
      <c r="F42" s="14">
        <v>0</v>
      </c>
      <c r="G42" s="14">
        <v>0</v>
      </c>
      <c r="H42" s="14">
        <v>1022.56</v>
      </c>
      <c r="I42" s="14">
        <v>0</v>
      </c>
      <c r="J42" s="14">
        <v>0</v>
      </c>
      <c r="K42" s="14">
        <v>0</v>
      </c>
      <c r="L42" s="15">
        <v>-25.36</v>
      </c>
      <c r="M42" s="14">
        <v>0</v>
      </c>
      <c r="N42" s="14">
        <v>57.02</v>
      </c>
      <c r="O42" s="14">
        <v>0</v>
      </c>
      <c r="P42" s="14">
        <v>0</v>
      </c>
      <c r="Q42" s="14">
        <v>0</v>
      </c>
      <c r="R42" s="14">
        <v>0.1</v>
      </c>
      <c r="S42" s="14">
        <v>0</v>
      </c>
      <c r="T42" s="14">
        <v>0</v>
      </c>
      <c r="U42" s="14">
        <v>0</v>
      </c>
      <c r="V42" s="14">
        <v>0</v>
      </c>
      <c r="W42" s="14">
        <v>31.76</v>
      </c>
      <c r="X42" s="14">
        <v>990.8</v>
      </c>
    </row>
    <row r="43" spans="1:24">
      <c r="A43" s="2" t="s">
        <v>95</v>
      </c>
      <c r="B43" s="1" t="s">
        <v>96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1022.56</v>
      </c>
      <c r="I43" s="14">
        <v>0</v>
      </c>
      <c r="J43" s="14">
        <v>0</v>
      </c>
      <c r="K43" s="14">
        <v>0</v>
      </c>
      <c r="L43" s="15">
        <v>-25.36</v>
      </c>
      <c r="M43" s="14">
        <v>0</v>
      </c>
      <c r="N43" s="14">
        <v>134.6</v>
      </c>
      <c r="O43" s="14">
        <v>0</v>
      </c>
      <c r="P43" s="14">
        <v>260</v>
      </c>
      <c r="Q43" s="14">
        <v>0</v>
      </c>
      <c r="R43" s="15">
        <v>-0.08</v>
      </c>
      <c r="S43" s="14">
        <v>0</v>
      </c>
      <c r="T43" s="14">
        <v>0</v>
      </c>
      <c r="U43" s="14">
        <v>0</v>
      </c>
      <c r="V43" s="14">
        <v>0</v>
      </c>
      <c r="W43" s="14">
        <v>369.16</v>
      </c>
      <c r="X43" s="14">
        <v>653.4</v>
      </c>
    </row>
    <row r="44" spans="1:24">
      <c r="A44" s="2" t="s">
        <v>97</v>
      </c>
      <c r="B44" s="1" t="s">
        <v>98</v>
      </c>
      <c r="C44" s="14">
        <v>1399.98</v>
      </c>
      <c r="D44" s="14">
        <v>233.33</v>
      </c>
      <c r="E44" s="14">
        <v>291.66000000000003</v>
      </c>
      <c r="F44" s="14">
        <v>0</v>
      </c>
      <c r="G44" s="14">
        <v>0</v>
      </c>
      <c r="H44" s="14">
        <v>1924.97</v>
      </c>
      <c r="I44" s="14">
        <v>0</v>
      </c>
      <c r="J44" s="14">
        <v>0</v>
      </c>
      <c r="K44" s="14">
        <v>0</v>
      </c>
      <c r="L44" s="14">
        <v>0</v>
      </c>
      <c r="M44" s="14">
        <v>158.21</v>
      </c>
      <c r="N44" s="14">
        <v>41.04</v>
      </c>
      <c r="O44" s="14">
        <v>0</v>
      </c>
      <c r="P44" s="14">
        <v>0</v>
      </c>
      <c r="Q44" s="14">
        <v>0</v>
      </c>
      <c r="R44" s="14">
        <v>0.12</v>
      </c>
      <c r="S44" s="14">
        <v>0</v>
      </c>
      <c r="T44" s="14">
        <v>0</v>
      </c>
      <c r="U44" s="14">
        <v>0</v>
      </c>
      <c r="V44" s="14">
        <v>0</v>
      </c>
      <c r="W44" s="14">
        <v>199.37</v>
      </c>
      <c r="X44" s="14">
        <v>1725.6</v>
      </c>
    </row>
    <row r="45" spans="1:24">
      <c r="A45" s="2" t="s">
        <v>99</v>
      </c>
      <c r="B45" s="1" t="s">
        <v>100</v>
      </c>
      <c r="C45" s="14">
        <v>999.66</v>
      </c>
      <c r="D45" s="14">
        <v>166.61</v>
      </c>
      <c r="E45" s="14">
        <v>0</v>
      </c>
      <c r="F45" s="14">
        <v>1756.29</v>
      </c>
      <c r="G45" s="14">
        <v>0</v>
      </c>
      <c r="H45" s="14">
        <v>2922.56</v>
      </c>
      <c r="I45" s="14">
        <v>0</v>
      </c>
      <c r="J45" s="14">
        <v>0</v>
      </c>
      <c r="K45" s="14">
        <v>0</v>
      </c>
      <c r="L45" s="14">
        <v>0</v>
      </c>
      <c r="M45" s="14">
        <v>368.87</v>
      </c>
      <c r="N45" s="14">
        <v>121.54</v>
      </c>
      <c r="O45" s="14">
        <v>0</v>
      </c>
      <c r="P45" s="14">
        <v>0</v>
      </c>
      <c r="Q45" s="14">
        <v>0</v>
      </c>
      <c r="R45" s="14">
        <v>0.15</v>
      </c>
      <c r="S45" s="14">
        <v>0</v>
      </c>
      <c r="T45" s="14">
        <v>0</v>
      </c>
      <c r="U45" s="14">
        <v>0</v>
      </c>
      <c r="V45" s="14">
        <v>0</v>
      </c>
      <c r="W45" s="14">
        <v>490.56</v>
      </c>
      <c r="X45" s="14">
        <v>2432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1026.69</v>
      </c>
      <c r="I46" s="14">
        <v>15</v>
      </c>
      <c r="J46" s="14">
        <v>0</v>
      </c>
      <c r="K46" s="14">
        <v>450</v>
      </c>
      <c r="L46" s="15">
        <v>-18.41</v>
      </c>
      <c r="M46" s="14">
        <v>0</v>
      </c>
      <c r="N46" s="14">
        <v>226.71</v>
      </c>
      <c r="O46" s="14">
        <v>0</v>
      </c>
      <c r="P46" s="14">
        <v>250</v>
      </c>
      <c r="Q46" s="14">
        <v>0</v>
      </c>
      <c r="R46" s="15">
        <v>-0.01</v>
      </c>
      <c r="S46" s="14">
        <v>0</v>
      </c>
      <c r="T46" s="14">
        <v>0</v>
      </c>
      <c r="U46" s="14">
        <v>0</v>
      </c>
      <c r="V46" s="14">
        <v>0</v>
      </c>
      <c r="W46" s="14">
        <v>923.29</v>
      </c>
      <c r="X46" s="14">
        <v>103.4</v>
      </c>
    </row>
    <row r="47" spans="1:24">
      <c r="A47" s="2" t="s">
        <v>103</v>
      </c>
      <c r="B47" s="1" t="s">
        <v>104</v>
      </c>
      <c r="C47" s="14">
        <v>1602</v>
      </c>
      <c r="D47" s="14">
        <v>267</v>
      </c>
      <c r="E47" s="14">
        <v>0</v>
      </c>
      <c r="F47" s="14">
        <v>0</v>
      </c>
      <c r="G47" s="14">
        <v>0</v>
      </c>
      <c r="H47" s="14">
        <v>1869</v>
      </c>
      <c r="I47" s="14">
        <v>0</v>
      </c>
      <c r="J47" s="14">
        <v>0</v>
      </c>
      <c r="K47" s="14">
        <v>0</v>
      </c>
      <c r="L47" s="14">
        <v>0</v>
      </c>
      <c r="M47" s="14">
        <v>163.25</v>
      </c>
      <c r="N47" s="14">
        <v>47.95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211.2</v>
      </c>
      <c r="X47" s="14">
        <v>1657.8</v>
      </c>
    </row>
    <row r="48" spans="1:24">
      <c r="A48" s="2" t="s">
        <v>105</v>
      </c>
      <c r="B48" s="1" t="s">
        <v>106</v>
      </c>
      <c r="C48" s="14">
        <v>999.66</v>
      </c>
      <c r="D48" s="14">
        <v>166.61</v>
      </c>
      <c r="E48" s="14">
        <v>0</v>
      </c>
      <c r="F48" s="14">
        <v>2180.56</v>
      </c>
      <c r="G48" s="14">
        <v>0</v>
      </c>
      <c r="H48" s="14">
        <v>3346.83</v>
      </c>
      <c r="I48" s="14">
        <v>0</v>
      </c>
      <c r="J48" s="14">
        <v>0</v>
      </c>
      <c r="K48" s="14">
        <v>0</v>
      </c>
      <c r="L48" s="14">
        <v>0</v>
      </c>
      <c r="M48" s="14">
        <v>459.49</v>
      </c>
      <c r="N48" s="14">
        <v>75.5</v>
      </c>
      <c r="O48" s="14">
        <v>0</v>
      </c>
      <c r="P48" s="14">
        <v>0</v>
      </c>
      <c r="Q48" s="14">
        <v>0</v>
      </c>
      <c r="R48" s="14">
        <v>0.04</v>
      </c>
      <c r="S48" s="14">
        <v>0</v>
      </c>
      <c r="T48" s="14">
        <v>0</v>
      </c>
      <c r="U48" s="14">
        <v>0</v>
      </c>
      <c r="V48" s="14">
        <v>0</v>
      </c>
      <c r="W48" s="14">
        <v>535.03</v>
      </c>
      <c r="X48" s="14">
        <v>2811.8</v>
      </c>
    </row>
    <row r="49" spans="1:24">
      <c r="A49" s="2" t="s">
        <v>107</v>
      </c>
      <c r="B49" s="1" t="s">
        <v>108</v>
      </c>
      <c r="C49" s="14">
        <v>999.66</v>
      </c>
      <c r="D49" s="14">
        <v>166.61</v>
      </c>
      <c r="E49" s="14">
        <v>0</v>
      </c>
      <c r="F49" s="14">
        <v>1864.75</v>
      </c>
      <c r="G49" s="14">
        <v>0</v>
      </c>
      <c r="H49" s="14">
        <v>3031.02</v>
      </c>
      <c r="I49" s="14">
        <v>0</v>
      </c>
      <c r="J49" s="14">
        <v>0</v>
      </c>
      <c r="K49" s="14">
        <v>0</v>
      </c>
      <c r="L49" s="14">
        <v>0</v>
      </c>
      <c r="M49" s="14">
        <v>392.04</v>
      </c>
      <c r="N49" s="14">
        <v>72.84</v>
      </c>
      <c r="O49" s="14">
        <v>0</v>
      </c>
      <c r="P49" s="14">
        <v>0</v>
      </c>
      <c r="Q49" s="14">
        <v>0</v>
      </c>
      <c r="R49" s="15">
        <v>-0.06</v>
      </c>
      <c r="S49" s="14">
        <v>0</v>
      </c>
      <c r="T49" s="14">
        <v>0</v>
      </c>
      <c r="U49" s="14">
        <v>0</v>
      </c>
      <c r="V49" s="14">
        <v>0</v>
      </c>
      <c r="W49" s="14">
        <v>464.82</v>
      </c>
      <c r="X49" s="14">
        <v>2566.1999999999998</v>
      </c>
    </row>
    <row r="50" spans="1:24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0</v>
      </c>
      <c r="F50" s="14">
        <v>0</v>
      </c>
      <c r="G50" s="14">
        <v>0</v>
      </c>
      <c r="H50" s="14">
        <v>1026.69</v>
      </c>
      <c r="I50" s="14">
        <v>0</v>
      </c>
      <c r="J50" s="14">
        <v>0</v>
      </c>
      <c r="K50" s="14">
        <v>0</v>
      </c>
      <c r="L50" s="15">
        <v>-18.41</v>
      </c>
      <c r="M50" s="14">
        <v>0</v>
      </c>
      <c r="N50" s="14">
        <v>155.88</v>
      </c>
      <c r="O50" s="14">
        <v>0</v>
      </c>
      <c r="P50" s="14">
        <v>700</v>
      </c>
      <c r="Q50" s="14">
        <v>0</v>
      </c>
      <c r="R50" s="14">
        <v>0.02</v>
      </c>
      <c r="S50" s="14">
        <v>0</v>
      </c>
      <c r="T50" s="14">
        <v>0</v>
      </c>
      <c r="U50" s="14">
        <v>0</v>
      </c>
      <c r="V50" s="14">
        <v>0</v>
      </c>
      <c r="W50" s="14">
        <v>837.49</v>
      </c>
      <c r="X50" s="14">
        <v>189.2</v>
      </c>
    </row>
    <row r="51" spans="1:24">
      <c r="A51" s="2" t="s">
        <v>111</v>
      </c>
      <c r="B51" s="1" t="s">
        <v>112</v>
      </c>
      <c r="C51" s="14">
        <v>1285.74</v>
      </c>
      <c r="D51" s="14">
        <v>214.29</v>
      </c>
      <c r="E51" s="14">
        <v>0</v>
      </c>
      <c r="F51" s="14">
        <v>0</v>
      </c>
      <c r="G51" s="14">
        <v>0</v>
      </c>
      <c r="H51" s="14">
        <v>1500.03</v>
      </c>
      <c r="I51" s="14">
        <v>0</v>
      </c>
      <c r="J51" s="14">
        <v>0</v>
      </c>
      <c r="K51" s="14">
        <v>0</v>
      </c>
      <c r="L51" s="14">
        <v>0</v>
      </c>
      <c r="M51" s="14">
        <v>56.27</v>
      </c>
      <c r="N51" s="14">
        <v>46.25</v>
      </c>
      <c r="O51" s="14">
        <v>0</v>
      </c>
      <c r="P51" s="14">
        <v>0</v>
      </c>
      <c r="Q51" s="14">
        <v>0</v>
      </c>
      <c r="R51" s="15">
        <v>-0.09</v>
      </c>
      <c r="S51" s="14">
        <v>0</v>
      </c>
      <c r="T51" s="14">
        <v>0</v>
      </c>
      <c r="U51" s="14">
        <v>0</v>
      </c>
      <c r="V51" s="14">
        <v>0</v>
      </c>
      <c r="W51" s="14">
        <v>102.43</v>
      </c>
      <c r="X51" s="14">
        <v>1397.6</v>
      </c>
    </row>
    <row r="52" spans="1:24">
      <c r="A52" s="2" t="s">
        <v>113</v>
      </c>
      <c r="B52" s="1" t="s">
        <v>114</v>
      </c>
      <c r="C52" s="14">
        <v>1602</v>
      </c>
      <c r="D52" s="14">
        <v>267</v>
      </c>
      <c r="E52" s="14">
        <v>600.75</v>
      </c>
      <c r="F52" s="14">
        <v>467</v>
      </c>
      <c r="G52" s="14">
        <v>0</v>
      </c>
      <c r="H52" s="14">
        <v>2936.75</v>
      </c>
      <c r="I52" s="14">
        <v>0</v>
      </c>
      <c r="J52" s="14">
        <v>355.52</v>
      </c>
      <c r="K52" s="14">
        <v>0</v>
      </c>
      <c r="L52" s="14">
        <v>0</v>
      </c>
      <c r="M52" s="14">
        <v>350.51</v>
      </c>
      <c r="N52" s="14">
        <v>54.84</v>
      </c>
      <c r="O52" s="14">
        <v>0</v>
      </c>
      <c r="P52" s="14">
        <v>0</v>
      </c>
      <c r="Q52" s="14">
        <v>0</v>
      </c>
      <c r="R52" s="15">
        <v>-0.12</v>
      </c>
      <c r="S52" s="14">
        <v>0</v>
      </c>
      <c r="T52" s="14">
        <v>0</v>
      </c>
      <c r="U52" s="14">
        <v>0</v>
      </c>
      <c r="V52" s="14">
        <v>0</v>
      </c>
      <c r="W52" s="14">
        <v>760.75</v>
      </c>
      <c r="X52" s="14">
        <v>2176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0</v>
      </c>
      <c r="F53" s="14">
        <v>0</v>
      </c>
      <c r="G53" s="14">
        <v>0</v>
      </c>
      <c r="H53" s="14">
        <v>1026.69</v>
      </c>
      <c r="I53" s="14">
        <v>0</v>
      </c>
      <c r="J53" s="14">
        <v>0</v>
      </c>
      <c r="K53" s="14">
        <v>0</v>
      </c>
      <c r="L53" s="15">
        <v>-18.41</v>
      </c>
      <c r="M53" s="14">
        <v>0</v>
      </c>
      <c r="N53" s="14">
        <v>133.99</v>
      </c>
      <c r="O53" s="14">
        <v>0</v>
      </c>
      <c r="P53" s="14">
        <v>500</v>
      </c>
      <c r="Q53" s="14">
        <v>0</v>
      </c>
      <c r="R53" s="15">
        <v>-0.09</v>
      </c>
      <c r="S53" s="14">
        <v>0</v>
      </c>
      <c r="T53" s="14">
        <v>0</v>
      </c>
      <c r="U53" s="14">
        <v>0</v>
      </c>
      <c r="V53" s="14">
        <v>0</v>
      </c>
      <c r="W53" s="14">
        <v>615.49</v>
      </c>
      <c r="X53" s="14">
        <v>411.2</v>
      </c>
    </row>
    <row r="54" spans="1:24">
      <c r="A54" s="2" t="s">
        <v>117</v>
      </c>
      <c r="B54" s="1" t="s">
        <v>118</v>
      </c>
      <c r="C54" s="14">
        <v>999.66</v>
      </c>
      <c r="D54" s="14">
        <v>166.61</v>
      </c>
      <c r="E54" s="14">
        <v>0</v>
      </c>
      <c r="F54" s="14">
        <v>934.02</v>
      </c>
      <c r="G54" s="14">
        <v>0</v>
      </c>
      <c r="H54" s="14">
        <v>2100.29</v>
      </c>
      <c r="I54" s="14">
        <v>0</v>
      </c>
      <c r="J54" s="14">
        <v>0</v>
      </c>
      <c r="K54" s="14">
        <v>0</v>
      </c>
      <c r="L54" s="14">
        <v>0</v>
      </c>
      <c r="M54" s="14">
        <v>202.56</v>
      </c>
      <c r="N54" s="14">
        <v>58.91</v>
      </c>
      <c r="O54" s="14">
        <v>0</v>
      </c>
      <c r="P54" s="14">
        <v>0</v>
      </c>
      <c r="Q54" s="14">
        <v>0</v>
      </c>
      <c r="R54" s="15">
        <v>-0.18</v>
      </c>
      <c r="S54" s="14">
        <v>0</v>
      </c>
      <c r="T54" s="14">
        <v>0</v>
      </c>
      <c r="U54" s="14">
        <v>0</v>
      </c>
      <c r="V54" s="14">
        <v>0</v>
      </c>
      <c r="W54" s="14">
        <v>261.29000000000002</v>
      </c>
      <c r="X54" s="14">
        <v>1839</v>
      </c>
    </row>
    <row r="55" spans="1:24">
      <c r="A55" s="2" t="s">
        <v>119</v>
      </c>
      <c r="B55" s="1" t="s">
        <v>120</v>
      </c>
      <c r="C55" s="14">
        <v>799.98</v>
      </c>
      <c r="D55" s="14">
        <v>133.33000000000001</v>
      </c>
      <c r="E55" s="14">
        <v>0</v>
      </c>
      <c r="F55" s="14">
        <v>1800</v>
      </c>
      <c r="G55" s="14">
        <v>0</v>
      </c>
      <c r="H55" s="14">
        <v>2733.31</v>
      </c>
      <c r="I55" s="14">
        <v>0</v>
      </c>
      <c r="J55" s="14">
        <v>0</v>
      </c>
      <c r="K55" s="14">
        <v>0</v>
      </c>
      <c r="L55" s="14">
        <v>0</v>
      </c>
      <c r="M55" s="14">
        <v>328.45</v>
      </c>
      <c r="N55" s="14">
        <v>83.92</v>
      </c>
      <c r="O55" s="14">
        <v>0</v>
      </c>
      <c r="P55" s="14">
        <v>0</v>
      </c>
      <c r="Q55" s="14">
        <v>0</v>
      </c>
      <c r="R55" s="15">
        <v>-0.06</v>
      </c>
      <c r="S55" s="14">
        <v>0</v>
      </c>
      <c r="T55" s="14">
        <v>0</v>
      </c>
      <c r="U55" s="14">
        <v>0</v>
      </c>
      <c r="V55" s="14">
        <v>0</v>
      </c>
      <c r="W55" s="14">
        <v>412.31</v>
      </c>
      <c r="X55" s="14">
        <v>2321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1026.69</v>
      </c>
      <c r="I56" s="14">
        <v>0</v>
      </c>
      <c r="J56" s="14">
        <v>0</v>
      </c>
      <c r="K56" s="14">
        <v>0</v>
      </c>
      <c r="L56" s="15">
        <v>-18.41</v>
      </c>
      <c r="M56" s="14">
        <v>0</v>
      </c>
      <c r="N56" s="14">
        <v>87.54</v>
      </c>
      <c r="O56" s="14">
        <v>0</v>
      </c>
      <c r="P56" s="14">
        <v>0</v>
      </c>
      <c r="Q56" s="14">
        <v>0</v>
      </c>
      <c r="R56" s="15">
        <v>-0.04</v>
      </c>
      <c r="S56" s="14">
        <v>0</v>
      </c>
      <c r="T56" s="14">
        <v>0</v>
      </c>
      <c r="U56" s="14">
        <v>0</v>
      </c>
      <c r="V56" s="14">
        <v>0</v>
      </c>
      <c r="W56" s="14">
        <v>69.09</v>
      </c>
      <c r="X56" s="14">
        <v>957.6</v>
      </c>
    </row>
    <row r="57" spans="1:24">
      <c r="A57" s="2" t="s">
        <v>123</v>
      </c>
      <c r="B57" s="1" t="s">
        <v>124</v>
      </c>
      <c r="C57" s="14">
        <v>880.02</v>
      </c>
      <c r="D57" s="14">
        <v>146.66999999999999</v>
      </c>
      <c r="E57" s="14">
        <v>0</v>
      </c>
      <c r="F57" s="14">
        <v>0</v>
      </c>
      <c r="G57" s="14">
        <v>0</v>
      </c>
      <c r="H57" s="14">
        <v>1026.69</v>
      </c>
      <c r="I57" s="14">
        <v>0</v>
      </c>
      <c r="J57" s="14">
        <v>0</v>
      </c>
      <c r="K57" s="14">
        <v>0</v>
      </c>
      <c r="L57" s="15">
        <v>-18.41</v>
      </c>
      <c r="M57" s="14">
        <v>0</v>
      </c>
      <c r="N57" s="14">
        <v>47.47</v>
      </c>
      <c r="O57" s="14">
        <v>0</v>
      </c>
      <c r="P57" s="14">
        <v>0</v>
      </c>
      <c r="Q57" s="14">
        <v>0</v>
      </c>
      <c r="R57" s="14">
        <v>0.03</v>
      </c>
      <c r="S57" s="14">
        <v>0</v>
      </c>
      <c r="T57" s="14">
        <v>0</v>
      </c>
      <c r="U57" s="14">
        <v>0</v>
      </c>
      <c r="V57" s="14">
        <v>0</v>
      </c>
      <c r="W57" s="14">
        <v>29.09</v>
      </c>
      <c r="X57" s="14">
        <v>997.6</v>
      </c>
    </row>
    <row r="58" spans="1:24">
      <c r="A58" s="2" t="s">
        <v>125</v>
      </c>
      <c r="B58" s="1" t="s">
        <v>126</v>
      </c>
      <c r="C58" s="14">
        <v>1400.04</v>
      </c>
      <c r="D58" s="14">
        <v>233.34</v>
      </c>
      <c r="E58" s="14">
        <v>0</v>
      </c>
      <c r="F58" s="14">
        <v>0</v>
      </c>
      <c r="G58" s="14">
        <v>0</v>
      </c>
      <c r="H58" s="14">
        <v>1633.38</v>
      </c>
      <c r="I58" s="14">
        <v>0</v>
      </c>
      <c r="J58" s="14">
        <v>0</v>
      </c>
      <c r="K58" s="14">
        <v>208.65</v>
      </c>
      <c r="L58" s="14">
        <v>0</v>
      </c>
      <c r="M58" s="14">
        <v>70.78</v>
      </c>
      <c r="N58" s="14">
        <v>129.87</v>
      </c>
      <c r="O58" s="14">
        <v>0</v>
      </c>
      <c r="P58" s="14">
        <v>205</v>
      </c>
      <c r="Q58" s="14">
        <v>0</v>
      </c>
      <c r="R58" s="14">
        <v>0.08</v>
      </c>
      <c r="S58" s="14">
        <v>0</v>
      </c>
      <c r="T58" s="14">
        <v>0</v>
      </c>
      <c r="U58" s="14">
        <v>0</v>
      </c>
      <c r="V58" s="14">
        <v>0</v>
      </c>
      <c r="W58" s="14">
        <v>614.38</v>
      </c>
      <c r="X58" s="14">
        <v>1019</v>
      </c>
    </row>
    <row r="59" spans="1:24">
      <c r="A59" s="2" t="s">
        <v>127</v>
      </c>
      <c r="B59" s="1" t="s">
        <v>128</v>
      </c>
      <c r="C59" s="14">
        <v>799.98</v>
      </c>
      <c r="D59" s="14">
        <v>133.33000000000001</v>
      </c>
      <c r="E59" s="14">
        <v>0</v>
      </c>
      <c r="F59" s="14">
        <v>1560</v>
      </c>
      <c r="G59" s="14">
        <v>0</v>
      </c>
      <c r="H59" s="14">
        <v>2493.31</v>
      </c>
      <c r="I59" s="14">
        <v>0</v>
      </c>
      <c r="J59" s="14">
        <v>0</v>
      </c>
      <c r="K59" s="14">
        <v>0</v>
      </c>
      <c r="L59" s="14">
        <v>0</v>
      </c>
      <c r="M59" s="14">
        <v>277.18</v>
      </c>
      <c r="N59" s="14">
        <v>79.97</v>
      </c>
      <c r="O59" s="14">
        <v>0</v>
      </c>
      <c r="P59" s="14">
        <v>0</v>
      </c>
      <c r="Q59" s="14">
        <v>0</v>
      </c>
      <c r="R59" s="15">
        <v>-0.04</v>
      </c>
      <c r="S59" s="14">
        <v>0</v>
      </c>
      <c r="T59" s="14">
        <v>0</v>
      </c>
      <c r="U59" s="14">
        <v>0</v>
      </c>
      <c r="V59" s="14">
        <v>0</v>
      </c>
      <c r="W59" s="14">
        <v>357.11</v>
      </c>
      <c r="X59" s="14">
        <v>2136.1999999999998</v>
      </c>
    </row>
    <row r="60" spans="1:24">
      <c r="A60" s="2" t="s">
        <v>129</v>
      </c>
      <c r="B60" s="1" t="s">
        <v>130</v>
      </c>
      <c r="C60" s="14">
        <v>999.66</v>
      </c>
      <c r="D60" s="14">
        <v>166.61</v>
      </c>
      <c r="E60" s="14">
        <v>0</v>
      </c>
      <c r="F60" s="14">
        <v>2812.68</v>
      </c>
      <c r="G60" s="14">
        <v>0</v>
      </c>
      <c r="H60" s="14">
        <v>3978.95</v>
      </c>
      <c r="I60" s="14">
        <v>0</v>
      </c>
      <c r="J60" s="14">
        <v>0</v>
      </c>
      <c r="K60" s="14">
        <v>0</v>
      </c>
      <c r="L60" s="14">
        <v>0</v>
      </c>
      <c r="M60" s="14">
        <v>594.51</v>
      </c>
      <c r="N60" s="14">
        <v>117.63</v>
      </c>
      <c r="O60" s="14">
        <v>0</v>
      </c>
      <c r="P60" s="14">
        <v>0</v>
      </c>
      <c r="Q60" s="14">
        <v>0</v>
      </c>
      <c r="R60" s="14">
        <v>0.01</v>
      </c>
      <c r="S60" s="14">
        <v>0</v>
      </c>
      <c r="T60" s="14">
        <v>0</v>
      </c>
      <c r="U60" s="14">
        <v>0</v>
      </c>
      <c r="V60" s="14">
        <v>0</v>
      </c>
      <c r="W60" s="14">
        <v>712.15</v>
      </c>
      <c r="X60" s="14">
        <v>3266.8</v>
      </c>
    </row>
    <row r="61" spans="1:24" s="7" customFormat="1">
      <c r="A61" s="17" t="s">
        <v>131</v>
      </c>
      <c r="C61" s="7" t="s">
        <v>132</v>
      </c>
      <c r="D61" s="7" t="s">
        <v>132</v>
      </c>
      <c r="E61" s="7" t="s">
        <v>132</v>
      </c>
      <c r="F61" s="7" t="s">
        <v>132</v>
      </c>
      <c r="G61" s="7" t="s">
        <v>132</v>
      </c>
      <c r="H61" s="7" t="s">
        <v>132</v>
      </c>
      <c r="I61" s="7" t="s">
        <v>132</v>
      </c>
      <c r="J61" s="7" t="s">
        <v>132</v>
      </c>
      <c r="K61" s="7" t="s">
        <v>132</v>
      </c>
      <c r="L61" s="7" t="s">
        <v>132</v>
      </c>
      <c r="M61" s="7" t="s">
        <v>132</v>
      </c>
      <c r="N61" s="7" t="s">
        <v>132</v>
      </c>
      <c r="O61" s="7" t="s">
        <v>132</v>
      </c>
      <c r="P61" s="7" t="s">
        <v>132</v>
      </c>
      <c r="Q61" s="7" t="s">
        <v>132</v>
      </c>
      <c r="R61" s="7" t="s">
        <v>132</v>
      </c>
      <c r="S61" s="7" t="s">
        <v>132</v>
      </c>
      <c r="T61" s="7" t="s">
        <v>132</v>
      </c>
      <c r="U61" s="7" t="s">
        <v>132</v>
      </c>
      <c r="V61" s="7" t="s">
        <v>132</v>
      </c>
      <c r="W61" s="7" t="s">
        <v>132</v>
      </c>
      <c r="X61" s="7" t="s">
        <v>132</v>
      </c>
    </row>
    <row r="62" spans="1:24">
      <c r="C62" s="19">
        <v>61327.02</v>
      </c>
      <c r="D62" s="19">
        <v>10221.17</v>
      </c>
      <c r="E62" s="19">
        <v>1517.82</v>
      </c>
      <c r="F62" s="19">
        <v>50236.66</v>
      </c>
      <c r="G62" s="19">
        <v>0</v>
      </c>
      <c r="H62" s="19">
        <v>123302.67</v>
      </c>
      <c r="I62" s="19">
        <v>45</v>
      </c>
      <c r="J62" s="19">
        <v>2837.44</v>
      </c>
      <c r="K62" s="19">
        <v>1992.24</v>
      </c>
      <c r="L62" s="20">
        <v>-305.08999999999997</v>
      </c>
      <c r="M62" s="19">
        <v>15424.79</v>
      </c>
      <c r="N62" s="19">
        <v>5078.5</v>
      </c>
      <c r="O62" s="19">
        <v>0</v>
      </c>
      <c r="P62" s="19">
        <v>3915</v>
      </c>
      <c r="Q62" s="19">
        <v>0</v>
      </c>
      <c r="R62" s="20">
        <v>-0.37</v>
      </c>
      <c r="S62" s="19">
        <v>769.76</v>
      </c>
      <c r="T62" s="19">
        <v>0</v>
      </c>
      <c r="U62" s="19">
        <v>1300</v>
      </c>
      <c r="V62" s="19">
        <v>0</v>
      </c>
      <c r="W62" s="19">
        <v>31057.27</v>
      </c>
      <c r="X62" s="19">
        <v>92245.4</v>
      </c>
    </row>
    <row r="64" spans="1:24">
      <c r="A64" s="12" t="s">
        <v>133</v>
      </c>
    </row>
    <row r="65" spans="1:24">
      <c r="A65" s="2" t="s">
        <v>134</v>
      </c>
      <c r="B65" s="1" t="s">
        <v>135</v>
      </c>
      <c r="C65" s="14">
        <v>572.46</v>
      </c>
      <c r="D65" s="14">
        <v>95.41</v>
      </c>
      <c r="E65" s="14">
        <v>0</v>
      </c>
      <c r="F65" s="14">
        <v>1587.87</v>
      </c>
      <c r="G65" s="14">
        <v>0</v>
      </c>
      <c r="H65" s="14">
        <v>2255.7399999999998</v>
      </c>
      <c r="I65" s="14">
        <v>0</v>
      </c>
      <c r="J65" s="14">
        <v>0</v>
      </c>
      <c r="K65" s="14">
        <v>0</v>
      </c>
      <c r="L65" s="14">
        <v>0</v>
      </c>
      <c r="M65" s="14">
        <v>230.41</v>
      </c>
      <c r="N65" s="14">
        <v>78.900000000000006</v>
      </c>
      <c r="O65" s="14">
        <v>22.56</v>
      </c>
      <c r="P65" s="14">
        <v>0</v>
      </c>
      <c r="Q65" s="14">
        <v>110.53</v>
      </c>
      <c r="R65" s="15">
        <v>-0.13</v>
      </c>
      <c r="S65" s="14">
        <v>0</v>
      </c>
      <c r="T65" s="14">
        <v>0</v>
      </c>
      <c r="U65" s="14">
        <v>0</v>
      </c>
      <c r="V65" s="14">
        <v>134.66999999999999</v>
      </c>
      <c r="W65" s="14">
        <v>576.94000000000005</v>
      </c>
      <c r="X65" s="14">
        <v>1678.8</v>
      </c>
    </row>
    <row r="66" spans="1:24">
      <c r="A66" s="2" t="s">
        <v>136</v>
      </c>
      <c r="B66" s="1" t="s">
        <v>137</v>
      </c>
      <c r="C66" s="14">
        <v>537.54</v>
      </c>
      <c r="D66" s="14">
        <v>89.59</v>
      </c>
      <c r="E66" s="14">
        <v>0</v>
      </c>
      <c r="F66" s="14">
        <v>4551.05</v>
      </c>
      <c r="G66" s="14">
        <v>0</v>
      </c>
      <c r="H66" s="14">
        <v>5178.18</v>
      </c>
      <c r="I66" s="14">
        <v>0</v>
      </c>
      <c r="J66" s="14">
        <v>0</v>
      </c>
      <c r="K66" s="14">
        <v>0</v>
      </c>
      <c r="L66" s="14">
        <v>0</v>
      </c>
      <c r="M66" s="14">
        <v>859.21</v>
      </c>
      <c r="N66" s="14">
        <v>158.38</v>
      </c>
      <c r="O66" s="14">
        <v>51.78</v>
      </c>
      <c r="P66" s="14">
        <v>0</v>
      </c>
      <c r="Q66" s="14">
        <v>253.73</v>
      </c>
      <c r="R66" s="14">
        <v>0.08</v>
      </c>
      <c r="S66" s="14">
        <v>0</v>
      </c>
      <c r="T66" s="14">
        <v>0</v>
      </c>
      <c r="U66" s="14">
        <v>0</v>
      </c>
      <c r="V66" s="14">
        <v>0</v>
      </c>
      <c r="W66" s="14">
        <v>1323.18</v>
      </c>
      <c r="X66" s="14">
        <v>3855</v>
      </c>
    </row>
    <row r="67" spans="1:24">
      <c r="A67" s="2" t="s">
        <v>138</v>
      </c>
      <c r="B67" s="1" t="s">
        <v>139</v>
      </c>
      <c r="C67" s="14">
        <v>447.95</v>
      </c>
      <c r="D67" s="14">
        <v>74.66</v>
      </c>
      <c r="E67" s="14">
        <v>0</v>
      </c>
      <c r="F67" s="14">
        <v>0</v>
      </c>
      <c r="G67" s="14">
        <v>0</v>
      </c>
      <c r="H67" s="14">
        <v>522.61</v>
      </c>
      <c r="I67" s="14">
        <v>0</v>
      </c>
      <c r="J67" s="14">
        <v>0</v>
      </c>
      <c r="K67" s="14">
        <v>0</v>
      </c>
      <c r="L67" s="15">
        <v>-65.349999999999994</v>
      </c>
      <c r="M67" s="14">
        <v>0</v>
      </c>
      <c r="N67" s="14">
        <v>68.28</v>
      </c>
      <c r="O67" s="14">
        <v>0</v>
      </c>
      <c r="P67" s="14">
        <v>0</v>
      </c>
      <c r="Q67" s="14">
        <v>0</v>
      </c>
      <c r="R67" s="14">
        <v>0.1</v>
      </c>
      <c r="S67" s="14">
        <v>0</v>
      </c>
      <c r="T67" s="14">
        <v>0</v>
      </c>
      <c r="U67" s="14">
        <v>0</v>
      </c>
      <c r="V67" s="14">
        <v>275.38</v>
      </c>
      <c r="W67" s="14">
        <v>278.41000000000003</v>
      </c>
      <c r="X67" s="14">
        <v>244.2</v>
      </c>
    </row>
    <row r="68" spans="1:24">
      <c r="A68" s="2" t="s">
        <v>140</v>
      </c>
      <c r="B68" s="1" t="s">
        <v>141</v>
      </c>
      <c r="C68" s="14">
        <v>480.24</v>
      </c>
      <c r="D68" s="14">
        <v>80.040000000000006</v>
      </c>
      <c r="E68" s="14">
        <v>0</v>
      </c>
      <c r="F68" s="14">
        <v>1157.76</v>
      </c>
      <c r="G68" s="14">
        <v>0</v>
      </c>
      <c r="H68" s="14">
        <v>1718.04</v>
      </c>
      <c r="I68" s="14">
        <v>0</v>
      </c>
      <c r="J68" s="14">
        <v>0</v>
      </c>
      <c r="K68" s="14">
        <v>0</v>
      </c>
      <c r="L68" s="14">
        <v>0</v>
      </c>
      <c r="M68" s="14">
        <v>139.1</v>
      </c>
      <c r="N68" s="14">
        <v>35.729999999999997</v>
      </c>
      <c r="O68" s="14">
        <v>17.18</v>
      </c>
      <c r="P68" s="14">
        <v>0</v>
      </c>
      <c r="Q68" s="14">
        <v>84.18</v>
      </c>
      <c r="R68" s="15">
        <v>-0.15</v>
      </c>
      <c r="S68" s="14">
        <v>0</v>
      </c>
      <c r="T68" s="14">
        <v>0</v>
      </c>
      <c r="U68" s="14">
        <v>0</v>
      </c>
      <c r="V68" s="14">
        <v>0</v>
      </c>
      <c r="W68" s="14">
        <v>276.04000000000002</v>
      </c>
      <c r="X68" s="14">
        <v>1442</v>
      </c>
    </row>
    <row r="69" spans="1:24">
      <c r="A69" s="2" t="s">
        <v>142</v>
      </c>
      <c r="B69" s="1" t="s">
        <v>143</v>
      </c>
      <c r="C69" s="14">
        <v>480.24</v>
      </c>
      <c r="D69" s="14">
        <v>80.040000000000006</v>
      </c>
      <c r="E69" s="14">
        <v>0</v>
      </c>
      <c r="F69" s="14">
        <v>969.54</v>
      </c>
      <c r="G69" s="14">
        <v>0</v>
      </c>
      <c r="H69" s="14">
        <v>1529.82</v>
      </c>
      <c r="I69" s="14">
        <v>0</v>
      </c>
      <c r="J69" s="14">
        <v>0</v>
      </c>
      <c r="K69" s="14">
        <v>0</v>
      </c>
      <c r="L69" s="14">
        <v>0</v>
      </c>
      <c r="M69" s="14">
        <v>59.51</v>
      </c>
      <c r="N69" s="14">
        <v>119.88</v>
      </c>
      <c r="O69" s="14">
        <v>15.3</v>
      </c>
      <c r="P69" s="14">
        <v>0</v>
      </c>
      <c r="Q69" s="14">
        <v>74.959999999999994</v>
      </c>
      <c r="R69" s="15">
        <v>-0.03</v>
      </c>
      <c r="S69" s="14">
        <v>0</v>
      </c>
      <c r="T69" s="14">
        <v>0</v>
      </c>
      <c r="U69" s="14">
        <v>700</v>
      </c>
      <c r="V69" s="14">
        <v>0</v>
      </c>
      <c r="W69" s="14">
        <v>969.62</v>
      </c>
      <c r="X69" s="14">
        <v>560.20000000000005</v>
      </c>
    </row>
    <row r="70" spans="1:24">
      <c r="A70" s="2" t="s">
        <v>144</v>
      </c>
      <c r="B70" s="1" t="s">
        <v>145</v>
      </c>
      <c r="C70" s="14">
        <v>633.6</v>
      </c>
      <c r="D70" s="14">
        <v>105.6</v>
      </c>
      <c r="E70" s="14">
        <v>0</v>
      </c>
      <c r="F70" s="14">
        <v>2364.5</v>
      </c>
      <c r="G70" s="14">
        <v>0</v>
      </c>
      <c r="H70" s="14">
        <v>3103.7</v>
      </c>
      <c r="I70" s="14">
        <v>0</v>
      </c>
      <c r="J70" s="14">
        <v>0</v>
      </c>
      <c r="K70" s="14">
        <v>0</v>
      </c>
      <c r="L70" s="14">
        <v>0</v>
      </c>
      <c r="M70" s="14">
        <v>407.56</v>
      </c>
      <c r="N70" s="14">
        <v>76.989999999999995</v>
      </c>
      <c r="O70" s="14">
        <v>0</v>
      </c>
      <c r="P70" s="14">
        <v>0</v>
      </c>
      <c r="Q70" s="14">
        <v>0</v>
      </c>
      <c r="R70" s="15">
        <v>-0.05</v>
      </c>
      <c r="S70" s="14">
        <v>0</v>
      </c>
      <c r="T70" s="14">
        <v>0</v>
      </c>
      <c r="U70" s="14">
        <v>0</v>
      </c>
      <c r="V70" s="14">
        <v>0</v>
      </c>
      <c r="W70" s="14">
        <v>484.5</v>
      </c>
      <c r="X70" s="14">
        <v>2619.1999999999998</v>
      </c>
    </row>
    <row r="71" spans="1:24">
      <c r="A71" s="2" t="s">
        <v>146</v>
      </c>
      <c r="B71" s="1" t="s">
        <v>147</v>
      </c>
      <c r="C71" s="14">
        <v>320.16000000000003</v>
      </c>
      <c r="D71" s="14">
        <v>53.36</v>
      </c>
      <c r="E71" s="14">
        <v>0</v>
      </c>
      <c r="F71" s="14">
        <v>156.47</v>
      </c>
      <c r="G71" s="14">
        <v>0</v>
      </c>
      <c r="H71" s="14">
        <v>529.99</v>
      </c>
      <c r="I71" s="14">
        <v>0</v>
      </c>
      <c r="J71" s="14">
        <v>0</v>
      </c>
      <c r="K71" s="14">
        <v>0</v>
      </c>
      <c r="L71" s="15">
        <v>-64.88</v>
      </c>
      <c r="M71" s="14">
        <v>0</v>
      </c>
      <c r="N71" s="14">
        <v>22.56</v>
      </c>
      <c r="O71" s="14">
        <v>5.3</v>
      </c>
      <c r="P71" s="14">
        <v>0</v>
      </c>
      <c r="Q71" s="14">
        <v>25.97</v>
      </c>
      <c r="R71" s="15">
        <v>-0.16</v>
      </c>
      <c r="S71" s="14">
        <v>0</v>
      </c>
      <c r="T71" s="14">
        <v>0</v>
      </c>
      <c r="U71" s="14">
        <v>0</v>
      </c>
      <c r="V71" s="14">
        <v>0</v>
      </c>
      <c r="W71" s="14">
        <v>-11.21</v>
      </c>
      <c r="X71" s="14">
        <v>541.20000000000005</v>
      </c>
    </row>
    <row r="72" spans="1:24">
      <c r="A72" s="2" t="s">
        <v>148</v>
      </c>
      <c r="B72" s="1" t="s">
        <v>149</v>
      </c>
      <c r="C72" s="14">
        <v>633.41999999999996</v>
      </c>
      <c r="D72" s="14">
        <v>105.57</v>
      </c>
      <c r="E72" s="14">
        <v>0</v>
      </c>
      <c r="F72" s="14">
        <v>2629.68</v>
      </c>
      <c r="G72" s="14">
        <v>0</v>
      </c>
      <c r="H72" s="14">
        <v>3368.67</v>
      </c>
      <c r="I72" s="14">
        <v>0</v>
      </c>
      <c r="J72" s="14">
        <v>0</v>
      </c>
      <c r="K72" s="14">
        <v>0</v>
      </c>
      <c r="L72" s="14">
        <v>0</v>
      </c>
      <c r="M72" s="14">
        <v>464.16</v>
      </c>
      <c r="N72" s="14">
        <v>79.19</v>
      </c>
      <c r="O72" s="14">
        <v>0</v>
      </c>
      <c r="P72" s="14">
        <v>0</v>
      </c>
      <c r="Q72" s="14">
        <v>0</v>
      </c>
      <c r="R72" s="15">
        <v>-0.08</v>
      </c>
      <c r="S72" s="14">
        <v>0</v>
      </c>
      <c r="T72" s="14">
        <v>0</v>
      </c>
      <c r="U72" s="14">
        <v>150</v>
      </c>
      <c r="V72" s="14">
        <v>0</v>
      </c>
      <c r="W72" s="14">
        <v>693.27</v>
      </c>
      <c r="X72" s="14">
        <v>2675.4</v>
      </c>
    </row>
    <row r="73" spans="1:24">
      <c r="A73" s="2" t="s">
        <v>150</v>
      </c>
      <c r="B73" s="1" t="s">
        <v>151</v>
      </c>
      <c r="C73" s="14">
        <v>358.36</v>
      </c>
      <c r="D73" s="14">
        <v>59.73</v>
      </c>
      <c r="E73" s="14">
        <v>0</v>
      </c>
      <c r="F73" s="14">
        <v>1907.8</v>
      </c>
      <c r="G73" s="14">
        <v>0</v>
      </c>
      <c r="H73" s="14">
        <v>2325.89</v>
      </c>
      <c r="I73" s="14">
        <v>0</v>
      </c>
      <c r="J73" s="14">
        <v>0</v>
      </c>
      <c r="K73" s="14">
        <v>0</v>
      </c>
      <c r="L73" s="14">
        <v>0</v>
      </c>
      <c r="M73" s="14">
        <v>242.99</v>
      </c>
      <c r="N73" s="14">
        <v>65.8</v>
      </c>
      <c r="O73" s="14">
        <v>23.26</v>
      </c>
      <c r="P73" s="14">
        <v>0</v>
      </c>
      <c r="Q73" s="14">
        <v>113.97</v>
      </c>
      <c r="R73" s="15">
        <v>-0.14000000000000001</v>
      </c>
      <c r="S73" s="14">
        <v>0</v>
      </c>
      <c r="T73" s="14">
        <v>0</v>
      </c>
      <c r="U73" s="14">
        <v>500</v>
      </c>
      <c r="V73" s="14">
        <v>199.21</v>
      </c>
      <c r="W73" s="14">
        <v>1145.0899999999999</v>
      </c>
      <c r="X73" s="14">
        <v>1180.8</v>
      </c>
    </row>
    <row r="74" spans="1:24">
      <c r="A74" s="2" t="s">
        <v>152</v>
      </c>
      <c r="B74" s="1" t="s">
        <v>153</v>
      </c>
      <c r="C74" s="14">
        <v>537.54</v>
      </c>
      <c r="D74" s="14">
        <v>89.59</v>
      </c>
      <c r="E74" s="14">
        <v>0</v>
      </c>
      <c r="F74" s="14">
        <v>4952.62</v>
      </c>
      <c r="G74" s="14">
        <v>0</v>
      </c>
      <c r="H74" s="14">
        <v>5579.75</v>
      </c>
      <c r="I74" s="14">
        <v>0</v>
      </c>
      <c r="J74" s="14">
        <v>0</v>
      </c>
      <c r="K74" s="14">
        <v>0</v>
      </c>
      <c r="L74" s="14">
        <v>0</v>
      </c>
      <c r="M74" s="14">
        <v>953.66</v>
      </c>
      <c r="N74" s="14">
        <v>150.75</v>
      </c>
      <c r="O74" s="14">
        <v>55.8</v>
      </c>
      <c r="P74" s="14">
        <v>0</v>
      </c>
      <c r="Q74" s="14">
        <v>273.41000000000003</v>
      </c>
      <c r="R74" s="15">
        <v>-7.0000000000000007E-2</v>
      </c>
      <c r="S74" s="14">
        <v>0</v>
      </c>
      <c r="T74" s="14">
        <v>0</v>
      </c>
      <c r="U74" s="14">
        <v>1000</v>
      </c>
      <c r="V74" s="14">
        <v>0</v>
      </c>
      <c r="W74" s="14">
        <v>2433.5500000000002</v>
      </c>
      <c r="X74" s="14">
        <v>3146.2</v>
      </c>
    </row>
    <row r="75" spans="1:24">
      <c r="A75" s="2" t="s">
        <v>154</v>
      </c>
      <c r="B75" s="1" t="s">
        <v>155</v>
      </c>
      <c r="C75" s="14">
        <v>400.2</v>
      </c>
      <c r="D75" s="14">
        <v>66.7</v>
      </c>
      <c r="E75" s="14">
        <v>0</v>
      </c>
      <c r="F75" s="14">
        <v>3194.2</v>
      </c>
      <c r="G75" s="14">
        <v>0</v>
      </c>
      <c r="H75" s="14">
        <v>3661.1</v>
      </c>
      <c r="I75" s="14">
        <v>0</v>
      </c>
      <c r="J75" s="14">
        <v>0</v>
      </c>
      <c r="K75" s="14">
        <v>0</v>
      </c>
      <c r="L75" s="14">
        <v>0</v>
      </c>
      <c r="M75" s="14">
        <v>526.62</v>
      </c>
      <c r="N75" s="14">
        <v>61.53</v>
      </c>
      <c r="O75" s="14">
        <v>36.61</v>
      </c>
      <c r="P75" s="14">
        <v>0</v>
      </c>
      <c r="Q75" s="14">
        <v>179.39</v>
      </c>
      <c r="R75" s="15">
        <v>-0.05</v>
      </c>
      <c r="S75" s="14">
        <v>0</v>
      </c>
      <c r="T75" s="14">
        <v>0</v>
      </c>
      <c r="U75" s="14">
        <v>0</v>
      </c>
      <c r="V75" s="14">
        <v>0</v>
      </c>
      <c r="W75" s="14">
        <v>804.1</v>
      </c>
      <c r="X75" s="14">
        <v>2857</v>
      </c>
    </row>
    <row r="76" spans="1:24">
      <c r="A76" s="2" t="s">
        <v>156</v>
      </c>
      <c r="B76" s="1" t="s">
        <v>157</v>
      </c>
      <c r="C76" s="14">
        <v>400.2</v>
      </c>
      <c r="D76" s="14">
        <v>66.7</v>
      </c>
      <c r="E76" s="14">
        <v>0</v>
      </c>
      <c r="F76" s="14">
        <v>99.74</v>
      </c>
      <c r="G76" s="14">
        <v>0</v>
      </c>
      <c r="H76" s="14">
        <v>566.64</v>
      </c>
      <c r="I76" s="14">
        <v>0</v>
      </c>
      <c r="J76" s="14">
        <v>0</v>
      </c>
      <c r="K76" s="14">
        <v>0</v>
      </c>
      <c r="L76" s="15">
        <v>-62.53</v>
      </c>
      <c r="M76" s="14">
        <v>0</v>
      </c>
      <c r="N76" s="14">
        <v>22.28</v>
      </c>
      <c r="O76" s="14">
        <v>5.67</v>
      </c>
      <c r="P76" s="14">
        <v>0</v>
      </c>
      <c r="Q76" s="14">
        <v>27.77</v>
      </c>
      <c r="R76" s="14">
        <v>0.05</v>
      </c>
      <c r="S76" s="14">
        <v>0</v>
      </c>
      <c r="T76" s="14">
        <v>0</v>
      </c>
      <c r="U76" s="14">
        <v>0</v>
      </c>
      <c r="V76" s="14">
        <v>0</v>
      </c>
      <c r="W76" s="14">
        <v>-6.76</v>
      </c>
      <c r="X76" s="14">
        <v>573.4</v>
      </c>
    </row>
    <row r="77" spans="1:24">
      <c r="A77" s="2" t="s">
        <v>158</v>
      </c>
      <c r="B77" s="1" t="s">
        <v>159</v>
      </c>
      <c r="C77" s="14">
        <v>480.24</v>
      </c>
      <c r="D77" s="14">
        <v>80.040000000000006</v>
      </c>
      <c r="E77" s="14">
        <v>0</v>
      </c>
      <c r="F77" s="14">
        <v>225.69</v>
      </c>
      <c r="G77" s="14">
        <v>0</v>
      </c>
      <c r="H77" s="14">
        <v>785.97</v>
      </c>
      <c r="I77" s="14">
        <v>0</v>
      </c>
      <c r="J77" s="14">
        <v>0</v>
      </c>
      <c r="K77" s="14">
        <v>0</v>
      </c>
      <c r="L77" s="15">
        <v>-48.45</v>
      </c>
      <c r="M77" s="14">
        <v>0</v>
      </c>
      <c r="N77" s="14">
        <v>26.49</v>
      </c>
      <c r="O77" s="14">
        <v>7.86</v>
      </c>
      <c r="P77" s="14">
        <v>0</v>
      </c>
      <c r="Q77" s="14">
        <v>38.51</v>
      </c>
      <c r="R77" s="15">
        <v>-0.04</v>
      </c>
      <c r="S77" s="14">
        <v>0</v>
      </c>
      <c r="T77" s="14">
        <v>0</v>
      </c>
      <c r="U77" s="14">
        <v>0</v>
      </c>
      <c r="V77" s="14">
        <v>0</v>
      </c>
      <c r="W77" s="14">
        <v>24.37</v>
      </c>
      <c r="X77" s="14">
        <v>761.6</v>
      </c>
    </row>
    <row r="78" spans="1:24">
      <c r="A78" s="2" t="s">
        <v>160</v>
      </c>
      <c r="B78" s="1" t="s">
        <v>161</v>
      </c>
      <c r="C78" s="14">
        <v>633.6</v>
      </c>
      <c r="D78" s="14">
        <v>105.6</v>
      </c>
      <c r="E78" s="14">
        <v>0</v>
      </c>
      <c r="F78" s="14">
        <v>2566.8200000000002</v>
      </c>
      <c r="G78" s="14">
        <v>0</v>
      </c>
      <c r="H78" s="14">
        <v>3306.02</v>
      </c>
      <c r="I78" s="14">
        <v>0</v>
      </c>
      <c r="J78" s="14">
        <v>0</v>
      </c>
      <c r="K78" s="14">
        <v>0</v>
      </c>
      <c r="L78" s="14">
        <v>0</v>
      </c>
      <c r="M78" s="14">
        <v>450.78</v>
      </c>
      <c r="N78" s="14">
        <v>90.43</v>
      </c>
      <c r="O78" s="14">
        <v>0</v>
      </c>
      <c r="P78" s="14">
        <v>0</v>
      </c>
      <c r="Q78" s="14">
        <v>0</v>
      </c>
      <c r="R78" s="14">
        <v>0.01</v>
      </c>
      <c r="S78" s="14">
        <v>0</v>
      </c>
      <c r="T78" s="14">
        <v>0</v>
      </c>
      <c r="U78" s="14">
        <v>0</v>
      </c>
      <c r="V78" s="14">
        <v>0</v>
      </c>
      <c r="W78" s="14">
        <v>541.22</v>
      </c>
      <c r="X78" s="14">
        <v>2764.8</v>
      </c>
    </row>
    <row r="79" spans="1:24">
      <c r="A79" s="2" t="s">
        <v>162</v>
      </c>
      <c r="B79" s="1" t="s">
        <v>163</v>
      </c>
      <c r="C79" s="14">
        <v>633.66</v>
      </c>
      <c r="D79" s="14">
        <v>105.61</v>
      </c>
      <c r="E79" s="14">
        <v>0</v>
      </c>
      <c r="F79" s="14">
        <v>3752.9</v>
      </c>
      <c r="G79" s="14">
        <v>0</v>
      </c>
      <c r="H79" s="14">
        <v>4492.17</v>
      </c>
      <c r="I79" s="14">
        <v>0</v>
      </c>
      <c r="J79" s="14">
        <v>0</v>
      </c>
      <c r="K79" s="14">
        <v>0</v>
      </c>
      <c r="L79" s="14">
        <v>0</v>
      </c>
      <c r="M79" s="14">
        <v>704.14</v>
      </c>
      <c r="N79" s="14">
        <v>76.010000000000005</v>
      </c>
      <c r="O79" s="14">
        <v>0</v>
      </c>
      <c r="P79" s="14">
        <v>0</v>
      </c>
      <c r="Q79" s="14">
        <v>0</v>
      </c>
      <c r="R79" s="14">
        <v>0.02</v>
      </c>
      <c r="S79" s="14">
        <v>0</v>
      </c>
      <c r="T79" s="14">
        <v>0</v>
      </c>
      <c r="U79" s="14">
        <v>0</v>
      </c>
      <c r="V79" s="14">
        <v>0</v>
      </c>
      <c r="W79" s="14">
        <v>780.17</v>
      </c>
      <c r="X79" s="14">
        <v>3712</v>
      </c>
    </row>
    <row r="80" spans="1:24">
      <c r="A80" s="2" t="s">
        <v>164</v>
      </c>
      <c r="B80" s="1" t="s">
        <v>165</v>
      </c>
      <c r="C80" s="14">
        <v>633.6</v>
      </c>
      <c r="D80" s="14">
        <v>105.6</v>
      </c>
      <c r="E80" s="14">
        <v>0</v>
      </c>
      <c r="F80" s="14">
        <v>1457.71</v>
      </c>
      <c r="G80" s="14">
        <v>0</v>
      </c>
      <c r="H80" s="14">
        <v>2196.91</v>
      </c>
      <c r="I80" s="14">
        <v>0</v>
      </c>
      <c r="J80" s="14">
        <v>0</v>
      </c>
      <c r="K80" s="14">
        <v>232.01</v>
      </c>
      <c r="L80" s="14">
        <v>0</v>
      </c>
      <c r="M80" s="14">
        <v>219.87</v>
      </c>
      <c r="N80" s="14">
        <v>62.34</v>
      </c>
      <c r="O80" s="14">
        <v>0</v>
      </c>
      <c r="P80" s="14">
        <v>0</v>
      </c>
      <c r="Q80" s="14">
        <v>0</v>
      </c>
      <c r="R80" s="15">
        <v>-0.11</v>
      </c>
      <c r="S80" s="14">
        <v>0</v>
      </c>
      <c r="T80" s="14">
        <v>0</v>
      </c>
      <c r="U80" s="14">
        <v>0</v>
      </c>
      <c r="V80" s="14">
        <v>0</v>
      </c>
      <c r="W80" s="14">
        <v>514.11</v>
      </c>
      <c r="X80" s="14">
        <v>1682.8</v>
      </c>
    </row>
    <row r="81" spans="1:24">
      <c r="A81" s="2" t="s">
        <v>166</v>
      </c>
      <c r="B81" s="1" t="s">
        <v>167</v>
      </c>
      <c r="C81" s="14">
        <v>633.6</v>
      </c>
      <c r="D81" s="14">
        <v>105.6</v>
      </c>
      <c r="E81" s="14">
        <v>0</v>
      </c>
      <c r="F81" s="14">
        <v>995.04</v>
      </c>
      <c r="G81" s="14">
        <v>0</v>
      </c>
      <c r="H81" s="14">
        <v>1734.24</v>
      </c>
      <c r="I81" s="14">
        <v>0</v>
      </c>
      <c r="J81" s="14">
        <v>0</v>
      </c>
      <c r="K81" s="14">
        <v>0</v>
      </c>
      <c r="L81" s="14">
        <v>0</v>
      </c>
      <c r="M81" s="14">
        <v>141.69</v>
      </c>
      <c r="N81" s="14">
        <v>38.53</v>
      </c>
      <c r="O81" s="14">
        <v>0</v>
      </c>
      <c r="P81" s="14">
        <v>0</v>
      </c>
      <c r="Q81" s="14">
        <v>0</v>
      </c>
      <c r="R81" s="14">
        <v>0.02</v>
      </c>
      <c r="S81" s="14">
        <v>0</v>
      </c>
      <c r="T81" s="14">
        <v>0</v>
      </c>
      <c r="U81" s="14">
        <v>0</v>
      </c>
      <c r="V81" s="14">
        <v>0</v>
      </c>
      <c r="W81" s="14">
        <v>180.24</v>
      </c>
      <c r="X81" s="14">
        <v>1554</v>
      </c>
    </row>
    <row r="82" spans="1:24">
      <c r="A82" s="2" t="s">
        <v>168</v>
      </c>
      <c r="B82" s="1" t="s">
        <v>169</v>
      </c>
      <c r="C82" s="14">
        <v>480.24</v>
      </c>
      <c r="D82" s="14">
        <v>80.040000000000006</v>
      </c>
      <c r="E82" s="14">
        <v>0</v>
      </c>
      <c r="F82" s="14">
        <v>1204.1500000000001</v>
      </c>
      <c r="G82" s="14">
        <v>0</v>
      </c>
      <c r="H82" s="14">
        <v>1764.43</v>
      </c>
      <c r="I82" s="14">
        <v>0</v>
      </c>
      <c r="J82" s="14">
        <v>0</v>
      </c>
      <c r="K82" s="14">
        <v>0</v>
      </c>
      <c r="L82" s="14">
        <v>0</v>
      </c>
      <c r="M82" s="14">
        <v>146.52000000000001</v>
      </c>
      <c r="N82" s="14">
        <v>71.819999999999993</v>
      </c>
      <c r="O82" s="14">
        <v>17.64</v>
      </c>
      <c r="P82" s="14">
        <v>0</v>
      </c>
      <c r="Q82" s="14">
        <v>86.46</v>
      </c>
      <c r="R82" s="15">
        <v>-0.01</v>
      </c>
      <c r="S82" s="14">
        <v>0</v>
      </c>
      <c r="T82" s="14">
        <v>0</v>
      </c>
      <c r="U82" s="14">
        <v>300</v>
      </c>
      <c r="V82" s="14">
        <v>200</v>
      </c>
      <c r="W82" s="14">
        <v>822.43</v>
      </c>
      <c r="X82" s="14">
        <v>942</v>
      </c>
    </row>
    <row r="83" spans="1:24">
      <c r="A83" s="2" t="s">
        <v>170</v>
      </c>
      <c r="B83" s="1" t="s">
        <v>171</v>
      </c>
      <c r="C83" s="14">
        <v>537.54</v>
      </c>
      <c r="D83" s="14">
        <v>89.59</v>
      </c>
      <c r="E83" s="14">
        <v>0</v>
      </c>
      <c r="F83" s="14">
        <v>2092.41</v>
      </c>
      <c r="G83" s="14">
        <v>0</v>
      </c>
      <c r="H83" s="14">
        <v>2719.54</v>
      </c>
      <c r="I83" s="14">
        <v>0</v>
      </c>
      <c r="J83" s="14">
        <v>0</v>
      </c>
      <c r="K83" s="14">
        <v>0</v>
      </c>
      <c r="L83" s="14">
        <v>0</v>
      </c>
      <c r="M83" s="14">
        <v>325.5</v>
      </c>
      <c r="N83" s="14">
        <v>87.42</v>
      </c>
      <c r="O83" s="14">
        <v>27.2</v>
      </c>
      <c r="P83" s="14">
        <v>0</v>
      </c>
      <c r="Q83" s="14">
        <v>133.26</v>
      </c>
      <c r="R83" s="15">
        <v>-7.0000000000000007E-2</v>
      </c>
      <c r="S83" s="14">
        <v>0</v>
      </c>
      <c r="T83" s="14">
        <v>0</v>
      </c>
      <c r="U83" s="14">
        <v>0</v>
      </c>
      <c r="V83" s="14">
        <v>246.63</v>
      </c>
      <c r="W83" s="14">
        <v>819.94</v>
      </c>
      <c r="X83" s="14">
        <v>1899.6</v>
      </c>
    </row>
    <row r="84" spans="1:24">
      <c r="A84" s="2" t="s">
        <v>172</v>
      </c>
      <c r="B84" s="1" t="s">
        <v>173</v>
      </c>
      <c r="C84" s="14">
        <v>480.24</v>
      </c>
      <c r="D84" s="14">
        <v>80.040000000000006</v>
      </c>
      <c r="E84" s="14">
        <v>0</v>
      </c>
      <c r="F84" s="14">
        <v>4832.43</v>
      </c>
      <c r="G84" s="14">
        <v>0</v>
      </c>
      <c r="H84" s="14">
        <v>5392.71</v>
      </c>
      <c r="I84" s="14">
        <v>0</v>
      </c>
      <c r="J84" s="14">
        <v>0</v>
      </c>
      <c r="K84" s="14">
        <v>0</v>
      </c>
      <c r="L84" s="14">
        <v>0</v>
      </c>
      <c r="M84" s="14">
        <v>909.67</v>
      </c>
      <c r="N84" s="14">
        <v>145.19</v>
      </c>
      <c r="O84" s="14">
        <v>0</v>
      </c>
      <c r="P84" s="14">
        <v>0</v>
      </c>
      <c r="Q84" s="14">
        <v>0</v>
      </c>
      <c r="R84" s="15">
        <v>-0.15</v>
      </c>
      <c r="S84" s="14">
        <v>0</v>
      </c>
      <c r="T84" s="14">
        <v>0</v>
      </c>
      <c r="U84" s="14">
        <v>0</v>
      </c>
      <c r="V84" s="14">
        <v>0</v>
      </c>
      <c r="W84" s="14">
        <v>1054.71</v>
      </c>
      <c r="X84" s="14">
        <v>4338</v>
      </c>
    </row>
    <row r="85" spans="1:24">
      <c r="A85" s="2" t="s">
        <v>174</v>
      </c>
      <c r="B85" s="1" t="s">
        <v>175</v>
      </c>
      <c r="C85" s="14">
        <v>358.36</v>
      </c>
      <c r="D85" s="14">
        <v>59.73</v>
      </c>
      <c r="E85" s="14">
        <v>0</v>
      </c>
      <c r="F85" s="14">
        <v>1526.97</v>
      </c>
      <c r="G85" s="14">
        <v>0</v>
      </c>
      <c r="H85" s="14">
        <v>1945.06</v>
      </c>
      <c r="I85" s="14">
        <v>0</v>
      </c>
      <c r="J85" s="14">
        <v>0</v>
      </c>
      <c r="K85" s="14">
        <v>0</v>
      </c>
      <c r="L85" s="14">
        <v>0</v>
      </c>
      <c r="M85" s="14">
        <v>175.42</v>
      </c>
      <c r="N85" s="14">
        <v>63.98</v>
      </c>
      <c r="O85" s="14">
        <v>19.45</v>
      </c>
      <c r="P85" s="14">
        <v>0</v>
      </c>
      <c r="Q85" s="14">
        <v>95.31</v>
      </c>
      <c r="R85" s="15">
        <v>-0.1</v>
      </c>
      <c r="S85" s="14">
        <v>0</v>
      </c>
      <c r="T85" s="14">
        <v>0</v>
      </c>
      <c r="U85" s="14">
        <v>0</v>
      </c>
      <c r="V85" s="14">
        <v>0</v>
      </c>
      <c r="W85" s="14">
        <v>354.06</v>
      </c>
      <c r="X85" s="14">
        <v>1591</v>
      </c>
    </row>
    <row r="86" spans="1:24">
      <c r="A86" s="2" t="s">
        <v>176</v>
      </c>
      <c r="B86" s="1" t="s">
        <v>177</v>
      </c>
      <c r="C86" s="14">
        <v>633.6</v>
      </c>
      <c r="D86" s="14">
        <v>105.6</v>
      </c>
      <c r="E86" s="14">
        <v>0</v>
      </c>
      <c r="F86" s="14">
        <v>3721.23</v>
      </c>
      <c r="G86" s="14">
        <v>0</v>
      </c>
      <c r="H86" s="14">
        <v>4460.43</v>
      </c>
      <c r="I86" s="14">
        <v>0</v>
      </c>
      <c r="J86" s="14">
        <v>0</v>
      </c>
      <c r="K86" s="14">
        <v>0</v>
      </c>
      <c r="L86" s="14">
        <v>0</v>
      </c>
      <c r="M86" s="14">
        <v>697.36</v>
      </c>
      <c r="N86" s="14">
        <v>111.68</v>
      </c>
      <c r="O86" s="14">
        <v>0</v>
      </c>
      <c r="P86" s="14">
        <v>0</v>
      </c>
      <c r="Q86" s="14">
        <v>0</v>
      </c>
      <c r="R86" s="15">
        <v>-0.01</v>
      </c>
      <c r="S86" s="14">
        <v>0</v>
      </c>
      <c r="T86" s="14">
        <v>0</v>
      </c>
      <c r="U86" s="14">
        <v>0</v>
      </c>
      <c r="V86" s="14">
        <v>0</v>
      </c>
      <c r="W86" s="14">
        <v>809.03</v>
      </c>
      <c r="X86" s="14">
        <v>3651.4</v>
      </c>
    </row>
    <row r="87" spans="1:24">
      <c r="A87" s="2" t="s">
        <v>178</v>
      </c>
      <c r="B87" s="1" t="s">
        <v>179</v>
      </c>
      <c r="C87" s="14">
        <v>320.16000000000003</v>
      </c>
      <c r="D87" s="14">
        <v>53.36</v>
      </c>
      <c r="E87" s="14">
        <v>0</v>
      </c>
      <c r="F87" s="14">
        <v>0</v>
      </c>
      <c r="G87" s="14">
        <v>0</v>
      </c>
      <c r="H87" s="14">
        <v>373.52</v>
      </c>
      <c r="I87" s="14">
        <v>0</v>
      </c>
      <c r="J87" s="14">
        <v>0</v>
      </c>
      <c r="K87" s="14">
        <v>0</v>
      </c>
      <c r="L87" s="15">
        <v>-74.930000000000007</v>
      </c>
      <c r="M87" s="14">
        <v>0</v>
      </c>
      <c r="N87" s="14">
        <v>19.22</v>
      </c>
      <c r="O87" s="14">
        <v>3.74</v>
      </c>
      <c r="P87" s="14">
        <v>0</v>
      </c>
      <c r="Q87" s="14">
        <v>18.3</v>
      </c>
      <c r="R87" s="15">
        <v>-0.01</v>
      </c>
      <c r="S87" s="14">
        <v>0</v>
      </c>
      <c r="T87" s="14">
        <v>0</v>
      </c>
      <c r="U87" s="14">
        <v>0</v>
      </c>
      <c r="V87" s="14">
        <v>0</v>
      </c>
      <c r="W87" s="14">
        <v>-33.68</v>
      </c>
      <c r="X87" s="14">
        <v>407.2</v>
      </c>
    </row>
    <row r="88" spans="1:24">
      <c r="A88" s="2" t="s">
        <v>180</v>
      </c>
      <c r="B88" s="1" t="s">
        <v>181</v>
      </c>
      <c r="C88" s="14">
        <v>1028.58</v>
      </c>
      <c r="D88" s="14">
        <v>171.43</v>
      </c>
      <c r="E88" s="14">
        <v>0</v>
      </c>
      <c r="F88" s="14">
        <v>2971.96</v>
      </c>
      <c r="G88" s="14">
        <v>0</v>
      </c>
      <c r="H88" s="14">
        <v>4171.97</v>
      </c>
      <c r="I88" s="14">
        <v>0</v>
      </c>
      <c r="J88" s="14">
        <v>0</v>
      </c>
      <c r="K88" s="14">
        <v>301.08999999999997</v>
      </c>
      <c r="L88" s="14">
        <v>0</v>
      </c>
      <c r="M88" s="14">
        <v>635.74</v>
      </c>
      <c r="N88" s="14">
        <v>83.93</v>
      </c>
      <c r="O88" s="14">
        <v>0</v>
      </c>
      <c r="P88" s="14">
        <v>0</v>
      </c>
      <c r="Q88" s="14">
        <v>0</v>
      </c>
      <c r="R88" s="14">
        <v>0.01</v>
      </c>
      <c r="S88" s="14">
        <v>0</v>
      </c>
      <c r="T88" s="14">
        <v>0</v>
      </c>
      <c r="U88" s="14">
        <v>0</v>
      </c>
      <c r="V88" s="14">
        <v>0</v>
      </c>
      <c r="W88" s="14">
        <v>1020.77</v>
      </c>
      <c r="X88" s="14">
        <v>3151.2</v>
      </c>
    </row>
    <row r="89" spans="1:24">
      <c r="A89" s="2" t="s">
        <v>182</v>
      </c>
      <c r="B89" s="1" t="s">
        <v>183</v>
      </c>
      <c r="C89" s="14">
        <v>633.41999999999996</v>
      </c>
      <c r="D89" s="14">
        <v>105.57</v>
      </c>
      <c r="E89" s="14">
        <v>0</v>
      </c>
      <c r="F89" s="14">
        <v>2849.88</v>
      </c>
      <c r="G89" s="14">
        <v>0</v>
      </c>
      <c r="H89" s="14">
        <v>3588.87</v>
      </c>
      <c r="I89" s="14">
        <v>0</v>
      </c>
      <c r="J89" s="14">
        <v>0</v>
      </c>
      <c r="K89" s="14">
        <v>0</v>
      </c>
      <c r="L89" s="14">
        <v>0</v>
      </c>
      <c r="M89" s="14">
        <v>511.19</v>
      </c>
      <c r="N89" s="14">
        <v>72.739999999999995</v>
      </c>
      <c r="O89" s="14">
        <v>0</v>
      </c>
      <c r="P89" s="14">
        <v>0</v>
      </c>
      <c r="Q89" s="14">
        <v>0</v>
      </c>
      <c r="R89" s="15">
        <v>-0.06</v>
      </c>
      <c r="S89" s="14">
        <v>0</v>
      </c>
      <c r="T89" s="14">
        <v>0</v>
      </c>
      <c r="U89" s="14">
        <v>0</v>
      </c>
      <c r="V89" s="14">
        <v>0</v>
      </c>
      <c r="W89" s="14">
        <v>583.87</v>
      </c>
      <c r="X89" s="14">
        <v>3005</v>
      </c>
    </row>
    <row r="90" spans="1:24">
      <c r="A90" s="2" t="s">
        <v>184</v>
      </c>
      <c r="B90" s="1" t="s">
        <v>185</v>
      </c>
      <c r="C90" s="14">
        <v>633.6</v>
      </c>
      <c r="D90" s="14">
        <v>105.6</v>
      </c>
      <c r="E90" s="14">
        <v>0</v>
      </c>
      <c r="F90" s="14">
        <v>0</v>
      </c>
      <c r="G90" s="14">
        <v>1243.54</v>
      </c>
      <c r="H90" s="14">
        <v>1982.74</v>
      </c>
      <c r="I90" s="14">
        <v>0</v>
      </c>
      <c r="J90" s="14">
        <v>0</v>
      </c>
      <c r="K90" s="14">
        <v>0</v>
      </c>
      <c r="L90" s="14">
        <v>0</v>
      </c>
      <c r="M90" s="14">
        <v>181.49</v>
      </c>
      <c r="N90" s="14">
        <v>115.66</v>
      </c>
      <c r="O90" s="14">
        <v>0</v>
      </c>
      <c r="P90" s="14">
        <v>0</v>
      </c>
      <c r="Q90" s="14">
        <v>0</v>
      </c>
      <c r="R90" s="15">
        <v>-0.01</v>
      </c>
      <c r="S90" s="14">
        <v>0</v>
      </c>
      <c r="T90" s="14">
        <v>0</v>
      </c>
      <c r="U90" s="14">
        <v>0</v>
      </c>
      <c r="V90" s="14">
        <v>0</v>
      </c>
      <c r="W90" s="14">
        <v>297.14</v>
      </c>
      <c r="X90" s="14">
        <v>1685.6</v>
      </c>
    </row>
    <row r="91" spans="1:24">
      <c r="A91" s="2" t="s">
        <v>186</v>
      </c>
      <c r="B91" s="1" t="s">
        <v>187</v>
      </c>
      <c r="C91" s="14">
        <v>537.54</v>
      </c>
      <c r="D91" s="14">
        <v>89.59</v>
      </c>
      <c r="E91" s="14">
        <v>0</v>
      </c>
      <c r="F91" s="14">
        <v>1919.88</v>
      </c>
      <c r="G91" s="14">
        <v>0</v>
      </c>
      <c r="H91" s="14">
        <v>2547.0100000000002</v>
      </c>
      <c r="I91" s="14">
        <v>0</v>
      </c>
      <c r="J91" s="14">
        <v>0</v>
      </c>
      <c r="K91" s="14">
        <v>0</v>
      </c>
      <c r="L91" s="14">
        <v>0</v>
      </c>
      <c r="M91" s="14">
        <v>288.64999999999998</v>
      </c>
      <c r="N91" s="14">
        <v>59.05</v>
      </c>
      <c r="O91" s="14">
        <v>25.47</v>
      </c>
      <c r="P91" s="14">
        <v>0</v>
      </c>
      <c r="Q91" s="14">
        <v>124.8</v>
      </c>
      <c r="R91" s="15">
        <v>-7.0000000000000007E-2</v>
      </c>
      <c r="S91" s="14">
        <v>0</v>
      </c>
      <c r="T91" s="14">
        <v>0</v>
      </c>
      <c r="U91" s="14">
        <v>0</v>
      </c>
      <c r="V91" s="14">
        <v>236.31</v>
      </c>
      <c r="W91" s="14">
        <v>734.21</v>
      </c>
      <c r="X91" s="14">
        <v>1812.8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0</v>
      </c>
      <c r="F92" s="14">
        <v>1556.03</v>
      </c>
      <c r="G92" s="14">
        <v>0</v>
      </c>
      <c r="H92" s="14">
        <v>2116.31</v>
      </c>
      <c r="I92" s="14">
        <v>0</v>
      </c>
      <c r="J92" s="14">
        <v>0</v>
      </c>
      <c r="K92" s="14">
        <v>0</v>
      </c>
      <c r="L92" s="14">
        <v>0</v>
      </c>
      <c r="M92" s="14">
        <v>205.43</v>
      </c>
      <c r="N92" s="14">
        <v>85.61</v>
      </c>
      <c r="O92" s="14">
        <v>21.16</v>
      </c>
      <c r="P92" s="14">
        <v>0</v>
      </c>
      <c r="Q92" s="14">
        <v>103.7</v>
      </c>
      <c r="R92" s="14">
        <v>0.01</v>
      </c>
      <c r="S92" s="14">
        <v>0</v>
      </c>
      <c r="T92" s="14">
        <v>0</v>
      </c>
      <c r="U92" s="14">
        <v>500</v>
      </c>
      <c r="V92" s="14">
        <v>0</v>
      </c>
      <c r="W92" s="14">
        <v>915.91</v>
      </c>
      <c r="X92" s="14">
        <v>1200.4000000000001</v>
      </c>
    </row>
    <row r="93" spans="1:24">
      <c r="A93" s="2" t="s">
        <v>190</v>
      </c>
      <c r="B93" s="1" t="s">
        <v>191</v>
      </c>
      <c r="C93" s="14">
        <v>633.6</v>
      </c>
      <c r="D93" s="14">
        <v>105.6</v>
      </c>
      <c r="E93" s="14">
        <v>0</v>
      </c>
      <c r="F93" s="14">
        <v>5326.15</v>
      </c>
      <c r="G93" s="14">
        <v>0</v>
      </c>
      <c r="H93" s="14">
        <v>6065.35</v>
      </c>
      <c r="I93" s="14">
        <v>0</v>
      </c>
      <c r="J93" s="14">
        <v>0</v>
      </c>
      <c r="K93" s="14">
        <v>0</v>
      </c>
      <c r="L93" s="14">
        <v>0</v>
      </c>
      <c r="M93" s="14">
        <v>1067.8800000000001</v>
      </c>
      <c r="N93" s="14">
        <v>151.71</v>
      </c>
      <c r="O93" s="14">
        <v>0</v>
      </c>
      <c r="P93" s="14">
        <v>0</v>
      </c>
      <c r="Q93" s="14">
        <v>0</v>
      </c>
      <c r="R93" s="15">
        <v>-0.04</v>
      </c>
      <c r="S93" s="14">
        <v>0</v>
      </c>
      <c r="T93" s="14">
        <v>0</v>
      </c>
      <c r="U93" s="14">
        <v>0</v>
      </c>
      <c r="V93" s="14">
        <v>0</v>
      </c>
      <c r="W93" s="14">
        <v>1219.55</v>
      </c>
      <c r="X93" s="14">
        <v>4845.8</v>
      </c>
    </row>
    <row r="94" spans="1:24">
      <c r="A94" s="2" t="s">
        <v>192</v>
      </c>
      <c r="B94" s="1" t="s">
        <v>193</v>
      </c>
      <c r="C94" s="14">
        <v>480.24</v>
      </c>
      <c r="D94" s="14">
        <v>80.040000000000006</v>
      </c>
      <c r="E94" s="14">
        <v>0</v>
      </c>
      <c r="F94" s="14">
        <v>2204.3000000000002</v>
      </c>
      <c r="G94" s="14">
        <v>0</v>
      </c>
      <c r="H94" s="14">
        <v>2764.58</v>
      </c>
      <c r="I94" s="14">
        <v>0</v>
      </c>
      <c r="J94" s="14">
        <v>0</v>
      </c>
      <c r="K94" s="14">
        <v>0</v>
      </c>
      <c r="L94" s="14">
        <v>0</v>
      </c>
      <c r="M94" s="14">
        <v>335.12</v>
      </c>
      <c r="N94" s="14">
        <v>80.39</v>
      </c>
      <c r="O94" s="14">
        <v>0</v>
      </c>
      <c r="P94" s="14">
        <v>0</v>
      </c>
      <c r="Q94" s="14">
        <v>0</v>
      </c>
      <c r="R94" s="14">
        <v>7.0000000000000007E-2</v>
      </c>
      <c r="S94" s="14">
        <v>0</v>
      </c>
      <c r="T94" s="14">
        <v>0</v>
      </c>
      <c r="U94" s="14">
        <v>0</v>
      </c>
      <c r="V94" s="14">
        <v>0</v>
      </c>
      <c r="W94" s="14">
        <v>415.58</v>
      </c>
      <c r="X94" s="14">
        <v>2349</v>
      </c>
    </row>
    <row r="95" spans="1:24">
      <c r="A95" s="2" t="s">
        <v>194</v>
      </c>
      <c r="B95" s="1" t="s">
        <v>195</v>
      </c>
      <c r="C95" s="14">
        <v>537.48</v>
      </c>
      <c r="D95" s="14">
        <v>89.58</v>
      </c>
      <c r="E95" s="14">
        <v>0</v>
      </c>
      <c r="F95" s="14">
        <v>648.79</v>
      </c>
      <c r="G95" s="14">
        <v>0</v>
      </c>
      <c r="H95" s="14">
        <v>1275.8499999999999</v>
      </c>
      <c r="I95" s="14">
        <v>0</v>
      </c>
      <c r="J95" s="14">
        <v>0</v>
      </c>
      <c r="K95" s="14">
        <v>0</v>
      </c>
      <c r="L95" s="14">
        <v>0</v>
      </c>
      <c r="M95" s="14">
        <v>22.42</v>
      </c>
      <c r="N95" s="14">
        <v>50.33</v>
      </c>
      <c r="O95" s="14">
        <v>0</v>
      </c>
      <c r="P95" s="14">
        <v>0</v>
      </c>
      <c r="Q95" s="14">
        <v>0</v>
      </c>
      <c r="R95" s="15">
        <v>-0.1</v>
      </c>
      <c r="S95" s="14">
        <v>0</v>
      </c>
      <c r="T95" s="14">
        <v>0</v>
      </c>
      <c r="U95" s="14">
        <v>0</v>
      </c>
      <c r="V95" s="14">
        <v>0</v>
      </c>
      <c r="W95" s="14">
        <v>72.650000000000006</v>
      </c>
      <c r="X95" s="14">
        <v>1203.2</v>
      </c>
    </row>
    <row r="96" spans="1:24">
      <c r="A96" s="2" t="s">
        <v>196</v>
      </c>
      <c r="B96" s="1" t="s">
        <v>197</v>
      </c>
      <c r="C96" s="14">
        <v>633.6</v>
      </c>
      <c r="D96" s="14">
        <v>105.6</v>
      </c>
      <c r="E96" s="14">
        <v>0</v>
      </c>
      <c r="F96" s="14">
        <v>4819.99</v>
      </c>
      <c r="G96" s="14">
        <v>0</v>
      </c>
      <c r="H96" s="14">
        <v>5559.19</v>
      </c>
      <c r="I96" s="14">
        <v>0</v>
      </c>
      <c r="J96" s="14">
        <v>0</v>
      </c>
      <c r="K96" s="14">
        <v>0</v>
      </c>
      <c r="L96" s="14">
        <v>0</v>
      </c>
      <c r="M96" s="14">
        <v>948.83</v>
      </c>
      <c r="N96" s="14">
        <v>153.37</v>
      </c>
      <c r="O96" s="14">
        <v>0</v>
      </c>
      <c r="P96" s="14">
        <v>0</v>
      </c>
      <c r="Q96" s="14">
        <v>0</v>
      </c>
      <c r="R96" s="15">
        <v>-0.01</v>
      </c>
      <c r="S96" s="14">
        <v>0</v>
      </c>
      <c r="T96" s="14">
        <v>0</v>
      </c>
      <c r="U96" s="14">
        <v>0</v>
      </c>
      <c r="V96" s="14">
        <v>0</v>
      </c>
      <c r="W96" s="14">
        <v>1102.19</v>
      </c>
      <c r="X96" s="14">
        <v>4457</v>
      </c>
    </row>
    <row r="97" spans="1:24">
      <c r="A97" s="2" t="s">
        <v>198</v>
      </c>
      <c r="B97" s="1" t="s">
        <v>199</v>
      </c>
      <c r="C97" s="14">
        <v>447.95</v>
      </c>
      <c r="D97" s="14">
        <v>74.66</v>
      </c>
      <c r="E97" s="14">
        <v>0</v>
      </c>
      <c r="F97" s="14">
        <v>4739.0600000000004</v>
      </c>
      <c r="G97" s="14">
        <v>0</v>
      </c>
      <c r="H97" s="14">
        <v>5261.67</v>
      </c>
      <c r="I97" s="14">
        <v>0</v>
      </c>
      <c r="J97" s="14">
        <v>0</v>
      </c>
      <c r="K97" s="14">
        <v>0</v>
      </c>
      <c r="L97" s="14">
        <v>0</v>
      </c>
      <c r="M97" s="14">
        <v>878.85</v>
      </c>
      <c r="N97" s="14">
        <v>105.84</v>
      </c>
      <c r="O97" s="14">
        <v>52.62</v>
      </c>
      <c r="P97" s="14">
        <v>0</v>
      </c>
      <c r="Q97" s="14">
        <v>257.82</v>
      </c>
      <c r="R97" s="15">
        <v>-0.02</v>
      </c>
      <c r="S97" s="14">
        <v>0</v>
      </c>
      <c r="T97" s="14">
        <v>0</v>
      </c>
      <c r="U97" s="14">
        <v>400</v>
      </c>
      <c r="V97" s="14">
        <v>209.76</v>
      </c>
      <c r="W97" s="14">
        <v>1904.87</v>
      </c>
      <c r="X97" s="14">
        <v>3356.8</v>
      </c>
    </row>
    <row r="98" spans="1:24">
      <c r="A98" s="2" t="s">
        <v>200</v>
      </c>
      <c r="B98" s="1" t="s">
        <v>201</v>
      </c>
      <c r="C98" s="14">
        <v>633.41999999999996</v>
      </c>
      <c r="D98" s="14">
        <v>105.57</v>
      </c>
      <c r="E98" s="14">
        <v>0</v>
      </c>
      <c r="F98" s="14">
        <v>1399.09</v>
      </c>
      <c r="G98" s="14">
        <v>0</v>
      </c>
      <c r="H98" s="14">
        <v>2138.08</v>
      </c>
      <c r="I98" s="14">
        <v>0</v>
      </c>
      <c r="J98" s="14">
        <v>0</v>
      </c>
      <c r="K98" s="14">
        <v>0</v>
      </c>
      <c r="L98" s="14">
        <v>0</v>
      </c>
      <c r="M98" s="14">
        <v>209.33</v>
      </c>
      <c r="N98" s="14">
        <v>58.33</v>
      </c>
      <c r="O98" s="14">
        <v>0</v>
      </c>
      <c r="P98" s="14">
        <v>0</v>
      </c>
      <c r="Q98" s="14">
        <v>0</v>
      </c>
      <c r="R98" s="14">
        <v>0.02</v>
      </c>
      <c r="S98" s="14">
        <v>0</v>
      </c>
      <c r="T98" s="14">
        <v>0</v>
      </c>
      <c r="U98" s="14">
        <v>0</v>
      </c>
      <c r="V98" s="14">
        <v>0</v>
      </c>
      <c r="W98" s="14">
        <v>267.68</v>
      </c>
      <c r="X98" s="14">
        <v>1870.4</v>
      </c>
    </row>
    <row r="99" spans="1:24">
      <c r="A99" s="2" t="s">
        <v>202</v>
      </c>
      <c r="B99" s="1" t="s">
        <v>203</v>
      </c>
      <c r="C99" s="14">
        <v>480.24</v>
      </c>
      <c r="D99" s="14">
        <v>80.040000000000006</v>
      </c>
      <c r="E99" s="14">
        <v>0</v>
      </c>
      <c r="F99" s="14">
        <v>1800</v>
      </c>
      <c r="G99" s="14">
        <v>0</v>
      </c>
      <c r="H99" s="14">
        <v>2360.2800000000002</v>
      </c>
      <c r="I99" s="14">
        <v>0</v>
      </c>
      <c r="J99" s="14">
        <v>0</v>
      </c>
      <c r="K99" s="14">
        <v>0</v>
      </c>
      <c r="L99" s="14">
        <v>0</v>
      </c>
      <c r="M99" s="14">
        <v>249.15</v>
      </c>
      <c r="N99" s="14">
        <v>46.7</v>
      </c>
      <c r="O99" s="14">
        <v>23.6</v>
      </c>
      <c r="P99" s="14">
        <v>0</v>
      </c>
      <c r="Q99" s="14">
        <v>115.65</v>
      </c>
      <c r="R99" s="15">
        <v>-0.02</v>
      </c>
      <c r="S99" s="14">
        <v>0</v>
      </c>
      <c r="T99" s="14">
        <v>0</v>
      </c>
      <c r="U99" s="14">
        <v>0</v>
      </c>
      <c r="V99" s="14">
        <v>0</v>
      </c>
      <c r="W99" s="14">
        <v>435.08</v>
      </c>
      <c r="X99" s="14">
        <v>1925.2</v>
      </c>
    </row>
    <row r="100" spans="1:24">
      <c r="A100" s="2" t="s">
        <v>204</v>
      </c>
      <c r="B100" s="1" t="s">
        <v>205</v>
      </c>
      <c r="C100" s="14">
        <v>534.29999999999995</v>
      </c>
      <c r="D100" s="14">
        <v>89.05</v>
      </c>
      <c r="E100" s="14">
        <v>0</v>
      </c>
      <c r="F100" s="14">
        <v>900</v>
      </c>
      <c r="G100" s="14">
        <v>0</v>
      </c>
      <c r="H100" s="14">
        <v>1523.35</v>
      </c>
      <c r="I100" s="14">
        <v>0</v>
      </c>
      <c r="J100" s="14">
        <v>0</v>
      </c>
      <c r="K100" s="14">
        <v>0</v>
      </c>
      <c r="L100" s="14">
        <v>0</v>
      </c>
      <c r="M100" s="14">
        <v>58.81</v>
      </c>
      <c r="N100" s="14">
        <v>54.02</v>
      </c>
      <c r="O100" s="14">
        <v>15.23</v>
      </c>
      <c r="P100" s="14">
        <v>0</v>
      </c>
      <c r="Q100" s="14">
        <v>74.64</v>
      </c>
      <c r="R100" s="15">
        <v>-0.15</v>
      </c>
      <c r="S100" s="14">
        <v>0</v>
      </c>
      <c r="T100" s="14">
        <v>0</v>
      </c>
      <c r="U100" s="14">
        <v>0</v>
      </c>
      <c r="V100" s="14">
        <v>0</v>
      </c>
      <c r="W100" s="14">
        <v>202.55</v>
      </c>
      <c r="X100" s="14">
        <v>1320.8</v>
      </c>
    </row>
    <row r="101" spans="1:24">
      <c r="A101" s="2" t="s">
        <v>206</v>
      </c>
      <c r="B101" s="1" t="s">
        <v>207</v>
      </c>
      <c r="C101" s="14">
        <v>537.54</v>
      </c>
      <c r="D101" s="14">
        <v>89.59</v>
      </c>
      <c r="E101" s="14">
        <v>0</v>
      </c>
      <c r="F101" s="14">
        <v>3107.04</v>
      </c>
      <c r="G101" s="14">
        <v>0</v>
      </c>
      <c r="H101" s="14">
        <v>3734.17</v>
      </c>
      <c r="I101" s="14">
        <v>0</v>
      </c>
      <c r="J101" s="14">
        <v>0</v>
      </c>
      <c r="K101" s="14">
        <v>0</v>
      </c>
      <c r="L101" s="14">
        <v>0</v>
      </c>
      <c r="M101" s="14">
        <v>542.23</v>
      </c>
      <c r="N101" s="14">
        <v>118.81</v>
      </c>
      <c r="O101" s="14">
        <v>37.340000000000003</v>
      </c>
      <c r="P101" s="14">
        <v>0</v>
      </c>
      <c r="Q101" s="14">
        <v>182.97</v>
      </c>
      <c r="R101" s="14">
        <v>0</v>
      </c>
      <c r="S101" s="14">
        <v>0</v>
      </c>
      <c r="T101" s="14">
        <v>343.11</v>
      </c>
      <c r="U101" s="14">
        <v>200</v>
      </c>
      <c r="V101" s="14">
        <v>216.71</v>
      </c>
      <c r="W101" s="14">
        <v>1641.17</v>
      </c>
      <c r="X101" s="14">
        <v>2093</v>
      </c>
    </row>
    <row r="102" spans="1:24">
      <c r="A102" s="2" t="s">
        <v>208</v>
      </c>
      <c r="B102" s="1" t="s">
        <v>209</v>
      </c>
      <c r="C102" s="14">
        <v>633.6</v>
      </c>
      <c r="D102" s="14">
        <v>105.6</v>
      </c>
      <c r="E102" s="14">
        <v>0</v>
      </c>
      <c r="F102" s="14">
        <v>2290.2800000000002</v>
      </c>
      <c r="G102" s="14">
        <v>0</v>
      </c>
      <c r="H102" s="14">
        <v>3029.48</v>
      </c>
      <c r="I102" s="14">
        <v>0</v>
      </c>
      <c r="J102" s="14">
        <v>442.08</v>
      </c>
      <c r="K102" s="14">
        <v>0</v>
      </c>
      <c r="L102" s="14">
        <v>0</v>
      </c>
      <c r="M102" s="14">
        <v>391.71</v>
      </c>
      <c r="N102" s="14">
        <v>97.06</v>
      </c>
      <c r="O102" s="14">
        <v>0</v>
      </c>
      <c r="P102" s="14">
        <v>0</v>
      </c>
      <c r="Q102" s="14">
        <v>0</v>
      </c>
      <c r="R102" s="14">
        <v>0.03</v>
      </c>
      <c r="S102" s="14">
        <v>0</v>
      </c>
      <c r="T102" s="14">
        <v>0</v>
      </c>
      <c r="U102" s="14">
        <v>200</v>
      </c>
      <c r="V102" s="14">
        <v>0</v>
      </c>
      <c r="W102" s="14">
        <v>1130.8800000000001</v>
      </c>
      <c r="X102" s="14">
        <v>1898.6</v>
      </c>
    </row>
    <row r="103" spans="1:24">
      <c r="A103" s="2" t="s">
        <v>210</v>
      </c>
      <c r="B103" s="1" t="s">
        <v>211</v>
      </c>
      <c r="C103" s="14">
        <v>480.24</v>
      </c>
      <c r="D103" s="14">
        <v>80.040000000000006</v>
      </c>
      <c r="E103" s="14">
        <v>0</v>
      </c>
      <c r="F103" s="14">
        <v>5478.72</v>
      </c>
      <c r="G103" s="14">
        <v>0</v>
      </c>
      <c r="H103" s="14">
        <v>6039</v>
      </c>
      <c r="I103" s="14">
        <v>0</v>
      </c>
      <c r="J103" s="14">
        <v>0</v>
      </c>
      <c r="K103" s="14">
        <v>0</v>
      </c>
      <c r="L103" s="14">
        <v>0</v>
      </c>
      <c r="M103" s="14">
        <v>1061.68</v>
      </c>
      <c r="N103" s="14">
        <v>150.66999999999999</v>
      </c>
      <c r="O103" s="14">
        <v>0</v>
      </c>
      <c r="P103" s="14">
        <v>0</v>
      </c>
      <c r="Q103" s="14">
        <v>0</v>
      </c>
      <c r="R103" s="14">
        <v>0.05</v>
      </c>
      <c r="S103" s="14">
        <v>0</v>
      </c>
      <c r="T103" s="14">
        <v>0</v>
      </c>
      <c r="U103" s="14">
        <v>0</v>
      </c>
      <c r="V103" s="14">
        <v>0</v>
      </c>
      <c r="W103" s="14">
        <v>1212.4000000000001</v>
      </c>
      <c r="X103" s="14">
        <v>4826.6000000000004</v>
      </c>
    </row>
    <row r="104" spans="1:24">
      <c r="A104" s="2" t="s">
        <v>212</v>
      </c>
      <c r="B104" s="1" t="s">
        <v>213</v>
      </c>
      <c r="C104" s="14">
        <v>1028.58</v>
      </c>
      <c r="D104" s="14">
        <v>171.43</v>
      </c>
      <c r="E104" s="14">
        <v>0</v>
      </c>
      <c r="F104" s="14">
        <v>0</v>
      </c>
      <c r="G104" s="14">
        <v>0</v>
      </c>
      <c r="H104" s="14">
        <v>1200.01</v>
      </c>
      <c r="I104" s="14">
        <v>0</v>
      </c>
      <c r="J104" s="14">
        <v>0</v>
      </c>
      <c r="K104" s="14">
        <v>0</v>
      </c>
      <c r="L104" s="14">
        <v>0</v>
      </c>
      <c r="M104" s="14">
        <v>7.2</v>
      </c>
      <c r="N104" s="14">
        <v>32.979999999999997</v>
      </c>
      <c r="O104" s="14">
        <v>0</v>
      </c>
      <c r="P104" s="14">
        <v>0</v>
      </c>
      <c r="Q104" s="14">
        <v>0</v>
      </c>
      <c r="R104" s="15">
        <v>-0.17</v>
      </c>
      <c r="S104" s="14">
        <v>0</v>
      </c>
      <c r="T104" s="14">
        <v>0</v>
      </c>
      <c r="U104" s="14">
        <v>0</v>
      </c>
      <c r="V104" s="14">
        <v>0</v>
      </c>
      <c r="W104" s="14">
        <v>40.01</v>
      </c>
      <c r="X104" s="14">
        <v>1160</v>
      </c>
    </row>
    <row r="105" spans="1:24">
      <c r="A105" s="2" t="s">
        <v>214</v>
      </c>
      <c r="B105" s="1" t="s">
        <v>215</v>
      </c>
      <c r="C105" s="14">
        <v>480.24</v>
      </c>
      <c r="D105" s="14">
        <v>80.040000000000006</v>
      </c>
      <c r="E105" s="14">
        <v>0</v>
      </c>
      <c r="F105" s="14">
        <v>409.8</v>
      </c>
      <c r="G105" s="14">
        <v>0</v>
      </c>
      <c r="H105" s="14">
        <v>970.08</v>
      </c>
      <c r="I105" s="14">
        <v>0</v>
      </c>
      <c r="J105" s="14">
        <v>0</v>
      </c>
      <c r="K105" s="14">
        <v>0</v>
      </c>
      <c r="L105" s="15">
        <v>-31.07</v>
      </c>
      <c r="M105" s="14">
        <v>0</v>
      </c>
      <c r="N105" s="14">
        <v>27.29</v>
      </c>
      <c r="O105" s="14">
        <v>9.6999999999999993</v>
      </c>
      <c r="P105" s="14">
        <v>0</v>
      </c>
      <c r="Q105" s="14">
        <v>47.53</v>
      </c>
      <c r="R105" s="14">
        <v>0.03</v>
      </c>
      <c r="S105" s="14">
        <v>0</v>
      </c>
      <c r="T105" s="14">
        <v>0</v>
      </c>
      <c r="U105" s="14">
        <v>0</v>
      </c>
      <c r="V105" s="14">
        <v>0</v>
      </c>
      <c r="W105" s="14">
        <v>53.48</v>
      </c>
      <c r="X105" s="14">
        <v>916.6</v>
      </c>
    </row>
    <row r="106" spans="1:24">
      <c r="A106" s="2" t="s">
        <v>216</v>
      </c>
      <c r="B106" s="1" t="s">
        <v>217</v>
      </c>
      <c r="C106" s="14">
        <v>537.54</v>
      </c>
      <c r="D106" s="14">
        <v>89.59</v>
      </c>
      <c r="E106" s="14">
        <v>0</v>
      </c>
      <c r="F106" s="14">
        <v>3098.5</v>
      </c>
      <c r="G106" s="14">
        <v>0</v>
      </c>
      <c r="H106" s="14">
        <v>3725.63</v>
      </c>
      <c r="I106" s="14">
        <v>0</v>
      </c>
      <c r="J106" s="14">
        <v>0</v>
      </c>
      <c r="K106" s="14">
        <v>0</v>
      </c>
      <c r="L106" s="14">
        <v>0</v>
      </c>
      <c r="M106" s="14">
        <v>540.41</v>
      </c>
      <c r="N106" s="14">
        <v>132.78</v>
      </c>
      <c r="O106" s="14">
        <v>37.26</v>
      </c>
      <c r="P106" s="14">
        <v>0</v>
      </c>
      <c r="Q106" s="14">
        <v>182.56</v>
      </c>
      <c r="R106" s="14">
        <v>0.02</v>
      </c>
      <c r="S106" s="14">
        <v>0</v>
      </c>
      <c r="T106" s="14">
        <v>0</v>
      </c>
      <c r="U106" s="14">
        <v>150</v>
      </c>
      <c r="V106" s="14">
        <v>470.2</v>
      </c>
      <c r="W106" s="14">
        <v>1513.23</v>
      </c>
      <c r="X106" s="14">
        <v>2212.4</v>
      </c>
    </row>
    <row r="107" spans="1:24">
      <c r="A107" s="2" t="s">
        <v>218</v>
      </c>
      <c r="B107" s="1" t="s">
        <v>219</v>
      </c>
      <c r="C107" s="14">
        <v>400.2</v>
      </c>
      <c r="D107" s="14">
        <v>66.7</v>
      </c>
      <c r="E107" s="14">
        <v>0</v>
      </c>
      <c r="F107" s="14">
        <v>121.15</v>
      </c>
      <c r="G107" s="14">
        <v>0</v>
      </c>
      <c r="H107" s="14">
        <v>588.04999999999995</v>
      </c>
      <c r="I107" s="14">
        <v>0</v>
      </c>
      <c r="J107" s="14">
        <v>0</v>
      </c>
      <c r="K107" s="14">
        <v>0</v>
      </c>
      <c r="L107" s="15">
        <v>-61.16</v>
      </c>
      <c r="M107" s="14">
        <v>0</v>
      </c>
      <c r="N107" s="14">
        <v>17.61</v>
      </c>
      <c r="O107" s="14">
        <v>5.88</v>
      </c>
      <c r="P107" s="14">
        <v>0</v>
      </c>
      <c r="Q107" s="14">
        <v>28.81</v>
      </c>
      <c r="R107" s="15">
        <v>-0.09</v>
      </c>
      <c r="S107" s="14">
        <v>0</v>
      </c>
      <c r="T107" s="14">
        <v>0</v>
      </c>
      <c r="U107" s="14">
        <v>0</v>
      </c>
      <c r="V107" s="14">
        <v>0</v>
      </c>
      <c r="W107" s="14">
        <v>-8.9499999999999993</v>
      </c>
      <c r="X107" s="14">
        <v>597</v>
      </c>
    </row>
    <row r="108" spans="1:24">
      <c r="A108" s="2" t="s">
        <v>220</v>
      </c>
      <c r="B108" s="1" t="s">
        <v>221</v>
      </c>
      <c r="C108" s="14">
        <v>633.6</v>
      </c>
      <c r="D108" s="14">
        <v>105.6</v>
      </c>
      <c r="E108" s="14">
        <v>0</v>
      </c>
      <c r="F108" s="14">
        <v>2244.35</v>
      </c>
      <c r="G108" s="14">
        <v>0</v>
      </c>
      <c r="H108" s="14">
        <v>2983.55</v>
      </c>
      <c r="I108" s="14">
        <v>0</v>
      </c>
      <c r="J108" s="14">
        <v>0</v>
      </c>
      <c r="K108" s="14">
        <v>0</v>
      </c>
      <c r="L108" s="14">
        <v>0</v>
      </c>
      <c r="M108" s="14">
        <v>381.9</v>
      </c>
      <c r="N108" s="14">
        <v>79.53</v>
      </c>
      <c r="O108" s="14">
        <v>0</v>
      </c>
      <c r="P108" s="14">
        <v>0</v>
      </c>
      <c r="Q108" s="14">
        <v>0</v>
      </c>
      <c r="R108" s="15">
        <v>-0.08</v>
      </c>
      <c r="S108" s="14">
        <v>0</v>
      </c>
      <c r="T108" s="14">
        <v>0</v>
      </c>
      <c r="U108" s="14">
        <v>0</v>
      </c>
      <c r="V108" s="14">
        <v>0</v>
      </c>
      <c r="W108" s="14">
        <v>461.35</v>
      </c>
      <c r="X108" s="14">
        <v>2522.1999999999998</v>
      </c>
    </row>
    <row r="109" spans="1:24">
      <c r="A109" s="2" t="s">
        <v>222</v>
      </c>
      <c r="B109" s="1" t="s">
        <v>223</v>
      </c>
      <c r="C109" s="14">
        <v>633.6</v>
      </c>
      <c r="D109" s="14">
        <v>105.6</v>
      </c>
      <c r="E109" s="14">
        <v>0</v>
      </c>
      <c r="F109" s="14">
        <v>4825.88</v>
      </c>
      <c r="G109" s="14">
        <v>0</v>
      </c>
      <c r="H109" s="14">
        <v>5565.08</v>
      </c>
      <c r="I109" s="14">
        <v>0</v>
      </c>
      <c r="J109" s="14">
        <v>0</v>
      </c>
      <c r="K109" s="14">
        <v>0</v>
      </c>
      <c r="L109" s="14">
        <v>0</v>
      </c>
      <c r="M109" s="14">
        <v>950.21</v>
      </c>
      <c r="N109" s="14">
        <v>194.59</v>
      </c>
      <c r="O109" s="14">
        <v>0</v>
      </c>
      <c r="P109" s="14">
        <v>0</v>
      </c>
      <c r="Q109" s="14">
        <v>0</v>
      </c>
      <c r="R109" s="14">
        <v>0.08</v>
      </c>
      <c r="S109" s="14">
        <v>0</v>
      </c>
      <c r="T109" s="14">
        <v>0</v>
      </c>
      <c r="U109" s="14">
        <v>500</v>
      </c>
      <c r="V109" s="14">
        <v>0</v>
      </c>
      <c r="W109" s="14">
        <v>1644.88</v>
      </c>
      <c r="X109" s="14">
        <v>3920.2</v>
      </c>
    </row>
    <row r="110" spans="1:24" s="7" customFormat="1">
      <c r="A110" s="17" t="s">
        <v>131</v>
      </c>
      <c r="C110" s="7" t="s">
        <v>132</v>
      </c>
      <c r="D110" s="7" t="s">
        <v>132</v>
      </c>
      <c r="E110" s="7" t="s">
        <v>132</v>
      </c>
      <c r="F110" s="7" t="s">
        <v>132</v>
      </c>
      <c r="G110" s="7" t="s">
        <v>132</v>
      </c>
      <c r="H110" s="7" t="s">
        <v>132</v>
      </c>
      <c r="I110" s="7" t="s">
        <v>132</v>
      </c>
      <c r="J110" s="7" t="s">
        <v>132</v>
      </c>
      <c r="K110" s="7" t="s">
        <v>132</v>
      </c>
      <c r="L110" s="7" t="s">
        <v>132</v>
      </c>
      <c r="M110" s="7" t="s">
        <v>132</v>
      </c>
      <c r="N110" s="7" t="s">
        <v>132</v>
      </c>
      <c r="O110" s="7" t="s">
        <v>132</v>
      </c>
      <c r="P110" s="7" t="s">
        <v>132</v>
      </c>
      <c r="Q110" s="7" t="s">
        <v>132</v>
      </c>
      <c r="R110" s="7" t="s">
        <v>132</v>
      </c>
      <c r="S110" s="7" t="s">
        <v>132</v>
      </c>
      <c r="T110" s="7" t="s">
        <v>132</v>
      </c>
      <c r="U110" s="7" t="s">
        <v>132</v>
      </c>
      <c r="V110" s="7" t="s">
        <v>132</v>
      </c>
      <c r="W110" s="7" t="s">
        <v>132</v>
      </c>
      <c r="X110" s="7" t="s">
        <v>132</v>
      </c>
    </row>
    <row r="111" spans="1:24">
      <c r="C111" s="19">
        <v>24686.1</v>
      </c>
      <c r="D111" s="19">
        <v>4114.3599999999997</v>
      </c>
      <c r="E111" s="19">
        <v>0</v>
      </c>
      <c r="F111" s="19">
        <v>98657.43</v>
      </c>
      <c r="G111" s="19">
        <v>1243.54</v>
      </c>
      <c r="H111" s="19">
        <v>128701.43</v>
      </c>
      <c r="I111" s="19">
        <v>0</v>
      </c>
      <c r="J111" s="19">
        <v>442.08</v>
      </c>
      <c r="K111" s="19">
        <v>533.1</v>
      </c>
      <c r="L111" s="20">
        <v>-408.37</v>
      </c>
      <c r="M111" s="19">
        <v>17122.400000000001</v>
      </c>
      <c r="N111" s="19">
        <v>3702.38</v>
      </c>
      <c r="O111" s="19">
        <v>537.61</v>
      </c>
      <c r="P111" s="19">
        <v>0</v>
      </c>
      <c r="Q111" s="19">
        <v>2634.23</v>
      </c>
      <c r="R111" s="20">
        <v>-1.58</v>
      </c>
      <c r="S111" s="19">
        <v>0</v>
      </c>
      <c r="T111" s="19">
        <v>343.11</v>
      </c>
      <c r="U111" s="19">
        <v>4600</v>
      </c>
      <c r="V111" s="19">
        <v>2188.87</v>
      </c>
      <c r="W111" s="19">
        <v>31693.83</v>
      </c>
      <c r="X111" s="19">
        <v>97007.6</v>
      </c>
    </row>
    <row r="113" spans="1:24" s="7" customFormat="1">
      <c r="A113" s="16"/>
      <c r="C113" s="7" t="s">
        <v>224</v>
      </c>
      <c r="D113" s="7" t="s">
        <v>224</v>
      </c>
      <c r="E113" s="7" t="s">
        <v>224</v>
      </c>
      <c r="F113" s="7" t="s">
        <v>224</v>
      </c>
      <c r="G113" s="7" t="s">
        <v>224</v>
      </c>
      <c r="H113" s="7" t="s">
        <v>224</v>
      </c>
      <c r="I113" s="7" t="s">
        <v>224</v>
      </c>
      <c r="J113" s="7" t="s">
        <v>224</v>
      </c>
      <c r="K113" s="7" t="s">
        <v>224</v>
      </c>
      <c r="L113" s="7" t="s">
        <v>224</v>
      </c>
      <c r="M113" s="7" t="s">
        <v>224</v>
      </c>
      <c r="N113" s="7" t="s">
        <v>224</v>
      </c>
      <c r="O113" s="7" t="s">
        <v>224</v>
      </c>
      <c r="P113" s="7" t="s">
        <v>224</v>
      </c>
      <c r="Q113" s="7" t="s">
        <v>224</v>
      </c>
      <c r="R113" s="7" t="s">
        <v>224</v>
      </c>
      <c r="S113" s="7" t="s">
        <v>224</v>
      </c>
      <c r="T113" s="7" t="s">
        <v>224</v>
      </c>
      <c r="U113" s="7" t="s">
        <v>224</v>
      </c>
      <c r="V113" s="7" t="s">
        <v>224</v>
      </c>
      <c r="W113" s="7" t="s">
        <v>224</v>
      </c>
      <c r="X113" s="7" t="s">
        <v>224</v>
      </c>
    </row>
    <row r="114" spans="1:24">
      <c r="A114" s="17" t="s">
        <v>225</v>
      </c>
      <c r="B114" s="1" t="s">
        <v>226</v>
      </c>
      <c r="C114" s="19">
        <v>86013.119999999995</v>
      </c>
      <c r="D114" s="19">
        <v>14335.53</v>
      </c>
      <c r="E114" s="19">
        <v>1517.82</v>
      </c>
      <c r="F114" s="19">
        <v>148894.09</v>
      </c>
      <c r="G114" s="19">
        <v>1243.54</v>
      </c>
      <c r="H114" s="19">
        <v>252004.1</v>
      </c>
      <c r="I114" s="19">
        <v>45</v>
      </c>
      <c r="J114" s="19">
        <v>3279.52</v>
      </c>
      <c r="K114" s="19">
        <v>2525.34</v>
      </c>
      <c r="L114" s="20">
        <v>-713.46</v>
      </c>
      <c r="M114" s="19">
        <v>32547.19</v>
      </c>
      <c r="N114" s="19">
        <v>8780.8799999999992</v>
      </c>
      <c r="O114" s="19">
        <v>537.61</v>
      </c>
      <c r="P114" s="19">
        <v>3915</v>
      </c>
      <c r="Q114" s="19">
        <v>2634.23</v>
      </c>
      <c r="R114" s="20">
        <v>-1.95</v>
      </c>
      <c r="S114" s="19">
        <v>769.76</v>
      </c>
      <c r="T114" s="19">
        <v>343.11</v>
      </c>
      <c r="U114" s="19">
        <v>5900</v>
      </c>
      <c r="V114" s="19">
        <v>2188.87</v>
      </c>
      <c r="W114" s="19">
        <v>62751.1</v>
      </c>
      <c r="X114" s="19">
        <v>189253</v>
      </c>
    </row>
    <row r="116" spans="1:24">
      <c r="C116" s="1" t="s">
        <v>226</v>
      </c>
      <c r="D116" s="1" t="s">
        <v>226</v>
      </c>
      <c r="E116" s="1" t="s">
        <v>226</v>
      </c>
      <c r="F116" s="1" t="s">
        <v>226</v>
      </c>
      <c r="G116" s="1" t="s">
        <v>226</v>
      </c>
      <c r="H116" s="1" t="s">
        <v>226</v>
      </c>
      <c r="I116" s="1" t="s">
        <v>226</v>
      </c>
      <c r="J116" s="1" t="s">
        <v>226</v>
      </c>
      <c r="K116" s="1" t="s">
        <v>226</v>
      </c>
      <c r="L116" s="1" t="s">
        <v>226</v>
      </c>
      <c r="M116" s="1" t="s">
        <v>226</v>
      </c>
      <c r="N116" s="1" t="s">
        <v>226</v>
      </c>
      <c r="O116" s="1" t="s">
        <v>226</v>
      </c>
      <c r="P116" s="1" t="s">
        <v>226</v>
      </c>
      <c r="Q116" s="1" t="s">
        <v>226</v>
      </c>
      <c r="R116" s="1" t="s">
        <v>226</v>
      </c>
      <c r="S116" s="1" t="s">
        <v>226</v>
      </c>
      <c r="T116" s="1" t="s">
        <v>226</v>
      </c>
      <c r="U116" s="1" t="s">
        <v>226</v>
      </c>
      <c r="V116" s="1" t="s">
        <v>226</v>
      </c>
      <c r="W116" s="1" t="s">
        <v>226</v>
      </c>
      <c r="X116" s="1" t="s">
        <v>226</v>
      </c>
    </row>
    <row r="117" spans="1:24">
      <c r="A117" s="2" t="s">
        <v>226</v>
      </c>
      <c r="B117" s="1" t="s">
        <v>226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2"/>
  <sheetViews>
    <sheetView topLeftCell="A85" workbookViewId="0">
      <selection activeCell="F15" sqref="F15"/>
    </sheetView>
  </sheetViews>
  <sheetFormatPr baseColWidth="10" defaultRowHeight="15"/>
  <cols>
    <col min="2" max="2" width="14.85546875" customWidth="1"/>
    <col min="3" max="3" width="19" customWidth="1"/>
    <col min="4" max="4" width="12.5703125" bestFit="1" customWidth="1"/>
    <col min="5" max="5" width="32.8554687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228</v>
      </c>
      <c r="B8" s="34" t="s">
        <v>229</v>
      </c>
      <c r="C8" s="34" t="s">
        <v>230</v>
      </c>
      <c r="D8" s="35" t="s">
        <v>231</v>
      </c>
      <c r="E8" s="34" t="s">
        <v>232</v>
      </c>
      <c r="F8" s="33"/>
      <c r="G8" s="33"/>
      <c r="H8" s="33"/>
      <c r="I8" s="33"/>
      <c r="J8" s="33"/>
    </row>
    <row r="9" spans="1:10">
      <c r="A9" s="27" t="s">
        <v>156</v>
      </c>
      <c r="B9" s="27"/>
      <c r="C9" s="27" t="s">
        <v>233</v>
      </c>
      <c r="D9" s="27">
        <v>573.4</v>
      </c>
      <c r="E9" s="27" t="s">
        <v>157</v>
      </c>
      <c r="F9" s="27"/>
      <c r="G9" s="27"/>
      <c r="H9" s="27"/>
      <c r="I9" s="27"/>
      <c r="J9" s="27"/>
    </row>
    <row r="10" spans="1:10">
      <c r="A10" s="27" t="s">
        <v>158</v>
      </c>
      <c r="B10" s="27"/>
      <c r="C10" s="27" t="s">
        <v>233</v>
      </c>
      <c r="D10" s="27">
        <v>761.6</v>
      </c>
      <c r="E10" s="27" t="s">
        <v>159</v>
      </c>
      <c r="F10" s="27"/>
      <c r="G10" s="27"/>
      <c r="H10" s="27"/>
      <c r="I10" s="27"/>
      <c r="J10" s="27"/>
    </row>
    <row r="11" spans="1:10">
      <c r="A11" s="27"/>
      <c r="B11" s="27" t="s">
        <v>234</v>
      </c>
      <c r="C11" s="27"/>
      <c r="D11" s="36">
        <v>1335</v>
      </c>
      <c r="E11" s="27" t="s">
        <v>235</v>
      </c>
      <c r="F11" s="27"/>
      <c r="G11" s="27"/>
      <c r="H11" s="27"/>
      <c r="I11" s="27"/>
      <c r="J11" s="27"/>
    </row>
    <row r="13" spans="1:10">
      <c r="A13" s="27" t="s">
        <v>134</v>
      </c>
      <c r="B13" s="27">
        <v>56708845760</v>
      </c>
      <c r="C13" s="27" t="s">
        <v>236</v>
      </c>
      <c r="D13" s="27">
        <v>1678.8000000000002</v>
      </c>
      <c r="E13" s="27" t="s">
        <v>135</v>
      </c>
      <c r="F13" s="27"/>
      <c r="G13" s="27"/>
      <c r="H13" s="27"/>
      <c r="I13" s="27"/>
      <c r="J13" s="27"/>
    </row>
    <row r="14" spans="1:10">
      <c r="A14" s="27" t="s">
        <v>136</v>
      </c>
      <c r="B14" s="27">
        <v>56708845774</v>
      </c>
      <c r="C14" s="27" t="s">
        <v>236</v>
      </c>
      <c r="D14" s="27">
        <v>3855</v>
      </c>
      <c r="E14" s="27" t="s">
        <v>137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236</v>
      </c>
      <c r="D15" s="27">
        <v>8318.6</v>
      </c>
      <c r="E15" s="27" t="s">
        <v>36</v>
      </c>
      <c r="F15" s="27"/>
      <c r="G15" s="27"/>
      <c r="H15" s="27"/>
      <c r="I15" s="27"/>
      <c r="J15" s="27"/>
    </row>
    <row r="16" spans="1:10">
      <c r="A16" s="27" t="s">
        <v>142</v>
      </c>
      <c r="B16" s="27">
        <v>56708845791</v>
      </c>
      <c r="C16" s="27" t="s">
        <v>236</v>
      </c>
      <c r="D16" s="27">
        <v>560.20000000000005</v>
      </c>
      <c r="E16" s="27" t="s">
        <v>143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236</v>
      </c>
      <c r="D17" s="27">
        <v>565</v>
      </c>
      <c r="E17" s="27" t="s">
        <v>46</v>
      </c>
    </row>
    <row r="18" spans="1:5">
      <c r="A18" s="27" t="s">
        <v>150</v>
      </c>
      <c r="B18" s="27">
        <v>56708845820</v>
      </c>
      <c r="C18" s="27" t="s">
        <v>236</v>
      </c>
      <c r="D18" s="27">
        <v>1180.8</v>
      </c>
      <c r="E18" s="27" t="s">
        <v>151</v>
      </c>
    </row>
    <row r="19" spans="1:5">
      <c r="A19" s="27" t="s">
        <v>152</v>
      </c>
      <c r="B19" s="27">
        <v>56708845834</v>
      </c>
      <c r="C19" s="27" t="s">
        <v>236</v>
      </c>
      <c r="D19" s="27">
        <v>3146.2000000000003</v>
      </c>
      <c r="E19" s="27" t="s">
        <v>153</v>
      </c>
    </row>
    <row r="20" spans="1:5">
      <c r="A20" s="27" t="s">
        <v>71</v>
      </c>
      <c r="B20" s="27">
        <v>56708881457</v>
      </c>
      <c r="C20" s="27" t="s">
        <v>236</v>
      </c>
      <c r="D20" s="27">
        <v>1733</v>
      </c>
      <c r="E20" s="27" t="s">
        <v>72</v>
      </c>
    </row>
    <row r="21" spans="1:5">
      <c r="A21" s="27" t="s">
        <v>73</v>
      </c>
      <c r="B21" s="27">
        <v>56708845038</v>
      </c>
      <c r="C21" s="27" t="s">
        <v>236</v>
      </c>
      <c r="D21" s="27">
        <v>4005.4</v>
      </c>
      <c r="E21" s="27" t="s">
        <v>74</v>
      </c>
    </row>
    <row r="22" spans="1:5">
      <c r="A22" s="27" t="s">
        <v>170</v>
      </c>
      <c r="B22" s="27">
        <v>56708881915</v>
      </c>
      <c r="C22" s="27" t="s">
        <v>236</v>
      </c>
      <c r="D22" s="27">
        <v>1899.6000000000001</v>
      </c>
      <c r="E22" s="27" t="s">
        <v>171</v>
      </c>
    </row>
    <row r="23" spans="1:5">
      <c r="A23" s="27" t="s">
        <v>174</v>
      </c>
      <c r="B23" s="27">
        <v>56708845865</v>
      </c>
      <c r="C23" s="27" t="s">
        <v>236</v>
      </c>
      <c r="D23" s="27">
        <v>1591</v>
      </c>
      <c r="E23" s="27" t="s">
        <v>175</v>
      </c>
    </row>
    <row r="24" spans="1:5">
      <c r="A24" s="27" t="s">
        <v>176</v>
      </c>
      <c r="B24" s="27">
        <v>56708845879</v>
      </c>
      <c r="C24" s="27" t="s">
        <v>236</v>
      </c>
      <c r="D24" s="27">
        <v>3651.4</v>
      </c>
      <c r="E24" s="27" t="s">
        <v>177</v>
      </c>
    </row>
    <row r="25" spans="1:5">
      <c r="A25" s="27">
        <v>30</v>
      </c>
      <c r="B25" s="27">
        <v>56708881503</v>
      </c>
      <c r="C25" s="27" t="s">
        <v>236</v>
      </c>
      <c r="D25" s="27">
        <v>1056.6000000000001</v>
      </c>
      <c r="E25" s="27" t="s">
        <v>84</v>
      </c>
    </row>
    <row r="26" spans="1:5">
      <c r="A26" s="27" t="s">
        <v>186</v>
      </c>
      <c r="B26" s="27">
        <v>56708845911</v>
      </c>
      <c r="C26" s="27" t="s">
        <v>236</v>
      </c>
      <c r="D26" s="27">
        <v>1812.8000000000002</v>
      </c>
      <c r="E26" s="27" t="s">
        <v>187</v>
      </c>
    </row>
    <row r="27" spans="1:5">
      <c r="A27" s="27" t="s">
        <v>198</v>
      </c>
      <c r="B27" s="27">
        <v>56708881946</v>
      </c>
      <c r="C27" s="27" t="s">
        <v>236</v>
      </c>
      <c r="D27" s="27">
        <v>3356.8</v>
      </c>
      <c r="E27" s="27" t="s">
        <v>199</v>
      </c>
    </row>
    <row r="28" spans="1:5">
      <c r="A28" s="27" t="s">
        <v>109</v>
      </c>
      <c r="B28" s="27">
        <v>56708881596</v>
      </c>
      <c r="C28" s="27" t="s">
        <v>236</v>
      </c>
      <c r="D28" s="27">
        <v>189.20000000000002</v>
      </c>
      <c r="E28" s="27" t="s">
        <v>110</v>
      </c>
    </row>
    <row r="29" spans="1:5">
      <c r="A29" s="27" t="s">
        <v>206</v>
      </c>
      <c r="B29" s="27">
        <v>56708881963</v>
      </c>
      <c r="C29" s="27" t="s">
        <v>236</v>
      </c>
      <c r="D29" s="27">
        <v>2093</v>
      </c>
      <c r="E29" s="27" t="s">
        <v>207</v>
      </c>
    </row>
    <row r="30" spans="1:5">
      <c r="A30" s="27" t="s">
        <v>216</v>
      </c>
      <c r="B30" s="27">
        <v>60589747903</v>
      </c>
      <c r="C30" s="27" t="s">
        <v>236</v>
      </c>
      <c r="D30" s="27">
        <v>2212.4</v>
      </c>
      <c r="E30" s="27" t="s">
        <v>217</v>
      </c>
    </row>
    <row r="31" spans="1:5">
      <c r="A31" s="27" t="s">
        <v>222</v>
      </c>
      <c r="B31" s="27">
        <v>56708846050</v>
      </c>
      <c r="C31" s="27" t="s">
        <v>236</v>
      </c>
      <c r="D31" s="27">
        <v>3920.2000000000003</v>
      </c>
      <c r="E31" s="27" t="s">
        <v>223</v>
      </c>
    </row>
    <row r="32" spans="1:5">
      <c r="A32" s="27" t="s">
        <v>208</v>
      </c>
      <c r="B32" s="27">
        <v>56708845990</v>
      </c>
      <c r="C32" s="27" t="s">
        <v>236</v>
      </c>
      <c r="D32" s="27">
        <v>1898.6000000000001</v>
      </c>
      <c r="E32" s="27" t="s">
        <v>209</v>
      </c>
    </row>
    <row r="33" spans="1:5">
      <c r="A33" s="27" t="s">
        <v>204</v>
      </c>
      <c r="B33" s="27">
        <v>56708845973</v>
      </c>
      <c r="C33" s="27" t="s">
        <v>236</v>
      </c>
      <c r="D33" s="27">
        <v>1320.8000000000002</v>
      </c>
      <c r="E33" s="27" t="s">
        <v>205</v>
      </c>
    </row>
    <row r="34" spans="1:5">
      <c r="A34" s="27" t="s">
        <v>138</v>
      </c>
      <c r="B34" s="27">
        <v>56708845788</v>
      </c>
      <c r="C34" s="27" t="s">
        <v>236</v>
      </c>
      <c r="D34" s="27">
        <v>244.20000000000002</v>
      </c>
      <c r="E34" s="27" t="s">
        <v>139</v>
      </c>
    </row>
    <row r="35" spans="1:5">
      <c r="A35" s="27" t="s">
        <v>41</v>
      </c>
      <c r="B35" s="27">
        <v>56708844916</v>
      </c>
      <c r="C35" s="27" t="s">
        <v>236</v>
      </c>
      <c r="D35" s="27">
        <v>137.20000000000002</v>
      </c>
      <c r="E35" s="27" t="s">
        <v>42</v>
      </c>
    </row>
    <row r="36" spans="1:5">
      <c r="A36" s="27" t="s">
        <v>188</v>
      </c>
      <c r="B36" s="27">
        <v>56708845925</v>
      </c>
      <c r="C36" s="27" t="s">
        <v>236</v>
      </c>
      <c r="D36" s="27">
        <v>1200.4000000000001</v>
      </c>
      <c r="E36" s="27" t="s">
        <v>189</v>
      </c>
    </row>
    <row r="37" spans="1:5">
      <c r="A37" s="27" t="s">
        <v>168</v>
      </c>
      <c r="B37" s="27">
        <v>56708845851</v>
      </c>
      <c r="C37" s="27" t="s">
        <v>236</v>
      </c>
      <c r="D37" s="27">
        <v>942</v>
      </c>
      <c r="E37" s="27" t="s">
        <v>169</v>
      </c>
    </row>
    <row r="38" spans="1:5">
      <c r="A38" s="27" t="s">
        <v>33</v>
      </c>
      <c r="B38" s="27">
        <v>56708844887</v>
      </c>
      <c r="C38" s="27" t="s">
        <v>236</v>
      </c>
      <c r="D38" s="27">
        <v>3920.4</v>
      </c>
      <c r="E38" s="27" t="s">
        <v>34</v>
      </c>
    </row>
    <row r="39" spans="1:5">
      <c r="A39" s="27" t="s">
        <v>107</v>
      </c>
      <c r="B39" s="27">
        <v>56708845254</v>
      </c>
      <c r="C39" s="27" t="s">
        <v>236</v>
      </c>
      <c r="D39" s="27">
        <v>2566.2000000000003</v>
      </c>
      <c r="E39" s="27" t="s">
        <v>108</v>
      </c>
    </row>
    <row r="40" spans="1:5">
      <c r="A40" s="27" t="s">
        <v>190</v>
      </c>
      <c r="B40" s="27">
        <v>56708845939</v>
      </c>
      <c r="C40" s="27" t="s">
        <v>236</v>
      </c>
      <c r="D40" s="27">
        <v>4845.8</v>
      </c>
      <c r="E40" s="27" t="s">
        <v>191</v>
      </c>
    </row>
    <row r="41" spans="1:5">
      <c r="A41" s="27" t="s">
        <v>184</v>
      </c>
      <c r="B41" s="27">
        <v>56708881929</v>
      </c>
      <c r="C41" s="27" t="s">
        <v>236</v>
      </c>
      <c r="D41" s="27">
        <v>1685.6000000000001</v>
      </c>
      <c r="E41" s="27" t="s">
        <v>185</v>
      </c>
    </row>
    <row r="42" spans="1:5">
      <c r="A42" s="27" t="s">
        <v>101</v>
      </c>
      <c r="B42" s="27">
        <v>56708845237</v>
      </c>
      <c r="C42" s="27" t="s">
        <v>236</v>
      </c>
      <c r="D42" s="27">
        <v>103.4</v>
      </c>
      <c r="E42" s="27" t="s">
        <v>102</v>
      </c>
    </row>
    <row r="43" spans="1:5">
      <c r="A43" s="27" t="s">
        <v>47</v>
      </c>
      <c r="B43" s="27">
        <v>56708844950</v>
      </c>
      <c r="C43" s="27" t="s">
        <v>236</v>
      </c>
      <c r="D43" s="27">
        <v>858.80000000000007</v>
      </c>
      <c r="E43" s="27" t="s">
        <v>48</v>
      </c>
    </row>
    <row r="44" spans="1:5">
      <c r="A44" s="27" t="s">
        <v>111</v>
      </c>
      <c r="B44" s="27">
        <v>56708845268</v>
      </c>
      <c r="C44" s="27" t="s">
        <v>236</v>
      </c>
      <c r="D44" s="27">
        <v>1397.6000000000001</v>
      </c>
      <c r="E44" s="27" t="s">
        <v>112</v>
      </c>
    </row>
    <row r="45" spans="1:5">
      <c r="A45" s="27" t="s">
        <v>75</v>
      </c>
      <c r="B45" s="27">
        <v>56708881460</v>
      </c>
      <c r="C45" s="27" t="s">
        <v>236</v>
      </c>
      <c r="D45" s="27">
        <v>170.4</v>
      </c>
      <c r="E45" s="27" t="s">
        <v>76</v>
      </c>
    </row>
    <row r="46" spans="1:5">
      <c r="A46" s="27" t="s">
        <v>160</v>
      </c>
      <c r="B46" s="27">
        <v>56708881901</v>
      </c>
      <c r="C46" s="27" t="s">
        <v>236</v>
      </c>
      <c r="D46" s="27">
        <v>2764.8</v>
      </c>
      <c r="E46" s="27" t="s">
        <v>161</v>
      </c>
    </row>
    <row r="47" spans="1:5">
      <c r="A47" s="27" t="s">
        <v>103</v>
      </c>
      <c r="B47" s="27">
        <v>56708845240</v>
      </c>
      <c r="C47" s="27" t="s">
        <v>236</v>
      </c>
      <c r="D47" s="27">
        <v>1657.8000000000002</v>
      </c>
      <c r="E47" s="27" t="s">
        <v>104</v>
      </c>
    </row>
    <row r="48" spans="1:5">
      <c r="A48" s="27" t="s">
        <v>144</v>
      </c>
      <c r="B48" s="27">
        <v>56708881872</v>
      </c>
      <c r="C48" s="27" t="s">
        <v>236</v>
      </c>
      <c r="D48" s="27">
        <v>2619.2000000000003</v>
      </c>
      <c r="E48" s="27" t="s">
        <v>145</v>
      </c>
    </row>
    <row r="49" spans="1:5">
      <c r="A49" s="27" t="s">
        <v>113</v>
      </c>
      <c r="B49" s="27">
        <v>60589939521</v>
      </c>
      <c r="C49" s="27" t="s">
        <v>236</v>
      </c>
      <c r="D49" s="27">
        <v>2176</v>
      </c>
      <c r="E49" s="27" t="s">
        <v>114</v>
      </c>
    </row>
    <row r="50" spans="1:5">
      <c r="A50" s="27" t="s">
        <v>220</v>
      </c>
      <c r="B50" s="27">
        <v>56708846047</v>
      </c>
      <c r="C50" s="27" t="s">
        <v>236</v>
      </c>
      <c r="D50" s="27">
        <v>2522.2000000000003</v>
      </c>
      <c r="E50" s="27" t="s">
        <v>221</v>
      </c>
    </row>
    <row r="51" spans="1:5">
      <c r="A51" s="27" t="s">
        <v>37</v>
      </c>
      <c r="B51" s="27">
        <v>56708881304</v>
      </c>
      <c r="C51" s="27" t="s">
        <v>236</v>
      </c>
      <c r="D51" s="27">
        <v>1136</v>
      </c>
      <c r="E51" s="27" t="s">
        <v>38</v>
      </c>
    </row>
    <row r="52" spans="1:5">
      <c r="A52" s="27" t="s">
        <v>39</v>
      </c>
      <c r="B52" s="27">
        <v>56708881318</v>
      </c>
      <c r="C52" s="27" t="s">
        <v>236</v>
      </c>
      <c r="D52" s="27">
        <v>536.80000000000007</v>
      </c>
      <c r="E52" s="27" t="s">
        <v>40</v>
      </c>
    </row>
    <row r="53" spans="1:5">
      <c r="A53" s="27" t="s">
        <v>59</v>
      </c>
      <c r="B53" s="27">
        <v>60590329504</v>
      </c>
      <c r="C53" s="27" t="s">
        <v>236</v>
      </c>
      <c r="D53" s="27">
        <v>940.6</v>
      </c>
      <c r="E53" s="27" t="s">
        <v>60</v>
      </c>
    </row>
    <row r="54" spans="1:5">
      <c r="A54" s="27" t="s">
        <v>196</v>
      </c>
      <c r="B54" s="27">
        <v>56708845942</v>
      </c>
      <c r="C54" s="27" t="s">
        <v>236</v>
      </c>
      <c r="D54" s="27">
        <v>4457</v>
      </c>
      <c r="E54" s="27" t="s">
        <v>197</v>
      </c>
    </row>
    <row r="55" spans="1:5">
      <c r="A55" s="27" t="s">
        <v>115</v>
      </c>
      <c r="B55" s="27">
        <v>60589627948</v>
      </c>
      <c r="C55" s="27" t="s">
        <v>236</v>
      </c>
      <c r="D55" s="27">
        <v>411.20000000000005</v>
      </c>
      <c r="E55" s="27" t="s">
        <v>116</v>
      </c>
    </row>
    <row r="56" spans="1:5">
      <c r="A56" s="27" t="s">
        <v>49</v>
      </c>
      <c r="B56" s="27">
        <v>56708844964</v>
      </c>
      <c r="C56" s="27" t="s">
        <v>236</v>
      </c>
      <c r="D56" s="27">
        <v>1941.2</v>
      </c>
      <c r="E56" s="27" t="s">
        <v>50</v>
      </c>
    </row>
    <row r="57" spans="1:5">
      <c r="A57" s="27" t="s">
        <v>85</v>
      </c>
      <c r="B57" s="27">
        <v>60589552237</v>
      </c>
      <c r="C57" s="27" t="s">
        <v>236</v>
      </c>
      <c r="D57" s="27">
        <v>1642.6000000000001</v>
      </c>
      <c r="E57" s="27" t="s">
        <v>86</v>
      </c>
    </row>
    <row r="58" spans="1:5">
      <c r="A58" s="27" t="s">
        <v>178</v>
      </c>
      <c r="B58" s="27">
        <v>56708845882</v>
      </c>
      <c r="C58" s="27" t="s">
        <v>236</v>
      </c>
      <c r="D58" s="27">
        <v>407.20000000000005</v>
      </c>
      <c r="E58" s="27" t="s">
        <v>179</v>
      </c>
    </row>
    <row r="59" spans="1:5">
      <c r="A59" s="27" t="s">
        <v>61</v>
      </c>
      <c r="B59" s="27">
        <v>56708845010</v>
      </c>
      <c r="C59" s="27" t="s">
        <v>236</v>
      </c>
      <c r="D59" s="27">
        <v>2380.2000000000003</v>
      </c>
      <c r="E59" s="27" t="s">
        <v>62</v>
      </c>
    </row>
    <row r="60" spans="1:5">
      <c r="A60" s="27" t="s">
        <v>99</v>
      </c>
      <c r="B60" s="27">
        <v>56708881551</v>
      </c>
      <c r="C60" s="27" t="s">
        <v>236</v>
      </c>
      <c r="D60" s="27">
        <v>2432</v>
      </c>
      <c r="E60" s="27" t="s">
        <v>100</v>
      </c>
    </row>
    <row r="61" spans="1:5">
      <c r="A61" s="27" t="s">
        <v>119</v>
      </c>
      <c r="B61" s="27">
        <v>56708845709</v>
      </c>
      <c r="C61" s="27" t="s">
        <v>236</v>
      </c>
      <c r="D61" s="27">
        <v>2321</v>
      </c>
      <c r="E61" s="27" t="s">
        <v>120</v>
      </c>
    </row>
    <row r="62" spans="1:5">
      <c r="A62" s="27" t="s">
        <v>81</v>
      </c>
      <c r="B62" s="27">
        <v>56708845072</v>
      </c>
      <c r="C62" s="27" t="s">
        <v>236</v>
      </c>
      <c r="D62" s="27">
        <v>2319.4</v>
      </c>
      <c r="E62" s="27" t="s">
        <v>82</v>
      </c>
    </row>
    <row r="63" spans="1:5">
      <c r="A63" s="27" t="s">
        <v>127</v>
      </c>
      <c r="B63" s="27">
        <v>60594462438</v>
      </c>
      <c r="C63" s="27" t="s">
        <v>236</v>
      </c>
      <c r="D63" s="27">
        <v>2136.2000000000003</v>
      </c>
      <c r="E63" s="27" t="s">
        <v>128</v>
      </c>
    </row>
    <row r="64" spans="1:5">
      <c r="A64" s="27" t="s">
        <v>218</v>
      </c>
      <c r="B64" s="27">
        <v>60590218306</v>
      </c>
      <c r="C64" s="27" t="s">
        <v>236</v>
      </c>
      <c r="D64" s="27">
        <v>597</v>
      </c>
      <c r="E64" s="27" t="s">
        <v>219</v>
      </c>
    </row>
    <row r="65" spans="1:5">
      <c r="A65" s="27" t="s">
        <v>202</v>
      </c>
      <c r="B65" s="27">
        <v>56708881608</v>
      </c>
      <c r="C65" s="27" t="s">
        <v>236</v>
      </c>
      <c r="D65" s="27">
        <v>1925.2</v>
      </c>
      <c r="E65" s="27" t="s">
        <v>203</v>
      </c>
    </row>
    <row r="66" spans="1:5">
      <c r="A66" s="27" t="s">
        <v>55</v>
      </c>
      <c r="B66" s="27">
        <v>56708881383</v>
      </c>
      <c r="C66" s="27" t="s">
        <v>236</v>
      </c>
      <c r="D66" s="27">
        <v>3995.8</v>
      </c>
      <c r="E66" s="27" t="s">
        <v>56</v>
      </c>
    </row>
    <row r="67" spans="1:5">
      <c r="A67" s="27" t="s">
        <v>105</v>
      </c>
      <c r="B67" s="27">
        <v>56708881582</v>
      </c>
      <c r="C67" s="27" t="s">
        <v>236</v>
      </c>
      <c r="D67" s="27">
        <v>2811.8</v>
      </c>
      <c r="E67" s="27" t="s">
        <v>106</v>
      </c>
    </row>
    <row r="68" spans="1:5">
      <c r="A68" s="27" t="s">
        <v>148</v>
      </c>
      <c r="B68" s="27">
        <v>56710773131</v>
      </c>
      <c r="C68" s="27" t="s">
        <v>236</v>
      </c>
      <c r="D68" s="27">
        <v>2675.4</v>
      </c>
      <c r="E68" s="27" t="s">
        <v>149</v>
      </c>
    </row>
    <row r="69" spans="1:5">
      <c r="A69" s="27" t="s">
        <v>69</v>
      </c>
      <c r="B69" s="27">
        <v>56708881656</v>
      </c>
      <c r="C69" s="27" t="s">
        <v>236</v>
      </c>
      <c r="D69" s="27">
        <v>957.40000000000009</v>
      </c>
      <c r="E69" s="27" t="s">
        <v>70</v>
      </c>
    </row>
    <row r="70" spans="1:5">
      <c r="A70" s="27" t="s">
        <v>89</v>
      </c>
      <c r="B70" s="27">
        <v>56708845530</v>
      </c>
      <c r="C70" s="27" t="s">
        <v>236</v>
      </c>
      <c r="D70" s="27">
        <v>1757.4</v>
      </c>
      <c r="E70" s="27" t="s">
        <v>90</v>
      </c>
    </row>
    <row r="71" spans="1:5">
      <c r="A71" s="27" t="s">
        <v>129</v>
      </c>
      <c r="B71" s="27">
        <v>56710784605</v>
      </c>
      <c r="C71" s="27" t="s">
        <v>236</v>
      </c>
      <c r="D71" s="27">
        <v>3266.8</v>
      </c>
      <c r="E71" s="27" t="s">
        <v>130</v>
      </c>
    </row>
    <row r="72" spans="1:5">
      <c r="A72" s="27" t="s">
        <v>180</v>
      </c>
      <c r="B72" s="27">
        <v>60589845501</v>
      </c>
      <c r="C72" s="27" t="s">
        <v>236</v>
      </c>
      <c r="D72" s="27">
        <v>3151.2000000000003</v>
      </c>
      <c r="E72" s="27" t="s">
        <v>181</v>
      </c>
    </row>
    <row r="73" spans="1:5">
      <c r="A73" s="27" t="s">
        <v>51</v>
      </c>
      <c r="B73" s="27">
        <v>60592609882</v>
      </c>
      <c r="C73" s="27" t="s">
        <v>236</v>
      </c>
      <c r="D73" s="27">
        <v>1042.2</v>
      </c>
      <c r="E73" s="27" t="s">
        <v>52</v>
      </c>
    </row>
    <row r="74" spans="1:5">
      <c r="A74" s="27" t="s">
        <v>93</v>
      </c>
      <c r="B74" s="27">
        <v>60589665774</v>
      </c>
      <c r="C74" s="27" t="s">
        <v>236</v>
      </c>
      <c r="D74" s="27">
        <v>990.80000000000007</v>
      </c>
      <c r="E74" s="27" t="s">
        <v>94</v>
      </c>
    </row>
    <row r="75" spans="1:5">
      <c r="A75" s="27" t="s">
        <v>214</v>
      </c>
      <c r="B75" s="27">
        <v>60589634536</v>
      </c>
      <c r="C75" s="27" t="s">
        <v>236</v>
      </c>
      <c r="D75" s="27">
        <v>916.6</v>
      </c>
      <c r="E75" s="27" t="s">
        <v>215</v>
      </c>
    </row>
    <row r="76" spans="1:5">
      <c r="A76" s="27" t="s">
        <v>140</v>
      </c>
      <c r="B76" s="27">
        <v>60589582591</v>
      </c>
      <c r="C76" s="27" t="s">
        <v>236</v>
      </c>
      <c r="D76" s="27">
        <v>1442</v>
      </c>
      <c r="E76" s="27" t="s">
        <v>141</v>
      </c>
    </row>
    <row r="77" spans="1:5">
      <c r="A77" s="27" t="s">
        <v>146</v>
      </c>
      <c r="B77" s="27">
        <v>60589642468</v>
      </c>
      <c r="C77" s="27" t="s">
        <v>236</v>
      </c>
      <c r="D77" s="27">
        <v>541.20000000000005</v>
      </c>
      <c r="E77" s="27" t="s">
        <v>147</v>
      </c>
    </row>
    <row r="78" spans="1:5">
      <c r="A78" s="27" t="s">
        <v>210</v>
      </c>
      <c r="B78" s="27">
        <v>60589597089</v>
      </c>
      <c r="C78" s="27" t="s">
        <v>236</v>
      </c>
      <c r="D78" s="27">
        <v>4826.6000000000004</v>
      </c>
      <c r="E78" s="27" t="s">
        <v>211</v>
      </c>
    </row>
    <row r="79" spans="1:5">
      <c r="A79" s="27" t="s">
        <v>192</v>
      </c>
      <c r="B79" s="27">
        <v>60589426888</v>
      </c>
      <c r="C79" s="27" t="s">
        <v>236</v>
      </c>
      <c r="D79" s="27">
        <v>2349</v>
      </c>
      <c r="E79" s="27" t="s">
        <v>193</v>
      </c>
    </row>
    <row r="80" spans="1:5">
      <c r="A80" s="27" t="s">
        <v>65</v>
      </c>
      <c r="B80" s="27">
        <v>60590035188</v>
      </c>
      <c r="C80" s="27" t="s">
        <v>236</v>
      </c>
      <c r="D80" s="27">
        <v>1725.4</v>
      </c>
      <c r="E80" s="27" t="s">
        <v>66</v>
      </c>
    </row>
    <row r="81" spans="1:5">
      <c r="A81" s="27" t="s">
        <v>172</v>
      </c>
      <c r="B81" s="27">
        <v>60589704184</v>
      </c>
      <c r="C81" s="27" t="s">
        <v>236</v>
      </c>
      <c r="D81" s="27">
        <v>4338</v>
      </c>
      <c r="E81" s="27" t="s">
        <v>173</v>
      </c>
    </row>
    <row r="82" spans="1:5">
      <c r="A82" s="27" t="s">
        <v>123</v>
      </c>
      <c r="B82" s="27">
        <v>60590199370</v>
      </c>
      <c r="C82" s="27" t="s">
        <v>236</v>
      </c>
      <c r="D82" s="27">
        <v>997.6</v>
      </c>
      <c r="E82" s="27" t="s">
        <v>124</v>
      </c>
    </row>
    <row r="83" spans="1:5">
      <c r="A83" s="27" t="s">
        <v>154</v>
      </c>
      <c r="B83" s="27">
        <v>60590100738</v>
      </c>
      <c r="C83" s="27" t="s">
        <v>236</v>
      </c>
      <c r="D83" s="27">
        <v>2857</v>
      </c>
      <c r="E83" s="27" t="s">
        <v>155</v>
      </c>
    </row>
    <row r="84" spans="1:5">
      <c r="A84" s="27" t="s">
        <v>117</v>
      </c>
      <c r="B84" s="27">
        <v>60590412629</v>
      </c>
      <c r="C84" s="27" t="s">
        <v>236</v>
      </c>
      <c r="D84" s="27">
        <v>1839</v>
      </c>
      <c r="E84" s="27" t="s">
        <v>118</v>
      </c>
    </row>
    <row r="85" spans="1:5">
      <c r="A85" s="27" t="s">
        <v>87</v>
      </c>
      <c r="B85" s="27">
        <v>60590678030</v>
      </c>
      <c r="C85" s="27" t="s">
        <v>236</v>
      </c>
      <c r="D85" s="27">
        <v>2919.2000000000003</v>
      </c>
      <c r="E85" s="27" t="s">
        <v>88</v>
      </c>
    </row>
    <row r="86" spans="1:5">
      <c r="A86" s="27" t="s">
        <v>162</v>
      </c>
      <c r="B86" s="27">
        <v>60592118015</v>
      </c>
      <c r="C86" s="27" t="s">
        <v>236</v>
      </c>
      <c r="D86" s="27">
        <v>3712</v>
      </c>
      <c r="E86" s="27" t="s">
        <v>163</v>
      </c>
    </row>
    <row r="87" spans="1:5">
      <c r="A87" s="27" t="s">
        <v>97</v>
      </c>
      <c r="B87" s="27">
        <v>60590340221</v>
      </c>
      <c r="C87" s="27" t="s">
        <v>236</v>
      </c>
      <c r="D87" s="27">
        <v>1725.6000000000001</v>
      </c>
      <c r="E87" s="27" t="s">
        <v>98</v>
      </c>
    </row>
    <row r="88" spans="1:5">
      <c r="A88" s="27" t="s">
        <v>53</v>
      </c>
      <c r="B88" s="27">
        <v>60592030048</v>
      </c>
      <c r="C88" s="27" t="s">
        <v>236</v>
      </c>
      <c r="D88" s="27">
        <v>961.80000000000007</v>
      </c>
      <c r="E88" s="27" t="s">
        <v>54</v>
      </c>
    </row>
    <row r="89" spans="1:5">
      <c r="A89" s="27" t="s">
        <v>182</v>
      </c>
      <c r="B89" s="27">
        <v>60592420864</v>
      </c>
      <c r="C89" s="27" t="s">
        <v>236</v>
      </c>
      <c r="D89" s="27">
        <v>3005</v>
      </c>
      <c r="E89" s="27" t="s">
        <v>183</v>
      </c>
    </row>
    <row r="90" spans="1:5">
      <c r="A90" s="27" t="s">
        <v>200</v>
      </c>
      <c r="B90" s="27">
        <v>60592492890</v>
      </c>
      <c r="C90" s="27" t="s">
        <v>236</v>
      </c>
      <c r="D90" s="27">
        <v>1870.4</v>
      </c>
      <c r="E90" s="27" t="s">
        <v>201</v>
      </c>
    </row>
    <row r="91" spans="1:5">
      <c r="A91" s="27" t="s">
        <v>166</v>
      </c>
      <c r="B91" s="27">
        <v>56686168111</v>
      </c>
      <c r="C91" s="27" t="s">
        <v>236</v>
      </c>
      <c r="D91" s="27">
        <v>1554</v>
      </c>
      <c r="E91" s="27" t="s">
        <v>167</v>
      </c>
    </row>
    <row r="92" spans="1:5">
      <c r="A92" s="27" t="s">
        <v>194</v>
      </c>
      <c r="B92" s="27">
        <v>60592585699</v>
      </c>
      <c r="C92" s="27" t="s">
        <v>236</v>
      </c>
      <c r="D92" s="27">
        <v>1203.2</v>
      </c>
      <c r="E92" s="27" t="s">
        <v>195</v>
      </c>
    </row>
    <row r="93" spans="1:5">
      <c r="A93" s="27" t="s">
        <v>164</v>
      </c>
      <c r="B93" s="27">
        <v>60592515217</v>
      </c>
      <c r="C93" s="27" t="s">
        <v>236</v>
      </c>
      <c r="D93" s="27">
        <v>1682.8000000000002</v>
      </c>
      <c r="E93" s="27" t="s">
        <v>165</v>
      </c>
    </row>
    <row r="94" spans="1:5">
      <c r="A94" s="27" t="s">
        <v>77</v>
      </c>
      <c r="B94" s="27">
        <v>60592636121</v>
      </c>
      <c r="C94" s="27" t="s">
        <v>236</v>
      </c>
      <c r="D94" s="27">
        <v>2728.6000000000004</v>
      </c>
      <c r="E94" s="27" t="s">
        <v>78</v>
      </c>
    </row>
    <row r="95" spans="1:5">
      <c r="A95" s="27" t="s">
        <v>121</v>
      </c>
      <c r="B95" s="27">
        <v>60592631462</v>
      </c>
      <c r="C95" s="27" t="s">
        <v>236</v>
      </c>
      <c r="D95" s="27">
        <v>957.6</v>
      </c>
      <c r="E95" s="27" t="s">
        <v>122</v>
      </c>
    </row>
    <row r="96" spans="1:5">
      <c r="A96" s="27" t="s">
        <v>67</v>
      </c>
      <c r="B96" s="27">
        <v>60584074827</v>
      </c>
      <c r="C96" s="27" t="s">
        <v>236</v>
      </c>
      <c r="D96" s="27">
        <v>8776.8000000000011</v>
      </c>
      <c r="E96" s="27" t="s">
        <v>68</v>
      </c>
    </row>
    <row r="97" spans="1:5">
      <c r="A97" s="27" t="s">
        <v>212</v>
      </c>
      <c r="B97" s="27">
        <v>56708881977</v>
      </c>
      <c r="C97" s="27" t="s">
        <v>236</v>
      </c>
      <c r="D97" s="27">
        <v>1160</v>
      </c>
      <c r="E97" s="27" t="s">
        <v>213</v>
      </c>
    </row>
    <row r="98" spans="1:5">
      <c r="A98" s="27" t="s">
        <v>95</v>
      </c>
      <c r="B98" s="27">
        <v>56708881702</v>
      </c>
      <c r="C98" s="27" t="s">
        <v>236</v>
      </c>
      <c r="D98" s="27">
        <v>653.40000000000009</v>
      </c>
      <c r="E98" s="27" t="s">
        <v>96</v>
      </c>
    </row>
    <row r="99" spans="1:5">
      <c r="A99" s="27" t="s">
        <v>63</v>
      </c>
      <c r="B99" s="27">
        <v>60594573909</v>
      </c>
      <c r="C99" s="27" t="s">
        <v>236</v>
      </c>
      <c r="D99" s="27">
        <v>1835</v>
      </c>
      <c r="E99" s="27" t="s">
        <v>64</v>
      </c>
    </row>
    <row r="100" spans="1:5">
      <c r="A100" s="27" t="s">
        <v>79</v>
      </c>
      <c r="B100" s="27">
        <v>60594750506</v>
      </c>
      <c r="C100" s="27" t="s">
        <v>236</v>
      </c>
      <c r="D100" s="27">
        <v>1134.2</v>
      </c>
      <c r="E100" s="27" t="s">
        <v>80</v>
      </c>
    </row>
    <row r="101" spans="1:5">
      <c r="A101" s="27" t="s">
        <v>43</v>
      </c>
      <c r="B101" s="27">
        <v>64169451941</v>
      </c>
      <c r="C101" s="27" t="s">
        <v>236</v>
      </c>
      <c r="D101" s="27">
        <v>943.6</v>
      </c>
      <c r="E101" s="27" t="s">
        <v>44</v>
      </c>
    </row>
    <row r="102" spans="1:5">
      <c r="A102" s="27" t="s">
        <v>57</v>
      </c>
      <c r="B102" s="27">
        <v>60595209110</v>
      </c>
      <c r="C102" s="27" t="s">
        <v>236</v>
      </c>
      <c r="D102" s="27">
        <v>1019.6</v>
      </c>
      <c r="E102" s="27" t="s">
        <v>58</v>
      </c>
    </row>
    <row r="103" spans="1:5">
      <c r="A103" s="27"/>
      <c r="B103" s="27" t="s">
        <v>237</v>
      </c>
      <c r="C103" s="27"/>
      <c r="D103" s="36">
        <v>185765</v>
      </c>
      <c r="E103" s="27" t="s">
        <v>238</v>
      </c>
    </row>
    <row r="105" spans="1:5">
      <c r="A105" s="27" t="s">
        <v>125</v>
      </c>
      <c r="B105" s="27">
        <v>1179675078</v>
      </c>
      <c r="C105" s="27" t="s">
        <v>239</v>
      </c>
      <c r="D105" s="27">
        <v>1019</v>
      </c>
      <c r="E105" s="27" t="s">
        <v>126</v>
      </c>
    </row>
    <row r="106" spans="1:5">
      <c r="A106" s="27" t="s">
        <v>91</v>
      </c>
      <c r="B106" s="27">
        <v>1168500843</v>
      </c>
      <c r="C106" s="27" t="s">
        <v>239</v>
      </c>
      <c r="D106" s="27">
        <v>1134</v>
      </c>
      <c r="E106" s="27" t="s">
        <v>92</v>
      </c>
    </row>
    <row r="107" spans="1:5">
      <c r="A107" s="27"/>
      <c r="B107" s="27" t="s">
        <v>240</v>
      </c>
      <c r="C107" s="27"/>
      <c r="D107" s="36">
        <v>2153</v>
      </c>
      <c r="E107" s="27" t="s">
        <v>235</v>
      </c>
    </row>
    <row r="109" spans="1:5">
      <c r="A109" s="27"/>
      <c r="B109" s="37" t="s">
        <v>234</v>
      </c>
      <c r="C109" s="37"/>
      <c r="D109" s="38">
        <v>1335</v>
      </c>
      <c r="E109" s="37" t="s">
        <v>235</v>
      </c>
    </row>
    <row r="110" spans="1:5">
      <c r="A110" s="27"/>
      <c r="B110" s="37" t="s">
        <v>237</v>
      </c>
      <c r="C110" s="37"/>
      <c r="D110" s="38">
        <v>185765</v>
      </c>
      <c r="E110" s="37" t="s">
        <v>238</v>
      </c>
    </row>
    <row r="111" spans="1:5">
      <c r="A111" s="27"/>
      <c r="B111" s="37" t="s">
        <v>240</v>
      </c>
      <c r="C111" s="37"/>
      <c r="D111" s="38">
        <v>2153</v>
      </c>
      <c r="E111" s="37" t="s">
        <v>235</v>
      </c>
    </row>
    <row r="112" spans="1:5">
      <c r="A112" s="27"/>
      <c r="B112" s="37"/>
      <c r="C112" s="37"/>
      <c r="D112" s="38">
        <v>189253</v>
      </c>
      <c r="E112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248</v>
      </c>
      <c r="B1" s="49"/>
      <c r="C1" s="50"/>
      <c r="D1" s="51"/>
      <c r="E1" s="51"/>
      <c r="F1" s="52"/>
    </row>
    <row r="2" spans="1:6">
      <c r="A2" s="49" t="s">
        <v>260</v>
      </c>
      <c r="B2" s="49"/>
      <c r="C2" s="50"/>
      <c r="D2" s="51"/>
      <c r="E2" s="51"/>
      <c r="F2" s="52"/>
    </row>
    <row r="3" spans="1:6">
      <c r="A3" s="49" t="s">
        <v>249</v>
      </c>
      <c r="B3" s="53" t="s">
        <v>261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250</v>
      </c>
      <c r="B5" s="50" t="s">
        <v>251</v>
      </c>
      <c r="C5" s="50"/>
      <c r="D5" s="51"/>
      <c r="E5" s="51"/>
      <c r="F5" s="52"/>
    </row>
    <row r="6" spans="1:6">
      <c r="A6" s="51" t="s">
        <v>252</v>
      </c>
      <c r="B6" s="54">
        <v>56638.15</v>
      </c>
      <c r="C6" s="51"/>
      <c r="D6" s="51"/>
      <c r="E6" s="51"/>
      <c r="F6" s="52"/>
    </row>
    <row r="7" spans="1:6">
      <c r="A7" s="51" t="s">
        <v>253</v>
      </c>
      <c r="B7" s="54">
        <v>30427.66</v>
      </c>
      <c r="C7" s="51"/>
      <c r="D7" s="51"/>
      <c r="E7" s="51"/>
      <c r="F7" s="52"/>
    </row>
    <row r="8" spans="1:6">
      <c r="A8" s="51" t="s">
        <v>254</v>
      </c>
      <c r="B8" s="54">
        <v>0</v>
      </c>
      <c r="C8" s="51"/>
      <c r="D8" s="51"/>
      <c r="E8" s="51"/>
      <c r="F8" s="52"/>
    </row>
    <row r="9" spans="1:6">
      <c r="A9" s="51" t="s">
        <v>255</v>
      </c>
      <c r="B9" s="54">
        <v>7431.43</v>
      </c>
      <c r="C9" s="51"/>
      <c r="D9" s="51"/>
      <c r="E9" s="51"/>
      <c r="F9" s="52"/>
    </row>
    <row r="10" spans="1:6">
      <c r="A10" s="51" t="s">
        <v>256</v>
      </c>
      <c r="B10" s="54">
        <v>0</v>
      </c>
      <c r="C10" s="51"/>
      <c r="D10" s="51"/>
      <c r="E10" s="51"/>
      <c r="F10" s="52"/>
    </row>
    <row r="11" spans="1:6">
      <c r="A11" s="51" t="s">
        <v>257</v>
      </c>
      <c r="B11" s="54">
        <v>40519.18</v>
      </c>
      <c r="C11" s="51"/>
      <c r="D11" s="51"/>
      <c r="E11" s="51"/>
      <c r="F11" s="52"/>
    </row>
    <row r="12" spans="1:6">
      <c r="A12" s="51" t="s">
        <v>258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259</v>
      </c>
      <c r="B13" s="56">
        <v>143562.29999999999</v>
      </c>
      <c r="C13" s="51"/>
      <c r="D13" s="51"/>
      <c r="E13" s="51"/>
      <c r="F13" s="52"/>
    </row>
    <row r="14" spans="1:6">
      <c r="A14" s="51"/>
      <c r="B14" s="57">
        <f>SUM(B6:B13)</f>
        <v>278578.71999999997</v>
      </c>
      <c r="C14" s="51"/>
      <c r="D14" s="57"/>
      <c r="E14" s="51"/>
      <c r="F14" s="52"/>
    </row>
    <row r="15" spans="1:6" ht="15.75" thickBot="1">
      <c r="A15" s="51"/>
      <c r="B15" s="58">
        <f>B14*0.16</f>
        <v>44572.595199999996</v>
      </c>
      <c r="C15" s="51"/>
      <c r="D15" s="52"/>
      <c r="E15" s="51"/>
      <c r="F15" s="52"/>
    </row>
    <row r="16" spans="1:6" ht="15.75" thickTop="1">
      <c r="A16" s="51"/>
      <c r="B16" s="59">
        <f>+B14+B15</f>
        <v>323151.31519999995</v>
      </c>
      <c r="C16" s="51"/>
      <c r="D16" s="59"/>
      <c r="E16" s="51"/>
      <c r="F16" s="52"/>
    </row>
    <row r="17" spans="1:6">
      <c r="A17" s="51"/>
      <c r="B17" s="54">
        <v>323151.31</v>
      </c>
      <c r="C17" s="51"/>
      <c r="D17" s="54"/>
      <c r="E17" s="51"/>
      <c r="F17" s="52"/>
    </row>
    <row r="18" spans="1:6">
      <c r="A18" s="51"/>
      <c r="B18" s="54">
        <f>+B16-B17</f>
        <v>5.1999999559484422E-3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2017-09-22T16:44:06Z</dcterms:created>
  <dcterms:modified xsi:type="dcterms:W3CDTF">2017-09-25T22:17:32Z</dcterms:modified>
</cp:coreProperties>
</file>