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FACTURACION!$A$11:$N$63</definedName>
  </definedNames>
  <calcPr calcId="124519"/>
</workbook>
</file>

<file path=xl/calcChain.xml><?xml version="1.0" encoding="utf-8"?>
<calcChain xmlns="http://schemas.openxmlformats.org/spreadsheetml/2006/main">
  <c r="B14" i="4"/>
  <c r="B15" s="1"/>
  <c r="F112" i="3"/>
  <c r="G112"/>
  <c r="E112"/>
  <c r="E110"/>
  <c r="F110" s="1"/>
  <c r="H110"/>
  <c r="E67"/>
  <c r="F67"/>
  <c r="G67"/>
  <c r="H67"/>
  <c r="E68"/>
  <c r="F68"/>
  <c r="G68"/>
  <c r="H68"/>
  <c r="E69"/>
  <c r="G69" s="1"/>
  <c r="H69"/>
  <c r="E70"/>
  <c r="G70" s="1"/>
  <c r="F70"/>
  <c r="H70"/>
  <c r="E71"/>
  <c r="F71"/>
  <c r="G71"/>
  <c r="H71"/>
  <c r="E72"/>
  <c r="F72"/>
  <c r="G72"/>
  <c r="H72"/>
  <c r="E73"/>
  <c r="G73" s="1"/>
  <c r="H73"/>
  <c r="E74"/>
  <c r="G74" s="1"/>
  <c r="F74"/>
  <c r="H74"/>
  <c r="E75"/>
  <c r="F75"/>
  <c r="G75"/>
  <c r="H75"/>
  <c r="E76"/>
  <c r="F76"/>
  <c r="G76"/>
  <c r="H76"/>
  <c r="E77"/>
  <c r="G77" s="1"/>
  <c r="H77"/>
  <c r="E78"/>
  <c r="G78" s="1"/>
  <c r="F78"/>
  <c r="I78" s="1"/>
  <c r="H78"/>
  <c r="E79"/>
  <c r="F79"/>
  <c r="I79" s="1"/>
  <c r="G79"/>
  <c r="H79"/>
  <c r="E80"/>
  <c r="F80"/>
  <c r="I80" s="1"/>
  <c r="G80"/>
  <c r="H80"/>
  <c r="E81"/>
  <c r="G81" s="1"/>
  <c r="H81"/>
  <c r="E82"/>
  <c r="G82" s="1"/>
  <c r="F82"/>
  <c r="H82"/>
  <c r="E83"/>
  <c r="F83"/>
  <c r="I83" s="1"/>
  <c r="G83"/>
  <c r="H83"/>
  <c r="E84"/>
  <c r="F84"/>
  <c r="I84" s="1"/>
  <c r="G84"/>
  <c r="H84"/>
  <c r="E85"/>
  <c r="G85" s="1"/>
  <c r="H85"/>
  <c r="E86"/>
  <c r="G86" s="1"/>
  <c r="F86"/>
  <c r="H86"/>
  <c r="E87"/>
  <c r="F87"/>
  <c r="G87"/>
  <c r="H87"/>
  <c r="E88"/>
  <c r="F88"/>
  <c r="G88"/>
  <c r="H88"/>
  <c r="E89"/>
  <c r="F89" s="1"/>
  <c r="H89"/>
  <c r="E90"/>
  <c r="G90" s="1"/>
  <c r="F90"/>
  <c r="H90"/>
  <c r="E91"/>
  <c r="F91"/>
  <c r="G91"/>
  <c r="H91"/>
  <c r="E92"/>
  <c r="F92"/>
  <c r="G92"/>
  <c r="H92"/>
  <c r="E93"/>
  <c r="F93" s="1"/>
  <c r="H93"/>
  <c r="E94"/>
  <c r="G94" s="1"/>
  <c r="F94"/>
  <c r="I94" s="1"/>
  <c r="H94"/>
  <c r="E95"/>
  <c r="I95" s="1"/>
  <c r="F95"/>
  <c r="G95"/>
  <c r="H95"/>
  <c r="E96"/>
  <c r="F96"/>
  <c r="G96"/>
  <c r="H96"/>
  <c r="E97"/>
  <c r="F97" s="1"/>
  <c r="H97"/>
  <c r="E98"/>
  <c r="G98" s="1"/>
  <c r="F98"/>
  <c r="H98"/>
  <c r="E99"/>
  <c r="F99"/>
  <c r="G99"/>
  <c r="H99"/>
  <c r="E100"/>
  <c r="F100"/>
  <c r="I100" s="1"/>
  <c r="G100"/>
  <c r="H100"/>
  <c r="E101"/>
  <c r="F101" s="1"/>
  <c r="H101"/>
  <c r="E102"/>
  <c r="G102" s="1"/>
  <c r="F102"/>
  <c r="H102"/>
  <c r="E103"/>
  <c r="F103"/>
  <c r="G103"/>
  <c r="H103"/>
  <c r="E104"/>
  <c r="F104"/>
  <c r="G104"/>
  <c r="H104"/>
  <c r="E105"/>
  <c r="G105" s="1"/>
  <c r="H105"/>
  <c r="E106"/>
  <c r="G106" s="1"/>
  <c r="F106"/>
  <c r="H106"/>
  <c r="E107"/>
  <c r="F107"/>
  <c r="G107"/>
  <c r="H107"/>
  <c r="E108"/>
  <c r="F108"/>
  <c r="G108"/>
  <c r="H108"/>
  <c r="E109"/>
  <c r="F109" s="1"/>
  <c r="H109"/>
  <c r="H66"/>
  <c r="I66" s="1"/>
  <c r="G66"/>
  <c r="F66"/>
  <c r="E66"/>
  <c r="E13"/>
  <c r="F13" s="1"/>
  <c r="H13"/>
  <c r="E14"/>
  <c r="F14" s="1"/>
  <c r="H14"/>
  <c r="E15"/>
  <c r="F15" s="1"/>
  <c r="H15"/>
  <c r="E16"/>
  <c r="F16" s="1"/>
  <c r="H16"/>
  <c r="E17"/>
  <c r="F17" s="1"/>
  <c r="H17"/>
  <c r="E18"/>
  <c r="F18" s="1"/>
  <c r="H18"/>
  <c r="E19"/>
  <c r="G19" s="1"/>
  <c r="H19"/>
  <c r="E20"/>
  <c r="G20" s="1"/>
  <c r="H20"/>
  <c r="E21"/>
  <c r="F21" s="1"/>
  <c r="H21"/>
  <c r="E22"/>
  <c r="F22" s="1"/>
  <c r="H22"/>
  <c r="E23"/>
  <c r="G23" s="1"/>
  <c r="H23"/>
  <c r="E24"/>
  <c r="G24" s="1"/>
  <c r="H24"/>
  <c r="E25"/>
  <c r="F25" s="1"/>
  <c r="H25"/>
  <c r="E26"/>
  <c r="F26" s="1"/>
  <c r="H26"/>
  <c r="E27"/>
  <c r="G27" s="1"/>
  <c r="H27"/>
  <c r="E28"/>
  <c r="G28" s="1"/>
  <c r="H28"/>
  <c r="E29"/>
  <c r="F29" s="1"/>
  <c r="H29"/>
  <c r="E30"/>
  <c r="F30" s="1"/>
  <c r="H30"/>
  <c r="E31"/>
  <c r="G31" s="1"/>
  <c r="H31"/>
  <c r="E32"/>
  <c r="F32" s="1"/>
  <c r="H32"/>
  <c r="E33"/>
  <c r="F33" s="1"/>
  <c r="H33"/>
  <c r="E34"/>
  <c r="F34" s="1"/>
  <c r="H34"/>
  <c r="E35"/>
  <c r="F35" s="1"/>
  <c r="H35"/>
  <c r="E36"/>
  <c r="F36" s="1"/>
  <c r="H36"/>
  <c r="E37"/>
  <c r="F37" s="1"/>
  <c r="H37"/>
  <c r="E38"/>
  <c r="F38" s="1"/>
  <c r="H38"/>
  <c r="E39"/>
  <c r="G39" s="1"/>
  <c r="H39"/>
  <c r="E40"/>
  <c r="G40" s="1"/>
  <c r="H40"/>
  <c r="E41"/>
  <c r="F41" s="1"/>
  <c r="H41"/>
  <c r="E42"/>
  <c r="F42" s="1"/>
  <c r="H42"/>
  <c r="E43"/>
  <c r="F43" s="1"/>
  <c r="G43"/>
  <c r="H43"/>
  <c r="E44"/>
  <c r="F44" s="1"/>
  <c r="H44"/>
  <c r="E45"/>
  <c r="F45" s="1"/>
  <c r="H45"/>
  <c r="E46"/>
  <c r="F46" s="1"/>
  <c r="H46"/>
  <c r="E47"/>
  <c r="F47" s="1"/>
  <c r="H47"/>
  <c r="E48"/>
  <c r="F48" s="1"/>
  <c r="G48"/>
  <c r="H48"/>
  <c r="E49"/>
  <c r="F49" s="1"/>
  <c r="H49"/>
  <c r="E50"/>
  <c r="F50" s="1"/>
  <c r="H50"/>
  <c r="E51"/>
  <c r="F51" s="1"/>
  <c r="H51"/>
  <c r="E52"/>
  <c r="F52" s="1"/>
  <c r="H52"/>
  <c r="E53"/>
  <c r="F53" s="1"/>
  <c r="H53"/>
  <c r="E54"/>
  <c r="F54" s="1"/>
  <c r="H54"/>
  <c r="E55"/>
  <c r="G55" s="1"/>
  <c r="H55"/>
  <c r="E56"/>
  <c r="G56" s="1"/>
  <c r="H56"/>
  <c r="E57"/>
  <c r="F57" s="1"/>
  <c r="H57"/>
  <c r="E58"/>
  <c r="F58" s="1"/>
  <c r="H58"/>
  <c r="E59"/>
  <c r="G59" s="1"/>
  <c r="H59"/>
  <c r="E60"/>
  <c r="G60" s="1"/>
  <c r="H60"/>
  <c r="E61"/>
  <c r="F61" s="1"/>
  <c r="H61"/>
  <c r="H12"/>
  <c r="E12"/>
  <c r="E63" l="1"/>
  <c r="E115" s="1"/>
  <c r="F40"/>
  <c r="G44"/>
  <c r="F23"/>
  <c r="G52"/>
  <c r="G35"/>
  <c r="I35" s="1"/>
  <c r="J35" s="1"/>
  <c r="K35" s="1"/>
  <c r="G16"/>
  <c r="G36"/>
  <c r="G47"/>
  <c r="I47" s="1"/>
  <c r="J47" s="1"/>
  <c r="K47" s="1"/>
  <c r="F24"/>
  <c r="I24" s="1"/>
  <c r="J24" s="1"/>
  <c r="K24" s="1"/>
  <c r="F12"/>
  <c r="G51"/>
  <c r="F20"/>
  <c r="I20" s="1"/>
  <c r="J20" s="1"/>
  <c r="K20" s="1"/>
  <c r="G15"/>
  <c r="I15" s="1"/>
  <c r="J15" s="1"/>
  <c r="K15" s="1"/>
  <c r="G32"/>
  <c r="I32" s="1"/>
  <c r="J32" s="1"/>
  <c r="K32" s="1"/>
  <c r="F31"/>
  <c r="F28"/>
  <c r="I28" s="1"/>
  <c r="J28" s="1"/>
  <c r="K28" s="1"/>
  <c r="F27"/>
  <c r="I27" s="1"/>
  <c r="J27" s="1"/>
  <c r="K27" s="1"/>
  <c r="F60"/>
  <c r="F59"/>
  <c r="F56"/>
  <c r="I56" s="1"/>
  <c r="J56" s="1"/>
  <c r="K56" s="1"/>
  <c r="F55"/>
  <c r="I55" s="1"/>
  <c r="J55" s="1"/>
  <c r="K55" s="1"/>
  <c r="F19"/>
  <c r="I19" s="1"/>
  <c r="J19" s="1"/>
  <c r="K19" s="1"/>
  <c r="F39"/>
  <c r="I39" s="1"/>
  <c r="J39" s="1"/>
  <c r="K39" s="1"/>
  <c r="G12"/>
  <c r="I12" s="1"/>
  <c r="J12" s="1"/>
  <c r="K12" s="1"/>
  <c r="B16" i="4"/>
  <c r="B18" s="1"/>
  <c r="I99" i="3"/>
  <c r="I68"/>
  <c r="I67"/>
  <c r="J66"/>
  <c r="I59"/>
  <c r="I51"/>
  <c r="J51" s="1"/>
  <c r="K51" s="1"/>
  <c r="I48"/>
  <c r="I44"/>
  <c r="I43"/>
  <c r="J43" s="1"/>
  <c r="K43" s="1"/>
  <c r="I40"/>
  <c r="J40" s="1"/>
  <c r="K40" s="1"/>
  <c r="I16"/>
  <c r="J16" s="1"/>
  <c r="K16" s="1"/>
  <c r="I108"/>
  <c r="I107"/>
  <c r="I92"/>
  <c r="J92" s="1"/>
  <c r="K92" s="1"/>
  <c r="I91"/>
  <c r="I76"/>
  <c r="J76" s="1"/>
  <c r="K76" s="1"/>
  <c r="I75"/>
  <c r="I60"/>
  <c r="J60" s="1"/>
  <c r="K60" s="1"/>
  <c r="I52"/>
  <c r="I36"/>
  <c r="J36" s="1"/>
  <c r="K36" s="1"/>
  <c r="I96"/>
  <c r="H63"/>
  <c r="H112"/>
  <c r="I31"/>
  <c r="I23"/>
  <c r="J23" s="1"/>
  <c r="K23" s="1"/>
  <c r="I104"/>
  <c r="J104" s="1"/>
  <c r="K104" s="1"/>
  <c r="I103"/>
  <c r="J103" s="1"/>
  <c r="K103" s="1"/>
  <c r="I98"/>
  <c r="I88"/>
  <c r="I87"/>
  <c r="J87" s="1"/>
  <c r="I82"/>
  <c r="I72"/>
  <c r="I71"/>
  <c r="I110"/>
  <c r="G110"/>
  <c r="J108"/>
  <c r="J107"/>
  <c r="K107" s="1"/>
  <c r="I102"/>
  <c r="I97"/>
  <c r="J95"/>
  <c r="K95" s="1"/>
  <c r="J91"/>
  <c r="K91" s="1"/>
  <c r="I86"/>
  <c r="J75"/>
  <c r="K75" s="1"/>
  <c r="I70"/>
  <c r="J98"/>
  <c r="J72"/>
  <c r="J71"/>
  <c r="K71" s="1"/>
  <c r="J100"/>
  <c r="K100" s="1"/>
  <c r="J99"/>
  <c r="K99" s="1"/>
  <c r="J94"/>
  <c r="K94" s="1"/>
  <c r="J84"/>
  <c r="K84" s="1"/>
  <c r="J83"/>
  <c r="K83" s="1"/>
  <c r="J78"/>
  <c r="K78" s="1"/>
  <c r="J68"/>
  <c r="K68" s="1"/>
  <c r="J67"/>
  <c r="K67" s="1"/>
  <c r="I109"/>
  <c r="J88"/>
  <c r="K88" s="1"/>
  <c r="J82"/>
  <c r="K82" s="1"/>
  <c r="I106"/>
  <c r="I101"/>
  <c r="J96"/>
  <c r="K96" s="1"/>
  <c r="I90"/>
  <c r="J80"/>
  <c r="K80" s="1"/>
  <c r="J79"/>
  <c r="K79" s="1"/>
  <c r="I74"/>
  <c r="G109"/>
  <c r="G101"/>
  <c r="G97"/>
  <c r="G93"/>
  <c r="I93" s="1"/>
  <c r="G89"/>
  <c r="I89" s="1"/>
  <c r="F105"/>
  <c r="F85"/>
  <c r="I85" s="1"/>
  <c r="F81"/>
  <c r="I81" s="1"/>
  <c r="F77"/>
  <c r="I77" s="1"/>
  <c r="F73"/>
  <c r="I73" s="1"/>
  <c r="F69"/>
  <c r="I69" s="1"/>
  <c r="I105"/>
  <c r="J52"/>
  <c r="K52" s="1"/>
  <c r="J59"/>
  <c r="K59" s="1"/>
  <c r="J48"/>
  <c r="K48" s="1"/>
  <c r="J44"/>
  <c r="K44" s="1"/>
  <c r="J31"/>
  <c r="K31" s="1"/>
  <c r="G61"/>
  <c r="I61" s="1"/>
  <c r="G57"/>
  <c r="I57" s="1"/>
  <c r="G53"/>
  <c r="I53" s="1"/>
  <c r="G49"/>
  <c r="I49" s="1"/>
  <c r="G45"/>
  <c r="I45" s="1"/>
  <c r="G41"/>
  <c r="I41" s="1"/>
  <c r="G37"/>
  <c r="I37" s="1"/>
  <c r="G33"/>
  <c r="I33" s="1"/>
  <c r="G29"/>
  <c r="I29" s="1"/>
  <c r="G25"/>
  <c r="I25" s="1"/>
  <c r="G21"/>
  <c r="I21" s="1"/>
  <c r="G17"/>
  <c r="I17" s="1"/>
  <c r="G13"/>
  <c r="I13" s="1"/>
  <c r="G58"/>
  <c r="I58" s="1"/>
  <c r="G54"/>
  <c r="I54" s="1"/>
  <c r="G50"/>
  <c r="I50" s="1"/>
  <c r="G46"/>
  <c r="I46" s="1"/>
  <c r="G42"/>
  <c r="I42" s="1"/>
  <c r="G38"/>
  <c r="I38" s="1"/>
  <c r="G34"/>
  <c r="I34" s="1"/>
  <c r="G30"/>
  <c r="I30" s="1"/>
  <c r="G26"/>
  <c r="I26" s="1"/>
  <c r="G22"/>
  <c r="I22" s="1"/>
  <c r="G18"/>
  <c r="I18" s="1"/>
  <c r="G14"/>
  <c r="I14" s="1"/>
  <c r="F63" l="1"/>
  <c r="F115" s="1"/>
  <c r="G63"/>
  <c r="G115" s="1"/>
  <c r="K72"/>
  <c r="K98"/>
  <c r="K108"/>
  <c r="I112"/>
  <c r="I63"/>
  <c r="K87"/>
  <c r="H115"/>
  <c r="K66"/>
  <c r="J110"/>
  <c r="K110" s="1"/>
  <c r="J89"/>
  <c r="K89" s="1"/>
  <c r="J93"/>
  <c r="K93" s="1"/>
  <c r="J105"/>
  <c r="K105" s="1"/>
  <c r="J73"/>
  <c r="K73" s="1"/>
  <c r="J77"/>
  <c r="K77" s="1"/>
  <c r="J81"/>
  <c r="K81" s="1"/>
  <c r="J74"/>
  <c r="K74" s="1"/>
  <c r="J101"/>
  <c r="K101" s="1"/>
  <c r="J109"/>
  <c r="K109"/>
  <c r="J70"/>
  <c r="K70"/>
  <c r="J97"/>
  <c r="K97" s="1"/>
  <c r="J69"/>
  <c r="K69" s="1"/>
  <c r="J85"/>
  <c r="K85"/>
  <c r="J90"/>
  <c r="K90"/>
  <c r="J106"/>
  <c r="K106" s="1"/>
  <c r="J86"/>
  <c r="K86" s="1"/>
  <c r="J102"/>
  <c r="K102" s="1"/>
  <c r="J30"/>
  <c r="K30" s="1"/>
  <c r="J34"/>
  <c r="K34" s="1"/>
  <c r="J22"/>
  <c r="K22" s="1"/>
  <c r="J54"/>
  <c r="K54" s="1"/>
  <c r="J14"/>
  <c r="K14" s="1"/>
  <c r="J46"/>
  <c r="K46" s="1"/>
  <c r="J26"/>
  <c r="K26" s="1"/>
  <c r="J42"/>
  <c r="K42" s="1"/>
  <c r="J58"/>
  <c r="K58" s="1"/>
  <c r="J25"/>
  <c r="K25" s="1"/>
  <c r="J41"/>
  <c r="K41" s="1"/>
  <c r="J57"/>
  <c r="K57" s="1"/>
  <c r="J13"/>
  <c r="J17"/>
  <c r="K17" s="1"/>
  <c r="J45"/>
  <c r="K45" s="1"/>
  <c r="J37"/>
  <c r="K37" s="1"/>
  <c r="J38"/>
  <c r="K38" s="1"/>
  <c r="J33"/>
  <c r="K33" s="1"/>
  <c r="J21"/>
  <c r="K21" s="1"/>
  <c r="J29"/>
  <c r="K29" s="1"/>
  <c r="J61"/>
  <c r="K61" s="1"/>
  <c r="J18"/>
  <c r="K18" s="1"/>
  <c r="J50"/>
  <c r="K50" s="1"/>
  <c r="J49"/>
  <c r="K49" s="1"/>
  <c r="J53"/>
  <c r="K53" s="1"/>
  <c r="J63" l="1"/>
  <c r="I115"/>
  <c r="J112"/>
  <c r="K13"/>
  <c r="K63" s="1"/>
  <c r="K115" s="1"/>
  <c r="K112"/>
  <c r="J115" l="1"/>
</calcChain>
</file>

<file path=xl/sharedStrings.xml><?xml version="1.0" encoding="utf-8"?>
<sst xmlns="http://schemas.openxmlformats.org/spreadsheetml/2006/main" count="969" uniqueCount="319">
  <si>
    <t>CONTPAQ i</t>
  </si>
  <si>
    <t xml:space="preserve">      NÓMINAS</t>
  </si>
  <si>
    <t>011 INGENIERIA FISCAL LABORAL SC</t>
  </si>
  <si>
    <t>Lista de Raya (forma tabular)</t>
  </si>
  <si>
    <t>Periodo 37 al 37 Semanal del 06/09/2017 al 12/09/2017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</si>
  <si>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</si>
  <si>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</si>
  <si>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</si>
  <si>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</si>
  <si>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</si>
  <si>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</si>
  <si>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</si>
  <si>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</si>
  <si>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</si>
  <si>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</si>
  <si>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</si>
  <si>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</si>
  <si>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</si>
  <si>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</si>
  <si>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</si>
  <si>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</si>
  <si>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</si>
  <si>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</si>
  <si>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</si>
  <si>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</si>
  <si>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</si>
  <si>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</si>
  <si>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</si>
  <si>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</si>
  <si>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</si>
  <si>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</si>
  <si>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</si>
  <si>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</si>
  <si>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</si>
  <si>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</si>
  <si>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</si>
  <si>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</si>
  <si>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</si>
  <si>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</si>
  <si>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</si>
  <si>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</si>
  <si>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</si>
  <si>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</si>
  <si>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</si>
  <si>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</si>
  <si>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</si>
  <si>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</si>
  <si>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</si>
  <si>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</si>
  <si>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</si>
  <si>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</si>
  <si>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</si>
  <si>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</si>
  <si>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</si>
  <si>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</si>
  <si>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GPB13</t>
  </si>
  <si>
    <t>Granados Perez Brenda Laura</t>
  </si>
  <si>
    <t>GOJ11</t>
  </si>
  <si>
    <t>Guzman Orozco Jorge Isaac</t>
  </si>
  <si>
    <t>HAR20</t>
  </si>
  <si>
    <t>Hernandez Arreola Rodolfo Mayolo</t>
  </si>
  <si>
    <t>HLE25</t>
  </si>
  <si>
    <t>Hernandez Lopez Erick Daniel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</si>
  <si>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</si>
  <si>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</si>
  <si>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</si>
  <si>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</si>
  <si>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</si>
  <si>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</si>
  <si>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</si>
  <si>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</si>
  <si>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</si>
  <si>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</si>
  <si>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</si>
  <si>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</si>
  <si>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</si>
  <si>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</si>
  <si>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</si>
  <si>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</si>
  <si>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</si>
  <si>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</si>
  <si>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MHM28</t>
  </si>
  <si>
    <t>Martinez Hernandez Marco Antonio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</si>
  <si>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</si>
  <si>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</si>
  <si>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</si>
  <si>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</si>
  <si>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</si>
  <si>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</si>
  <si>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</si>
  <si>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</si>
  <si>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</si>
  <si>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</si>
  <si>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</si>
  <si>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</si>
  <si>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</si>
  <si>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</si>
  <si>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</si>
  <si>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</si>
  <si>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</si>
  <si>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</si>
  <si>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</si>
  <si>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</si>
  <si>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</si>
  <si>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</si>
  <si>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</si>
  <si>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</si>
  <si>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</si>
  <si>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</si>
  <si>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</si>
  <si>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</si>
  <si>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</si>
  <si>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</si>
  <si>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</si>
  <si>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</si>
  <si>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</si>
  <si>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</si>
  <si>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</si>
  <si>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</si>
  <si>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</si>
  <si>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</si>
  <si>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</si>
  <si>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</si>
  <si>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</si>
  <si>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</si>
  <si>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</si>
  <si>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</si>
  <si>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</si>
  <si>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</si>
  <si>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</si>
  <si>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</si>
  <si>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</si>
  <si>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</si>
  <si>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</si>
  <si>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</si>
  <si>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</si>
  <si>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</si>
  <si>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</si>
  <si>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</si>
  <si>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</si>
  <si>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</si>
  <si>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</si>
  <si>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</si>
  <si>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</si>
  <si>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</si>
  <si>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</si>
  <si>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</si>
  <si>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</si>
  <si>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</si>
  <si>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</si>
  <si>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</si>
  <si>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</si>
  <si>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</si>
  <si>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</si>
  <si>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</si>
  <si>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</si>
  <si>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</si>
  <si>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</si>
  <si>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</si>
  <si>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</si>
  <si>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</si>
  <si>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</si>
  <si>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</si>
  <si>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</si>
  <si>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</si>
  <si>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</si>
  <si>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</si>
  <si>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</si>
  <si>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</si>
  <si>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</si>
  <si>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</si>
  <si>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</si>
  <si>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</si>
  <si>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</si>
  <si>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</si>
  <si>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</si>
  <si>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</si>
  <si>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</si>
  <si>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</si>
  <si>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</si>
  <si>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</si>
  <si>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</si>
  <si>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</si>
  <si>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</si>
  <si>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</si>
  <si>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</si>
  <si>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</si>
  <si>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</si>
  <si>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</si>
  <si>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</si>
  <si>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</si>
  <si>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</si>
  <si>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</si>
  <si>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</si>
  <si>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</si>
  <si>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</si>
  <si>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</si>
  <si>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</si>
  <si>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</si>
  <si>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</si>
  <si>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</si>
  <si>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</si>
  <si>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</si>
  <si>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</si>
  <si>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</si>
  <si>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</si>
  <si>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</si>
  <si>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</si>
  <si>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</si>
  <si>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</si>
  <si>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</si>
  <si>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</si>
  <si>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</si>
  <si>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</si>
  <si>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</si>
  <si>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</si>
  <si>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</si>
  <si>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</si>
  <si>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</si>
  <si>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</si>
  <si>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</si>
  <si>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</si>
  <si>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</si>
  <si>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</si>
  <si>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</si>
  <si>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</si>
  <si>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</si>
  <si>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37 del 2017-09-06 al 2017-09-12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</si>
  <si>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</si>
  <si>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</si>
  <si>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</si>
  <si>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</si>
  <si>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</si>
  <si>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</si>
  <si>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</si>
  <si>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</si>
  <si>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</si>
  <si>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</si>
  <si>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92</t>
  </si>
  <si>
    <t>99 Otros</t>
  </si>
  <si>
    <t>Total Otros</t>
  </si>
  <si>
    <t>Total de movimientos 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</si>
  <si>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</si>
  <si>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</si>
  <si>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</si>
  <si>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</si>
  <si>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</si>
  <si>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</si>
  <si>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</si>
  <si>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</si>
  <si>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</si>
  <si>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</si>
  <si>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</si>
  <si>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</si>
  <si>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</si>
  <si>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</si>
  <si>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</si>
  <si>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</si>
  <si>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</si>
  <si>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</si>
  <si>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</si>
  <si>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37</t>
  </si>
  <si>
    <t>06/09/2017 AL 12/09/2017</t>
  </si>
  <si>
    <t>SERVICIO</t>
  </si>
  <si>
    <t>AGUILAR BRAVO CRISTIAN SAUL</t>
  </si>
  <si>
    <t>VENTAS</t>
  </si>
  <si>
    <t>ARENAS VARGAS MOISES</t>
  </si>
  <si>
    <t>ARROYO ZARAZUA GILBERTO</t>
  </si>
  <si>
    <t>BERDEJA LEON FRANCISCO GERARDO</t>
  </si>
  <si>
    <t>BOCANEGRA PEGUERO MARIA GUADALUPE</t>
  </si>
  <si>
    <t>CARDENAS CASAS MARIA DEL ROCIO</t>
  </si>
  <si>
    <t>CARRASCO TOVAR ARTURO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</si>
  <si>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</si>
  <si>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</si>
  <si>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</si>
  <si>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</si>
  <si>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</si>
  <si>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</si>
  <si>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GRANADOS PEREZ BRENDA LAURA</t>
  </si>
  <si>
    <t>GUZMAN OROZCO JORGE ISAAC</t>
  </si>
  <si>
    <t>HERNANDEZ ARREOLA RODOLFO MAYOLO</t>
  </si>
  <si>
    <t>HERNANDEZ LOPEZ ERICK DANIEL</t>
  </si>
  <si>
    <t>ADMINISTRACION</t>
  </si>
  <si>
    <t>HERNANDEZ MATA AURELIANO</t>
  </si>
  <si>
    <t>SEMINUEVOS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</si>
  <si>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</si>
  <si>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</si>
  <si>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</si>
  <si>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</si>
  <si>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</si>
  <si>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</si>
  <si>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</si>
  <si>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</si>
  <si>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LUPERCIO ESPINO ALAN JAIRO</t>
  </si>
  <si>
    <t>MARTINEZ HERNANDEZ MARCO ANTONIO</t>
  </si>
  <si>
    <t>MELENDEZ PADILLA CLAUDIA CRISTINA</t>
  </si>
  <si>
    <t>MORALES SANCHEZ ANGEL</t>
  </si>
  <si>
    <t>MORENO VALERA NORMA</t>
  </si>
  <si>
    <t>NAVARRO ARENAS ANDREA ARELI</t>
  </si>
  <si>
    <t>OLIVAS MANCILLA JESUS SADIEL</t>
  </si>
  <si>
    <t>ONTIVEROS PLIEGO LUIS GERARDO</t>
  </si>
  <si>
    <t>PADILLA RUIZ JOSE ANTONIO</t>
  </si>
  <si>
    <t>PATIÑO NAVARRO OSCAR MARTIN</t>
  </si>
  <si>
    <t>RAMIREZ MOYA NESTOR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</si>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</sst>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21" fillId="0" borderId="0"/>
    <xf numFmtId="43" fontId="20" fillId="0" borderId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0" fontId="19" fillId="0" borderId="0" xfId="0" applyFont="1"/>
    <xf numFmtId="0" fontId="18" fillId="0" borderId="3" xfId="0" applyFont="1" applyFill="1" applyBorder="1" applyAlignment="1">
      <alignment horizontal="centerContinuous"/>
    </xf>
    <xf numFmtId="165" fontId="18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0" fontId="22" fillId="0" borderId="4" xfId="7" applyFont="1" applyBorder="1" applyAlignment="1">
      <alignment horizontal="center"/>
    </xf>
    <xf numFmtId="0" fontId="22" fillId="0" borderId="5" xfId="7" applyFont="1" applyBorder="1" applyAlignment="1">
      <alignment horizontal="center"/>
    </xf>
    <xf numFmtId="0" fontId="22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4" fillId="0" borderId="11" xfId="4" applyFont="1" applyBorder="1"/>
    <xf numFmtId="0" fontId="26" fillId="4" borderId="13" xfId="0" applyFont="1" applyFill="1" applyBorder="1"/>
    <xf numFmtId="0" fontId="26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18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2" sqref="I12:I61"/>
    </sheetView>
  </sheetViews>
  <sheetFormatPr baseColWidth="10" defaultRowHeight="11.25"/>
  <cols>
    <col min="1" max="1" width="8.5703125" style="2" customWidth="1"/>
    <col min="2" max="2" width="27" style="1" customWidth="1"/>
    <col min="3" max="3" width="15" style="1" bestFit="1" customWidth="1"/>
    <col min="4" max="4" width="11.42578125" style="1"/>
    <col min="5" max="5" width="14.42578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5" t="s">
        <v>226</v>
      </c>
    </row>
    <row r="2" spans="1:14" ht="24.95" customHeight="1">
      <c r="A2" s="4" t="s">
        <v>1</v>
      </c>
      <c r="B2" s="20" t="s">
        <v>2</v>
      </c>
    </row>
    <row r="3" spans="1:14" ht="15">
      <c r="B3" s="22" t="s">
        <v>3</v>
      </c>
    </row>
    <row r="4" spans="1:14" ht="12.75">
      <c r="B4" s="24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3" t="s">
        <v>242</v>
      </c>
      <c r="F7" s="44"/>
      <c r="G7" s="44"/>
      <c r="H7" s="44"/>
      <c r="I7" s="44"/>
      <c r="J7" s="44"/>
      <c r="K7" s="45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39" t="s">
        <v>14</v>
      </c>
      <c r="F8" s="39" t="s">
        <v>243</v>
      </c>
      <c r="G8" s="39" t="s">
        <v>244</v>
      </c>
      <c r="H8" s="39" t="s">
        <v>245</v>
      </c>
      <c r="I8" s="39" t="s">
        <v>246</v>
      </c>
      <c r="J8" s="39" t="s">
        <v>247</v>
      </c>
      <c r="K8" s="39" t="s">
        <v>248</v>
      </c>
    </row>
    <row r="9" spans="1:14" ht="12" thickTop="1">
      <c r="A9" s="13" t="s">
        <v>29</v>
      </c>
    </row>
    <row r="11" spans="1:14">
      <c r="A11" s="12" t="s">
        <v>30</v>
      </c>
    </row>
    <row r="12" spans="1:14" ht="15">
      <c r="A12" s="2" t="s">
        <v>31</v>
      </c>
      <c r="B12" s="1" t="s">
        <v>32</v>
      </c>
      <c r="C12" s="14">
        <v>3329.11</v>
      </c>
      <c r="E12" s="40">
        <f>+C12</f>
        <v>3329.11</v>
      </c>
      <c r="F12" s="40">
        <f>+E12*2%</f>
        <v>66.5822</v>
      </c>
      <c r="G12" s="40">
        <f>+E12*7.5%</f>
        <v>249.68324999999999</v>
      </c>
      <c r="H12" s="40">
        <f>+INGENIERIA!O12</f>
        <v>0</v>
      </c>
      <c r="I12" s="40">
        <f>SUM(E12:H12)</f>
        <v>3645.37545</v>
      </c>
      <c r="J12" s="40">
        <f>+I12*16%</f>
        <v>583.26007200000004</v>
      </c>
      <c r="K12" s="40">
        <f>+I12+J12</f>
        <v>4228.6355220000005</v>
      </c>
      <c r="M12" s="59" t="s">
        <v>263</v>
      </c>
      <c r="N12" s="60" t="s">
        <v>264</v>
      </c>
    </row>
    <row r="13" spans="1:14" ht="15" hidden="1">
      <c r="A13" s="2" t="s">
        <v>33</v>
      </c>
      <c r="B13" s="1" t="s">
        <v>34</v>
      </c>
      <c r="C13" s="14">
        <v>5775.32</v>
      </c>
      <c r="E13" s="40">
        <f t="shared" ref="E13:E61" si="0">+C13</f>
        <v>5775.32</v>
      </c>
      <c r="F13" s="40">
        <f t="shared" ref="F13:F61" si="1">+E13*2%</f>
        <v>115.5064</v>
      </c>
      <c r="G13" s="40">
        <f t="shared" ref="G13:G61" si="2">+E13*7.5%</f>
        <v>433.14899999999994</v>
      </c>
      <c r="H13" s="40">
        <f>+INGENIERIA!O13</f>
        <v>0</v>
      </c>
      <c r="I13" s="40">
        <f t="shared" ref="I13:I61" si="3">SUM(E13:H13)</f>
        <v>6323.9754000000003</v>
      </c>
      <c r="J13" s="40">
        <f t="shared" ref="J13:J61" si="4">+I13*16%</f>
        <v>1011.8360640000001</v>
      </c>
      <c r="K13" s="40">
        <f t="shared" ref="K13:K61" si="5">+I13+J13</f>
        <v>7335.8114640000003</v>
      </c>
      <c r="M13" s="59" t="s">
        <v>265</v>
      </c>
      <c r="N13" s="60" t="s">
        <v>266</v>
      </c>
    </row>
    <row r="14" spans="1:14" ht="15" hidden="1">
      <c r="A14" s="2" t="s">
        <v>35</v>
      </c>
      <c r="B14" s="1" t="s">
        <v>36</v>
      </c>
      <c r="C14" s="14">
        <v>4787.3999999999996</v>
      </c>
      <c r="E14" s="40">
        <f t="shared" si="0"/>
        <v>4787.3999999999996</v>
      </c>
      <c r="F14" s="40">
        <f t="shared" si="1"/>
        <v>95.74799999999999</v>
      </c>
      <c r="G14" s="40">
        <f t="shared" si="2"/>
        <v>359.05499999999995</v>
      </c>
      <c r="H14" s="40">
        <f>+INGENIERIA!O14</f>
        <v>0</v>
      </c>
      <c r="I14" s="40">
        <f t="shared" si="3"/>
        <v>5242.2029999999995</v>
      </c>
      <c r="J14" s="40">
        <f t="shared" si="4"/>
        <v>838.75247999999999</v>
      </c>
      <c r="K14" s="40">
        <f t="shared" si="5"/>
        <v>6080.9554799999996</v>
      </c>
      <c r="M14" s="59" t="s">
        <v>265</v>
      </c>
      <c r="N14" s="60" t="s">
        <v>267</v>
      </c>
    </row>
    <row r="15" spans="1:14" ht="15" hidden="1">
      <c r="A15" s="2" t="s">
        <v>37</v>
      </c>
      <c r="B15" s="1" t="s">
        <v>38</v>
      </c>
      <c r="C15" s="14">
        <v>6599.67</v>
      </c>
      <c r="E15" s="40">
        <f t="shared" si="0"/>
        <v>6599.67</v>
      </c>
      <c r="F15" s="40">
        <f t="shared" si="1"/>
        <v>131.99340000000001</v>
      </c>
      <c r="G15" s="40">
        <f t="shared" si="2"/>
        <v>494.97524999999996</v>
      </c>
      <c r="H15" s="40">
        <f>+INGENIERIA!O15</f>
        <v>0</v>
      </c>
      <c r="I15" s="40">
        <f t="shared" si="3"/>
        <v>7226.6386500000008</v>
      </c>
      <c r="J15" s="40">
        <f t="shared" si="4"/>
        <v>1156.2621840000002</v>
      </c>
      <c r="K15" s="40">
        <f t="shared" si="5"/>
        <v>8382.900834</v>
      </c>
      <c r="M15" s="59" t="s">
        <v>265</v>
      </c>
      <c r="N15" s="60" t="s">
        <v>268</v>
      </c>
    </row>
    <row r="16" spans="1:14" ht="15" hidden="1">
      <c r="A16" s="2" t="s">
        <v>39</v>
      </c>
      <c r="B16" s="1" t="s">
        <v>40</v>
      </c>
      <c r="C16" s="14">
        <v>214.28</v>
      </c>
      <c r="E16" s="40">
        <f t="shared" si="0"/>
        <v>214.28</v>
      </c>
      <c r="F16" s="40">
        <f t="shared" si="1"/>
        <v>4.2856000000000005</v>
      </c>
      <c r="G16" s="40">
        <f t="shared" si="2"/>
        <v>16.070999999999998</v>
      </c>
      <c r="H16" s="40">
        <f>+INGENIERIA!O16</f>
        <v>0</v>
      </c>
      <c r="I16" s="40">
        <f t="shared" si="3"/>
        <v>234.63659999999999</v>
      </c>
      <c r="J16" s="40">
        <f t="shared" si="4"/>
        <v>37.541855999999996</v>
      </c>
      <c r="K16" s="40">
        <f t="shared" si="5"/>
        <v>272.17845599999998</v>
      </c>
      <c r="M16" s="59" t="s">
        <v>265</v>
      </c>
      <c r="N16" s="60" t="s">
        <v>269</v>
      </c>
    </row>
    <row r="17" spans="1:14" ht="15">
      <c r="A17" s="2" t="s">
        <v>41</v>
      </c>
      <c r="B17" s="1" t="s">
        <v>42</v>
      </c>
      <c r="C17" s="14">
        <v>933.31</v>
      </c>
      <c r="E17" s="40">
        <f t="shared" si="0"/>
        <v>933.31</v>
      </c>
      <c r="F17" s="40">
        <f t="shared" si="1"/>
        <v>18.6662</v>
      </c>
      <c r="G17" s="40">
        <f t="shared" si="2"/>
        <v>69.998249999999999</v>
      </c>
      <c r="H17" s="40">
        <f>+INGENIERIA!O17</f>
        <v>0</v>
      </c>
      <c r="I17" s="40">
        <f t="shared" si="3"/>
        <v>1021.9744499999999</v>
      </c>
      <c r="J17" s="40">
        <f t="shared" si="4"/>
        <v>163.51591199999999</v>
      </c>
      <c r="K17" s="40">
        <f t="shared" si="5"/>
        <v>1185.490362</v>
      </c>
      <c r="M17" s="59" t="s">
        <v>263</v>
      </c>
      <c r="N17" s="60" t="s">
        <v>270</v>
      </c>
    </row>
    <row r="18" spans="1:14" ht="15" hidden="1">
      <c r="A18" s="2" t="s">
        <v>43</v>
      </c>
      <c r="B18" s="1" t="s">
        <v>44</v>
      </c>
      <c r="C18" s="14">
        <v>12459.33</v>
      </c>
      <c r="E18" s="40">
        <f t="shared" si="0"/>
        <v>12459.33</v>
      </c>
      <c r="F18" s="40">
        <f t="shared" si="1"/>
        <v>249.1866</v>
      </c>
      <c r="G18" s="40">
        <f t="shared" si="2"/>
        <v>934.44974999999999</v>
      </c>
      <c r="H18" s="40">
        <f>+INGENIERIA!O18</f>
        <v>0</v>
      </c>
      <c r="I18" s="40">
        <f t="shared" si="3"/>
        <v>13642.966349999999</v>
      </c>
      <c r="J18" s="40">
        <f t="shared" si="4"/>
        <v>2182.8746160000001</v>
      </c>
      <c r="K18" s="40">
        <f t="shared" si="5"/>
        <v>15825.840966</v>
      </c>
      <c r="M18" s="59" t="s">
        <v>265</v>
      </c>
      <c r="N18" s="60" t="s">
        <v>271</v>
      </c>
    </row>
    <row r="19" spans="1:14" ht="15" hidden="1">
      <c r="A19" s="2" t="s">
        <v>45</v>
      </c>
      <c r="B19" s="1" t="s">
        <v>46</v>
      </c>
      <c r="C19" s="14">
        <v>1869</v>
      </c>
      <c r="E19" s="40">
        <f t="shared" si="0"/>
        <v>1869</v>
      </c>
      <c r="F19" s="40">
        <f t="shared" si="1"/>
        <v>37.380000000000003</v>
      </c>
      <c r="G19" s="40">
        <f t="shared" si="2"/>
        <v>140.17499999999998</v>
      </c>
      <c r="H19" s="40">
        <f>+INGENIERIA!O19</f>
        <v>0</v>
      </c>
      <c r="I19" s="40">
        <f t="shared" si="3"/>
        <v>2046.5550000000001</v>
      </c>
      <c r="J19" s="40">
        <f t="shared" si="4"/>
        <v>327.44880000000001</v>
      </c>
      <c r="K19" s="40">
        <f t="shared" si="5"/>
        <v>2374.0038</v>
      </c>
      <c r="M19" s="59" t="s">
        <v>272</v>
      </c>
      <c r="N19" s="60" t="s">
        <v>273</v>
      </c>
    </row>
    <row r="20" spans="1:14" ht="15" hidden="1">
      <c r="A20" s="2" t="s">
        <v>47</v>
      </c>
      <c r="B20" s="1" t="s">
        <v>48</v>
      </c>
      <c r="C20" s="14">
        <v>1869</v>
      </c>
      <c r="E20" s="40">
        <f t="shared" si="0"/>
        <v>1869</v>
      </c>
      <c r="F20" s="40">
        <f t="shared" si="1"/>
        <v>37.380000000000003</v>
      </c>
      <c r="G20" s="40">
        <f t="shared" si="2"/>
        <v>140.17499999999998</v>
      </c>
      <c r="H20" s="40">
        <f>+INGENIERIA!O20</f>
        <v>0</v>
      </c>
      <c r="I20" s="40">
        <f t="shared" si="3"/>
        <v>2046.5550000000001</v>
      </c>
      <c r="J20" s="40">
        <f t="shared" si="4"/>
        <v>327.44880000000001</v>
      </c>
      <c r="K20" s="40">
        <f t="shared" si="5"/>
        <v>2374.0038</v>
      </c>
      <c r="M20" s="59" t="s">
        <v>272</v>
      </c>
      <c r="N20" s="60" t="s">
        <v>274</v>
      </c>
    </row>
    <row r="21" spans="1:14" ht="15" hidden="1">
      <c r="A21" s="2" t="s">
        <v>49</v>
      </c>
      <c r="B21" s="1" t="s">
        <v>50</v>
      </c>
      <c r="C21" s="14">
        <v>19776.150000000001</v>
      </c>
      <c r="E21" s="40">
        <f t="shared" si="0"/>
        <v>19776.150000000001</v>
      </c>
      <c r="F21" s="40">
        <f t="shared" si="1"/>
        <v>395.52300000000002</v>
      </c>
      <c r="G21" s="40">
        <f t="shared" si="2"/>
        <v>1483.2112500000001</v>
      </c>
      <c r="H21" s="40">
        <f>+INGENIERIA!O21</f>
        <v>0</v>
      </c>
      <c r="I21" s="40">
        <f t="shared" si="3"/>
        <v>21654.884250000003</v>
      </c>
      <c r="J21" s="40">
        <f t="shared" si="4"/>
        <v>3464.7814800000006</v>
      </c>
      <c r="K21" s="40">
        <f t="shared" si="5"/>
        <v>25119.665730000004</v>
      </c>
      <c r="M21" s="59" t="s">
        <v>265</v>
      </c>
      <c r="N21" s="60" t="s">
        <v>275</v>
      </c>
    </row>
    <row r="22" spans="1:14" ht="15" hidden="1">
      <c r="A22" s="2" t="s">
        <v>51</v>
      </c>
      <c r="B22" s="1" t="s">
        <v>52</v>
      </c>
      <c r="C22" s="14">
        <v>1484.81</v>
      </c>
      <c r="E22" s="40">
        <f t="shared" si="0"/>
        <v>1484.81</v>
      </c>
      <c r="F22" s="40">
        <f t="shared" si="1"/>
        <v>29.696200000000001</v>
      </c>
      <c r="G22" s="40">
        <f t="shared" si="2"/>
        <v>111.36075</v>
      </c>
      <c r="H22" s="40">
        <f>+INGENIERIA!O22</f>
        <v>0</v>
      </c>
      <c r="I22" s="40">
        <f t="shared" si="3"/>
        <v>1625.8669500000001</v>
      </c>
      <c r="J22" s="40">
        <f t="shared" si="4"/>
        <v>260.138712</v>
      </c>
      <c r="K22" s="40">
        <f t="shared" si="5"/>
        <v>1886.005662</v>
      </c>
      <c r="M22" s="59" t="s">
        <v>265</v>
      </c>
      <c r="N22" s="60" t="s">
        <v>276</v>
      </c>
    </row>
    <row r="23" spans="1:14" ht="15" hidden="1">
      <c r="A23" s="2" t="s">
        <v>53</v>
      </c>
      <c r="B23" s="1" t="s">
        <v>54</v>
      </c>
      <c r="C23" s="14">
        <v>11773.6</v>
      </c>
      <c r="E23" s="40">
        <f t="shared" si="0"/>
        <v>11773.6</v>
      </c>
      <c r="F23" s="40">
        <f t="shared" si="1"/>
        <v>235.47200000000001</v>
      </c>
      <c r="G23" s="40">
        <f t="shared" si="2"/>
        <v>883.02</v>
      </c>
      <c r="H23" s="40">
        <f>+INGENIERIA!O23</f>
        <v>0</v>
      </c>
      <c r="I23" s="40">
        <f t="shared" si="3"/>
        <v>12892.092000000001</v>
      </c>
      <c r="J23" s="40">
        <f t="shared" si="4"/>
        <v>2062.7347199999999</v>
      </c>
      <c r="K23" s="40">
        <f t="shared" si="5"/>
        <v>14954.826720000001</v>
      </c>
      <c r="M23" s="59" t="s">
        <v>265</v>
      </c>
      <c r="N23" s="60" t="s">
        <v>277</v>
      </c>
    </row>
    <row r="24" spans="1:14" ht="15" hidden="1">
      <c r="A24" s="2" t="s">
        <v>55</v>
      </c>
      <c r="B24" s="1" t="s">
        <v>56</v>
      </c>
      <c r="C24" s="14">
        <v>1026.69</v>
      </c>
      <c r="E24" s="40">
        <f t="shared" si="0"/>
        <v>1026.69</v>
      </c>
      <c r="F24" s="40">
        <f t="shared" si="1"/>
        <v>20.533800000000003</v>
      </c>
      <c r="G24" s="40">
        <f t="shared" si="2"/>
        <v>77.001750000000001</v>
      </c>
      <c r="H24" s="40">
        <f>+INGENIERIA!O24</f>
        <v>0</v>
      </c>
      <c r="I24" s="40">
        <f t="shared" si="3"/>
        <v>1124.2255499999999</v>
      </c>
      <c r="J24" s="40">
        <f t="shared" si="4"/>
        <v>179.87608799999998</v>
      </c>
      <c r="K24" s="40">
        <f t="shared" si="5"/>
        <v>1304.1016379999999</v>
      </c>
      <c r="M24" s="59" t="s">
        <v>265</v>
      </c>
      <c r="N24" s="60" t="s">
        <v>278</v>
      </c>
    </row>
    <row r="25" spans="1:14" ht="15">
      <c r="A25" s="2" t="s">
        <v>57</v>
      </c>
      <c r="B25" s="1" t="s">
        <v>58</v>
      </c>
      <c r="C25" s="14">
        <v>2874.67</v>
      </c>
      <c r="E25" s="40">
        <f t="shared" si="0"/>
        <v>2874.67</v>
      </c>
      <c r="F25" s="40">
        <f t="shared" si="1"/>
        <v>57.493400000000001</v>
      </c>
      <c r="G25" s="40">
        <f t="shared" si="2"/>
        <v>215.60024999999999</v>
      </c>
      <c r="H25" s="40">
        <f>+INGENIERIA!O25</f>
        <v>0</v>
      </c>
      <c r="I25" s="40">
        <f t="shared" si="3"/>
        <v>3147.7636499999999</v>
      </c>
      <c r="J25" s="40">
        <f t="shared" si="4"/>
        <v>503.64218399999999</v>
      </c>
      <c r="K25" s="40">
        <f t="shared" si="5"/>
        <v>3651.4058339999997</v>
      </c>
      <c r="M25" s="59" t="s">
        <v>263</v>
      </c>
      <c r="N25" s="60" t="s">
        <v>279</v>
      </c>
    </row>
    <row r="26" spans="1:14" ht="15" hidden="1">
      <c r="A26" s="2" t="s">
        <v>59</v>
      </c>
      <c r="B26" s="1" t="s">
        <v>60</v>
      </c>
      <c r="C26" s="14">
        <v>2800</v>
      </c>
      <c r="E26" s="40">
        <f t="shared" si="0"/>
        <v>2800</v>
      </c>
      <c r="F26" s="40">
        <f t="shared" si="1"/>
        <v>56</v>
      </c>
      <c r="G26" s="40">
        <f t="shared" si="2"/>
        <v>210</v>
      </c>
      <c r="H26" s="40">
        <f>+INGENIERIA!O26</f>
        <v>0</v>
      </c>
      <c r="I26" s="40">
        <f t="shared" si="3"/>
        <v>3066</v>
      </c>
      <c r="J26" s="40">
        <f t="shared" si="4"/>
        <v>490.56</v>
      </c>
      <c r="K26" s="40">
        <f t="shared" si="5"/>
        <v>3556.56</v>
      </c>
      <c r="M26" s="59" t="s">
        <v>265</v>
      </c>
      <c r="N26" s="60" t="s">
        <v>280</v>
      </c>
    </row>
    <row r="27" spans="1:14" ht="15" hidden="1">
      <c r="A27" s="2" t="s">
        <v>61</v>
      </c>
      <c r="B27" s="1" t="s">
        <v>62</v>
      </c>
      <c r="C27" s="14">
        <v>1026.69</v>
      </c>
      <c r="E27" s="40">
        <f t="shared" si="0"/>
        <v>1026.69</v>
      </c>
      <c r="F27" s="40">
        <f t="shared" si="1"/>
        <v>20.533800000000003</v>
      </c>
      <c r="G27" s="40">
        <f t="shared" si="2"/>
        <v>77.001750000000001</v>
      </c>
      <c r="H27" s="40">
        <f>+INGENIERIA!O27</f>
        <v>0</v>
      </c>
      <c r="I27" s="40">
        <f t="shared" si="3"/>
        <v>1124.2255499999999</v>
      </c>
      <c r="J27" s="40">
        <f t="shared" si="4"/>
        <v>179.87608799999998</v>
      </c>
      <c r="K27" s="40">
        <f t="shared" si="5"/>
        <v>1304.1016379999999</v>
      </c>
      <c r="M27" s="59" t="s">
        <v>265</v>
      </c>
      <c r="N27" s="60" t="s">
        <v>281</v>
      </c>
    </row>
    <row r="28" spans="1:14" ht="15" hidden="1">
      <c r="A28" s="2" t="s">
        <v>63</v>
      </c>
      <c r="B28" s="1" t="s">
        <v>64</v>
      </c>
      <c r="C28" s="14">
        <v>1633.31</v>
      </c>
      <c r="E28" s="40">
        <f t="shared" si="0"/>
        <v>1633.31</v>
      </c>
      <c r="F28" s="40">
        <f t="shared" si="1"/>
        <v>32.666199999999996</v>
      </c>
      <c r="G28" s="40">
        <f t="shared" si="2"/>
        <v>122.49824999999998</v>
      </c>
      <c r="H28" s="40">
        <f>+INGENIERIA!O28</f>
        <v>0</v>
      </c>
      <c r="I28" s="40">
        <f t="shared" si="3"/>
        <v>1788.4744499999997</v>
      </c>
      <c r="J28" s="40">
        <f t="shared" si="4"/>
        <v>286.15591199999994</v>
      </c>
      <c r="K28" s="40">
        <f t="shared" si="5"/>
        <v>2074.6303619999999</v>
      </c>
      <c r="M28" s="59" t="s">
        <v>282</v>
      </c>
      <c r="N28" s="60" t="s">
        <v>283</v>
      </c>
    </row>
    <row r="29" spans="1:14" ht="15" hidden="1">
      <c r="A29" s="2" t="s">
        <v>65</v>
      </c>
      <c r="B29" s="1" t="s">
        <v>66</v>
      </c>
      <c r="C29" s="14">
        <v>1026.69</v>
      </c>
      <c r="E29" s="40">
        <f t="shared" si="0"/>
        <v>1026.69</v>
      </c>
      <c r="F29" s="40">
        <f t="shared" si="1"/>
        <v>20.533800000000003</v>
      </c>
      <c r="G29" s="40">
        <f t="shared" si="2"/>
        <v>77.001750000000001</v>
      </c>
      <c r="H29" s="40">
        <f>+INGENIERIA!O29</f>
        <v>0</v>
      </c>
      <c r="I29" s="40">
        <f t="shared" si="3"/>
        <v>1124.2255499999999</v>
      </c>
      <c r="J29" s="40">
        <f t="shared" si="4"/>
        <v>179.87608799999998</v>
      </c>
      <c r="K29" s="40">
        <f t="shared" si="5"/>
        <v>1304.1016379999999</v>
      </c>
      <c r="M29" s="59" t="s">
        <v>284</v>
      </c>
      <c r="N29" s="60" t="s">
        <v>285</v>
      </c>
    </row>
    <row r="30" spans="1:14" ht="15" hidden="1">
      <c r="A30" s="2" t="s">
        <v>67</v>
      </c>
      <c r="B30" s="1" t="s">
        <v>68</v>
      </c>
      <c r="C30" s="14">
        <v>1026.69</v>
      </c>
      <c r="E30" s="40">
        <f t="shared" si="0"/>
        <v>1026.69</v>
      </c>
      <c r="F30" s="40">
        <f t="shared" si="1"/>
        <v>20.533800000000003</v>
      </c>
      <c r="G30" s="40">
        <f t="shared" si="2"/>
        <v>77.001750000000001</v>
      </c>
      <c r="H30" s="40">
        <f>+INGENIERIA!O30</f>
        <v>0</v>
      </c>
      <c r="I30" s="40">
        <f t="shared" si="3"/>
        <v>1124.2255499999999</v>
      </c>
      <c r="J30" s="40">
        <f t="shared" si="4"/>
        <v>179.87608799999998</v>
      </c>
      <c r="K30" s="40">
        <f t="shared" si="5"/>
        <v>1304.1016379999999</v>
      </c>
      <c r="M30" s="59" t="s">
        <v>265</v>
      </c>
      <c r="N30" s="60" t="s">
        <v>286</v>
      </c>
    </row>
    <row r="31" spans="1:14" ht="15" hidden="1">
      <c r="A31" s="2" t="s">
        <v>69</v>
      </c>
      <c r="B31" s="1" t="s">
        <v>70</v>
      </c>
      <c r="C31" s="14">
        <v>9369.15</v>
      </c>
      <c r="E31" s="40">
        <f t="shared" si="0"/>
        <v>9369.15</v>
      </c>
      <c r="F31" s="40">
        <f t="shared" si="1"/>
        <v>187.38300000000001</v>
      </c>
      <c r="G31" s="40">
        <f t="shared" si="2"/>
        <v>702.68624999999997</v>
      </c>
      <c r="H31" s="40">
        <f>+INGENIERIA!O31</f>
        <v>0</v>
      </c>
      <c r="I31" s="40">
        <f t="shared" si="3"/>
        <v>10259.21925</v>
      </c>
      <c r="J31" s="40">
        <f t="shared" si="4"/>
        <v>1641.4750800000002</v>
      </c>
      <c r="K31" s="40">
        <f t="shared" si="5"/>
        <v>11900.69433</v>
      </c>
      <c r="M31" s="59" t="s">
        <v>265</v>
      </c>
      <c r="N31" s="60" t="s">
        <v>287</v>
      </c>
    </row>
    <row r="32" spans="1:14" ht="15">
      <c r="A32" s="2" t="s">
        <v>71</v>
      </c>
      <c r="B32" s="1" t="s">
        <v>72</v>
      </c>
      <c r="C32" s="14">
        <v>6413.71</v>
      </c>
      <c r="E32" s="40">
        <f t="shared" si="0"/>
        <v>6413.71</v>
      </c>
      <c r="F32" s="40">
        <f t="shared" si="1"/>
        <v>128.27420000000001</v>
      </c>
      <c r="G32" s="40">
        <f t="shared" si="2"/>
        <v>481.02824999999996</v>
      </c>
      <c r="H32" s="40">
        <f>+INGENIERIA!O32</f>
        <v>0</v>
      </c>
      <c r="I32" s="40">
        <f t="shared" si="3"/>
        <v>7023.0124500000002</v>
      </c>
      <c r="J32" s="40">
        <f t="shared" si="4"/>
        <v>1123.681992</v>
      </c>
      <c r="K32" s="40">
        <f t="shared" si="5"/>
        <v>8146.694442</v>
      </c>
      <c r="M32" s="59" t="s">
        <v>288</v>
      </c>
      <c r="N32" s="60" t="s">
        <v>289</v>
      </c>
    </row>
    <row r="33" spans="1:14" ht="15" hidden="1">
      <c r="A33" s="2" t="s">
        <v>73</v>
      </c>
      <c r="B33" s="1" t="s">
        <v>74</v>
      </c>
      <c r="C33" s="14">
        <v>855.57</v>
      </c>
      <c r="E33" s="40">
        <f t="shared" si="0"/>
        <v>855.57</v>
      </c>
      <c r="F33" s="40">
        <f t="shared" si="1"/>
        <v>17.1114</v>
      </c>
      <c r="G33" s="40">
        <f t="shared" si="2"/>
        <v>64.167749999999998</v>
      </c>
      <c r="H33" s="40">
        <f>+INGENIERIA!O33</f>
        <v>0</v>
      </c>
      <c r="I33" s="40">
        <f t="shared" si="3"/>
        <v>936.84915000000001</v>
      </c>
      <c r="J33" s="40">
        <f t="shared" si="4"/>
        <v>149.89586400000002</v>
      </c>
      <c r="K33" s="40">
        <f t="shared" si="5"/>
        <v>1086.7450140000001</v>
      </c>
      <c r="M33" s="59" t="s">
        <v>265</v>
      </c>
      <c r="N33" s="60" t="s">
        <v>290</v>
      </c>
    </row>
    <row r="34" spans="1:14" ht="15" hidden="1">
      <c r="A34" s="2" t="s">
        <v>75</v>
      </c>
      <c r="B34" s="1" t="s">
        <v>76</v>
      </c>
      <c r="C34" s="14">
        <v>3177.11</v>
      </c>
      <c r="E34" s="40">
        <f t="shared" si="0"/>
        <v>3177.11</v>
      </c>
      <c r="F34" s="40">
        <f t="shared" si="1"/>
        <v>63.542200000000001</v>
      </c>
      <c r="G34" s="40">
        <f t="shared" si="2"/>
        <v>238.28325000000001</v>
      </c>
      <c r="H34" s="40">
        <f>+INGENIERIA!O34</f>
        <v>0</v>
      </c>
      <c r="I34" s="40">
        <f t="shared" si="3"/>
        <v>3478.9354499999999</v>
      </c>
      <c r="J34" s="40">
        <f t="shared" si="4"/>
        <v>556.62967200000003</v>
      </c>
      <c r="K34" s="40">
        <f t="shared" si="5"/>
        <v>4035.565122</v>
      </c>
      <c r="M34" s="59" t="s">
        <v>284</v>
      </c>
      <c r="N34" s="60" t="s">
        <v>291</v>
      </c>
    </row>
    <row r="35" spans="1:14" ht="15">
      <c r="A35" s="2" t="s">
        <v>77</v>
      </c>
      <c r="B35" s="1" t="s">
        <v>78</v>
      </c>
      <c r="C35" s="14">
        <v>1166.6199999999999</v>
      </c>
      <c r="E35" s="40">
        <f t="shared" si="0"/>
        <v>1166.6199999999999</v>
      </c>
      <c r="F35" s="40">
        <f t="shared" si="1"/>
        <v>23.3324</v>
      </c>
      <c r="G35" s="40">
        <f t="shared" si="2"/>
        <v>87.496499999999983</v>
      </c>
      <c r="H35" s="40">
        <f>+INGENIERIA!O35</f>
        <v>0</v>
      </c>
      <c r="I35" s="40">
        <f t="shared" si="3"/>
        <v>1277.4488999999999</v>
      </c>
      <c r="J35" s="40">
        <f t="shared" si="4"/>
        <v>204.39182399999999</v>
      </c>
      <c r="K35" s="40">
        <f t="shared" si="5"/>
        <v>1481.8407239999999</v>
      </c>
      <c r="M35" s="59" t="s">
        <v>263</v>
      </c>
      <c r="N35" s="60" t="s">
        <v>292</v>
      </c>
    </row>
    <row r="36" spans="1:14" ht="15" hidden="1">
      <c r="A36" s="2" t="s">
        <v>79</v>
      </c>
      <c r="B36" s="1" t="s">
        <v>80</v>
      </c>
      <c r="C36" s="14">
        <v>855.57</v>
      </c>
      <c r="E36" s="40">
        <f t="shared" si="0"/>
        <v>855.57</v>
      </c>
      <c r="F36" s="40">
        <f t="shared" si="1"/>
        <v>17.1114</v>
      </c>
      <c r="G36" s="40">
        <f t="shared" si="2"/>
        <v>64.167749999999998</v>
      </c>
      <c r="H36" s="40">
        <f>+INGENIERIA!O36</f>
        <v>0</v>
      </c>
      <c r="I36" s="40">
        <f t="shared" si="3"/>
        <v>936.84915000000001</v>
      </c>
      <c r="J36" s="40">
        <f t="shared" si="4"/>
        <v>149.89586400000002</v>
      </c>
      <c r="K36" s="40">
        <f t="shared" si="5"/>
        <v>1086.7450140000001</v>
      </c>
      <c r="M36" s="59" t="s">
        <v>284</v>
      </c>
      <c r="N36" s="60" t="s">
        <v>293</v>
      </c>
    </row>
    <row r="37" spans="1:14" ht="15" hidden="1">
      <c r="A37" s="2" t="s">
        <v>81</v>
      </c>
      <c r="B37" s="1" t="s">
        <v>82</v>
      </c>
      <c r="C37" s="14">
        <v>1026.69</v>
      </c>
      <c r="E37" s="40">
        <f t="shared" si="0"/>
        <v>1026.69</v>
      </c>
      <c r="F37" s="40">
        <f t="shared" si="1"/>
        <v>20.533800000000003</v>
      </c>
      <c r="G37" s="40">
        <f t="shared" si="2"/>
        <v>77.001750000000001</v>
      </c>
      <c r="H37" s="40">
        <f>+INGENIERIA!O37</f>
        <v>0</v>
      </c>
      <c r="I37" s="40">
        <f t="shared" si="3"/>
        <v>1124.2255499999999</v>
      </c>
      <c r="J37" s="40">
        <f t="shared" si="4"/>
        <v>179.87608799999998</v>
      </c>
      <c r="K37" s="40">
        <f t="shared" si="5"/>
        <v>1304.1016379999999</v>
      </c>
      <c r="M37" s="59" t="s">
        <v>265</v>
      </c>
      <c r="N37" s="60" t="s">
        <v>294</v>
      </c>
    </row>
    <row r="38" spans="1:14" ht="15" hidden="1">
      <c r="A38" s="2" t="s">
        <v>83</v>
      </c>
      <c r="B38" s="1" t="s">
        <v>84</v>
      </c>
      <c r="C38" s="14">
        <v>1026.69</v>
      </c>
      <c r="E38" s="40">
        <f t="shared" si="0"/>
        <v>1026.69</v>
      </c>
      <c r="F38" s="40">
        <f t="shared" si="1"/>
        <v>20.533800000000003</v>
      </c>
      <c r="G38" s="40">
        <f t="shared" si="2"/>
        <v>77.001750000000001</v>
      </c>
      <c r="H38" s="40">
        <f>+INGENIERIA!O38</f>
        <v>0</v>
      </c>
      <c r="I38" s="40">
        <f t="shared" si="3"/>
        <v>1124.2255499999999</v>
      </c>
      <c r="J38" s="40">
        <f t="shared" si="4"/>
        <v>179.87608799999998</v>
      </c>
      <c r="K38" s="40">
        <f t="shared" si="5"/>
        <v>1304.1016379999999</v>
      </c>
      <c r="M38" s="59" t="s">
        <v>265</v>
      </c>
      <c r="N38" s="60" t="s">
        <v>295</v>
      </c>
    </row>
    <row r="39" spans="1:14" ht="15" hidden="1">
      <c r="A39" s="2" t="s">
        <v>85</v>
      </c>
      <c r="B39" s="1" t="s">
        <v>86</v>
      </c>
      <c r="C39" s="14">
        <v>1869</v>
      </c>
      <c r="E39" s="40">
        <f t="shared" si="0"/>
        <v>1869</v>
      </c>
      <c r="F39" s="40">
        <f t="shared" si="1"/>
        <v>37.380000000000003</v>
      </c>
      <c r="G39" s="40">
        <f t="shared" si="2"/>
        <v>140.17499999999998</v>
      </c>
      <c r="H39" s="40">
        <f>+INGENIERIA!O39</f>
        <v>0</v>
      </c>
      <c r="I39" s="40">
        <f t="shared" si="3"/>
        <v>2046.5550000000001</v>
      </c>
      <c r="J39" s="40">
        <f t="shared" si="4"/>
        <v>327.44880000000001</v>
      </c>
      <c r="K39" s="40">
        <f t="shared" si="5"/>
        <v>2374.0038</v>
      </c>
      <c r="M39" s="59" t="s">
        <v>265</v>
      </c>
      <c r="N39" s="60" t="s">
        <v>296</v>
      </c>
    </row>
    <row r="40" spans="1:14" ht="15" hidden="1">
      <c r="A40" s="2" t="s">
        <v>87</v>
      </c>
      <c r="B40" s="1" t="s">
        <v>88</v>
      </c>
      <c r="C40" s="14">
        <v>6026.69</v>
      </c>
      <c r="E40" s="40">
        <f t="shared" si="0"/>
        <v>6026.69</v>
      </c>
      <c r="F40" s="40">
        <f t="shared" si="1"/>
        <v>120.5338</v>
      </c>
      <c r="G40" s="40">
        <f t="shared" si="2"/>
        <v>452.00174999999996</v>
      </c>
      <c r="H40" s="40">
        <f>+INGENIERIA!O40</f>
        <v>0</v>
      </c>
      <c r="I40" s="40">
        <f t="shared" si="3"/>
        <v>6599.2255500000001</v>
      </c>
      <c r="J40" s="40">
        <f t="shared" si="4"/>
        <v>1055.876088</v>
      </c>
      <c r="K40" s="40">
        <f t="shared" si="5"/>
        <v>7655.1016380000001</v>
      </c>
      <c r="M40" s="59" t="s">
        <v>284</v>
      </c>
      <c r="N40" s="60" t="s">
        <v>297</v>
      </c>
    </row>
    <row r="41" spans="1:14" ht="15" hidden="1">
      <c r="A41" s="2" t="s">
        <v>89</v>
      </c>
      <c r="B41" s="1" t="s">
        <v>90</v>
      </c>
      <c r="C41" s="14">
        <v>1633.38</v>
      </c>
      <c r="E41" s="40">
        <f t="shared" si="0"/>
        <v>1633.38</v>
      </c>
      <c r="F41" s="40">
        <f t="shared" si="1"/>
        <v>32.6676</v>
      </c>
      <c r="G41" s="40">
        <f t="shared" si="2"/>
        <v>122.5035</v>
      </c>
      <c r="H41" s="40">
        <f>+INGENIERIA!O41</f>
        <v>0</v>
      </c>
      <c r="I41" s="40">
        <f t="shared" si="3"/>
        <v>1788.5511000000001</v>
      </c>
      <c r="J41" s="40">
        <f t="shared" si="4"/>
        <v>286.16817600000002</v>
      </c>
      <c r="K41" s="40">
        <f t="shared" si="5"/>
        <v>2074.7192760000003</v>
      </c>
      <c r="M41" s="59" t="s">
        <v>284</v>
      </c>
      <c r="N41" s="60" t="s">
        <v>298</v>
      </c>
    </row>
    <row r="42" spans="1:14" ht="15" hidden="1">
      <c r="A42" s="2" t="s">
        <v>91</v>
      </c>
      <c r="B42" s="1" t="s">
        <v>92</v>
      </c>
      <c r="C42" s="14">
        <v>1022.56</v>
      </c>
      <c r="E42" s="40">
        <f t="shared" si="0"/>
        <v>1022.56</v>
      </c>
      <c r="F42" s="40">
        <f t="shared" si="1"/>
        <v>20.4512</v>
      </c>
      <c r="G42" s="40">
        <f t="shared" si="2"/>
        <v>76.691999999999993</v>
      </c>
      <c r="H42" s="40">
        <f>+INGENIERIA!O42</f>
        <v>0</v>
      </c>
      <c r="I42" s="40">
        <f t="shared" si="3"/>
        <v>1119.7031999999999</v>
      </c>
      <c r="J42" s="40">
        <f t="shared" si="4"/>
        <v>179.152512</v>
      </c>
      <c r="K42" s="40">
        <f t="shared" si="5"/>
        <v>1298.855712</v>
      </c>
      <c r="M42" s="59" t="s">
        <v>265</v>
      </c>
      <c r="N42" s="60" t="s">
        <v>299</v>
      </c>
    </row>
    <row r="43" spans="1:14" ht="15" hidden="1">
      <c r="A43" s="2" t="s">
        <v>93</v>
      </c>
      <c r="B43" s="1" t="s">
        <v>94</v>
      </c>
      <c r="C43" s="14">
        <v>1022.56</v>
      </c>
      <c r="E43" s="40">
        <f t="shared" si="0"/>
        <v>1022.56</v>
      </c>
      <c r="F43" s="40">
        <f t="shared" si="1"/>
        <v>20.4512</v>
      </c>
      <c r="G43" s="40">
        <f t="shared" si="2"/>
        <v>76.691999999999993</v>
      </c>
      <c r="H43" s="40">
        <f>+INGENIERIA!O43</f>
        <v>0</v>
      </c>
      <c r="I43" s="40">
        <f t="shared" si="3"/>
        <v>1119.7031999999999</v>
      </c>
      <c r="J43" s="40">
        <f t="shared" si="4"/>
        <v>179.152512</v>
      </c>
      <c r="K43" s="40">
        <f t="shared" si="5"/>
        <v>1298.855712</v>
      </c>
      <c r="M43" s="59" t="s">
        <v>265</v>
      </c>
      <c r="N43" s="60" t="s">
        <v>300</v>
      </c>
    </row>
    <row r="44" spans="1:14" ht="15" hidden="1">
      <c r="A44" s="2" t="s">
        <v>95</v>
      </c>
      <c r="B44" s="1" t="s">
        <v>96</v>
      </c>
      <c r="C44" s="14">
        <v>1633.31</v>
      </c>
      <c r="E44" s="40">
        <f t="shared" si="0"/>
        <v>1633.31</v>
      </c>
      <c r="F44" s="40">
        <f t="shared" si="1"/>
        <v>32.666199999999996</v>
      </c>
      <c r="G44" s="40">
        <f t="shared" si="2"/>
        <v>122.49824999999998</v>
      </c>
      <c r="H44" s="40">
        <f>+INGENIERIA!O44</f>
        <v>0</v>
      </c>
      <c r="I44" s="40">
        <f t="shared" si="3"/>
        <v>1788.4744499999997</v>
      </c>
      <c r="J44" s="40">
        <f t="shared" si="4"/>
        <v>286.15591199999994</v>
      </c>
      <c r="K44" s="40">
        <f t="shared" si="5"/>
        <v>2074.6303619999999</v>
      </c>
      <c r="M44" s="59" t="s">
        <v>282</v>
      </c>
      <c r="N44" s="60" t="s">
        <v>301</v>
      </c>
    </row>
    <row r="45" spans="1:14" ht="15">
      <c r="A45" s="2" t="s">
        <v>97</v>
      </c>
      <c r="B45" s="1" t="s">
        <v>98</v>
      </c>
      <c r="C45" s="14">
        <v>3744.84</v>
      </c>
      <c r="E45" s="40">
        <f t="shared" si="0"/>
        <v>3744.84</v>
      </c>
      <c r="F45" s="40">
        <f t="shared" si="1"/>
        <v>74.896799999999999</v>
      </c>
      <c r="G45" s="40">
        <f t="shared" si="2"/>
        <v>280.863</v>
      </c>
      <c r="H45" s="40">
        <f>+INGENIERIA!O45</f>
        <v>0</v>
      </c>
      <c r="I45" s="40">
        <f t="shared" si="3"/>
        <v>4100.5998</v>
      </c>
      <c r="J45" s="40">
        <f t="shared" si="4"/>
        <v>656.09596799999997</v>
      </c>
      <c r="K45" s="40">
        <f t="shared" si="5"/>
        <v>4756.6957679999996</v>
      </c>
      <c r="M45" s="59" t="s">
        <v>263</v>
      </c>
      <c r="N45" s="60" t="s">
        <v>302</v>
      </c>
    </row>
    <row r="46" spans="1:14" ht="15" hidden="1">
      <c r="A46" s="2" t="s">
        <v>99</v>
      </c>
      <c r="B46" s="1" t="s">
        <v>100</v>
      </c>
      <c r="C46" s="14">
        <v>6217.87</v>
      </c>
      <c r="E46" s="40">
        <f t="shared" si="0"/>
        <v>6217.87</v>
      </c>
      <c r="F46" s="40">
        <f t="shared" si="1"/>
        <v>124.3574</v>
      </c>
      <c r="G46" s="40">
        <f t="shared" si="2"/>
        <v>466.34024999999997</v>
      </c>
      <c r="H46" s="40">
        <f>+INGENIERIA!O46</f>
        <v>0</v>
      </c>
      <c r="I46" s="40">
        <f t="shared" si="3"/>
        <v>6808.56765</v>
      </c>
      <c r="J46" s="40">
        <f t="shared" si="4"/>
        <v>1089.3708240000001</v>
      </c>
      <c r="K46" s="40">
        <f t="shared" si="5"/>
        <v>7897.9384740000005</v>
      </c>
      <c r="M46" s="59" t="s">
        <v>265</v>
      </c>
      <c r="N46" s="60" t="s">
        <v>303</v>
      </c>
    </row>
    <row r="47" spans="1:14" ht="15" hidden="1">
      <c r="A47" s="2" t="s">
        <v>101</v>
      </c>
      <c r="B47" s="1" t="s">
        <v>102</v>
      </c>
      <c r="C47" s="14">
        <v>684.46</v>
      </c>
      <c r="E47" s="40">
        <f t="shared" si="0"/>
        <v>684.46</v>
      </c>
      <c r="F47" s="40">
        <f t="shared" si="1"/>
        <v>13.689200000000001</v>
      </c>
      <c r="G47" s="40">
        <f t="shared" si="2"/>
        <v>51.334499999999998</v>
      </c>
      <c r="H47" s="40">
        <f>+INGENIERIA!O47</f>
        <v>0</v>
      </c>
      <c r="I47" s="40">
        <f t="shared" si="3"/>
        <v>749.48370000000011</v>
      </c>
      <c r="J47" s="40">
        <f t="shared" si="4"/>
        <v>119.91739200000002</v>
      </c>
      <c r="K47" s="40">
        <f t="shared" si="5"/>
        <v>869.40109200000018</v>
      </c>
      <c r="M47" s="59" t="s">
        <v>265</v>
      </c>
      <c r="N47" s="60" t="s">
        <v>304</v>
      </c>
    </row>
    <row r="48" spans="1:14" ht="15">
      <c r="A48" s="2" t="s">
        <v>103</v>
      </c>
      <c r="B48" s="1" t="s">
        <v>104</v>
      </c>
      <c r="C48" s="14">
        <v>1869</v>
      </c>
      <c r="E48" s="40">
        <f t="shared" si="0"/>
        <v>1869</v>
      </c>
      <c r="F48" s="40">
        <f t="shared" si="1"/>
        <v>37.380000000000003</v>
      </c>
      <c r="G48" s="40">
        <f t="shared" si="2"/>
        <v>140.17499999999998</v>
      </c>
      <c r="H48" s="40">
        <f>+INGENIERIA!O48</f>
        <v>0</v>
      </c>
      <c r="I48" s="40">
        <f t="shared" si="3"/>
        <v>2046.5550000000001</v>
      </c>
      <c r="J48" s="40">
        <f t="shared" si="4"/>
        <v>327.44880000000001</v>
      </c>
      <c r="K48" s="40">
        <f t="shared" si="5"/>
        <v>2374.0038</v>
      </c>
      <c r="M48" s="59" t="s">
        <v>263</v>
      </c>
      <c r="N48" s="60" t="s">
        <v>305</v>
      </c>
    </row>
    <row r="49" spans="1:14" ht="15">
      <c r="A49" s="2" t="s">
        <v>105</v>
      </c>
      <c r="B49" s="1" t="s">
        <v>106</v>
      </c>
      <c r="C49" s="14">
        <v>4443.25</v>
      </c>
      <c r="E49" s="40">
        <f t="shared" si="0"/>
        <v>4443.25</v>
      </c>
      <c r="F49" s="40">
        <f t="shared" si="1"/>
        <v>88.864999999999995</v>
      </c>
      <c r="G49" s="40">
        <f t="shared" si="2"/>
        <v>333.24374999999998</v>
      </c>
      <c r="H49" s="40">
        <f>+INGENIERIA!O49</f>
        <v>0</v>
      </c>
      <c r="I49" s="40">
        <f t="shared" si="3"/>
        <v>4865.3587499999994</v>
      </c>
      <c r="J49" s="40">
        <f t="shared" si="4"/>
        <v>778.45739999999989</v>
      </c>
      <c r="K49" s="40">
        <f t="shared" si="5"/>
        <v>5643.8161499999997</v>
      </c>
      <c r="M49" s="59" t="s">
        <v>263</v>
      </c>
      <c r="N49" s="60" t="s">
        <v>306</v>
      </c>
    </row>
    <row r="50" spans="1:14" ht="15">
      <c r="A50" s="2" t="s">
        <v>107</v>
      </c>
      <c r="B50" s="1" t="s">
        <v>108</v>
      </c>
      <c r="C50" s="14">
        <v>2404.04</v>
      </c>
      <c r="E50" s="40">
        <f t="shared" si="0"/>
        <v>2404.04</v>
      </c>
      <c r="F50" s="40">
        <f t="shared" si="1"/>
        <v>48.080800000000004</v>
      </c>
      <c r="G50" s="40">
        <f t="shared" si="2"/>
        <v>180.303</v>
      </c>
      <c r="H50" s="40">
        <f>+INGENIERIA!O50</f>
        <v>0</v>
      </c>
      <c r="I50" s="40">
        <f t="shared" si="3"/>
        <v>2632.4238</v>
      </c>
      <c r="J50" s="40">
        <f t="shared" si="4"/>
        <v>421.18780800000002</v>
      </c>
      <c r="K50" s="40">
        <f t="shared" si="5"/>
        <v>3053.6116080000002</v>
      </c>
      <c r="M50" s="59" t="s">
        <v>263</v>
      </c>
      <c r="N50" s="60" t="s">
        <v>307</v>
      </c>
    </row>
    <row r="51" spans="1:14" ht="15" hidden="1">
      <c r="A51" s="2" t="s">
        <v>109</v>
      </c>
      <c r="B51" s="1" t="s">
        <v>110</v>
      </c>
      <c r="C51" s="14">
        <v>1026.69</v>
      </c>
      <c r="E51" s="40">
        <f t="shared" si="0"/>
        <v>1026.69</v>
      </c>
      <c r="F51" s="40">
        <f t="shared" si="1"/>
        <v>20.533800000000003</v>
      </c>
      <c r="G51" s="40">
        <f t="shared" si="2"/>
        <v>77.001750000000001</v>
      </c>
      <c r="H51" s="40">
        <f>+INGENIERIA!O51</f>
        <v>0</v>
      </c>
      <c r="I51" s="40">
        <f t="shared" si="3"/>
        <v>1124.2255499999999</v>
      </c>
      <c r="J51" s="40">
        <f t="shared" si="4"/>
        <v>179.87608799999998</v>
      </c>
      <c r="K51" s="40">
        <f t="shared" si="5"/>
        <v>1304.1016379999999</v>
      </c>
      <c r="M51" s="59" t="s">
        <v>265</v>
      </c>
      <c r="N51" s="60" t="s">
        <v>308</v>
      </c>
    </row>
    <row r="52" spans="1:14" ht="15">
      <c r="A52" s="2" t="s">
        <v>111</v>
      </c>
      <c r="B52" s="1" t="s">
        <v>112</v>
      </c>
      <c r="C52" s="14">
        <v>1500.03</v>
      </c>
      <c r="E52" s="40">
        <f t="shared" si="0"/>
        <v>1500.03</v>
      </c>
      <c r="F52" s="40">
        <f t="shared" si="1"/>
        <v>30.000599999999999</v>
      </c>
      <c r="G52" s="40">
        <f t="shared" si="2"/>
        <v>112.50224999999999</v>
      </c>
      <c r="H52" s="40">
        <f>+INGENIERIA!O52</f>
        <v>0</v>
      </c>
      <c r="I52" s="40">
        <f t="shared" si="3"/>
        <v>1642.5328500000001</v>
      </c>
      <c r="J52" s="40">
        <f t="shared" si="4"/>
        <v>262.80525599999999</v>
      </c>
      <c r="K52" s="40">
        <f t="shared" si="5"/>
        <v>1905.3381060000002</v>
      </c>
      <c r="M52" s="59" t="s">
        <v>288</v>
      </c>
      <c r="N52" s="60" t="s">
        <v>309</v>
      </c>
    </row>
    <row r="53" spans="1:14" ht="15" hidden="1">
      <c r="A53" s="2" t="s">
        <v>113</v>
      </c>
      <c r="B53" s="1" t="s">
        <v>114</v>
      </c>
      <c r="C53" s="14">
        <v>1869</v>
      </c>
      <c r="E53" s="40">
        <f t="shared" si="0"/>
        <v>1869</v>
      </c>
      <c r="F53" s="40">
        <f t="shared" si="1"/>
        <v>37.380000000000003</v>
      </c>
      <c r="G53" s="40">
        <f t="shared" si="2"/>
        <v>140.17499999999998</v>
      </c>
      <c r="H53" s="40">
        <f>+INGENIERIA!O53</f>
        <v>0</v>
      </c>
      <c r="I53" s="40">
        <f t="shared" si="3"/>
        <v>2046.5550000000001</v>
      </c>
      <c r="J53" s="40">
        <f t="shared" si="4"/>
        <v>327.44880000000001</v>
      </c>
      <c r="K53" s="40">
        <f t="shared" si="5"/>
        <v>2374.0038</v>
      </c>
      <c r="M53" s="59" t="s">
        <v>282</v>
      </c>
      <c r="N53" s="60" t="s">
        <v>310</v>
      </c>
    </row>
    <row r="54" spans="1:14" ht="15" hidden="1">
      <c r="A54" s="2" t="s">
        <v>115</v>
      </c>
      <c r="B54" s="1" t="s">
        <v>116</v>
      </c>
      <c r="C54" s="14">
        <v>2512.38</v>
      </c>
      <c r="E54" s="40">
        <f t="shared" si="0"/>
        <v>2512.38</v>
      </c>
      <c r="F54" s="40">
        <f t="shared" si="1"/>
        <v>50.247600000000006</v>
      </c>
      <c r="G54" s="40">
        <f t="shared" si="2"/>
        <v>188.42850000000001</v>
      </c>
      <c r="H54" s="40">
        <f>+INGENIERIA!O54</f>
        <v>0</v>
      </c>
      <c r="I54" s="40">
        <f t="shared" si="3"/>
        <v>2751.0561000000002</v>
      </c>
      <c r="J54" s="40">
        <f t="shared" si="4"/>
        <v>440.16897600000004</v>
      </c>
      <c r="K54" s="40">
        <f t="shared" si="5"/>
        <v>3191.2250760000002</v>
      </c>
      <c r="M54" s="59" t="s">
        <v>265</v>
      </c>
      <c r="N54" s="60" t="s">
        <v>311</v>
      </c>
    </row>
    <row r="55" spans="1:14" ht="15">
      <c r="A55" s="2" t="s">
        <v>117</v>
      </c>
      <c r="B55" s="1" t="s">
        <v>118</v>
      </c>
      <c r="C55" s="14">
        <v>2166.27</v>
      </c>
      <c r="E55" s="40">
        <f t="shared" si="0"/>
        <v>2166.27</v>
      </c>
      <c r="F55" s="40">
        <f t="shared" si="1"/>
        <v>43.325400000000002</v>
      </c>
      <c r="G55" s="40">
        <f t="shared" si="2"/>
        <v>162.47024999999999</v>
      </c>
      <c r="H55" s="40">
        <f>+INGENIERIA!O55</f>
        <v>0</v>
      </c>
      <c r="I55" s="40">
        <f t="shared" si="3"/>
        <v>2372.06565</v>
      </c>
      <c r="J55" s="40">
        <f t="shared" si="4"/>
        <v>379.53050400000001</v>
      </c>
      <c r="K55" s="40">
        <f t="shared" si="5"/>
        <v>2751.5961539999998</v>
      </c>
      <c r="M55" s="59" t="s">
        <v>288</v>
      </c>
      <c r="N55" s="60" t="s">
        <v>312</v>
      </c>
    </row>
    <row r="56" spans="1:14" ht="15">
      <c r="A56" s="2" t="s">
        <v>119</v>
      </c>
      <c r="B56" s="1" t="s">
        <v>120</v>
      </c>
      <c r="C56" s="14">
        <v>2433.31</v>
      </c>
      <c r="E56" s="40">
        <f t="shared" si="0"/>
        <v>2433.31</v>
      </c>
      <c r="F56" s="40">
        <f t="shared" si="1"/>
        <v>48.666200000000003</v>
      </c>
      <c r="G56" s="40">
        <f t="shared" si="2"/>
        <v>182.49824999999998</v>
      </c>
      <c r="H56" s="40">
        <f>+INGENIERIA!O56</f>
        <v>0</v>
      </c>
      <c r="I56" s="40">
        <f t="shared" si="3"/>
        <v>2664.4744500000002</v>
      </c>
      <c r="J56" s="40">
        <f t="shared" si="4"/>
        <v>426.31591200000003</v>
      </c>
      <c r="K56" s="40">
        <f t="shared" si="5"/>
        <v>3090.7903620000002</v>
      </c>
      <c r="M56" s="59" t="s">
        <v>288</v>
      </c>
      <c r="N56" s="60" t="s">
        <v>313</v>
      </c>
    </row>
    <row r="57" spans="1:14" ht="15" hidden="1">
      <c r="A57" s="2" t="s">
        <v>121</v>
      </c>
      <c r="B57" s="1" t="s">
        <v>122</v>
      </c>
      <c r="C57" s="14">
        <v>6219.24</v>
      </c>
      <c r="E57" s="40">
        <f t="shared" si="0"/>
        <v>6219.24</v>
      </c>
      <c r="F57" s="40">
        <f t="shared" si="1"/>
        <v>124.3848</v>
      </c>
      <c r="G57" s="40">
        <f t="shared" si="2"/>
        <v>466.44299999999998</v>
      </c>
      <c r="H57" s="40">
        <f>+INGENIERIA!O57</f>
        <v>0</v>
      </c>
      <c r="I57" s="40">
        <f t="shared" si="3"/>
        <v>6810.0677999999998</v>
      </c>
      <c r="J57" s="40">
        <f t="shared" si="4"/>
        <v>1089.610848</v>
      </c>
      <c r="K57" s="40">
        <f t="shared" si="5"/>
        <v>7899.6786480000001</v>
      </c>
      <c r="M57" s="59" t="s">
        <v>284</v>
      </c>
      <c r="N57" s="60" t="s">
        <v>314</v>
      </c>
    </row>
    <row r="58" spans="1:14" ht="15" hidden="1">
      <c r="A58" s="2" t="s">
        <v>123</v>
      </c>
      <c r="B58" s="1" t="s">
        <v>124</v>
      </c>
      <c r="C58" s="14">
        <v>1026.69</v>
      </c>
      <c r="E58" s="40">
        <f t="shared" si="0"/>
        <v>1026.69</v>
      </c>
      <c r="F58" s="40">
        <f t="shared" si="1"/>
        <v>20.533800000000003</v>
      </c>
      <c r="G58" s="40">
        <f t="shared" si="2"/>
        <v>77.001750000000001</v>
      </c>
      <c r="H58" s="40">
        <f>+INGENIERIA!O58</f>
        <v>0</v>
      </c>
      <c r="I58" s="40">
        <f t="shared" si="3"/>
        <v>1124.2255499999999</v>
      </c>
      <c r="J58" s="40">
        <f t="shared" si="4"/>
        <v>179.87608799999998</v>
      </c>
      <c r="K58" s="40">
        <f t="shared" si="5"/>
        <v>1304.1016379999999</v>
      </c>
      <c r="M58" s="59" t="s">
        <v>265</v>
      </c>
      <c r="N58" s="60" t="s">
        <v>315</v>
      </c>
    </row>
    <row r="59" spans="1:14" ht="15" hidden="1">
      <c r="A59" s="2" t="s">
        <v>125</v>
      </c>
      <c r="B59" s="1" t="s">
        <v>126</v>
      </c>
      <c r="C59" s="14">
        <v>1633.38</v>
      </c>
      <c r="E59" s="40">
        <f t="shared" si="0"/>
        <v>1633.38</v>
      </c>
      <c r="F59" s="40">
        <f t="shared" si="1"/>
        <v>32.6676</v>
      </c>
      <c r="G59" s="40">
        <f t="shared" si="2"/>
        <v>122.5035</v>
      </c>
      <c r="H59" s="40">
        <f>+INGENIERIA!O59</f>
        <v>0</v>
      </c>
      <c r="I59" s="40">
        <f t="shared" si="3"/>
        <v>1788.5511000000001</v>
      </c>
      <c r="J59" s="40">
        <f t="shared" si="4"/>
        <v>286.16817600000002</v>
      </c>
      <c r="K59" s="40">
        <f t="shared" si="5"/>
        <v>2074.7192760000003</v>
      </c>
      <c r="M59" s="59" t="s">
        <v>284</v>
      </c>
      <c r="N59" s="60" t="s">
        <v>316</v>
      </c>
    </row>
    <row r="60" spans="1:14" ht="15">
      <c r="A60" s="2" t="s">
        <v>127</v>
      </c>
      <c r="B60" s="1" t="s">
        <v>128</v>
      </c>
      <c r="C60" s="14">
        <v>2823.31</v>
      </c>
      <c r="E60" s="40">
        <f t="shared" si="0"/>
        <v>2823.31</v>
      </c>
      <c r="F60" s="40">
        <f t="shared" si="1"/>
        <v>56.466200000000001</v>
      </c>
      <c r="G60" s="40">
        <f t="shared" si="2"/>
        <v>211.74824999999998</v>
      </c>
      <c r="H60" s="40">
        <f>+INGENIERIA!O60</f>
        <v>0</v>
      </c>
      <c r="I60" s="40">
        <f t="shared" si="3"/>
        <v>3091.5244499999999</v>
      </c>
      <c r="J60" s="40">
        <f t="shared" si="4"/>
        <v>494.643912</v>
      </c>
      <c r="K60" s="40">
        <f t="shared" si="5"/>
        <v>3586.1683619999999</v>
      </c>
      <c r="M60" s="59" t="s">
        <v>288</v>
      </c>
      <c r="N60" s="60" t="s">
        <v>317</v>
      </c>
    </row>
    <row r="61" spans="1:14" ht="15">
      <c r="A61" s="2" t="s">
        <v>129</v>
      </c>
      <c r="B61" s="1" t="s">
        <v>130</v>
      </c>
      <c r="C61" s="14">
        <v>4567.09</v>
      </c>
      <c r="E61" s="40">
        <f t="shared" si="0"/>
        <v>4567.09</v>
      </c>
      <c r="F61" s="40">
        <f t="shared" si="1"/>
        <v>91.341800000000006</v>
      </c>
      <c r="G61" s="40">
        <f t="shared" si="2"/>
        <v>342.53174999999999</v>
      </c>
      <c r="H61" s="40">
        <f>+INGENIERIA!O61</f>
        <v>0</v>
      </c>
      <c r="I61" s="40">
        <f t="shared" si="3"/>
        <v>5000.9635500000004</v>
      </c>
      <c r="J61" s="40">
        <f t="shared" si="4"/>
        <v>800.15416800000003</v>
      </c>
      <c r="K61" s="40">
        <f t="shared" si="5"/>
        <v>5801.1177180000004</v>
      </c>
      <c r="M61" s="59" t="s">
        <v>263</v>
      </c>
      <c r="N61" s="60" t="s">
        <v>318</v>
      </c>
    </row>
    <row r="62" spans="1:14" s="7" customFormat="1" hidden="1">
      <c r="A62" s="17" t="s">
        <v>131</v>
      </c>
      <c r="C62" s="7" t="s">
        <v>132</v>
      </c>
      <c r="E62" s="38" t="s">
        <v>132</v>
      </c>
      <c r="F62" s="38" t="s">
        <v>132</v>
      </c>
      <c r="G62" s="38" t="s">
        <v>132</v>
      </c>
      <c r="H62" s="38" t="s">
        <v>132</v>
      </c>
      <c r="I62" s="38" t="s">
        <v>132</v>
      </c>
      <c r="J62" s="38" t="s">
        <v>132</v>
      </c>
      <c r="K62" s="38" t="s">
        <v>132</v>
      </c>
    </row>
    <row r="63" spans="1:14" hidden="1">
      <c r="C63" s="19">
        <v>166525.18</v>
      </c>
      <c r="E63" s="41">
        <f>SUM(E12:E61)</f>
        <v>166525.18</v>
      </c>
      <c r="F63" s="41">
        <f t="shared" ref="F63:K63" si="6">SUM(F12:F61)</f>
        <v>3330.5036000000009</v>
      </c>
      <c r="G63" s="41">
        <f t="shared" si="6"/>
        <v>12489.388499999999</v>
      </c>
      <c r="H63" s="41">
        <f t="shared" si="6"/>
        <v>0</v>
      </c>
      <c r="I63" s="41">
        <f t="shared" si="6"/>
        <v>182345.07209999999</v>
      </c>
      <c r="J63" s="41">
        <f t="shared" si="6"/>
        <v>29175.211535999995</v>
      </c>
      <c r="K63" s="41">
        <f t="shared" si="6"/>
        <v>211520.28363599992</v>
      </c>
    </row>
    <row r="65" spans="1:11">
      <c r="A65" s="12" t="s">
        <v>133</v>
      </c>
    </row>
    <row r="66" spans="1:11">
      <c r="A66" s="2" t="s">
        <v>134</v>
      </c>
      <c r="B66" s="1" t="s">
        <v>135</v>
      </c>
      <c r="C66" s="14">
        <v>2135.79</v>
      </c>
      <c r="E66" s="40">
        <f>+C66</f>
        <v>2135.79</v>
      </c>
      <c r="F66" s="40">
        <f>+E66*2%</f>
        <v>42.715800000000002</v>
      </c>
      <c r="G66" s="40">
        <f>+E66*7.5%</f>
        <v>160.18424999999999</v>
      </c>
      <c r="H66" s="40">
        <f>+INGENIERIA!O66</f>
        <v>104.65</v>
      </c>
      <c r="I66" s="40">
        <f>SUM(E66:H66)</f>
        <v>2443.3400499999998</v>
      </c>
      <c r="J66" s="40">
        <f>+I66*16%</f>
        <v>390.93440799999996</v>
      </c>
      <c r="K66" s="40">
        <f>+I66+J66</f>
        <v>2834.2744579999999</v>
      </c>
    </row>
    <row r="67" spans="1:11">
      <c r="A67" s="2" t="s">
        <v>136</v>
      </c>
      <c r="B67" s="1" t="s">
        <v>137</v>
      </c>
      <c r="C67" s="14">
        <v>5738.25</v>
      </c>
      <c r="E67" s="40">
        <f t="shared" ref="E67:E109" si="7">+C67</f>
        <v>5738.25</v>
      </c>
      <c r="F67" s="40">
        <f t="shared" ref="F67:F109" si="8">+E67*2%</f>
        <v>114.765</v>
      </c>
      <c r="G67" s="40">
        <f t="shared" ref="G67:G109" si="9">+E67*7.5%</f>
        <v>430.36874999999998</v>
      </c>
      <c r="H67" s="40">
        <f>+INGENIERIA!O67</f>
        <v>281.17</v>
      </c>
      <c r="I67" s="40">
        <f t="shared" ref="I67:I109" si="10">SUM(E67:H67)</f>
        <v>6564.55375</v>
      </c>
      <c r="J67" s="40">
        <f t="shared" ref="J67:J109" si="11">+I67*16%</f>
        <v>1050.3286000000001</v>
      </c>
      <c r="K67" s="40">
        <f t="shared" ref="K67:K109" si="12">+I67+J67</f>
        <v>7614.8823499999999</v>
      </c>
    </row>
    <row r="68" spans="1:11">
      <c r="A68" s="2" t="s">
        <v>138</v>
      </c>
      <c r="B68" s="1" t="s">
        <v>139</v>
      </c>
      <c r="C68" s="14">
        <v>1290.51</v>
      </c>
      <c r="E68" s="40">
        <f t="shared" si="7"/>
        <v>1290.51</v>
      </c>
      <c r="F68" s="40">
        <f t="shared" si="8"/>
        <v>25.810200000000002</v>
      </c>
      <c r="G68" s="40">
        <f t="shared" si="9"/>
        <v>96.788249999999991</v>
      </c>
      <c r="H68" s="40">
        <f>+INGENIERIA!O68</f>
        <v>63.23</v>
      </c>
      <c r="I68" s="40">
        <f t="shared" si="10"/>
        <v>1476.33845</v>
      </c>
      <c r="J68" s="40">
        <f t="shared" si="11"/>
        <v>236.21415200000001</v>
      </c>
      <c r="K68" s="40">
        <f t="shared" si="12"/>
        <v>1712.552602</v>
      </c>
    </row>
    <row r="69" spans="1:11">
      <c r="A69" s="2" t="s">
        <v>140</v>
      </c>
      <c r="B69" s="1" t="s">
        <v>141</v>
      </c>
      <c r="C69" s="14">
        <v>1257.8800000000001</v>
      </c>
      <c r="E69" s="40">
        <f t="shared" si="7"/>
        <v>1257.8800000000001</v>
      </c>
      <c r="F69" s="40">
        <f t="shared" si="8"/>
        <v>25.157600000000002</v>
      </c>
      <c r="G69" s="40">
        <f t="shared" si="9"/>
        <v>94.341000000000008</v>
      </c>
      <c r="H69" s="40">
        <f>+INGENIERIA!O69</f>
        <v>61.64</v>
      </c>
      <c r="I69" s="40">
        <f t="shared" si="10"/>
        <v>1439.0186000000001</v>
      </c>
      <c r="J69" s="40">
        <f t="shared" si="11"/>
        <v>230.24297600000003</v>
      </c>
      <c r="K69" s="40">
        <f t="shared" si="12"/>
        <v>1669.2615760000001</v>
      </c>
    </row>
    <row r="70" spans="1:11">
      <c r="A70" s="2" t="s">
        <v>142</v>
      </c>
      <c r="B70" s="1" t="s">
        <v>143</v>
      </c>
      <c r="C70" s="14">
        <v>2865.18</v>
      </c>
      <c r="E70" s="40">
        <f t="shared" si="7"/>
        <v>2865.18</v>
      </c>
      <c r="F70" s="40">
        <f t="shared" si="8"/>
        <v>57.303599999999996</v>
      </c>
      <c r="G70" s="40">
        <f t="shared" si="9"/>
        <v>214.88849999999999</v>
      </c>
      <c r="H70" s="40">
        <f>+INGENIERIA!O70</f>
        <v>140.38999999999999</v>
      </c>
      <c r="I70" s="40">
        <f t="shared" si="10"/>
        <v>3277.7620999999999</v>
      </c>
      <c r="J70" s="40">
        <f t="shared" si="11"/>
        <v>524.44193599999994</v>
      </c>
      <c r="K70" s="40">
        <f t="shared" si="12"/>
        <v>3802.2040360000001</v>
      </c>
    </row>
    <row r="71" spans="1:11">
      <c r="A71" s="2" t="s">
        <v>144</v>
      </c>
      <c r="B71" s="1" t="s">
        <v>145</v>
      </c>
      <c r="C71" s="14">
        <v>816.93</v>
      </c>
      <c r="E71" s="40">
        <f t="shared" si="7"/>
        <v>816.93</v>
      </c>
      <c r="F71" s="40">
        <f t="shared" si="8"/>
        <v>16.3386</v>
      </c>
      <c r="G71" s="40">
        <f t="shared" si="9"/>
        <v>61.269749999999995</v>
      </c>
      <c r="H71" s="40">
        <f>+INGENIERIA!O71</f>
        <v>0</v>
      </c>
      <c r="I71" s="40">
        <f t="shared" si="10"/>
        <v>894.53835000000004</v>
      </c>
      <c r="J71" s="40">
        <f t="shared" si="11"/>
        <v>143.126136</v>
      </c>
      <c r="K71" s="40">
        <f t="shared" si="12"/>
        <v>1037.6644860000001</v>
      </c>
    </row>
    <row r="72" spans="1:11">
      <c r="A72" s="2" t="s">
        <v>146</v>
      </c>
      <c r="B72" s="1" t="s">
        <v>147</v>
      </c>
      <c r="C72" s="14">
        <v>1102.8599999999999</v>
      </c>
      <c r="E72" s="40">
        <f t="shared" si="7"/>
        <v>1102.8599999999999</v>
      </c>
      <c r="F72" s="40">
        <f t="shared" si="8"/>
        <v>22.057199999999998</v>
      </c>
      <c r="G72" s="40">
        <f t="shared" si="9"/>
        <v>82.714499999999987</v>
      </c>
      <c r="H72" s="40">
        <f>+INGENIERIA!O72</f>
        <v>54.04</v>
      </c>
      <c r="I72" s="40">
        <f t="shared" si="10"/>
        <v>1261.6716999999999</v>
      </c>
      <c r="J72" s="40">
        <f t="shared" si="11"/>
        <v>201.86747199999999</v>
      </c>
      <c r="K72" s="40">
        <f t="shared" si="12"/>
        <v>1463.5391719999998</v>
      </c>
    </row>
    <row r="73" spans="1:11">
      <c r="A73" s="2" t="s">
        <v>148</v>
      </c>
      <c r="B73" s="1" t="s">
        <v>149</v>
      </c>
      <c r="C73" s="14">
        <v>2248.46</v>
      </c>
      <c r="E73" s="40">
        <f t="shared" si="7"/>
        <v>2248.46</v>
      </c>
      <c r="F73" s="40">
        <f t="shared" si="8"/>
        <v>44.969200000000001</v>
      </c>
      <c r="G73" s="40">
        <f t="shared" si="9"/>
        <v>168.6345</v>
      </c>
      <c r="H73" s="40">
        <f>+INGENIERIA!O73</f>
        <v>0</v>
      </c>
      <c r="I73" s="40">
        <f t="shared" si="10"/>
        <v>2462.0637000000002</v>
      </c>
      <c r="J73" s="40">
        <f t="shared" si="11"/>
        <v>393.93019200000003</v>
      </c>
      <c r="K73" s="40">
        <f t="shared" si="12"/>
        <v>2855.9938920000004</v>
      </c>
    </row>
    <row r="74" spans="1:11">
      <c r="A74" s="2" t="s">
        <v>150</v>
      </c>
      <c r="B74" s="1" t="s">
        <v>151</v>
      </c>
      <c r="C74" s="14">
        <v>1788.2</v>
      </c>
      <c r="E74" s="40">
        <f t="shared" si="7"/>
        <v>1788.2</v>
      </c>
      <c r="F74" s="40">
        <f t="shared" si="8"/>
        <v>35.764000000000003</v>
      </c>
      <c r="G74" s="40">
        <f t="shared" si="9"/>
        <v>134.11500000000001</v>
      </c>
      <c r="H74" s="40">
        <f>+INGENIERIA!O74</f>
        <v>87.62</v>
      </c>
      <c r="I74" s="40">
        <f t="shared" si="10"/>
        <v>2045.6990000000001</v>
      </c>
      <c r="J74" s="40">
        <f t="shared" si="11"/>
        <v>327.31184000000002</v>
      </c>
      <c r="K74" s="40">
        <f t="shared" si="12"/>
        <v>2373.0108399999999</v>
      </c>
    </row>
    <row r="75" spans="1:11">
      <c r="A75" s="2" t="s">
        <v>152</v>
      </c>
      <c r="B75" s="1" t="s">
        <v>153</v>
      </c>
      <c r="C75" s="14">
        <v>3689.92</v>
      </c>
      <c r="E75" s="40">
        <f t="shared" si="7"/>
        <v>3689.92</v>
      </c>
      <c r="F75" s="40">
        <f t="shared" si="8"/>
        <v>73.798400000000001</v>
      </c>
      <c r="G75" s="40">
        <f t="shared" si="9"/>
        <v>276.74399999999997</v>
      </c>
      <c r="H75" s="40">
        <f>+INGENIERIA!O75</f>
        <v>180.81</v>
      </c>
      <c r="I75" s="40">
        <f t="shared" si="10"/>
        <v>4221.2724000000007</v>
      </c>
      <c r="J75" s="40">
        <f t="shared" si="11"/>
        <v>675.40358400000014</v>
      </c>
      <c r="K75" s="40">
        <f t="shared" si="12"/>
        <v>4896.6759840000013</v>
      </c>
    </row>
    <row r="76" spans="1:11">
      <c r="A76" s="2" t="s">
        <v>154</v>
      </c>
      <c r="B76" s="1" t="s">
        <v>155</v>
      </c>
      <c r="C76" s="14">
        <v>560.28</v>
      </c>
      <c r="E76" s="40">
        <f t="shared" si="7"/>
        <v>560.28</v>
      </c>
      <c r="F76" s="40">
        <f t="shared" si="8"/>
        <v>11.2056</v>
      </c>
      <c r="G76" s="40">
        <f t="shared" si="9"/>
        <v>42.020999999999994</v>
      </c>
      <c r="H76" s="40">
        <f>+INGENIERIA!O76</f>
        <v>27.45</v>
      </c>
      <c r="I76" s="40">
        <f t="shared" si="10"/>
        <v>640.95659999999998</v>
      </c>
      <c r="J76" s="40">
        <f t="shared" si="11"/>
        <v>102.553056</v>
      </c>
      <c r="K76" s="40">
        <f t="shared" si="12"/>
        <v>743.50965599999995</v>
      </c>
    </row>
    <row r="77" spans="1:11">
      <c r="A77" s="2" t="s">
        <v>156</v>
      </c>
      <c r="B77" s="1" t="s">
        <v>157</v>
      </c>
      <c r="C77" s="14">
        <v>792.41</v>
      </c>
      <c r="E77" s="40">
        <f t="shared" si="7"/>
        <v>792.41</v>
      </c>
      <c r="F77" s="40">
        <f t="shared" si="8"/>
        <v>15.8482</v>
      </c>
      <c r="G77" s="40">
        <f t="shared" si="9"/>
        <v>59.430749999999996</v>
      </c>
      <c r="H77" s="40">
        <f>+INGENIERIA!O77</f>
        <v>38.83</v>
      </c>
      <c r="I77" s="40">
        <f t="shared" si="10"/>
        <v>906.51895000000002</v>
      </c>
      <c r="J77" s="40">
        <f t="shared" si="11"/>
        <v>145.04303200000001</v>
      </c>
      <c r="K77" s="40">
        <f t="shared" si="12"/>
        <v>1051.5619819999999</v>
      </c>
    </row>
    <row r="78" spans="1:11">
      <c r="A78" s="2" t="s">
        <v>158</v>
      </c>
      <c r="B78" s="1" t="s">
        <v>159</v>
      </c>
      <c r="C78" s="14">
        <v>906.78</v>
      </c>
      <c r="E78" s="40">
        <f t="shared" si="7"/>
        <v>906.78</v>
      </c>
      <c r="F78" s="40">
        <f t="shared" si="8"/>
        <v>18.1356</v>
      </c>
      <c r="G78" s="40">
        <f t="shared" si="9"/>
        <v>68.008499999999998</v>
      </c>
      <c r="H78" s="40">
        <f>+INGENIERIA!O78</f>
        <v>44.43</v>
      </c>
      <c r="I78" s="40">
        <f t="shared" si="10"/>
        <v>1037.3541</v>
      </c>
      <c r="J78" s="40">
        <f t="shared" si="11"/>
        <v>165.97665600000002</v>
      </c>
      <c r="K78" s="40">
        <f t="shared" si="12"/>
        <v>1203.3307560000001</v>
      </c>
    </row>
    <row r="79" spans="1:11">
      <c r="A79" s="2" t="s">
        <v>160</v>
      </c>
      <c r="B79" s="1" t="s">
        <v>161</v>
      </c>
      <c r="C79" s="14">
        <v>1528.67</v>
      </c>
      <c r="E79" s="40">
        <f t="shared" si="7"/>
        <v>1528.67</v>
      </c>
      <c r="F79" s="40">
        <f t="shared" si="8"/>
        <v>30.573400000000003</v>
      </c>
      <c r="G79" s="40">
        <f t="shared" si="9"/>
        <v>114.65025</v>
      </c>
      <c r="H79" s="40">
        <f>+INGENIERIA!O79</f>
        <v>0</v>
      </c>
      <c r="I79" s="40">
        <f t="shared" si="10"/>
        <v>1673.89365</v>
      </c>
      <c r="J79" s="40">
        <f t="shared" si="11"/>
        <v>267.82298400000002</v>
      </c>
      <c r="K79" s="40">
        <f t="shared" si="12"/>
        <v>1941.7166339999999</v>
      </c>
    </row>
    <row r="80" spans="1:11">
      <c r="A80" s="2" t="s">
        <v>162</v>
      </c>
      <c r="B80" s="1" t="s">
        <v>163</v>
      </c>
      <c r="C80" s="14">
        <v>1616.01</v>
      </c>
      <c r="E80" s="40">
        <f t="shared" si="7"/>
        <v>1616.01</v>
      </c>
      <c r="F80" s="40">
        <f t="shared" si="8"/>
        <v>32.3202</v>
      </c>
      <c r="G80" s="40">
        <f t="shared" si="9"/>
        <v>121.20075</v>
      </c>
      <c r="H80" s="40">
        <f>+INGENIERIA!O80</f>
        <v>0</v>
      </c>
      <c r="I80" s="40">
        <f t="shared" si="10"/>
        <v>1769.5309499999998</v>
      </c>
      <c r="J80" s="40">
        <f t="shared" si="11"/>
        <v>283.12495200000001</v>
      </c>
      <c r="K80" s="40">
        <f t="shared" si="12"/>
        <v>2052.655902</v>
      </c>
    </row>
    <row r="81" spans="1:11">
      <c r="A81" s="2" t="s">
        <v>164</v>
      </c>
      <c r="B81" s="1" t="s">
        <v>165</v>
      </c>
      <c r="C81" s="14">
        <v>936.32</v>
      </c>
      <c r="E81" s="40">
        <f t="shared" si="7"/>
        <v>936.32</v>
      </c>
      <c r="F81" s="40">
        <f t="shared" si="8"/>
        <v>18.726400000000002</v>
      </c>
      <c r="G81" s="40">
        <f t="shared" si="9"/>
        <v>70.224000000000004</v>
      </c>
      <c r="H81" s="40">
        <f>+INGENIERIA!O81</f>
        <v>0</v>
      </c>
      <c r="I81" s="40">
        <f t="shared" si="10"/>
        <v>1025.2704000000001</v>
      </c>
      <c r="J81" s="40">
        <f t="shared" si="11"/>
        <v>164.04326400000002</v>
      </c>
      <c r="K81" s="40">
        <f t="shared" si="12"/>
        <v>1189.3136640000002</v>
      </c>
    </row>
    <row r="82" spans="1:11">
      <c r="A82" s="2" t="s">
        <v>166</v>
      </c>
      <c r="B82" s="1" t="s">
        <v>167</v>
      </c>
      <c r="C82" s="14">
        <v>1900.08</v>
      </c>
      <c r="E82" s="40">
        <f t="shared" si="7"/>
        <v>1900.08</v>
      </c>
      <c r="F82" s="40">
        <f t="shared" si="8"/>
        <v>38.001599999999996</v>
      </c>
      <c r="G82" s="40">
        <f t="shared" si="9"/>
        <v>142.506</v>
      </c>
      <c r="H82" s="40">
        <f>+INGENIERIA!O82</f>
        <v>0</v>
      </c>
      <c r="I82" s="40">
        <f t="shared" si="10"/>
        <v>2080.5875999999998</v>
      </c>
      <c r="J82" s="40">
        <f t="shared" si="11"/>
        <v>332.89401599999997</v>
      </c>
      <c r="K82" s="40">
        <f t="shared" si="12"/>
        <v>2413.481616</v>
      </c>
    </row>
    <row r="83" spans="1:11">
      <c r="A83" s="2" t="s">
        <v>168</v>
      </c>
      <c r="B83" s="1" t="s">
        <v>169</v>
      </c>
      <c r="C83" s="14">
        <v>2248.85</v>
      </c>
      <c r="E83" s="40">
        <f t="shared" si="7"/>
        <v>2248.85</v>
      </c>
      <c r="F83" s="40">
        <f t="shared" si="8"/>
        <v>44.976999999999997</v>
      </c>
      <c r="G83" s="40">
        <f t="shared" si="9"/>
        <v>168.66374999999999</v>
      </c>
      <c r="H83" s="40">
        <f>+INGENIERIA!O83</f>
        <v>110.19</v>
      </c>
      <c r="I83" s="40">
        <f t="shared" si="10"/>
        <v>2572.68075</v>
      </c>
      <c r="J83" s="40">
        <f t="shared" si="11"/>
        <v>411.62891999999999</v>
      </c>
      <c r="K83" s="40">
        <f t="shared" si="12"/>
        <v>2984.3096700000001</v>
      </c>
    </row>
    <row r="84" spans="1:11">
      <c r="A84" s="2" t="s">
        <v>170</v>
      </c>
      <c r="B84" s="1" t="s">
        <v>171</v>
      </c>
      <c r="C84" s="14">
        <v>2489.09</v>
      </c>
      <c r="E84" s="40">
        <f t="shared" si="7"/>
        <v>2489.09</v>
      </c>
      <c r="F84" s="40">
        <f t="shared" si="8"/>
        <v>49.781800000000004</v>
      </c>
      <c r="G84" s="40">
        <f t="shared" si="9"/>
        <v>186.68174999999999</v>
      </c>
      <c r="H84" s="40">
        <f>+INGENIERIA!O84</f>
        <v>121.97</v>
      </c>
      <c r="I84" s="40">
        <f t="shared" si="10"/>
        <v>2847.5235500000003</v>
      </c>
      <c r="J84" s="40">
        <f t="shared" si="11"/>
        <v>455.60376800000006</v>
      </c>
      <c r="K84" s="40">
        <f t="shared" si="12"/>
        <v>3303.1273180000003</v>
      </c>
    </row>
    <row r="85" spans="1:11">
      <c r="A85" s="2" t="s">
        <v>172</v>
      </c>
      <c r="B85" s="1" t="s">
        <v>173</v>
      </c>
      <c r="C85" s="14">
        <v>1153.31</v>
      </c>
      <c r="E85" s="40">
        <f t="shared" si="7"/>
        <v>1153.31</v>
      </c>
      <c r="F85" s="40">
        <f t="shared" si="8"/>
        <v>23.066199999999998</v>
      </c>
      <c r="G85" s="40">
        <f t="shared" si="9"/>
        <v>86.498249999999999</v>
      </c>
      <c r="H85" s="40">
        <f>+INGENIERIA!O85</f>
        <v>0</v>
      </c>
      <c r="I85" s="40">
        <f t="shared" si="10"/>
        <v>1262.87445</v>
      </c>
      <c r="J85" s="40">
        <f t="shared" si="11"/>
        <v>202.059912</v>
      </c>
      <c r="K85" s="40">
        <f t="shared" si="12"/>
        <v>1464.934362</v>
      </c>
    </row>
    <row r="86" spans="1:11">
      <c r="A86" s="2" t="s">
        <v>174</v>
      </c>
      <c r="B86" s="1" t="s">
        <v>175</v>
      </c>
      <c r="C86" s="14">
        <v>2531.08</v>
      </c>
      <c r="E86" s="40">
        <f t="shared" si="7"/>
        <v>2531.08</v>
      </c>
      <c r="F86" s="40">
        <f t="shared" si="8"/>
        <v>50.621600000000001</v>
      </c>
      <c r="G86" s="40">
        <f t="shared" si="9"/>
        <v>189.83099999999999</v>
      </c>
      <c r="H86" s="40">
        <f>+INGENIERIA!O86</f>
        <v>124.02</v>
      </c>
      <c r="I86" s="40">
        <f t="shared" si="10"/>
        <v>2895.5526</v>
      </c>
      <c r="J86" s="40">
        <f t="shared" si="11"/>
        <v>463.28841599999998</v>
      </c>
      <c r="K86" s="40">
        <f t="shared" si="12"/>
        <v>3358.8410159999999</v>
      </c>
    </row>
    <row r="87" spans="1:11">
      <c r="A87" s="2" t="s">
        <v>176</v>
      </c>
      <c r="B87" s="1" t="s">
        <v>177</v>
      </c>
      <c r="C87" s="14">
        <v>1954.29</v>
      </c>
      <c r="E87" s="40">
        <f t="shared" si="7"/>
        <v>1954.29</v>
      </c>
      <c r="F87" s="40">
        <f t="shared" si="8"/>
        <v>39.085799999999999</v>
      </c>
      <c r="G87" s="40">
        <f t="shared" si="9"/>
        <v>146.57174999999998</v>
      </c>
      <c r="H87" s="40">
        <f>+INGENIERIA!O87</f>
        <v>0</v>
      </c>
      <c r="I87" s="40">
        <f t="shared" si="10"/>
        <v>2139.9475499999999</v>
      </c>
      <c r="J87" s="40">
        <f t="shared" si="11"/>
        <v>342.39160799999996</v>
      </c>
      <c r="K87" s="40">
        <f t="shared" si="12"/>
        <v>2482.3391579999998</v>
      </c>
    </row>
    <row r="88" spans="1:11">
      <c r="A88" s="2" t="s">
        <v>178</v>
      </c>
      <c r="B88" s="1" t="s">
        <v>179</v>
      </c>
      <c r="C88" s="14">
        <v>770.06</v>
      </c>
      <c r="E88" s="40">
        <f t="shared" si="7"/>
        <v>770.06</v>
      </c>
      <c r="F88" s="40">
        <f t="shared" si="8"/>
        <v>15.401199999999999</v>
      </c>
      <c r="G88" s="40">
        <f t="shared" si="9"/>
        <v>57.754499999999993</v>
      </c>
      <c r="H88" s="40">
        <f>+INGENIERIA!O88</f>
        <v>37.729999999999997</v>
      </c>
      <c r="I88" s="40">
        <f t="shared" si="10"/>
        <v>880.94569999999999</v>
      </c>
      <c r="J88" s="40">
        <f t="shared" si="11"/>
        <v>140.951312</v>
      </c>
      <c r="K88" s="40">
        <f t="shared" si="12"/>
        <v>1021.897012</v>
      </c>
    </row>
    <row r="89" spans="1:11">
      <c r="A89" s="2" t="s">
        <v>180</v>
      </c>
      <c r="B89" s="1" t="s">
        <v>181</v>
      </c>
      <c r="C89" s="14">
        <v>1516.67</v>
      </c>
      <c r="E89" s="40">
        <f t="shared" si="7"/>
        <v>1516.67</v>
      </c>
      <c r="F89" s="40">
        <f t="shared" si="8"/>
        <v>30.333400000000001</v>
      </c>
      <c r="G89" s="40">
        <f t="shared" si="9"/>
        <v>113.75025000000001</v>
      </c>
      <c r="H89" s="40">
        <f>+INGENIERIA!O89</f>
        <v>0</v>
      </c>
      <c r="I89" s="40">
        <f t="shared" si="10"/>
        <v>1660.7536500000001</v>
      </c>
      <c r="J89" s="40">
        <f t="shared" si="11"/>
        <v>265.72058400000003</v>
      </c>
      <c r="K89" s="40">
        <f t="shared" si="12"/>
        <v>1926.4742340000003</v>
      </c>
    </row>
    <row r="90" spans="1:11">
      <c r="A90" s="2" t="s">
        <v>182</v>
      </c>
      <c r="B90" s="1" t="s">
        <v>183</v>
      </c>
      <c r="C90" s="14">
        <v>1636.59</v>
      </c>
      <c r="E90" s="40">
        <f t="shared" si="7"/>
        <v>1636.59</v>
      </c>
      <c r="F90" s="40">
        <f t="shared" si="8"/>
        <v>32.7318</v>
      </c>
      <c r="G90" s="40">
        <f t="shared" si="9"/>
        <v>122.74424999999999</v>
      </c>
      <c r="H90" s="40">
        <f>+INGENIERIA!O90</f>
        <v>0</v>
      </c>
      <c r="I90" s="40">
        <f t="shared" si="10"/>
        <v>1792.0660499999999</v>
      </c>
      <c r="J90" s="40">
        <f t="shared" si="11"/>
        <v>286.73056800000001</v>
      </c>
      <c r="K90" s="40">
        <f t="shared" si="12"/>
        <v>2078.7966179999999</v>
      </c>
    </row>
    <row r="91" spans="1:11">
      <c r="A91" s="2" t="s">
        <v>184</v>
      </c>
      <c r="B91" s="1" t="s">
        <v>185</v>
      </c>
      <c r="C91" s="14">
        <v>1982.74</v>
      </c>
      <c r="E91" s="40">
        <f t="shared" si="7"/>
        <v>1982.74</v>
      </c>
      <c r="F91" s="40">
        <f t="shared" si="8"/>
        <v>39.654800000000002</v>
      </c>
      <c r="G91" s="40">
        <f t="shared" si="9"/>
        <v>148.7055</v>
      </c>
      <c r="H91" s="40">
        <f>+INGENIERIA!O91</f>
        <v>0</v>
      </c>
      <c r="I91" s="40">
        <f t="shared" si="10"/>
        <v>2171.1003000000001</v>
      </c>
      <c r="J91" s="40">
        <f t="shared" si="11"/>
        <v>347.37604800000003</v>
      </c>
      <c r="K91" s="40">
        <f t="shared" si="12"/>
        <v>2518.4763480000001</v>
      </c>
    </row>
    <row r="92" spans="1:11">
      <c r="A92" s="2" t="s">
        <v>186</v>
      </c>
      <c r="B92" s="1" t="s">
        <v>187</v>
      </c>
      <c r="C92" s="14">
        <v>818.68</v>
      </c>
      <c r="E92" s="40">
        <f t="shared" si="7"/>
        <v>818.68</v>
      </c>
      <c r="F92" s="40">
        <f t="shared" si="8"/>
        <v>16.3736</v>
      </c>
      <c r="G92" s="40">
        <f t="shared" si="9"/>
        <v>61.400999999999996</v>
      </c>
      <c r="H92" s="40">
        <f>+INGENIERIA!O92</f>
        <v>40.119999999999997</v>
      </c>
      <c r="I92" s="40">
        <f t="shared" si="10"/>
        <v>936.57459999999992</v>
      </c>
      <c r="J92" s="40">
        <f t="shared" si="11"/>
        <v>149.85193599999999</v>
      </c>
      <c r="K92" s="40">
        <f t="shared" si="12"/>
        <v>1086.4265359999999</v>
      </c>
    </row>
    <row r="93" spans="1:11">
      <c r="A93" s="2" t="s">
        <v>188</v>
      </c>
      <c r="B93" s="1" t="s">
        <v>189</v>
      </c>
      <c r="C93" s="14">
        <v>2169.71</v>
      </c>
      <c r="E93" s="40">
        <f t="shared" si="7"/>
        <v>2169.71</v>
      </c>
      <c r="F93" s="40">
        <f t="shared" si="8"/>
        <v>43.394200000000005</v>
      </c>
      <c r="G93" s="40">
        <f t="shared" si="9"/>
        <v>162.72825</v>
      </c>
      <c r="H93" s="40">
        <f>+INGENIERIA!O93</f>
        <v>106.32</v>
      </c>
      <c r="I93" s="40">
        <f t="shared" si="10"/>
        <v>2482.1524500000005</v>
      </c>
      <c r="J93" s="40">
        <f t="shared" si="11"/>
        <v>397.1443920000001</v>
      </c>
      <c r="K93" s="40">
        <f t="shared" si="12"/>
        <v>2879.2968420000007</v>
      </c>
    </row>
    <row r="94" spans="1:11">
      <c r="A94" s="2" t="s">
        <v>190</v>
      </c>
      <c r="B94" s="1" t="s">
        <v>191</v>
      </c>
      <c r="C94" s="14">
        <v>1512.96</v>
      </c>
      <c r="E94" s="40">
        <f t="shared" si="7"/>
        <v>1512.96</v>
      </c>
      <c r="F94" s="40">
        <f t="shared" si="8"/>
        <v>30.2592</v>
      </c>
      <c r="G94" s="40">
        <f t="shared" si="9"/>
        <v>113.47199999999999</v>
      </c>
      <c r="H94" s="40">
        <f>+INGENIERIA!O94</f>
        <v>0</v>
      </c>
      <c r="I94" s="40">
        <f t="shared" si="10"/>
        <v>1656.6912</v>
      </c>
      <c r="J94" s="40">
        <f t="shared" si="11"/>
        <v>265.07059199999998</v>
      </c>
      <c r="K94" s="40">
        <f t="shared" si="12"/>
        <v>1921.761792</v>
      </c>
    </row>
    <row r="95" spans="1:11">
      <c r="A95" s="2" t="s">
        <v>192</v>
      </c>
      <c r="B95" s="1" t="s">
        <v>193</v>
      </c>
      <c r="C95" s="14">
        <v>830.25</v>
      </c>
      <c r="E95" s="40">
        <f t="shared" si="7"/>
        <v>830.25</v>
      </c>
      <c r="F95" s="40">
        <f t="shared" si="8"/>
        <v>16.605</v>
      </c>
      <c r="G95" s="40">
        <f t="shared" si="9"/>
        <v>62.268749999999997</v>
      </c>
      <c r="H95" s="40">
        <f>+INGENIERIA!O95</f>
        <v>0</v>
      </c>
      <c r="I95" s="40">
        <f t="shared" si="10"/>
        <v>909.12374999999997</v>
      </c>
      <c r="J95" s="40">
        <f t="shared" si="11"/>
        <v>145.4598</v>
      </c>
      <c r="K95" s="40">
        <f t="shared" si="12"/>
        <v>1054.5835500000001</v>
      </c>
    </row>
    <row r="96" spans="1:11">
      <c r="A96" s="2" t="s">
        <v>194</v>
      </c>
      <c r="B96" s="1" t="s">
        <v>195</v>
      </c>
      <c r="C96" s="14">
        <v>1544.65</v>
      </c>
      <c r="E96" s="40">
        <f t="shared" si="7"/>
        <v>1544.65</v>
      </c>
      <c r="F96" s="40">
        <f t="shared" si="8"/>
        <v>30.893000000000004</v>
      </c>
      <c r="G96" s="40">
        <f t="shared" si="9"/>
        <v>115.84875</v>
      </c>
      <c r="H96" s="40">
        <f>+INGENIERIA!O96</f>
        <v>0</v>
      </c>
      <c r="I96" s="40">
        <f t="shared" si="10"/>
        <v>1691.3917500000002</v>
      </c>
      <c r="J96" s="40">
        <f t="shared" si="11"/>
        <v>270.62268000000006</v>
      </c>
      <c r="K96" s="40">
        <f t="shared" si="12"/>
        <v>1962.0144300000002</v>
      </c>
    </row>
    <row r="97" spans="1:11">
      <c r="A97" s="2" t="s">
        <v>196</v>
      </c>
      <c r="B97" s="1" t="s">
        <v>197</v>
      </c>
      <c r="C97" s="14">
        <v>1070.31</v>
      </c>
      <c r="E97" s="40">
        <f t="shared" si="7"/>
        <v>1070.31</v>
      </c>
      <c r="F97" s="40">
        <f t="shared" si="8"/>
        <v>21.406199999999998</v>
      </c>
      <c r="G97" s="40">
        <f t="shared" si="9"/>
        <v>80.27324999999999</v>
      </c>
      <c r="H97" s="40">
        <f>+INGENIERIA!O97</f>
        <v>0</v>
      </c>
      <c r="I97" s="40">
        <f t="shared" si="10"/>
        <v>1171.9894499999998</v>
      </c>
      <c r="J97" s="40">
        <f t="shared" si="11"/>
        <v>187.51831199999998</v>
      </c>
      <c r="K97" s="40">
        <f t="shared" si="12"/>
        <v>1359.5077619999997</v>
      </c>
    </row>
    <row r="98" spans="1:11">
      <c r="A98" s="2" t="s">
        <v>198</v>
      </c>
      <c r="B98" s="1" t="s">
        <v>199</v>
      </c>
      <c r="C98" s="14">
        <v>3304</v>
      </c>
      <c r="E98" s="40">
        <f t="shared" si="7"/>
        <v>3304</v>
      </c>
      <c r="F98" s="40">
        <f t="shared" si="8"/>
        <v>66.08</v>
      </c>
      <c r="G98" s="40">
        <f t="shared" si="9"/>
        <v>247.79999999999998</v>
      </c>
      <c r="H98" s="40">
        <f>+INGENIERIA!O98</f>
        <v>161.9</v>
      </c>
      <c r="I98" s="40">
        <f t="shared" si="10"/>
        <v>3779.78</v>
      </c>
      <c r="J98" s="40">
        <f t="shared" si="11"/>
        <v>604.76480000000004</v>
      </c>
      <c r="K98" s="40">
        <f t="shared" si="12"/>
        <v>4384.5448000000006</v>
      </c>
    </row>
    <row r="99" spans="1:11">
      <c r="A99" s="2" t="s">
        <v>200</v>
      </c>
      <c r="B99" s="1" t="s">
        <v>201</v>
      </c>
      <c r="C99" s="14">
        <v>3608.56</v>
      </c>
      <c r="E99" s="40">
        <f t="shared" si="7"/>
        <v>3608.56</v>
      </c>
      <c r="F99" s="40">
        <f t="shared" si="8"/>
        <v>72.171199999999999</v>
      </c>
      <c r="G99" s="40">
        <f t="shared" si="9"/>
        <v>270.642</v>
      </c>
      <c r="H99" s="40">
        <f>+INGENIERIA!O99</f>
        <v>0</v>
      </c>
      <c r="I99" s="40">
        <f t="shared" si="10"/>
        <v>3951.3732</v>
      </c>
      <c r="J99" s="40">
        <f t="shared" si="11"/>
        <v>632.21971199999996</v>
      </c>
      <c r="K99" s="40">
        <f t="shared" si="12"/>
        <v>4583.5929120000001</v>
      </c>
    </row>
    <row r="100" spans="1:11">
      <c r="A100" s="2" t="s">
        <v>202</v>
      </c>
      <c r="B100" s="1" t="s">
        <v>203</v>
      </c>
      <c r="C100" s="14">
        <v>946.08</v>
      </c>
      <c r="E100" s="40">
        <f t="shared" si="7"/>
        <v>946.08</v>
      </c>
      <c r="F100" s="40">
        <f t="shared" si="8"/>
        <v>18.921600000000002</v>
      </c>
      <c r="G100" s="40">
        <f t="shared" si="9"/>
        <v>70.956000000000003</v>
      </c>
      <c r="H100" s="40">
        <f>+INGENIERIA!O100</f>
        <v>46.36</v>
      </c>
      <c r="I100" s="40">
        <f t="shared" si="10"/>
        <v>1082.3175999999999</v>
      </c>
      <c r="J100" s="40">
        <f t="shared" si="11"/>
        <v>173.17081599999997</v>
      </c>
      <c r="K100" s="40">
        <f t="shared" si="12"/>
        <v>1255.4884159999999</v>
      </c>
    </row>
    <row r="101" spans="1:11">
      <c r="A101" s="2" t="s">
        <v>204</v>
      </c>
      <c r="B101" s="1" t="s">
        <v>205</v>
      </c>
      <c r="C101" s="14">
        <v>1724.44</v>
      </c>
      <c r="E101" s="40">
        <f t="shared" si="7"/>
        <v>1724.44</v>
      </c>
      <c r="F101" s="40">
        <f t="shared" si="8"/>
        <v>34.488800000000005</v>
      </c>
      <c r="G101" s="40">
        <f t="shared" si="9"/>
        <v>129.333</v>
      </c>
      <c r="H101" s="40">
        <f>+INGENIERIA!O101</f>
        <v>84.5</v>
      </c>
      <c r="I101" s="40">
        <f t="shared" si="10"/>
        <v>1972.7618000000002</v>
      </c>
      <c r="J101" s="40">
        <f t="shared" si="11"/>
        <v>315.64188800000005</v>
      </c>
      <c r="K101" s="40">
        <f t="shared" si="12"/>
        <v>2288.4036880000003</v>
      </c>
    </row>
    <row r="102" spans="1:11">
      <c r="A102" s="2" t="s">
        <v>206</v>
      </c>
      <c r="B102" s="1" t="s">
        <v>207</v>
      </c>
      <c r="C102" s="14">
        <v>3386.67</v>
      </c>
      <c r="E102" s="40">
        <f t="shared" si="7"/>
        <v>3386.67</v>
      </c>
      <c r="F102" s="40">
        <f t="shared" si="8"/>
        <v>67.733400000000003</v>
      </c>
      <c r="G102" s="40">
        <f t="shared" si="9"/>
        <v>254.00024999999999</v>
      </c>
      <c r="H102" s="40">
        <f>+INGENIERIA!O102</f>
        <v>165.95</v>
      </c>
      <c r="I102" s="40">
        <f t="shared" si="10"/>
        <v>3874.35365</v>
      </c>
      <c r="J102" s="40">
        <f t="shared" si="11"/>
        <v>619.89658399999996</v>
      </c>
      <c r="K102" s="40">
        <f t="shared" si="12"/>
        <v>4494.2502340000001</v>
      </c>
    </row>
    <row r="103" spans="1:11">
      <c r="A103" s="2" t="s">
        <v>208</v>
      </c>
      <c r="B103" s="1" t="s">
        <v>209</v>
      </c>
      <c r="C103" s="14">
        <v>3256.43</v>
      </c>
      <c r="E103" s="40">
        <f t="shared" si="7"/>
        <v>3256.43</v>
      </c>
      <c r="F103" s="40">
        <f t="shared" si="8"/>
        <v>65.128599999999992</v>
      </c>
      <c r="G103" s="40">
        <f t="shared" si="9"/>
        <v>244.23224999999996</v>
      </c>
      <c r="H103" s="40">
        <f>+INGENIERIA!O103</f>
        <v>0</v>
      </c>
      <c r="I103" s="40">
        <f t="shared" si="10"/>
        <v>3565.7908499999999</v>
      </c>
      <c r="J103" s="40">
        <f t="shared" si="11"/>
        <v>570.52653599999996</v>
      </c>
      <c r="K103" s="40">
        <f t="shared" si="12"/>
        <v>4136.3173859999997</v>
      </c>
    </row>
    <row r="104" spans="1:11">
      <c r="A104" s="2" t="s">
        <v>210</v>
      </c>
      <c r="B104" s="1" t="s">
        <v>211</v>
      </c>
      <c r="C104" s="14">
        <v>2073.75</v>
      </c>
      <c r="E104" s="40">
        <f t="shared" si="7"/>
        <v>2073.75</v>
      </c>
      <c r="F104" s="40">
        <f t="shared" si="8"/>
        <v>41.475000000000001</v>
      </c>
      <c r="G104" s="40">
        <f t="shared" si="9"/>
        <v>155.53125</v>
      </c>
      <c r="H104" s="40">
        <f>+INGENIERIA!O104</f>
        <v>0</v>
      </c>
      <c r="I104" s="40">
        <f t="shared" si="10"/>
        <v>2270.7562499999999</v>
      </c>
      <c r="J104" s="40">
        <f t="shared" si="11"/>
        <v>363.32099999999997</v>
      </c>
      <c r="K104" s="40">
        <f t="shared" si="12"/>
        <v>2634.0772499999998</v>
      </c>
    </row>
    <row r="105" spans="1:11">
      <c r="A105" s="2" t="s">
        <v>212</v>
      </c>
      <c r="B105" s="1" t="s">
        <v>213</v>
      </c>
      <c r="C105" s="14">
        <v>1000.01</v>
      </c>
      <c r="E105" s="40">
        <f t="shared" si="7"/>
        <v>1000.01</v>
      </c>
      <c r="F105" s="40">
        <f t="shared" si="8"/>
        <v>20.0002</v>
      </c>
      <c r="G105" s="40">
        <f t="shared" si="9"/>
        <v>75.000749999999996</v>
      </c>
      <c r="H105" s="40">
        <f>+INGENIERIA!O105</f>
        <v>0</v>
      </c>
      <c r="I105" s="40">
        <f t="shared" si="10"/>
        <v>1095.0109499999999</v>
      </c>
      <c r="J105" s="40">
        <f t="shared" si="11"/>
        <v>175.20175199999997</v>
      </c>
      <c r="K105" s="40">
        <f t="shared" si="12"/>
        <v>1270.2127019999998</v>
      </c>
    </row>
    <row r="106" spans="1:11">
      <c r="A106" s="2" t="s">
        <v>214</v>
      </c>
      <c r="B106" s="1" t="s">
        <v>215</v>
      </c>
      <c r="C106" s="14">
        <v>991.54</v>
      </c>
      <c r="E106" s="40">
        <f t="shared" si="7"/>
        <v>991.54</v>
      </c>
      <c r="F106" s="40">
        <f t="shared" si="8"/>
        <v>19.8308</v>
      </c>
      <c r="G106" s="40">
        <f t="shared" si="9"/>
        <v>74.365499999999997</v>
      </c>
      <c r="H106" s="40">
        <f>+INGENIERIA!O106</f>
        <v>48.59</v>
      </c>
      <c r="I106" s="40">
        <f t="shared" si="10"/>
        <v>1134.3262999999999</v>
      </c>
      <c r="J106" s="40">
        <f t="shared" si="11"/>
        <v>181.49220800000001</v>
      </c>
      <c r="K106" s="40">
        <f t="shared" si="12"/>
        <v>1315.8185079999998</v>
      </c>
    </row>
    <row r="107" spans="1:11">
      <c r="A107" s="2" t="s">
        <v>216</v>
      </c>
      <c r="B107" s="1" t="s">
        <v>217</v>
      </c>
      <c r="C107" s="14">
        <v>3815.32</v>
      </c>
      <c r="E107" s="40">
        <f t="shared" si="7"/>
        <v>3815.32</v>
      </c>
      <c r="F107" s="40">
        <f t="shared" si="8"/>
        <v>76.306400000000011</v>
      </c>
      <c r="G107" s="40">
        <f t="shared" si="9"/>
        <v>286.149</v>
      </c>
      <c r="H107" s="40">
        <f>+INGENIERIA!O107</f>
        <v>186.95</v>
      </c>
      <c r="I107" s="40">
        <f t="shared" si="10"/>
        <v>4364.7254000000003</v>
      </c>
      <c r="J107" s="40">
        <f t="shared" si="11"/>
        <v>698.35606400000006</v>
      </c>
      <c r="K107" s="40">
        <f t="shared" si="12"/>
        <v>5063.0814640000008</v>
      </c>
    </row>
    <row r="108" spans="1:11">
      <c r="A108" s="2" t="s">
        <v>218</v>
      </c>
      <c r="B108" s="1" t="s">
        <v>219</v>
      </c>
      <c r="C108" s="14">
        <v>817.16</v>
      </c>
      <c r="E108" s="40">
        <f t="shared" si="7"/>
        <v>817.16</v>
      </c>
      <c r="F108" s="40">
        <f t="shared" si="8"/>
        <v>16.3432</v>
      </c>
      <c r="G108" s="40">
        <f t="shared" si="9"/>
        <v>61.286999999999992</v>
      </c>
      <c r="H108" s="40">
        <f>+INGENIERIA!O108</f>
        <v>40.04</v>
      </c>
      <c r="I108" s="40">
        <f t="shared" si="10"/>
        <v>934.83019999999999</v>
      </c>
      <c r="J108" s="40">
        <f t="shared" si="11"/>
        <v>149.57283200000001</v>
      </c>
      <c r="K108" s="40">
        <f t="shared" si="12"/>
        <v>1084.4030319999999</v>
      </c>
    </row>
    <row r="109" spans="1:11">
      <c r="A109" s="2" t="s">
        <v>220</v>
      </c>
      <c r="B109" s="1" t="s">
        <v>221</v>
      </c>
      <c r="C109" s="14">
        <v>2241.83</v>
      </c>
      <c r="E109" s="40">
        <f t="shared" si="7"/>
        <v>2241.83</v>
      </c>
      <c r="F109" s="40">
        <f t="shared" si="8"/>
        <v>44.836599999999997</v>
      </c>
      <c r="G109" s="40">
        <f t="shared" si="9"/>
        <v>168.13724999999999</v>
      </c>
      <c r="H109" s="40">
        <f>+INGENIERIA!O109</f>
        <v>0</v>
      </c>
      <c r="I109" s="40">
        <f t="shared" si="10"/>
        <v>2454.8038500000002</v>
      </c>
      <c r="J109" s="40">
        <f t="shared" si="11"/>
        <v>392.76861600000007</v>
      </c>
      <c r="K109" s="40">
        <f t="shared" si="12"/>
        <v>2847.5724660000005</v>
      </c>
    </row>
    <row r="110" spans="1:11">
      <c r="A110" s="2" t="s">
        <v>222</v>
      </c>
      <c r="B110" s="1" t="s">
        <v>223</v>
      </c>
      <c r="C110" s="14">
        <v>3281.04</v>
      </c>
      <c r="E110" s="40">
        <f>+C110</f>
        <v>3281.04</v>
      </c>
      <c r="F110" s="40">
        <f>+E110*2%</f>
        <v>65.620800000000003</v>
      </c>
      <c r="G110" s="40">
        <f>+E110*7.5%</f>
        <v>246.07799999999997</v>
      </c>
      <c r="H110" s="40">
        <f>+INGENIERIA!O110</f>
        <v>0</v>
      </c>
      <c r="I110" s="40">
        <f>SUM(E110:H110)</f>
        <v>3592.7388000000001</v>
      </c>
      <c r="J110" s="40">
        <f>+I110*16%</f>
        <v>574.83820800000001</v>
      </c>
      <c r="K110" s="40">
        <f>+I110+J110</f>
        <v>4167.5770080000002</v>
      </c>
    </row>
    <row r="111" spans="1:11" s="7" customFormat="1">
      <c r="A111" s="17" t="s">
        <v>131</v>
      </c>
      <c r="C111" s="7" t="s">
        <v>132</v>
      </c>
      <c r="E111" s="38" t="s">
        <v>132</v>
      </c>
      <c r="F111" s="38" t="s">
        <v>132</v>
      </c>
      <c r="G111" s="38" t="s">
        <v>132</v>
      </c>
      <c r="H111" s="38" t="s">
        <v>132</v>
      </c>
      <c r="I111" s="38" t="s">
        <v>132</v>
      </c>
      <c r="J111" s="38" t="s">
        <v>132</v>
      </c>
      <c r="K111" s="38" t="s">
        <v>132</v>
      </c>
    </row>
    <row r="112" spans="1:11">
      <c r="C112" s="19">
        <v>85850.6</v>
      </c>
      <c r="E112" s="41">
        <f>SUM(E66:E110)</f>
        <v>85850.599999999977</v>
      </c>
      <c r="F112" s="41">
        <f t="shared" ref="F112:K112" si="13">SUM(F66:F110)</f>
        <v>1717.0119999999997</v>
      </c>
      <c r="G112" s="41">
        <f t="shared" si="13"/>
        <v>6438.7950000000019</v>
      </c>
      <c r="H112" s="41">
        <f t="shared" si="13"/>
        <v>2358.8999999999996</v>
      </c>
      <c r="I112" s="41">
        <f t="shared" si="13"/>
        <v>96365.307000000015</v>
      </c>
      <c r="J112" s="41">
        <f t="shared" si="13"/>
        <v>15418.449119999999</v>
      </c>
      <c r="K112" s="41">
        <f t="shared" si="13"/>
        <v>111783.75611999998</v>
      </c>
    </row>
    <row r="114" spans="1:11" s="7" customFormat="1">
      <c r="A114" s="16"/>
      <c r="C114" s="7" t="s">
        <v>224</v>
      </c>
      <c r="E114" s="38" t="s">
        <v>224</v>
      </c>
      <c r="F114" s="38" t="s">
        <v>224</v>
      </c>
      <c r="G114" s="38" t="s">
        <v>224</v>
      </c>
      <c r="H114" s="38" t="s">
        <v>224</v>
      </c>
      <c r="I114" s="38" t="s">
        <v>224</v>
      </c>
      <c r="J114" s="38" t="s">
        <v>224</v>
      </c>
      <c r="K114" s="38" t="s">
        <v>224</v>
      </c>
    </row>
    <row r="115" spans="1:11" ht="13.5" thickBot="1">
      <c r="A115" s="17" t="s">
        <v>225</v>
      </c>
      <c r="B115" s="1" t="s">
        <v>226</v>
      </c>
      <c r="C115" s="19">
        <v>252375.78</v>
      </c>
      <c r="E115" s="42">
        <f>+E63+E112</f>
        <v>252375.77999999997</v>
      </c>
      <c r="F115" s="42">
        <f t="shared" ref="F115:K115" si="14">+F63+F112</f>
        <v>5047.5156000000006</v>
      </c>
      <c r="G115" s="42">
        <f t="shared" si="14"/>
        <v>18928.183499999999</v>
      </c>
      <c r="H115" s="42">
        <f t="shared" si="14"/>
        <v>2358.8999999999996</v>
      </c>
      <c r="I115" s="42">
        <f t="shared" si="14"/>
        <v>278710.37910000002</v>
      </c>
      <c r="J115" s="42">
        <f t="shared" si="14"/>
        <v>44593.660655999993</v>
      </c>
      <c r="K115" s="42">
        <f t="shared" si="14"/>
        <v>323304.03975599993</v>
      </c>
    </row>
    <row r="116" spans="1:11" ht="12" thickTop="1"/>
    <row r="117" spans="1:11">
      <c r="C117" s="1" t="s">
        <v>226</v>
      </c>
    </row>
    <row r="118" spans="1:11">
      <c r="A118" s="2" t="s">
        <v>226</v>
      </c>
      <c r="B118" s="1" t="s">
        <v>226</v>
      </c>
      <c r="C118" s="18"/>
    </row>
  </sheetData>
  <autoFilter ref="A11:N63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pane xSplit="2" ySplit="11" topLeftCell="D87" activePane="bottomRight" state="frozen"/>
      <selection pane="topRight" activeCell="C1" sqref="C1"/>
      <selection pane="bottomLeft" activeCell="A12" sqref="A12"/>
      <selection pane="bottomRight" activeCell="J112" sqref="I112:J112"/>
    </sheetView>
  </sheetViews>
  <sheetFormatPr baseColWidth="10" defaultRowHeight="11.25"/>
  <cols>
    <col min="1" max="1" width="8.5703125" style="2" customWidth="1"/>
    <col min="2" max="2" width="27" style="1" customWidth="1"/>
    <col min="3" max="3" width="12.140625" style="1" customWidth="1"/>
    <col min="4" max="4" width="9.7109375" style="1" customWidth="1"/>
    <col min="5" max="5" width="12" style="1" customWidth="1"/>
    <col min="6" max="6" width="14.140625" style="1" customWidth="1"/>
    <col min="7" max="7" width="12.7109375" style="1" customWidth="1"/>
    <col min="8" max="8" width="15" style="1" bestFit="1" customWidth="1"/>
    <col min="9" max="9" width="9.7109375" style="1" customWidth="1"/>
    <col min="10" max="10" width="8.85546875" style="1" customWidth="1"/>
    <col min="11" max="11" width="10.7109375" style="1" customWidth="1"/>
    <col min="12" max="12" width="11" style="1" customWidth="1"/>
    <col min="13" max="13" width="9.42578125" style="1" customWidth="1"/>
    <col min="14" max="14" width="11.140625" style="1" customWidth="1"/>
    <col min="15" max="15" width="10.42578125" style="1" customWidth="1"/>
    <col min="16" max="16" width="9.5703125" style="1" customWidth="1"/>
    <col min="17" max="17" width="11" style="1" customWidth="1"/>
    <col min="18" max="18" width="10.5703125" style="1" customWidth="1"/>
    <col min="19" max="19" width="10" style="1" customWidth="1"/>
    <col min="20" max="20" width="9.5703125" style="1" customWidth="1"/>
    <col min="21" max="21" width="15" style="1" bestFit="1" customWidth="1"/>
    <col min="22" max="22" width="12.5703125" style="1" customWidth="1"/>
    <col min="23" max="16384" width="11.42578125" style="1"/>
  </cols>
  <sheetData>
    <row r="1" spans="1:22" ht="18" customHeight="1">
      <c r="A1" s="3" t="s">
        <v>0</v>
      </c>
      <c r="B1" s="46" t="s">
        <v>226</v>
      </c>
      <c r="C1" s="47"/>
      <c r="D1" s="47"/>
    </row>
    <row r="2" spans="1:22" ht="24.95" customHeight="1">
      <c r="A2" s="4" t="s">
        <v>1</v>
      </c>
      <c r="B2" s="20" t="s">
        <v>2</v>
      </c>
      <c r="C2" s="21"/>
      <c r="D2" s="21"/>
    </row>
    <row r="3" spans="1:22" ht="15.75">
      <c r="B3" s="22" t="s">
        <v>3</v>
      </c>
      <c r="C3" s="23"/>
      <c r="D3" s="23"/>
      <c r="E3" s="7"/>
    </row>
    <row r="4" spans="1:22" ht="15">
      <c r="B4" s="24" t="s">
        <v>4</v>
      </c>
      <c r="C4" s="23"/>
      <c r="D4" s="23"/>
      <c r="E4" s="7"/>
    </row>
    <row r="5" spans="1:22">
      <c r="B5" s="6" t="s">
        <v>5</v>
      </c>
    </row>
    <row r="6" spans="1:22">
      <c r="B6" s="6" t="s">
        <v>6</v>
      </c>
    </row>
    <row r="8" spans="1:22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>
      <c r="A9" s="13" t="s">
        <v>29</v>
      </c>
    </row>
    <row r="11" spans="1:22">
      <c r="A11" s="12" t="s">
        <v>30</v>
      </c>
    </row>
    <row r="12" spans="1:22">
      <c r="A12" s="2" t="s">
        <v>31</v>
      </c>
      <c r="B12" s="1" t="s">
        <v>32</v>
      </c>
      <c r="C12" s="14">
        <v>999.66</v>
      </c>
      <c r="D12" s="14">
        <v>166.61</v>
      </c>
      <c r="E12" s="14">
        <v>2162.84</v>
      </c>
      <c r="F12" s="14">
        <v>0</v>
      </c>
      <c r="G12" s="14">
        <v>0</v>
      </c>
      <c r="H12" s="14">
        <v>3329.11</v>
      </c>
      <c r="I12" s="14">
        <v>0</v>
      </c>
      <c r="J12" s="14">
        <v>0</v>
      </c>
      <c r="K12" s="14">
        <v>455.71</v>
      </c>
      <c r="L12" s="14">
        <v>90.27</v>
      </c>
      <c r="M12" s="14">
        <v>0</v>
      </c>
      <c r="N12" s="14">
        <v>0</v>
      </c>
      <c r="O12" s="14">
        <v>0</v>
      </c>
      <c r="P12" s="15">
        <v>-7.0000000000000007E-2</v>
      </c>
      <c r="Q12" s="14">
        <v>0</v>
      </c>
      <c r="R12" s="14">
        <v>0</v>
      </c>
      <c r="S12" s="14">
        <v>0</v>
      </c>
      <c r="T12" s="14">
        <v>0</v>
      </c>
      <c r="U12" s="14">
        <v>545.91</v>
      </c>
      <c r="V12" s="14">
        <v>2783.2</v>
      </c>
    </row>
    <row r="13" spans="1:22">
      <c r="A13" s="2" t="s">
        <v>33</v>
      </c>
      <c r="B13" s="1" t="s">
        <v>34</v>
      </c>
      <c r="C13" s="14">
        <v>4000.02</v>
      </c>
      <c r="D13" s="14">
        <v>666.67</v>
      </c>
      <c r="E13" s="14">
        <v>1108.6300000000001</v>
      </c>
      <c r="F13" s="14">
        <v>0</v>
      </c>
      <c r="G13" s="14">
        <v>0</v>
      </c>
      <c r="H13" s="14">
        <v>5775.32</v>
      </c>
      <c r="I13" s="14">
        <v>0</v>
      </c>
      <c r="J13" s="14">
        <v>0</v>
      </c>
      <c r="K13" s="14">
        <v>999.66</v>
      </c>
      <c r="L13" s="14">
        <v>360.26</v>
      </c>
      <c r="M13" s="14">
        <v>0</v>
      </c>
      <c r="N13" s="14">
        <v>0</v>
      </c>
      <c r="O13" s="14">
        <v>0</v>
      </c>
      <c r="P13" s="14">
        <v>0.01</v>
      </c>
      <c r="Q13" s="14">
        <v>0</v>
      </c>
      <c r="R13" s="14">
        <v>0</v>
      </c>
      <c r="S13" s="14">
        <v>0</v>
      </c>
      <c r="T13" s="14">
        <v>413.79</v>
      </c>
      <c r="U13" s="14">
        <v>1773.72</v>
      </c>
      <c r="V13" s="14">
        <v>4001.6</v>
      </c>
    </row>
    <row r="14" spans="1:22">
      <c r="A14" s="2" t="s">
        <v>35</v>
      </c>
      <c r="B14" s="1" t="s">
        <v>36</v>
      </c>
      <c r="C14" s="14">
        <v>880.02</v>
      </c>
      <c r="D14" s="14">
        <v>146.66999999999999</v>
      </c>
      <c r="E14" s="14">
        <v>3760.71</v>
      </c>
      <c r="F14" s="14">
        <v>0</v>
      </c>
      <c r="G14" s="14">
        <v>0</v>
      </c>
      <c r="H14" s="14">
        <v>4787.3999999999996</v>
      </c>
      <c r="I14" s="14">
        <v>0</v>
      </c>
      <c r="J14" s="14">
        <v>358.34</v>
      </c>
      <c r="K14" s="14">
        <v>767.3</v>
      </c>
      <c r="L14" s="14">
        <v>149.94999999999999</v>
      </c>
      <c r="M14" s="14">
        <v>0</v>
      </c>
      <c r="N14" s="14">
        <v>0</v>
      </c>
      <c r="O14" s="14">
        <v>0</v>
      </c>
      <c r="P14" s="14">
        <v>0.01</v>
      </c>
      <c r="Q14" s="14">
        <v>0</v>
      </c>
      <c r="R14" s="14">
        <v>0</v>
      </c>
      <c r="S14" s="14">
        <v>0</v>
      </c>
      <c r="T14" s="14">
        <v>0</v>
      </c>
      <c r="U14" s="14">
        <v>1275.5999999999999</v>
      </c>
      <c r="V14" s="14">
        <v>3511.8</v>
      </c>
    </row>
    <row r="15" spans="1:22">
      <c r="A15" s="2" t="s">
        <v>37</v>
      </c>
      <c r="B15" s="1" t="s">
        <v>38</v>
      </c>
      <c r="C15" s="14">
        <v>733.35</v>
      </c>
      <c r="D15" s="14">
        <v>122.22</v>
      </c>
      <c r="E15" s="14">
        <v>5744.1</v>
      </c>
      <c r="F15" s="14">
        <v>0</v>
      </c>
      <c r="G15" s="14">
        <v>0</v>
      </c>
      <c r="H15" s="14">
        <v>6599.67</v>
      </c>
      <c r="I15" s="14">
        <v>3000</v>
      </c>
      <c r="J15" s="14">
        <v>0</v>
      </c>
      <c r="K15" s="14">
        <v>1193.55</v>
      </c>
      <c r="L15" s="14">
        <v>122.08</v>
      </c>
      <c r="M15" s="14">
        <v>0</v>
      </c>
      <c r="N15" s="14">
        <v>0</v>
      </c>
      <c r="O15" s="14">
        <v>0</v>
      </c>
      <c r="P15" s="14">
        <v>0.03</v>
      </c>
      <c r="Q15" s="14">
        <v>1585.21</v>
      </c>
      <c r="R15" s="14">
        <v>0</v>
      </c>
      <c r="S15" s="14">
        <v>0</v>
      </c>
      <c r="T15" s="14">
        <v>0</v>
      </c>
      <c r="U15" s="14">
        <v>5900.87</v>
      </c>
      <c r="V15" s="14">
        <v>698.8</v>
      </c>
    </row>
    <row r="16" spans="1:22">
      <c r="A16" s="2" t="s">
        <v>39</v>
      </c>
      <c r="B16" s="1" t="s">
        <v>40</v>
      </c>
      <c r="C16" s="14">
        <v>214.28</v>
      </c>
      <c r="D16" s="14">
        <v>0</v>
      </c>
      <c r="E16" s="14">
        <v>0</v>
      </c>
      <c r="F16" s="14">
        <v>0</v>
      </c>
      <c r="G16" s="14">
        <v>0</v>
      </c>
      <c r="H16" s="14">
        <v>214.28</v>
      </c>
      <c r="I16" s="14">
        <v>0</v>
      </c>
      <c r="J16" s="14">
        <v>0</v>
      </c>
      <c r="K16" s="14">
        <v>0</v>
      </c>
      <c r="L16" s="14">
        <v>5.88</v>
      </c>
      <c r="M16" s="14">
        <v>0</v>
      </c>
      <c r="N16" s="14">
        <v>0</v>
      </c>
      <c r="O16" s="14">
        <v>0</v>
      </c>
      <c r="P16" s="15">
        <v>-7.0000000000000007E-2</v>
      </c>
      <c r="Q16" s="14">
        <v>0</v>
      </c>
      <c r="R16" s="14">
        <v>0</v>
      </c>
      <c r="S16" s="14">
        <v>0</v>
      </c>
      <c r="T16" s="14">
        <v>0</v>
      </c>
      <c r="U16" s="14">
        <v>-79.319999999999993</v>
      </c>
      <c r="V16" s="14">
        <v>293.60000000000002</v>
      </c>
    </row>
    <row r="17" spans="1:22">
      <c r="A17" s="2" t="s">
        <v>41</v>
      </c>
      <c r="B17" s="1" t="s">
        <v>42</v>
      </c>
      <c r="C17" s="14">
        <v>799.98</v>
      </c>
      <c r="D17" s="14">
        <v>133.33000000000001</v>
      </c>
      <c r="E17" s="14">
        <v>0</v>
      </c>
      <c r="F17" s="14">
        <v>0</v>
      </c>
      <c r="G17" s="14">
        <v>0</v>
      </c>
      <c r="H17" s="14">
        <v>933.31</v>
      </c>
      <c r="I17" s="14">
        <v>0</v>
      </c>
      <c r="J17" s="14">
        <v>0</v>
      </c>
      <c r="K17" s="14">
        <v>0</v>
      </c>
      <c r="L17" s="14">
        <v>23.17</v>
      </c>
      <c r="M17" s="14">
        <v>0</v>
      </c>
      <c r="N17" s="14">
        <v>0</v>
      </c>
      <c r="O17" s="14">
        <v>0</v>
      </c>
      <c r="P17" s="15">
        <v>-0.01</v>
      </c>
      <c r="Q17" s="14">
        <v>0</v>
      </c>
      <c r="R17" s="14">
        <v>0</v>
      </c>
      <c r="S17" s="14">
        <v>0</v>
      </c>
      <c r="T17" s="14">
        <v>0</v>
      </c>
      <c r="U17" s="14">
        <v>-10.29</v>
      </c>
      <c r="V17" s="14">
        <v>943.6</v>
      </c>
    </row>
    <row r="18" spans="1:22">
      <c r="A18" s="2" t="s">
        <v>43</v>
      </c>
      <c r="B18" s="1" t="s">
        <v>44</v>
      </c>
      <c r="C18" s="14">
        <v>4000.02</v>
      </c>
      <c r="D18" s="14">
        <v>666.67</v>
      </c>
      <c r="E18" s="14">
        <v>7792.64</v>
      </c>
      <c r="F18" s="14">
        <v>0</v>
      </c>
      <c r="G18" s="14">
        <v>0</v>
      </c>
      <c r="H18" s="14">
        <v>12459.33</v>
      </c>
      <c r="I18" s="14">
        <v>0</v>
      </c>
      <c r="J18" s="14">
        <v>0</v>
      </c>
      <c r="K18" s="14">
        <v>2890.64</v>
      </c>
      <c r="L18" s="14">
        <v>360.26</v>
      </c>
      <c r="M18" s="14">
        <v>0</v>
      </c>
      <c r="N18" s="14">
        <v>2000</v>
      </c>
      <c r="O18" s="14">
        <v>0</v>
      </c>
      <c r="P18" s="14">
        <v>0.04</v>
      </c>
      <c r="Q18" s="14">
        <v>0</v>
      </c>
      <c r="R18" s="14">
        <v>0</v>
      </c>
      <c r="S18" s="14">
        <v>1000</v>
      </c>
      <c r="T18" s="14">
        <v>413.79</v>
      </c>
      <c r="U18" s="14">
        <v>6664.73</v>
      </c>
      <c r="V18" s="14">
        <v>5794.6</v>
      </c>
    </row>
    <row r="19" spans="1:22">
      <c r="A19" s="2" t="s">
        <v>45</v>
      </c>
      <c r="B19" s="1" t="s">
        <v>46</v>
      </c>
      <c r="C19" s="14">
        <v>1602</v>
      </c>
      <c r="D19" s="14">
        <v>267</v>
      </c>
      <c r="E19" s="14">
        <v>0</v>
      </c>
      <c r="F19" s="14">
        <v>0</v>
      </c>
      <c r="G19" s="14">
        <v>0</v>
      </c>
      <c r="H19" s="14">
        <v>1869</v>
      </c>
      <c r="I19" s="14">
        <v>0</v>
      </c>
      <c r="J19" s="14">
        <v>0</v>
      </c>
      <c r="K19" s="14">
        <v>163.25</v>
      </c>
      <c r="L19" s="14">
        <v>50.17</v>
      </c>
      <c r="M19" s="14">
        <v>0</v>
      </c>
      <c r="N19" s="14">
        <v>0</v>
      </c>
      <c r="O19" s="14">
        <v>0</v>
      </c>
      <c r="P19" s="15">
        <v>-0.09</v>
      </c>
      <c r="Q19" s="14">
        <v>496.67</v>
      </c>
      <c r="R19" s="14">
        <v>0</v>
      </c>
      <c r="S19" s="14">
        <v>300</v>
      </c>
      <c r="T19" s="14">
        <v>0</v>
      </c>
      <c r="U19" s="14">
        <v>1010</v>
      </c>
      <c r="V19" s="14">
        <v>859</v>
      </c>
    </row>
    <row r="20" spans="1:22">
      <c r="A20" s="2" t="s">
        <v>47</v>
      </c>
      <c r="B20" s="1" t="s">
        <v>48</v>
      </c>
      <c r="C20" s="14">
        <v>1602</v>
      </c>
      <c r="D20" s="14">
        <v>267</v>
      </c>
      <c r="E20" s="14">
        <v>0</v>
      </c>
      <c r="F20" s="14">
        <v>0</v>
      </c>
      <c r="G20" s="14">
        <v>0</v>
      </c>
      <c r="H20" s="14">
        <v>1869</v>
      </c>
      <c r="I20" s="14">
        <v>0</v>
      </c>
      <c r="J20" s="14">
        <v>0</v>
      </c>
      <c r="K20" s="14">
        <v>163.25</v>
      </c>
      <c r="L20" s="14">
        <v>58.73</v>
      </c>
      <c r="M20" s="14">
        <v>0</v>
      </c>
      <c r="N20" s="14">
        <v>0</v>
      </c>
      <c r="O20" s="14">
        <v>0</v>
      </c>
      <c r="P20" s="14">
        <v>0.02</v>
      </c>
      <c r="Q20" s="14">
        <v>0</v>
      </c>
      <c r="R20" s="14">
        <v>0</v>
      </c>
      <c r="S20" s="14">
        <v>0</v>
      </c>
      <c r="T20" s="14">
        <v>0</v>
      </c>
      <c r="U20" s="14">
        <v>222</v>
      </c>
      <c r="V20" s="14">
        <v>1647</v>
      </c>
    </row>
    <row r="21" spans="1:22">
      <c r="A21" s="2" t="s">
        <v>49</v>
      </c>
      <c r="B21" s="1" t="s">
        <v>50</v>
      </c>
      <c r="C21" s="14">
        <v>880.02</v>
      </c>
      <c r="D21" s="14">
        <v>146.66999999999999</v>
      </c>
      <c r="E21" s="14">
        <v>18749.46</v>
      </c>
      <c r="F21" s="14">
        <v>0</v>
      </c>
      <c r="G21" s="14">
        <v>0</v>
      </c>
      <c r="H21" s="14">
        <v>19776.150000000001</v>
      </c>
      <c r="I21" s="14">
        <v>470.86</v>
      </c>
      <c r="J21" s="14">
        <v>0</v>
      </c>
      <c r="K21" s="14">
        <v>5205.13</v>
      </c>
      <c r="L21" s="14">
        <v>63.36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5739.35</v>
      </c>
      <c r="V21" s="14">
        <v>14036.8</v>
      </c>
    </row>
    <row r="22" spans="1:22">
      <c r="A22" s="2" t="s">
        <v>51</v>
      </c>
      <c r="B22" s="1" t="s">
        <v>52</v>
      </c>
      <c r="C22" s="14">
        <v>880.02</v>
      </c>
      <c r="D22" s="14">
        <v>146.66999999999999</v>
      </c>
      <c r="E22" s="14">
        <v>458.12</v>
      </c>
      <c r="F22" s="14">
        <v>0</v>
      </c>
      <c r="G22" s="14">
        <v>0</v>
      </c>
      <c r="H22" s="14">
        <v>1484.81</v>
      </c>
      <c r="I22" s="14">
        <v>0</v>
      </c>
      <c r="J22" s="14">
        <v>0</v>
      </c>
      <c r="K22" s="14">
        <v>54.61</v>
      </c>
      <c r="L22" s="14">
        <v>83.47</v>
      </c>
      <c r="M22" s="14">
        <v>0</v>
      </c>
      <c r="N22" s="14">
        <v>0</v>
      </c>
      <c r="O22" s="14">
        <v>0</v>
      </c>
      <c r="P22" s="14">
        <v>0.13</v>
      </c>
      <c r="Q22" s="14">
        <v>0</v>
      </c>
      <c r="R22" s="14">
        <v>0</v>
      </c>
      <c r="S22" s="14">
        <v>0</v>
      </c>
      <c r="T22" s="14">
        <v>0</v>
      </c>
      <c r="U22" s="14">
        <v>138.21</v>
      </c>
      <c r="V22" s="14">
        <v>1346.6</v>
      </c>
    </row>
    <row r="23" spans="1:22">
      <c r="A23" s="2" t="s">
        <v>53</v>
      </c>
      <c r="B23" s="1" t="s">
        <v>54</v>
      </c>
      <c r="C23" s="14">
        <v>4000.02</v>
      </c>
      <c r="D23" s="14">
        <v>666.67</v>
      </c>
      <c r="E23" s="14">
        <v>7106.91</v>
      </c>
      <c r="F23" s="14">
        <v>0</v>
      </c>
      <c r="G23" s="14">
        <v>0</v>
      </c>
      <c r="H23" s="14">
        <v>11773.6</v>
      </c>
      <c r="I23" s="14">
        <v>0</v>
      </c>
      <c r="J23" s="14">
        <v>0</v>
      </c>
      <c r="K23" s="14">
        <v>2684.92</v>
      </c>
      <c r="L23" s="14">
        <v>360.26</v>
      </c>
      <c r="M23" s="14">
        <v>0</v>
      </c>
      <c r="N23" s="14">
        <v>0</v>
      </c>
      <c r="O23" s="14">
        <v>0</v>
      </c>
      <c r="P23" s="14">
        <v>0.03</v>
      </c>
      <c r="Q23" s="14">
        <v>0</v>
      </c>
      <c r="R23" s="14">
        <v>0</v>
      </c>
      <c r="S23" s="14">
        <v>0</v>
      </c>
      <c r="T23" s="14">
        <v>413.79</v>
      </c>
      <c r="U23" s="14">
        <v>3459</v>
      </c>
      <c r="V23" s="14">
        <v>8314.6</v>
      </c>
    </row>
    <row r="24" spans="1:22">
      <c r="A24" s="2" t="s">
        <v>55</v>
      </c>
      <c r="B24" s="1" t="s">
        <v>56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1026.69</v>
      </c>
      <c r="I24" s="14">
        <v>0</v>
      </c>
      <c r="J24" s="14">
        <v>0</v>
      </c>
      <c r="K24" s="14">
        <v>0</v>
      </c>
      <c r="L24" s="14">
        <v>104.38</v>
      </c>
      <c r="M24" s="14">
        <v>0</v>
      </c>
      <c r="N24" s="14">
        <v>0</v>
      </c>
      <c r="O24" s="14">
        <v>0</v>
      </c>
      <c r="P24" s="15">
        <v>-0.08</v>
      </c>
      <c r="Q24" s="14">
        <v>0</v>
      </c>
      <c r="R24" s="14">
        <v>0</v>
      </c>
      <c r="S24" s="14">
        <v>0</v>
      </c>
      <c r="T24" s="14">
        <v>0</v>
      </c>
      <c r="U24" s="14">
        <v>85.89</v>
      </c>
      <c r="V24" s="14">
        <v>940.8</v>
      </c>
    </row>
    <row r="25" spans="1:22">
      <c r="A25" s="2" t="s">
        <v>57</v>
      </c>
      <c r="B25" s="1" t="s">
        <v>58</v>
      </c>
      <c r="C25" s="14">
        <v>999.96</v>
      </c>
      <c r="D25" s="14">
        <v>166.66</v>
      </c>
      <c r="E25" s="14">
        <v>1708.05</v>
      </c>
      <c r="F25" s="14">
        <v>0</v>
      </c>
      <c r="G25" s="14">
        <v>0</v>
      </c>
      <c r="H25" s="14">
        <v>2874.67</v>
      </c>
      <c r="I25" s="14">
        <v>0</v>
      </c>
      <c r="J25" s="14">
        <v>0</v>
      </c>
      <c r="K25" s="14">
        <v>358.64</v>
      </c>
      <c r="L25" s="14">
        <v>28.96</v>
      </c>
      <c r="M25" s="14">
        <v>0</v>
      </c>
      <c r="N25" s="14">
        <v>0</v>
      </c>
      <c r="O25" s="14">
        <v>0</v>
      </c>
      <c r="P25" s="14">
        <v>7.0000000000000007E-2</v>
      </c>
      <c r="Q25" s="14">
        <v>0</v>
      </c>
      <c r="R25" s="14">
        <v>0</v>
      </c>
      <c r="S25" s="14">
        <v>0</v>
      </c>
      <c r="T25" s="14">
        <v>0</v>
      </c>
      <c r="U25" s="14">
        <v>387.67</v>
      </c>
      <c r="V25" s="14">
        <v>2487</v>
      </c>
    </row>
    <row r="26" spans="1:22">
      <c r="A26" s="2" t="s">
        <v>59</v>
      </c>
      <c r="B26" s="1" t="s">
        <v>60</v>
      </c>
      <c r="C26" s="14">
        <v>2400</v>
      </c>
      <c r="D26" s="14">
        <v>400</v>
      </c>
      <c r="E26" s="14">
        <v>0</v>
      </c>
      <c r="F26" s="14">
        <v>0</v>
      </c>
      <c r="G26" s="14">
        <v>0</v>
      </c>
      <c r="H26" s="14">
        <v>2800</v>
      </c>
      <c r="I26" s="14">
        <v>0</v>
      </c>
      <c r="J26" s="14">
        <v>0</v>
      </c>
      <c r="K26" s="14">
        <v>342.69</v>
      </c>
      <c r="L26" s="14">
        <v>77.13</v>
      </c>
      <c r="M26" s="14">
        <v>0</v>
      </c>
      <c r="N26" s="14">
        <v>0</v>
      </c>
      <c r="O26" s="14">
        <v>0</v>
      </c>
      <c r="P26" s="15">
        <v>-0.02</v>
      </c>
      <c r="Q26" s="14">
        <v>0</v>
      </c>
      <c r="R26" s="14">
        <v>0</v>
      </c>
      <c r="S26" s="14">
        <v>0</v>
      </c>
      <c r="T26" s="14">
        <v>0</v>
      </c>
      <c r="U26" s="14">
        <v>419.8</v>
      </c>
      <c r="V26" s="14">
        <v>2380.1999999999998</v>
      </c>
    </row>
    <row r="27" spans="1:22">
      <c r="A27" s="2" t="s">
        <v>61</v>
      </c>
      <c r="B27" s="1" t="s">
        <v>62</v>
      </c>
      <c r="C27" s="14">
        <v>880.02</v>
      </c>
      <c r="D27" s="14">
        <v>146.66999999999999</v>
      </c>
      <c r="E27" s="14">
        <v>0</v>
      </c>
      <c r="F27" s="14">
        <v>0</v>
      </c>
      <c r="G27" s="14">
        <v>0</v>
      </c>
      <c r="H27" s="14">
        <v>1026.69</v>
      </c>
      <c r="I27" s="14">
        <v>70</v>
      </c>
      <c r="J27" s="14">
        <v>0</v>
      </c>
      <c r="K27" s="14">
        <v>0</v>
      </c>
      <c r="L27" s="14">
        <v>25.48</v>
      </c>
      <c r="M27" s="14">
        <v>0</v>
      </c>
      <c r="N27" s="14">
        <v>0</v>
      </c>
      <c r="O27" s="14">
        <v>0</v>
      </c>
      <c r="P27" s="14">
        <v>0.02</v>
      </c>
      <c r="Q27" s="14">
        <v>0</v>
      </c>
      <c r="R27" s="14">
        <v>0</v>
      </c>
      <c r="S27" s="14">
        <v>0</v>
      </c>
      <c r="T27" s="14">
        <v>0</v>
      </c>
      <c r="U27" s="14">
        <v>77.09</v>
      </c>
      <c r="V27" s="14">
        <v>949.6</v>
      </c>
    </row>
    <row r="28" spans="1:22">
      <c r="A28" s="2" t="s">
        <v>63</v>
      </c>
      <c r="B28" s="1" t="s">
        <v>64</v>
      </c>
      <c r="C28" s="14">
        <v>1399.98</v>
      </c>
      <c r="D28" s="14">
        <v>233.33</v>
      </c>
      <c r="E28" s="14">
        <v>0</v>
      </c>
      <c r="F28" s="14">
        <v>0</v>
      </c>
      <c r="G28" s="14">
        <v>0</v>
      </c>
      <c r="H28" s="14">
        <v>1633.31</v>
      </c>
      <c r="I28" s="14">
        <v>0</v>
      </c>
      <c r="J28" s="14">
        <v>0</v>
      </c>
      <c r="K28" s="14">
        <v>70.77</v>
      </c>
      <c r="L28" s="14">
        <v>41.34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112.11</v>
      </c>
      <c r="V28" s="14">
        <v>1521.2</v>
      </c>
    </row>
    <row r="29" spans="1:2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1026.69</v>
      </c>
      <c r="I29" s="14">
        <v>649.46</v>
      </c>
      <c r="J29" s="14">
        <v>0</v>
      </c>
      <c r="K29" s="14">
        <v>0</v>
      </c>
      <c r="L29" s="14">
        <v>68.739999999999995</v>
      </c>
      <c r="M29" s="14">
        <v>0</v>
      </c>
      <c r="N29" s="14">
        <v>0</v>
      </c>
      <c r="O29" s="14">
        <v>0</v>
      </c>
      <c r="P29" s="15">
        <v>-0.1</v>
      </c>
      <c r="Q29" s="14">
        <v>0</v>
      </c>
      <c r="R29" s="14">
        <v>0</v>
      </c>
      <c r="S29" s="14">
        <v>0</v>
      </c>
      <c r="T29" s="14">
        <v>0</v>
      </c>
      <c r="U29" s="14">
        <v>699.69</v>
      </c>
      <c r="V29" s="14">
        <v>327</v>
      </c>
    </row>
    <row r="30" spans="1:22">
      <c r="A30" s="2" t="s">
        <v>67</v>
      </c>
      <c r="B30" s="1" t="s">
        <v>68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1026.69</v>
      </c>
      <c r="I30" s="14">
        <v>0</v>
      </c>
      <c r="J30" s="14">
        <v>0</v>
      </c>
      <c r="K30" s="14">
        <v>0</v>
      </c>
      <c r="L30" s="14">
        <v>87.65</v>
      </c>
      <c r="M30" s="14">
        <v>0</v>
      </c>
      <c r="N30" s="14">
        <v>0</v>
      </c>
      <c r="O30" s="14">
        <v>0</v>
      </c>
      <c r="P30" s="14">
        <v>0.05</v>
      </c>
      <c r="Q30" s="14">
        <v>0</v>
      </c>
      <c r="R30" s="14">
        <v>0</v>
      </c>
      <c r="S30" s="14">
        <v>0</v>
      </c>
      <c r="T30" s="14">
        <v>0</v>
      </c>
      <c r="U30" s="14">
        <v>69.290000000000006</v>
      </c>
      <c r="V30" s="14">
        <v>957.4</v>
      </c>
    </row>
    <row r="31" spans="1:22">
      <c r="A31" s="2" t="s">
        <v>69</v>
      </c>
      <c r="B31" s="1" t="s">
        <v>70</v>
      </c>
      <c r="C31" s="14">
        <v>880.02</v>
      </c>
      <c r="D31" s="14">
        <v>146.66999999999999</v>
      </c>
      <c r="E31" s="14">
        <v>8342.4599999999991</v>
      </c>
      <c r="F31" s="14">
        <v>0</v>
      </c>
      <c r="G31" s="14">
        <v>0</v>
      </c>
      <c r="H31" s="14">
        <v>9369.15</v>
      </c>
      <c r="I31" s="14">
        <v>0</v>
      </c>
      <c r="J31" s="14">
        <v>0</v>
      </c>
      <c r="K31" s="14">
        <v>1963.58</v>
      </c>
      <c r="L31" s="14">
        <v>68.41</v>
      </c>
      <c r="M31" s="14">
        <v>0</v>
      </c>
      <c r="N31" s="14">
        <v>0</v>
      </c>
      <c r="O31" s="14">
        <v>0</v>
      </c>
      <c r="P31" s="15">
        <v>-0.04</v>
      </c>
      <c r="Q31" s="14">
        <v>0</v>
      </c>
      <c r="R31" s="14">
        <v>0</v>
      </c>
      <c r="S31" s="14">
        <v>0</v>
      </c>
      <c r="T31" s="14">
        <v>0</v>
      </c>
      <c r="U31" s="14">
        <v>2031.95</v>
      </c>
      <c r="V31" s="14">
        <v>7337.2</v>
      </c>
    </row>
    <row r="32" spans="1:22">
      <c r="A32" s="2" t="s">
        <v>71</v>
      </c>
      <c r="B32" s="1" t="s">
        <v>72</v>
      </c>
      <c r="C32" s="14">
        <v>1399.98</v>
      </c>
      <c r="D32" s="14">
        <v>233.33</v>
      </c>
      <c r="E32" s="14">
        <v>4780.3999999999996</v>
      </c>
      <c r="F32" s="14">
        <v>0</v>
      </c>
      <c r="G32" s="14">
        <v>0</v>
      </c>
      <c r="H32" s="14">
        <v>6413.71</v>
      </c>
      <c r="I32" s="14">
        <v>0</v>
      </c>
      <c r="J32" s="14">
        <v>0</v>
      </c>
      <c r="K32" s="14">
        <v>1149.81</v>
      </c>
      <c r="L32" s="14">
        <v>166.91</v>
      </c>
      <c r="M32" s="14">
        <v>0</v>
      </c>
      <c r="N32" s="14">
        <v>0</v>
      </c>
      <c r="O32" s="14">
        <v>0</v>
      </c>
      <c r="P32" s="15">
        <v>-0.01</v>
      </c>
      <c r="Q32" s="14">
        <v>0</v>
      </c>
      <c r="R32" s="14">
        <v>0</v>
      </c>
      <c r="S32" s="14">
        <v>0</v>
      </c>
      <c r="T32" s="14">
        <v>0</v>
      </c>
      <c r="U32" s="14">
        <v>1316.71</v>
      </c>
      <c r="V32" s="14">
        <v>5097</v>
      </c>
    </row>
    <row r="33" spans="1:22">
      <c r="A33" s="2" t="s">
        <v>73</v>
      </c>
      <c r="B33" s="1" t="s">
        <v>74</v>
      </c>
      <c r="C33" s="14">
        <v>733.35</v>
      </c>
      <c r="D33" s="14">
        <v>122.22</v>
      </c>
      <c r="E33" s="14">
        <v>0</v>
      </c>
      <c r="F33" s="14">
        <v>0</v>
      </c>
      <c r="G33" s="14">
        <v>0</v>
      </c>
      <c r="H33" s="14">
        <v>855.57</v>
      </c>
      <c r="I33" s="14">
        <v>688.02</v>
      </c>
      <c r="J33" s="14">
        <v>0</v>
      </c>
      <c r="K33" s="14">
        <v>0</v>
      </c>
      <c r="L33" s="14">
        <v>65.099999999999994</v>
      </c>
      <c r="M33" s="14">
        <v>0</v>
      </c>
      <c r="N33" s="14">
        <v>0</v>
      </c>
      <c r="O33" s="14">
        <v>0</v>
      </c>
      <c r="P33" s="14">
        <v>0.08</v>
      </c>
      <c r="Q33" s="14">
        <v>0</v>
      </c>
      <c r="R33" s="14">
        <v>0</v>
      </c>
      <c r="S33" s="14">
        <v>0</v>
      </c>
      <c r="T33" s="14">
        <v>0</v>
      </c>
      <c r="U33" s="14">
        <v>714.77</v>
      </c>
      <c r="V33" s="14">
        <v>140.80000000000001</v>
      </c>
    </row>
    <row r="34" spans="1:2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2150.42</v>
      </c>
      <c r="F34" s="14">
        <v>0</v>
      </c>
      <c r="G34" s="14">
        <v>0</v>
      </c>
      <c r="H34" s="14">
        <v>3177.11</v>
      </c>
      <c r="I34" s="14">
        <v>0</v>
      </c>
      <c r="J34" s="14">
        <v>0</v>
      </c>
      <c r="K34" s="14">
        <v>423.24</v>
      </c>
      <c r="L34" s="14">
        <v>95.24</v>
      </c>
      <c r="M34" s="14">
        <v>0</v>
      </c>
      <c r="N34" s="14">
        <v>0</v>
      </c>
      <c r="O34" s="14">
        <v>0</v>
      </c>
      <c r="P34" s="14">
        <v>0.03</v>
      </c>
      <c r="Q34" s="14">
        <v>0</v>
      </c>
      <c r="R34" s="14">
        <v>0</v>
      </c>
      <c r="S34" s="14">
        <v>0</v>
      </c>
      <c r="T34" s="14">
        <v>0</v>
      </c>
      <c r="U34" s="14">
        <v>518.51</v>
      </c>
      <c r="V34" s="14">
        <v>2658.6</v>
      </c>
    </row>
    <row r="35" spans="1:22">
      <c r="A35" s="2" t="s">
        <v>77</v>
      </c>
      <c r="B35" s="1" t="s">
        <v>78</v>
      </c>
      <c r="C35" s="14">
        <v>999.96</v>
      </c>
      <c r="D35" s="14">
        <v>166.66</v>
      </c>
      <c r="E35" s="14">
        <v>0</v>
      </c>
      <c r="F35" s="14">
        <v>0</v>
      </c>
      <c r="G35" s="14">
        <v>0</v>
      </c>
      <c r="H35" s="14">
        <v>1166.6199999999999</v>
      </c>
      <c r="I35" s="14">
        <v>0</v>
      </c>
      <c r="J35" s="14">
        <v>0</v>
      </c>
      <c r="K35" s="14">
        <v>3.57</v>
      </c>
      <c r="L35" s="14">
        <v>28.96</v>
      </c>
      <c r="M35" s="14">
        <v>0</v>
      </c>
      <c r="N35" s="14">
        <v>0</v>
      </c>
      <c r="O35" s="14">
        <v>0</v>
      </c>
      <c r="P35" s="14">
        <v>0.09</v>
      </c>
      <c r="Q35" s="14">
        <v>0</v>
      </c>
      <c r="R35" s="14">
        <v>0</v>
      </c>
      <c r="S35" s="14">
        <v>0</v>
      </c>
      <c r="T35" s="14">
        <v>0</v>
      </c>
      <c r="U35" s="14">
        <v>32.619999999999997</v>
      </c>
      <c r="V35" s="14">
        <v>1134</v>
      </c>
    </row>
    <row r="36" spans="1:22">
      <c r="A36" s="2" t="s">
        <v>79</v>
      </c>
      <c r="B36" s="1" t="s">
        <v>80</v>
      </c>
      <c r="C36" s="14">
        <v>733.35</v>
      </c>
      <c r="D36" s="14">
        <v>122.22</v>
      </c>
      <c r="E36" s="14">
        <v>0</v>
      </c>
      <c r="F36" s="14">
        <v>0</v>
      </c>
      <c r="G36" s="14">
        <v>0</v>
      </c>
      <c r="H36" s="14">
        <v>855.57</v>
      </c>
      <c r="I36" s="14">
        <v>0</v>
      </c>
      <c r="J36" s="14">
        <v>0</v>
      </c>
      <c r="K36" s="14">
        <v>0</v>
      </c>
      <c r="L36" s="14">
        <v>89.34</v>
      </c>
      <c r="M36" s="14">
        <v>0</v>
      </c>
      <c r="N36" s="14">
        <v>0</v>
      </c>
      <c r="O36" s="14">
        <v>0</v>
      </c>
      <c r="P36" s="14">
        <v>0.06</v>
      </c>
      <c r="Q36" s="14">
        <v>0</v>
      </c>
      <c r="R36" s="14">
        <v>0</v>
      </c>
      <c r="S36" s="14">
        <v>0</v>
      </c>
      <c r="T36" s="14">
        <v>0</v>
      </c>
      <c r="U36" s="14">
        <v>50.97</v>
      </c>
      <c r="V36" s="14">
        <v>804.6</v>
      </c>
    </row>
    <row r="37" spans="1:22">
      <c r="A37" s="2" t="s">
        <v>81</v>
      </c>
      <c r="B37" s="1" t="s">
        <v>82</v>
      </c>
      <c r="C37" s="14">
        <v>880.02</v>
      </c>
      <c r="D37" s="14">
        <v>146.66999999999999</v>
      </c>
      <c r="E37" s="14">
        <v>0</v>
      </c>
      <c r="F37" s="14">
        <v>0</v>
      </c>
      <c r="G37" s="14">
        <v>0</v>
      </c>
      <c r="H37" s="14">
        <v>1026.69</v>
      </c>
      <c r="I37" s="14">
        <v>0</v>
      </c>
      <c r="J37" s="14">
        <v>0</v>
      </c>
      <c r="K37" s="14">
        <v>0</v>
      </c>
      <c r="L37" s="14">
        <v>25.48</v>
      </c>
      <c r="M37" s="14">
        <v>0</v>
      </c>
      <c r="N37" s="14">
        <v>0</v>
      </c>
      <c r="O37" s="14">
        <v>0</v>
      </c>
      <c r="P37" s="14">
        <v>0.02</v>
      </c>
      <c r="Q37" s="14">
        <v>0</v>
      </c>
      <c r="R37" s="14">
        <v>0</v>
      </c>
      <c r="S37" s="14">
        <v>0</v>
      </c>
      <c r="T37" s="14">
        <v>0</v>
      </c>
      <c r="U37" s="14">
        <v>7.09</v>
      </c>
      <c r="V37" s="14">
        <v>1019.6</v>
      </c>
    </row>
    <row r="38" spans="1:22">
      <c r="A38" s="2" t="s">
        <v>83</v>
      </c>
      <c r="B38" s="1" t="s">
        <v>84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0</v>
      </c>
      <c r="J38" s="14">
        <v>0</v>
      </c>
      <c r="K38" s="14">
        <v>0</v>
      </c>
      <c r="L38" s="14">
        <v>156.97</v>
      </c>
      <c r="M38" s="14">
        <v>0</v>
      </c>
      <c r="N38" s="14">
        <v>0</v>
      </c>
      <c r="O38" s="14">
        <v>0</v>
      </c>
      <c r="P38" s="15">
        <v>-7.0000000000000007E-2</v>
      </c>
      <c r="Q38" s="14">
        <v>0</v>
      </c>
      <c r="R38" s="14">
        <v>0</v>
      </c>
      <c r="S38" s="14">
        <v>0</v>
      </c>
      <c r="T38" s="14">
        <v>0</v>
      </c>
      <c r="U38" s="14">
        <v>138.49</v>
      </c>
      <c r="V38" s="14">
        <v>888.2</v>
      </c>
    </row>
    <row r="39" spans="1:22">
      <c r="A39" s="2" t="s">
        <v>85</v>
      </c>
      <c r="B39" s="1" t="s">
        <v>86</v>
      </c>
      <c r="C39" s="14">
        <v>1602</v>
      </c>
      <c r="D39" s="14">
        <v>267</v>
      </c>
      <c r="E39" s="14">
        <v>0</v>
      </c>
      <c r="F39" s="14">
        <v>0</v>
      </c>
      <c r="G39" s="14">
        <v>0</v>
      </c>
      <c r="H39" s="14">
        <v>1869</v>
      </c>
      <c r="I39" s="14">
        <v>0</v>
      </c>
      <c r="J39" s="14">
        <v>0</v>
      </c>
      <c r="K39" s="14">
        <v>163.25</v>
      </c>
      <c r="L39" s="14">
        <v>63.13</v>
      </c>
      <c r="M39" s="14">
        <v>0</v>
      </c>
      <c r="N39" s="14">
        <v>0</v>
      </c>
      <c r="O39" s="14">
        <v>0</v>
      </c>
      <c r="P39" s="14">
        <v>0.02</v>
      </c>
      <c r="Q39" s="14">
        <v>0</v>
      </c>
      <c r="R39" s="14">
        <v>0</v>
      </c>
      <c r="S39" s="14">
        <v>0</v>
      </c>
      <c r="T39" s="14">
        <v>0</v>
      </c>
      <c r="U39" s="14">
        <v>226.4</v>
      </c>
      <c r="V39" s="14">
        <v>1642.6</v>
      </c>
    </row>
    <row r="40" spans="1:22">
      <c r="A40" s="2" t="s">
        <v>87</v>
      </c>
      <c r="B40" s="1" t="s">
        <v>88</v>
      </c>
      <c r="C40" s="14">
        <v>880.02</v>
      </c>
      <c r="D40" s="14">
        <v>146.66999999999999</v>
      </c>
      <c r="E40" s="14">
        <v>5000</v>
      </c>
      <c r="F40" s="14">
        <v>0</v>
      </c>
      <c r="G40" s="14">
        <v>0</v>
      </c>
      <c r="H40" s="14">
        <v>6026.69</v>
      </c>
      <c r="I40" s="14">
        <v>0</v>
      </c>
      <c r="J40" s="14">
        <v>0</v>
      </c>
      <c r="K40" s="14">
        <v>1058.78</v>
      </c>
      <c r="L40" s="14">
        <v>109.62</v>
      </c>
      <c r="M40" s="14">
        <v>0</v>
      </c>
      <c r="N40" s="14">
        <v>0</v>
      </c>
      <c r="O40" s="14">
        <v>0</v>
      </c>
      <c r="P40" s="14">
        <v>0.09</v>
      </c>
      <c r="Q40" s="14">
        <v>0</v>
      </c>
      <c r="R40" s="14">
        <v>0</v>
      </c>
      <c r="S40" s="14">
        <v>0</v>
      </c>
      <c r="T40" s="14">
        <v>0</v>
      </c>
      <c r="U40" s="14">
        <v>1168.49</v>
      </c>
      <c r="V40" s="14">
        <v>4858.2</v>
      </c>
    </row>
    <row r="41" spans="1:22">
      <c r="A41" s="2" t="s">
        <v>89</v>
      </c>
      <c r="B41" s="1" t="s">
        <v>90</v>
      </c>
      <c r="C41" s="14">
        <v>1400.04</v>
      </c>
      <c r="D41" s="14">
        <v>233.34</v>
      </c>
      <c r="E41" s="14">
        <v>0</v>
      </c>
      <c r="F41" s="14">
        <v>0</v>
      </c>
      <c r="G41" s="14">
        <v>0</v>
      </c>
      <c r="H41" s="14">
        <v>1633.38</v>
      </c>
      <c r="I41" s="14">
        <v>0</v>
      </c>
      <c r="J41" s="14">
        <v>0</v>
      </c>
      <c r="K41" s="14">
        <v>70.78</v>
      </c>
      <c r="L41" s="14">
        <v>225.42</v>
      </c>
      <c r="M41" s="14">
        <v>0</v>
      </c>
      <c r="N41" s="14">
        <v>0</v>
      </c>
      <c r="O41" s="14">
        <v>0</v>
      </c>
      <c r="P41" s="15">
        <v>-0.02</v>
      </c>
      <c r="Q41" s="14">
        <v>0</v>
      </c>
      <c r="R41" s="14">
        <v>0</v>
      </c>
      <c r="S41" s="14">
        <v>0</v>
      </c>
      <c r="T41" s="14">
        <v>0</v>
      </c>
      <c r="U41" s="14">
        <v>296.18</v>
      </c>
      <c r="V41" s="14">
        <v>1337.2</v>
      </c>
    </row>
    <row r="42" spans="1:22">
      <c r="A42" s="2" t="s">
        <v>91</v>
      </c>
      <c r="B42" s="1" t="s">
        <v>92</v>
      </c>
      <c r="C42" s="14">
        <v>876.48</v>
      </c>
      <c r="D42" s="14">
        <v>146.08000000000001</v>
      </c>
      <c r="E42" s="14">
        <v>0</v>
      </c>
      <c r="F42" s="14">
        <v>0</v>
      </c>
      <c r="G42" s="14">
        <v>0</v>
      </c>
      <c r="H42" s="14">
        <v>1022.56</v>
      </c>
      <c r="I42" s="14">
        <v>0</v>
      </c>
      <c r="J42" s="14">
        <v>0</v>
      </c>
      <c r="K42" s="14">
        <v>0</v>
      </c>
      <c r="L42" s="14">
        <v>57.02</v>
      </c>
      <c r="M42" s="14">
        <v>0</v>
      </c>
      <c r="N42" s="14">
        <v>0</v>
      </c>
      <c r="O42" s="14">
        <v>0</v>
      </c>
      <c r="P42" s="15">
        <v>-0.1</v>
      </c>
      <c r="Q42" s="14">
        <v>0</v>
      </c>
      <c r="R42" s="14">
        <v>0</v>
      </c>
      <c r="S42" s="14">
        <v>0</v>
      </c>
      <c r="T42" s="14">
        <v>0</v>
      </c>
      <c r="U42" s="14">
        <v>31.56</v>
      </c>
      <c r="V42" s="14">
        <v>991</v>
      </c>
    </row>
    <row r="43" spans="1:22">
      <c r="A43" s="2" t="s">
        <v>93</v>
      </c>
      <c r="B43" s="1" t="s">
        <v>94</v>
      </c>
      <c r="C43" s="14">
        <v>876.48</v>
      </c>
      <c r="D43" s="14">
        <v>146.08000000000001</v>
      </c>
      <c r="E43" s="14">
        <v>0</v>
      </c>
      <c r="F43" s="14">
        <v>0</v>
      </c>
      <c r="G43" s="14">
        <v>0</v>
      </c>
      <c r="H43" s="14">
        <v>1022.56</v>
      </c>
      <c r="I43" s="14">
        <v>0</v>
      </c>
      <c r="J43" s="14">
        <v>0</v>
      </c>
      <c r="K43" s="14">
        <v>0</v>
      </c>
      <c r="L43" s="14">
        <v>134.6</v>
      </c>
      <c r="M43" s="14">
        <v>0</v>
      </c>
      <c r="N43" s="14">
        <v>260</v>
      </c>
      <c r="O43" s="14">
        <v>0</v>
      </c>
      <c r="P43" s="14">
        <v>0.12</v>
      </c>
      <c r="Q43" s="14">
        <v>0</v>
      </c>
      <c r="R43" s="14">
        <v>0</v>
      </c>
      <c r="S43" s="14">
        <v>0</v>
      </c>
      <c r="T43" s="14">
        <v>0</v>
      </c>
      <c r="U43" s="14">
        <v>369.36</v>
      </c>
      <c r="V43" s="14">
        <v>653.20000000000005</v>
      </c>
    </row>
    <row r="44" spans="1:22">
      <c r="A44" s="2" t="s">
        <v>95</v>
      </c>
      <c r="B44" s="1" t="s">
        <v>96</v>
      </c>
      <c r="C44" s="14">
        <v>1399.98</v>
      </c>
      <c r="D44" s="14">
        <v>233.33</v>
      </c>
      <c r="E44" s="14">
        <v>0</v>
      </c>
      <c r="F44" s="14">
        <v>0</v>
      </c>
      <c r="G44" s="14">
        <v>0</v>
      </c>
      <c r="H44" s="14">
        <v>1633.31</v>
      </c>
      <c r="I44" s="14">
        <v>0</v>
      </c>
      <c r="J44" s="14">
        <v>0</v>
      </c>
      <c r="K44" s="14">
        <v>70.77</v>
      </c>
      <c r="L44" s="14">
        <v>41.04</v>
      </c>
      <c r="M44" s="14">
        <v>0</v>
      </c>
      <c r="N44" s="14">
        <v>0</v>
      </c>
      <c r="O44" s="14">
        <v>0</v>
      </c>
      <c r="P44" s="15">
        <v>-0.1</v>
      </c>
      <c r="Q44" s="14">
        <v>0</v>
      </c>
      <c r="R44" s="14">
        <v>0</v>
      </c>
      <c r="S44" s="14">
        <v>0</v>
      </c>
      <c r="T44" s="14">
        <v>0</v>
      </c>
      <c r="U44" s="14">
        <v>111.71</v>
      </c>
      <c r="V44" s="14">
        <v>1521.6</v>
      </c>
    </row>
    <row r="45" spans="1:22">
      <c r="A45" s="2" t="s">
        <v>97</v>
      </c>
      <c r="B45" s="1" t="s">
        <v>98</v>
      </c>
      <c r="C45" s="14">
        <v>999.66</v>
      </c>
      <c r="D45" s="14">
        <v>166.61</v>
      </c>
      <c r="E45" s="14">
        <v>2578.5700000000002</v>
      </c>
      <c r="F45" s="14">
        <v>0</v>
      </c>
      <c r="G45" s="14">
        <v>0</v>
      </c>
      <c r="H45" s="14">
        <v>3744.84</v>
      </c>
      <c r="I45" s="14">
        <v>0</v>
      </c>
      <c r="J45" s="14">
        <v>0</v>
      </c>
      <c r="K45" s="14">
        <v>544.51</v>
      </c>
      <c r="L45" s="14">
        <v>121.54</v>
      </c>
      <c r="M45" s="14">
        <v>0</v>
      </c>
      <c r="N45" s="14">
        <v>0</v>
      </c>
      <c r="O45" s="14">
        <v>0</v>
      </c>
      <c r="P45" s="15">
        <v>-0.01</v>
      </c>
      <c r="Q45" s="14">
        <v>0</v>
      </c>
      <c r="R45" s="14">
        <v>0</v>
      </c>
      <c r="S45" s="14">
        <v>0</v>
      </c>
      <c r="T45" s="14">
        <v>0</v>
      </c>
      <c r="U45" s="14">
        <v>666.04</v>
      </c>
      <c r="V45" s="14">
        <v>3078.8</v>
      </c>
    </row>
    <row r="46" spans="1:22">
      <c r="A46" s="2" t="s">
        <v>99</v>
      </c>
      <c r="B46" s="1" t="s">
        <v>100</v>
      </c>
      <c r="C46" s="14">
        <v>880.02</v>
      </c>
      <c r="D46" s="14">
        <v>146.66999999999999</v>
      </c>
      <c r="E46" s="14">
        <v>5191.18</v>
      </c>
      <c r="F46" s="14">
        <v>0</v>
      </c>
      <c r="G46" s="14">
        <v>0</v>
      </c>
      <c r="H46" s="14">
        <v>6217.87</v>
      </c>
      <c r="I46" s="14">
        <v>0</v>
      </c>
      <c r="J46" s="14">
        <v>0</v>
      </c>
      <c r="K46" s="14">
        <v>1103.75</v>
      </c>
      <c r="L46" s="14">
        <v>112.9</v>
      </c>
      <c r="M46" s="14">
        <v>0</v>
      </c>
      <c r="N46" s="14">
        <v>0</v>
      </c>
      <c r="O46" s="14">
        <v>0</v>
      </c>
      <c r="P46" s="14">
        <v>0.02</v>
      </c>
      <c r="Q46" s="14">
        <v>0</v>
      </c>
      <c r="R46" s="14">
        <v>0</v>
      </c>
      <c r="S46" s="14">
        <v>0</v>
      </c>
      <c r="T46" s="14">
        <v>0</v>
      </c>
      <c r="U46" s="14">
        <v>1216.67</v>
      </c>
      <c r="V46" s="14">
        <v>5001.2</v>
      </c>
    </row>
    <row r="47" spans="1:22">
      <c r="A47" s="2" t="s">
        <v>101</v>
      </c>
      <c r="B47" s="1" t="s">
        <v>102</v>
      </c>
      <c r="C47" s="14">
        <v>586.67999999999995</v>
      </c>
      <c r="D47" s="14">
        <v>97.78</v>
      </c>
      <c r="E47" s="14">
        <v>0</v>
      </c>
      <c r="F47" s="14">
        <v>0</v>
      </c>
      <c r="G47" s="14">
        <v>0</v>
      </c>
      <c r="H47" s="14">
        <v>684.46</v>
      </c>
      <c r="I47" s="14">
        <v>0</v>
      </c>
      <c r="J47" s="14">
        <v>0</v>
      </c>
      <c r="K47" s="14">
        <v>0</v>
      </c>
      <c r="L47" s="14">
        <v>184.72</v>
      </c>
      <c r="M47" s="14">
        <v>0</v>
      </c>
      <c r="N47" s="14">
        <v>500</v>
      </c>
      <c r="O47" s="14">
        <v>0</v>
      </c>
      <c r="P47" s="14">
        <v>0.08</v>
      </c>
      <c r="Q47" s="14">
        <v>0</v>
      </c>
      <c r="R47" s="14">
        <v>0</v>
      </c>
      <c r="S47" s="14">
        <v>0</v>
      </c>
      <c r="T47" s="14">
        <v>0</v>
      </c>
      <c r="U47" s="14">
        <v>629.86</v>
      </c>
      <c r="V47" s="14">
        <v>54.6</v>
      </c>
    </row>
    <row r="48" spans="1:22">
      <c r="A48" s="2" t="s">
        <v>103</v>
      </c>
      <c r="B48" s="1" t="s">
        <v>104</v>
      </c>
      <c r="C48" s="14">
        <v>1602</v>
      </c>
      <c r="D48" s="14">
        <v>267</v>
      </c>
      <c r="E48" s="14">
        <v>0</v>
      </c>
      <c r="F48" s="14">
        <v>0</v>
      </c>
      <c r="G48" s="14">
        <v>0</v>
      </c>
      <c r="H48" s="14">
        <v>1869</v>
      </c>
      <c r="I48" s="14">
        <v>0</v>
      </c>
      <c r="J48" s="14">
        <v>0</v>
      </c>
      <c r="K48" s="14">
        <v>163.25</v>
      </c>
      <c r="L48" s="14">
        <v>47.95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211.2</v>
      </c>
      <c r="V48" s="14">
        <v>1657.8</v>
      </c>
    </row>
    <row r="49" spans="1:22">
      <c r="A49" s="2" t="s">
        <v>105</v>
      </c>
      <c r="B49" s="1" t="s">
        <v>106</v>
      </c>
      <c r="C49" s="14">
        <v>833.05</v>
      </c>
      <c r="D49" s="14">
        <v>138.84</v>
      </c>
      <c r="E49" s="14">
        <v>3471.36</v>
      </c>
      <c r="F49" s="14">
        <v>0</v>
      </c>
      <c r="G49" s="14">
        <v>0</v>
      </c>
      <c r="H49" s="14">
        <v>4443.25</v>
      </c>
      <c r="I49" s="14">
        <v>0</v>
      </c>
      <c r="J49" s="14">
        <v>0</v>
      </c>
      <c r="K49" s="14">
        <v>693.69</v>
      </c>
      <c r="L49" s="14">
        <v>68.13</v>
      </c>
      <c r="M49" s="14">
        <v>0</v>
      </c>
      <c r="N49" s="14">
        <v>0</v>
      </c>
      <c r="O49" s="14">
        <v>0</v>
      </c>
      <c r="P49" s="14">
        <v>0.03</v>
      </c>
      <c r="Q49" s="14">
        <v>0</v>
      </c>
      <c r="R49" s="14">
        <v>0</v>
      </c>
      <c r="S49" s="14">
        <v>0</v>
      </c>
      <c r="T49" s="14">
        <v>0</v>
      </c>
      <c r="U49" s="14">
        <v>761.85</v>
      </c>
      <c r="V49" s="14">
        <v>3681.4</v>
      </c>
    </row>
    <row r="50" spans="1:22">
      <c r="A50" s="2" t="s">
        <v>107</v>
      </c>
      <c r="B50" s="1" t="s">
        <v>108</v>
      </c>
      <c r="C50" s="14">
        <v>999.66</v>
      </c>
      <c r="D50" s="14">
        <v>166.61</v>
      </c>
      <c r="E50" s="14">
        <v>1237.77</v>
      </c>
      <c r="F50" s="14">
        <v>0</v>
      </c>
      <c r="G50" s="14">
        <v>0</v>
      </c>
      <c r="H50" s="14">
        <v>2404.04</v>
      </c>
      <c r="I50" s="14">
        <v>0</v>
      </c>
      <c r="J50" s="14">
        <v>0</v>
      </c>
      <c r="K50" s="14">
        <v>258.11</v>
      </c>
      <c r="L50" s="14">
        <v>72.84</v>
      </c>
      <c r="M50" s="14">
        <v>0</v>
      </c>
      <c r="N50" s="14">
        <v>0</v>
      </c>
      <c r="O50" s="14">
        <v>0</v>
      </c>
      <c r="P50" s="14">
        <v>0.09</v>
      </c>
      <c r="Q50" s="14">
        <v>0</v>
      </c>
      <c r="R50" s="14">
        <v>0</v>
      </c>
      <c r="S50" s="14">
        <v>0</v>
      </c>
      <c r="T50" s="14">
        <v>0</v>
      </c>
      <c r="U50" s="14">
        <v>331.04</v>
      </c>
      <c r="V50" s="14">
        <v>2073</v>
      </c>
    </row>
    <row r="51" spans="1:22">
      <c r="A51" s="2" t="s">
        <v>109</v>
      </c>
      <c r="B51" s="1" t="s">
        <v>110</v>
      </c>
      <c r="C51" s="14">
        <v>880.02</v>
      </c>
      <c r="D51" s="14">
        <v>146.66999999999999</v>
      </c>
      <c r="E51" s="14">
        <v>0</v>
      </c>
      <c r="F51" s="14">
        <v>0</v>
      </c>
      <c r="G51" s="14">
        <v>0</v>
      </c>
      <c r="H51" s="14">
        <v>1026.69</v>
      </c>
      <c r="I51" s="14">
        <v>0</v>
      </c>
      <c r="J51" s="14">
        <v>0</v>
      </c>
      <c r="K51" s="14">
        <v>0</v>
      </c>
      <c r="L51" s="14">
        <v>155.88</v>
      </c>
      <c r="M51" s="14">
        <v>0</v>
      </c>
      <c r="N51" s="14">
        <v>500</v>
      </c>
      <c r="O51" s="14">
        <v>0</v>
      </c>
      <c r="P51" s="14">
        <v>0.02</v>
      </c>
      <c r="Q51" s="14">
        <v>0</v>
      </c>
      <c r="R51" s="14">
        <v>0</v>
      </c>
      <c r="S51" s="14">
        <v>0</v>
      </c>
      <c r="T51" s="14">
        <v>0</v>
      </c>
      <c r="U51" s="14">
        <v>637.49</v>
      </c>
      <c r="V51" s="14">
        <v>389.2</v>
      </c>
    </row>
    <row r="52" spans="1:22">
      <c r="A52" s="2" t="s">
        <v>111</v>
      </c>
      <c r="B52" s="1" t="s">
        <v>112</v>
      </c>
      <c r="C52" s="14">
        <v>1285.74</v>
      </c>
      <c r="D52" s="14">
        <v>214.29</v>
      </c>
      <c r="E52" s="14">
        <v>0</v>
      </c>
      <c r="F52" s="14">
        <v>0</v>
      </c>
      <c r="G52" s="14">
        <v>0</v>
      </c>
      <c r="H52" s="14">
        <v>1500.03</v>
      </c>
      <c r="I52" s="14">
        <v>0</v>
      </c>
      <c r="J52" s="14">
        <v>0</v>
      </c>
      <c r="K52" s="14">
        <v>56.27</v>
      </c>
      <c r="L52" s="14">
        <v>46.25</v>
      </c>
      <c r="M52" s="14">
        <v>0</v>
      </c>
      <c r="N52" s="14">
        <v>0</v>
      </c>
      <c r="O52" s="14">
        <v>0</v>
      </c>
      <c r="P52" s="14">
        <v>0.11</v>
      </c>
      <c r="Q52" s="14">
        <v>0</v>
      </c>
      <c r="R52" s="14">
        <v>0</v>
      </c>
      <c r="S52" s="14">
        <v>0</v>
      </c>
      <c r="T52" s="14">
        <v>0</v>
      </c>
      <c r="U52" s="14">
        <v>102.63</v>
      </c>
      <c r="V52" s="14">
        <v>1397.4</v>
      </c>
    </row>
    <row r="53" spans="1:22">
      <c r="A53" s="2" t="s">
        <v>113</v>
      </c>
      <c r="B53" s="1" t="s">
        <v>114</v>
      </c>
      <c r="C53" s="14">
        <v>1602</v>
      </c>
      <c r="D53" s="14">
        <v>267</v>
      </c>
      <c r="E53" s="14">
        <v>0</v>
      </c>
      <c r="F53" s="14">
        <v>0</v>
      </c>
      <c r="G53" s="14">
        <v>0</v>
      </c>
      <c r="H53" s="14">
        <v>1869</v>
      </c>
      <c r="I53" s="14">
        <v>355.52</v>
      </c>
      <c r="J53" s="14">
        <v>0</v>
      </c>
      <c r="K53" s="14">
        <v>163.25</v>
      </c>
      <c r="L53" s="14">
        <v>54.84</v>
      </c>
      <c r="M53" s="14">
        <v>0</v>
      </c>
      <c r="N53" s="14">
        <v>0</v>
      </c>
      <c r="O53" s="14">
        <v>0</v>
      </c>
      <c r="P53" s="15">
        <v>-0.01</v>
      </c>
      <c r="Q53" s="14">
        <v>0</v>
      </c>
      <c r="R53" s="14">
        <v>0</v>
      </c>
      <c r="S53" s="14">
        <v>0</v>
      </c>
      <c r="T53" s="14">
        <v>0</v>
      </c>
      <c r="U53" s="14">
        <v>573.6</v>
      </c>
      <c r="V53" s="14">
        <v>1295.4000000000001</v>
      </c>
    </row>
    <row r="54" spans="1:22">
      <c r="A54" s="2" t="s">
        <v>115</v>
      </c>
      <c r="B54" s="1" t="s">
        <v>116</v>
      </c>
      <c r="C54" s="14">
        <v>880.02</v>
      </c>
      <c r="D54" s="14">
        <v>146.66999999999999</v>
      </c>
      <c r="E54" s="14">
        <v>1485.69</v>
      </c>
      <c r="F54" s="14">
        <v>0</v>
      </c>
      <c r="G54" s="14">
        <v>0</v>
      </c>
      <c r="H54" s="14">
        <v>2512.38</v>
      </c>
      <c r="I54" s="14">
        <v>0</v>
      </c>
      <c r="J54" s="14">
        <v>0</v>
      </c>
      <c r="K54" s="14">
        <v>281.25</v>
      </c>
      <c r="L54" s="14">
        <v>133.99</v>
      </c>
      <c r="M54" s="14">
        <v>0</v>
      </c>
      <c r="N54" s="14">
        <v>1000</v>
      </c>
      <c r="O54" s="14">
        <v>0</v>
      </c>
      <c r="P54" s="15">
        <v>-0.06</v>
      </c>
      <c r="Q54" s="14">
        <v>0</v>
      </c>
      <c r="R54" s="14">
        <v>0</v>
      </c>
      <c r="S54" s="14">
        <v>0</v>
      </c>
      <c r="T54" s="14">
        <v>0</v>
      </c>
      <c r="U54" s="14">
        <v>1415.18</v>
      </c>
      <c r="V54" s="14">
        <v>1097.2</v>
      </c>
    </row>
    <row r="55" spans="1:22">
      <c r="A55" s="2" t="s">
        <v>117</v>
      </c>
      <c r="B55" s="1" t="s">
        <v>118</v>
      </c>
      <c r="C55" s="14">
        <v>999.66</v>
      </c>
      <c r="D55" s="14">
        <v>166.61</v>
      </c>
      <c r="E55" s="14">
        <v>1000</v>
      </c>
      <c r="F55" s="14">
        <v>0</v>
      </c>
      <c r="G55" s="14">
        <v>0</v>
      </c>
      <c r="H55" s="14">
        <v>2166.27</v>
      </c>
      <c r="I55" s="14">
        <v>0</v>
      </c>
      <c r="J55" s="14">
        <v>0</v>
      </c>
      <c r="K55" s="14">
        <v>214.38</v>
      </c>
      <c r="L55" s="14">
        <v>58.91</v>
      </c>
      <c r="M55" s="14">
        <v>0</v>
      </c>
      <c r="N55" s="14">
        <v>0</v>
      </c>
      <c r="O55" s="14">
        <v>0</v>
      </c>
      <c r="P55" s="14">
        <v>0.18</v>
      </c>
      <c r="Q55" s="14">
        <v>0</v>
      </c>
      <c r="R55" s="14">
        <v>0</v>
      </c>
      <c r="S55" s="14">
        <v>0</v>
      </c>
      <c r="T55" s="14">
        <v>0</v>
      </c>
      <c r="U55" s="14">
        <v>273.47000000000003</v>
      </c>
      <c r="V55" s="14">
        <v>1892.8</v>
      </c>
    </row>
    <row r="56" spans="1:22">
      <c r="A56" s="2" t="s">
        <v>119</v>
      </c>
      <c r="B56" s="1" t="s">
        <v>120</v>
      </c>
      <c r="C56" s="14">
        <v>799.98</v>
      </c>
      <c r="D56" s="14">
        <v>133.33000000000001</v>
      </c>
      <c r="E56" s="14">
        <v>1500</v>
      </c>
      <c r="F56" s="14">
        <v>0</v>
      </c>
      <c r="G56" s="14">
        <v>0</v>
      </c>
      <c r="H56" s="14">
        <v>2433.31</v>
      </c>
      <c r="I56" s="14">
        <v>0</v>
      </c>
      <c r="J56" s="14">
        <v>0</v>
      </c>
      <c r="K56" s="14">
        <v>264.37</v>
      </c>
      <c r="L56" s="14">
        <v>83.92</v>
      </c>
      <c r="M56" s="14">
        <v>0</v>
      </c>
      <c r="N56" s="14">
        <v>0</v>
      </c>
      <c r="O56" s="14">
        <v>0</v>
      </c>
      <c r="P56" s="14">
        <v>0.02</v>
      </c>
      <c r="Q56" s="14">
        <v>0</v>
      </c>
      <c r="R56" s="14">
        <v>0</v>
      </c>
      <c r="S56" s="14">
        <v>0</v>
      </c>
      <c r="T56" s="14">
        <v>0</v>
      </c>
      <c r="U56" s="14">
        <v>348.31</v>
      </c>
      <c r="V56" s="14">
        <v>2085</v>
      </c>
    </row>
    <row r="57" spans="1:22">
      <c r="A57" s="2" t="s">
        <v>121</v>
      </c>
      <c r="B57" s="1" t="s">
        <v>122</v>
      </c>
      <c r="C57" s="14">
        <v>880.02</v>
      </c>
      <c r="D57" s="14">
        <v>146.66999999999999</v>
      </c>
      <c r="E57" s="14">
        <v>5192.55</v>
      </c>
      <c r="F57" s="14">
        <v>0</v>
      </c>
      <c r="G57" s="14">
        <v>0</v>
      </c>
      <c r="H57" s="14">
        <v>6219.24</v>
      </c>
      <c r="I57" s="14">
        <v>0</v>
      </c>
      <c r="J57" s="14">
        <v>0</v>
      </c>
      <c r="K57" s="14">
        <v>1104.07</v>
      </c>
      <c r="L57" s="14">
        <v>87.54</v>
      </c>
      <c r="M57" s="14">
        <v>0</v>
      </c>
      <c r="N57" s="14">
        <v>0</v>
      </c>
      <c r="O57" s="14">
        <v>0</v>
      </c>
      <c r="P57" s="14">
        <v>0.03</v>
      </c>
      <c r="Q57" s="14">
        <v>0</v>
      </c>
      <c r="R57" s="14">
        <v>0</v>
      </c>
      <c r="S57" s="14">
        <v>0</v>
      </c>
      <c r="T57" s="14">
        <v>0</v>
      </c>
      <c r="U57" s="14">
        <v>1191.6400000000001</v>
      </c>
      <c r="V57" s="14">
        <v>5027.6000000000004</v>
      </c>
    </row>
    <row r="58" spans="1:22">
      <c r="A58" s="2" t="s">
        <v>123</v>
      </c>
      <c r="B58" s="1" t="s">
        <v>124</v>
      </c>
      <c r="C58" s="14">
        <v>880.02</v>
      </c>
      <c r="D58" s="14">
        <v>146.66999999999999</v>
      </c>
      <c r="E58" s="14">
        <v>0</v>
      </c>
      <c r="F58" s="14">
        <v>0</v>
      </c>
      <c r="G58" s="14">
        <v>0</v>
      </c>
      <c r="H58" s="14">
        <v>1026.69</v>
      </c>
      <c r="I58" s="14">
        <v>0</v>
      </c>
      <c r="J58" s="14">
        <v>0</v>
      </c>
      <c r="K58" s="14">
        <v>0</v>
      </c>
      <c r="L58" s="14">
        <v>47.47</v>
      </c>
      <c r="M58" s="14">
        <v>0</v>
      </c>
      <c r="N58" s="14">
        <v>0</v>
      </c>
      <c r="O58" s="14">
        <v>0</v>
      </c>
      <c r="P58" s="14">
        <v>0.03</v>
      </c>
      <c r="Q58" s="14">
        <v>0</v>
      </c>
      <c r="R58" s="14">
        <v>0</v>
      </c>
      <c r="S58" s="14">
        <v>0</v>
      </c>
      <c r="T58" s="14">
        <v>0</v>
      </c>
      <c r="U58" s="14">
        <v>29.09</v>
      </c>
      <c r="V58" s="14">
        <v>997.6</v>
      </c>
    </row>
    <row r="59" spans="1:22">
      <c r="A59" s="2" t="s">
        <v>125</v>
      </c>
      <c r="B59" s="1" t="s">
        <v>126</v>
      </c>
      <c r="C59" s="14">
        <v>1400.04</v>
      </c>
      <c r="D59" s="14">
        <v>233.34</v>
      </c>
      <c r="E59" s="14">
        <v>0</v>
      </c>
      <c r="F59" s="14">
        <v>0</v>
      </c>
      <c r="G59" s="14">
        <v>0</v>
      </c>
      <c r="H59" s="14">
        <v>1633.38</v>
      </c>
      <c r="I59" s="14">
        <v>0</v>
      </c>
      <c r="J59" s="14">
        <v>208.65</v>
      </c>
      <c r="K59" s="14">
        <v>70.78</v>
      </c>
      <c r="L59" s="14">
        <v>129.87</v>
      </c>
      <c r="M59" s="14">
        <v>0</v>
      </c>
      <c r="N59" s="14">
        <v>205</v>
      </c>
      <c r="O59" s="14">
        <v>0</v>
      </c>
      <c r="P59" s="14">
        <v>0.08</v>
      </c>
      <c r="Q59" s="14">
        <v>0</v>
      </c>
      <c r="R59" s="14">
        <v>0</v>
      </c>
      <c r="S59" s="14">
        <v>0</v>
      </c>
      <c r="T59" s="14">
        <v>0</v>
      </c>
      <c r="U59" s="14">
        <v>614.38</v>
      </c>
      <c r="V59" s="14">
        <v>1019</v>
      </c>
    </row>
    <row r="60" spans="1:22">
      <c r="A60" s="2" t="s">
        <v>127</v>
      </c>
      <c r="B60" s="1" t="s">
        <v>128</v>
      </c>
      <c r="C60" s="14">
        <v>799.98</v>
      </c>
      <c r="D60" s="14">
        <v>133.33000000000001</v>
      </c>
      <c r="E60" s="14">
        <v>1890</v>
      </c>
      <c r="F60" s="14">
        <v>0</v>
      </c>
      <c r="G60" s="14">
        <v>0</v>
      </c>
      <c r="H60" s="14">
        <v>2823.31</v>
      </c>
      <c r="I60" s="14">
        <v>0</v>
      </c>
      <c r="J60" s="14">
        <v>0</v>
      </c>
      <c r="K60" s="14">
        <v>347.67</v>
      </c>
      <c r="L60" s="14">
        <v>79.97</v>
      </c>
      <c r="M60" s="14">
        <v>0</v>
      </c>
      <c r="N60" s="14">
        <v>0</v>
      </c>
      <c r="O60" s="14">
        <v>0</v>
      </c>
      <c r="P60" s="14">
        <v>7.0000000000000007E-2</v>
      </c>
      <c r="Q60" s="14">
        <v>0</v>
      </c>
      <c r="R60" s="14">
        <v>0</v>
      </c>
      <c r="S60" s="14">
        <v>0</v>
      </c>
      <c r="T60" s="14">
        <v>0</v>
      </c>
      <c r="U60" s="14">
        <v>427.71</v>
      </c>
      <c r="V60" s="14">
        <v>2395.6</v>
      </c>
    </row>
    <row r="61" spans="1:22">
      <c r="A61" s="2" t="s">
        <v>129</v>
      </c>
      <c r="B61" s="1" t="s">
        <v>130</v>
      </c>
      <c r="C61" s="14">
        <v>999.66</v>
      </c>
      <c r="D61" s="14">
        <v>166.61</v>
      </c>
      <c r="E61" s="14">
        <v>3400.82</v>
      </c>
      <c r="F61" s="14">
        <v>0</v>
      </c>
      <c r="G61" s="14">
        <v>0</v>
      </c>
      <c r="H61" s="14">
        <v>4567.09</v>
      </c>
      <c r="I61" s="14">
        <v>0</v>
      </c>
      <c r="J61" s="14">
        <v>0</v>
      </c>
      <c r="K61" s="14">
        <v>720.14</v>
      </c>
      <c r="L61" s="14">
        <v>117.63</v>
      </c>
      <c r="M61" s="14">
        <v>0</v>
      </c>
      <c r="N61" s="14">
        <v>0</v>
      </c>
      <c r="O61" s="14">
        <v>0</v>
      </c>
      <c r="P61" s="15">
        <v>-0.08</v>
      </c>
      <c r="Q61" s="14">
        <v>0</v>
      </c>
      <c r="R61" s="14">
        <v>0</v>
      </c>
      <c r="S61" s="14">
        <v>0</v>
      </c>
      <c r="T61" s="14">
        <v>0</v>
      </c>
      <c r="U61" s="14">
        <v>837.69</v>
      </c>
      <c r="V61" s="14">
        <v>3729.4</v>
      </c>
    </row>
    <row r="62" spans="1:22" s="7" customFormat="1">
      <c r="A62" s="17" t="s">
        <v>131</v>
      </c>
      <c r="C62" s="7" t="s">
        <v>132</v>
      </c>
      <c r="D62" s="7" t="s">
        <v>132</v>
      </c>
      <c r="E62" s="7" t="s">
        <v>132</v>
      </c>
      <c r="F62" s="7" t="s">
        <v>132</v>
      </c>
      <c r="G62" s="7" t="s">
        <v>132</v>
      </c>
      <c r="H62" s="7" t="s">
        <v>132</v>
      </c>
      <c r="I62" s="7" t="s">
        <v>132</v>
      </c>
      <c r="J62" s="7" t="s">
        <v>132</v>
      </c>
      <c r="K62" s="7" t="s">
        <v>132</v>
      </c>
      <c r="L62" s="7" t="s">
        <v>132</v>
      </c>
      <c r="M62" s="7" t="s">
        <v>132</v>
      </c>
      <c r="N62" s="7" t="s">
        <v>132</v>
      </c>
      <c r="O62" s="7" t="s">
        <v>132</v>
      </c>
      <c r="P62" s="7" t="s">
        <v>132</v>
      </c>
      <c r="Q62" s="7" t="s">
        <v>132</v>
      </c>
      <c r="R62" s="7" t="s">
        <v>132</v>
      </c>
      <c r="S62" s="7" t="s">
        <v>132</v>
      </c>
      <c r="T62" s="7" t="s">
        <v>132</v>
      </c>
      <c r="U62" s="7" t="s">
        <v>132</v>
      </c>
      <c r="V62" s="7" t="s">
        <v>132</v>
      </c>
    </row>
    <row r="63" spans="1:22">
      <c r="C63" s="19">
        <v>60641.34</v>
      </c>
      <c r="D63" s="19">
        <v>10071.16</v>
      </c>
      <c r="E63" s="19">
        <v>95812.68</v>
      </c>
      <c r="F63" s="19">
        <v>0</v>
      </c>
      <c r="G63" s="19">
        <v>0</v>
      </c>
      <c r="H63" s="19">
        <v>166525.18</v>
      </c>
      <c r="I63" s="19">
        <v>5233.8599999999997</v>
      </c>
      <c r="J63" s="19">
        <v>566.99</v>
      </c>
      <c r="K63" s="19">
        <v>26239.39</v>
      </c>
      <c r="L63" s="19">
        <v>5093.13</v>
      </c>
      <c r="M63" s="19">
        <v>0</v>
      </c>
      <c r="N63" s="19">
        <v>4465</v>
      </c>
      <c r="O63" s="19">
        <v>0</v>
      </c>
      <c r="P63" s="19">
        <v>0.74</v>
      </c>
      <c r="Q63" s="19">
        <v>2081.88</v>
      </c>
      <c r="R63" s="19">
        <v>0</v>
      </c>
      <c r="S63" s="19">
        <v>1300</v>
      </c>
      <c r="T63" s="19">
        <v>1241.3699999999999</v>
      </c>
      <c r="U63" s="19">
        <v>45773.98</v>
      </c>
      <c r="V63" s="19">
        <v>120751.2</v>
      </c>
    </row>
    <row r="65" spans="1:22">
      <c r="A65" s="12" t="s">
        <v>133</v>
      </c>
    </row>
    <row r="66" spans="1:22">
      <c r="A66" s="2" t="s">
        <v>134</v>
      </c>
      <c r="B66" s="1" t="s">
        <v>135</v>
      </c>
      <c r="C66" s="14">
        <v>572.46</v>
      </c>
      <c r="D66" s="14">
        <v>95.41</v>
      </c>
      <c r="E66" s="14">
        <v>1467.92</v>
      </c>
      <c r="F66" s="14">
        <v>0</v>
      </c>
      <c r="G66" s="14">
        <v>0</v>
      </c>
      <c r="H66" s="14">
        <v>2135.79</v>
      </c>
      <c r="I66" s="14">
        <v>0</v>
      </c>
      <c r="J66" s="14">
        <v>0</v>
      </c>
      <c r="K66" s="14">
        <v>208.92</v>
      </c>
      <c r="L66" s="14">
        <v>78.900000000000006</v>
      </c>
      <c r="M66" s="14">
        <v>21.36</v>
      </c>
      <c r="N66" s="14">
        <v>0</v>
      </c>
      <c r="O66" s="14">
        <v>104.65</v>
      </c>
      <c r="P66" s="14">
        <v>0.09</v>
      </c>
      <c r="Q66" s="14">
        <v>0</v>
      </c>
      <c r="R66" s="14">
        <v>0</v>
      </c>
      <c r="S66" s="14">
        <v>0</v>
      </c>
      <c r="T66" s="14">
        <v>134.66999999999999</v>
      </c>
      <c r="U66" s="14">
        <v>548.59</v>
      </c>
      <c r="V66" s="14">
        <v>1587.2</v>
      </c>
    </row>
    <row r="67" spans="1:22">
      <c r="A67" s="2" t="s">
        <v>136</v>
      </c>
      <c r="B67" s="1" t="s">
        <v>137</v>
      </c>
      <c r="C67" s="14">
        <v>537.54</v>
      </c>
      <c r="D67" s="14">
        <v>89.59</v>
      </c>
      <c r="E67" s="14">
        <v>5111.12</v>
      </c>
      <c r="F67" s="14">
        <v>0</v>
      </c>
      <c r="G67" s="14">
        <v>0</v>
      </c>
      <c r="H67" s="14">
        <v>5738.25</v>
      </c>
      <c r="I67" s="14">
        <v>0</v>
      </c>
      <c r="J67" s="14">
        <v>0</v>
      </c>
      <c r="K67" s="14">
        <v>990.94</v>
      </c>
      <c r="L67" s="14">
        <v>158.38</v>
      </c>
      <c r="M67" s="14">
        <v>57.38</v>
      </c>
      <c r="N67" s="14">
        <v>0</v>
      </c>
      <c r="O67" s="14">
        <v>281.17</v>
      </c>
      <c r="P67" s="15">
        <v>-0.02</v>
      </c>
      <c r="Q67" s="14">
        <v>0</v>
      </c>
      <c r="R67" s="14">
        <v>0</v>
      </c>
      <c r="S67" s="14">
        <v>0</v>
      </c>
      <c r="T67" s="14">
        <v>0</v>
      </c>
      <c r="U67" s="14">
        <v>1487.85</v>
      </c>
      <c r="V67" s="14">
        <v>4250.3999999999996</v>
      </c>
    </row>
    <row r="68" spans="1:22">
      <c r="A68" s="2" t="s">
        <v>138</v>
      </c>
      <c r="B68" s="1" t="s">
        <v>139</v>
      </c>
      <c r="C68" s="14">
        <v>537.54</v>
      </c>
      <c r="D68" s="14">
        <v>89.59</v>
      </c>
      <c r="E68" s="14">
        <v>663.38</v>
      </c>
      <c r="F68" s="14">
        <v>0</v>
      </c>
      <c r="G68" s="14">
        <v>0</v>
      </c>
      <c r="H68" s="14">
        <v>1290.51</v>
      </c>
      <c r="I68" s="14">
        <v>0</v>
      </c>
      <c r="J68" s="14">
        <v>0</v>
      </c>
      <c r="K68" s="14">
        <v>24.01</v>
      </c>
      <c r="L68" s="14">
        <v>75.67</v>
      </c>
      <c r="M68" s="14">
        <v>12.91</v>
      </c>
      <c r="N68" s="14">
        <v>0</v>
      </c>
      <c r="O68" s="14">
        <v>63.23</v>
      </c>
      <c r="P68" s="15">
        <v>-0.09</v>
      </c>
      <c r="Q68" s="14">
        <v>0</v>
      </c>
      <c r="R68" s="14">
        <v>0</v>
      </c>
      <c r="S68" s="14">
        <v>300</v>
      </c>
      <c r="T68" s="14">
        <v>275.38</v>
      </c>
      <c r="U68" s="14">
        <v>751.11</v>
      </c>
      <c r="V68" s="14">
        <v>539.4</v>
      </c>
    </row>
    <row r="69" spans="1:22">
      <c r="A69" s="2" t="s">
        <v>140</v>
      </c>
      <c r="B69" s="1" t="s">
        <v>141</v>
      </c>
      <c r="C69" s="14">
        <v>480.24</v>
      </c>
      <c r="D69" s="14">
        <v>80.040000000000006</v>
      </c>
      <c r="E69" s="14">
        <v>697.6</v>
      </c>
      <c r="F69" s="14">
        <v>0</v>
      </c>
      <c r="G69" s="14">
        <v>0</v>
      </c>
      <c r="H69" s="14">
        <v>1257.8800000000001</v>
      </c>
      <c r="I69" s="14">
        <v>0</v>
      </c>
      <c r="J69" s="14">
        <v>0</v>
      </c>
      <c r="K69" s="14">
        <v>20.46</v>
      </c>
      <c r="L69" s="14">
        <v>35.729999999999997</v>
      </c>
      <c r="M69" s="14">
        <v>12.58</v>
      </c>
      <c r="N69" s="14">
        <v>0</v>
      </c>
      <c r="O69" s="14">
        <v>61.64</v>
      </c>
      <c r="P69" s="14">
        <v>7.0000000000000007E-2</v>
      </c>
      <c r="Q69" s="14">
        <v>0</v>
      </c>
      <c r="R69" s="14">
        <v>0</v>
      </c>
      <c r="S69" s="14">
        <v>0</v>
      </c>
      <c r="T69" s="14">
        <v>0</v>
      </c>
      <c r="U69" s="14">
        <v>130.47999999999999</v>
      </c>
      <c r="V69" s="14">
        <v>1127.4000000000001</v>
      </c>
    </row>
    <row r="70" spans="1:22">
      <c r="A70" s="2" t="s">
        <v>142</v>
      </c>
      <c r="B70" s="1" t="s">
        <v>143</v>
      </c>
      <c r="C70" s="14">
        <v>480.24</v>
      </c>
      <c r="D70" s="14">
        <v>80.040000000000006</v>
      </c>
      <c r="E70" s="14">
        <v>2304.9</v>
      </c>
      <c r="F70" s="14">
        <v>0</v>
      </c>
      <c r="G70" s="14">
        <v>0</v>
      </c>
      <c r="H70" s="14">
        <v>2865.18</v>
      </c>
      <c r="I70" s="14">
        <v>0</v>
      </c>
      <c r="J70" s="14">
        <v>0</v>
      </c>
      <c r="K70" s="14">
        <v>356.61</v>
      </c>
      <c r="L70" s="14">
        <v>119.88</v>
      </c>
      <c r="M70" s="14">
        <v>28.65</v>
      </c>
      <c r="N70" s="14">
        <v>0</v>
      </c>
      <c r="O70" s="14">
        <v>140.38999999999999</v>
      </c>
      <c r="P70" s="14">
        <v>0.05</v>
      </c>
      <c r="Q70" s="14">
        <v>0</v>
      </c>
      <c r="R70" s="14">
        <v>0</v>
      </c>
      <c r="S70" s="14">
        <v>700</v>
      </c>
      <c r="T70" s="14">
        <v>0</v>
      </c>
      <c r="U70" s="14">
        <v>1345.58</v>
      </c>
      <c r="V70" s="14">
        <v>1519.6</v>
      </c>
    </row>
    <row r="71" spans="1:22">
      <c r="A71" s="2" t="s">
        <v>144</v>
      </c>
      <c r="B71" s="1" t="s">
        <v>145</v>
      </c>
      <c r="C71" s="14">
        <v>633.6</v>
      </c>
      <c r="D71" s="14">
        <v>105.6</v>
      </c>
      <c r="E71" s="14">
        <v>77.73</v>
      </c>
      <c r="F71" s="14">
        <v>0</v>
      </c>
      <c r="G71" s="14">
        <v>0</v>
      </c>
      <c r="H71" s="14">
        <v>816.93</v>
      </c>
      <c r="I71" s="14">
        <v>0</v>
      </c>
      <c r="J71" s="14">
        <v>0</v>
      </c>
      <c r="K71" s="14">
        <v>0</v>
      </c>
      <c r="L71" s="14">
        <v>76.989999999999995</v>
      </c>
      <c r="M71" s="14">
        <v>0</v>
      </c>
      <c r="N71" s="14">
        <v>0</v>
      </c>
      <c r="O71" s="14">
        <v>0</v>
      </c>
      <c r="P71" s="14">
        <v>0.04</v>
      </c>
      <c r="Q71" s="14">
        <v>0</v>
      </c>
      <c r="R71" s="14">
        <v>0</v>
      </c>
      <c r="S71" s="14">
        <v>0</v>
      </c>
      <c r="T71" s="14">
        <v>0</v>
      </c>
      <c r="U71" s="14">
        <v>36.130000000000003</v>
      </c>
      <c r="V71" s="14">
        <v>780.8</v>
      </c>
    </row>
    <row r="72" spans="1:22">
      <c r="A72" s="2" t="s">
        <v>146</v>
      </c>
      <c r="B72" s="1" t="s">
        <v>147</v>
      </c>
      <c r="C72" s="14">
        <v>480.24</v>
      </c>
      <c r="D72" s="14">
        <v>80.040000000000006</v>
      </c>
      <c r="E72" s="14">
        <v>542.58000000000004</v>
      </c>
      <c r="F72" s="14">
        <v>0</v>
      </c>
      <c r="G72" s="14">
        <v>0</v>
      </c>
      <c r="H72" s="14">
        <v>1102.8599999999999</v>
      </c>
      <c r="I72" s="14">
        <v>0</v>
      </c>
      <c r="J72" s="14">
        <v>0</v>
      </c>
      <c r="K72" s="14">
        <v>0</v>
      </c>
      <c r="L72" s="14">
        <v>28.58</v>
      </c>
      <c r="M72" s="14">
        <v>11.03</v>
      </c>
      <c r="N72" s="14">
        <v>0</v>
      </c>
      <c r="O72" s="14">
        <v>54.04</v>
      </c>
      <c r="P72" s="15">
        <v>-0.02</v>
      </c>
      <c r="Q72" s="14">
        <v>0</v>
      </c>
      <c r="R72" s="14">
        <v>0</v>
      </c>
      <c r="S72" s="14">
        <v>0</v>
      </c>
      <c r="T72" s="14">
        <v>0</v>
      </c>
      <c r="U72" s="14">
        <v>90.26</v>
      </c>
      <c r="V72" s="14">
        <v>1012.6</v>
      </c>
    </row>
    <row r="73" spans="1:22">
      <c r="A73" s="2" t="s">
        <v>148</v>
      </c>
      <c r="B73" s="1" t="s">
        <v>149</v>
      </c>
      <c r="C73" s="14">
        <v>527.85</v>
      </c>
      <c r="D73" s="14">
        <v>87.97</v>
      </c>
      <c r="E73" s="14">
        <v>1632.64</v>
      </c>
      <c r="F73" s="14">
        <v>0</v>
      </c>
      <c r="G73" s="14">
        <v>0</v>
      </c>
      <c r="H73" s="14">
        <v>2248.46</v>
      </c>
      <c r="I73" s="14">
        <v>0</v>
      </c>
      <c r="J73" s="14">
        <v>0</v>
      </c>
      <c r="K73" s="14">
        <v>229.11</v>
      </c>
      <c r="L73" s="14">
        <v>71.489999999999995</v>
      </c>
      <c r="M73" s="14">
        <v>0</v>
      </c>
      <c r="N73" s="14">
        <v>0</v>
      </c>
      <c r="O73" s="14">
        <v>0</v>
      </c>
      <c r="P73" s="14">
        <v>0.06</v>
      </c>
      <c r="Q73" s="14">
        <v>0</v>
      </c>
      <c r="R73" s="14">
        <v>0</v>
      </c>
      <c r="S73" s="14">
        <v>150</v>
      </c>
      <c r="T73" s="14">
        <v>0</v>
      </c>
      <c r="U73" s="14">
        <v>450.66</v>
      </c>
      <c r="V73" s="14">
        <v>1797.8</v>
      </c>
    </row>
    <row r="74" spans="1:22">
      <c r="A74" s="2" t="s">
        <v>150</v>
      </c>
      <c r="B74" s="1" t="s">
        <v>151</v>
      </c>
      <c r="C74" s="14">
        <v>537.54</v>
      </c>
      <c r="D74" s="14">
        <v>89.59</v>
      </c>
      <c r="E74" s="14">
        <v>1161.07</v>
      </c>
      <c r="F74" s="14">
        <v>0</v>
      </c>
      <c r="G74" s="14">
        <v>0</v>
      </c>
      <c r="H74" s="14">
        <v>1788.2</v>
      </c>
      <c r="I74" s="14">
        <v>0</v>
      </c>
      <c r="J74" s="14">
        <v>0</v>
      </c>
      <c r="K74" s="14">
        <v>150.33000000000001</v>
      </c>
      <c r="L74" s="14">
        <v>81.650000000000006</v>
      </c>
      <c r="M74" s="14">
        <v>17.88</v>
      </c>
      <c r="N74" s="14">
        <v>0</v>
      </c>
      <c r="O74" s="14">
        <v>87.62</v>
      </c>
      <c r="P74" s="14">
        <v>0.11</v>
      </c>
      <c r="Q74" s="14">
        <v>0</v>
      </c>
      <c r="R74" s="14">
        <v>0</v>
      </c>
      <c r="S74" s="14">
        <v>500</v>
      </c>
      <c r="T74" s="14">
        <v>199.21</v>
      </c>
      <c r="U74" s="14">
        <v>1036.8</v>
      </c>
      <c r="V74" s="14">
        <v>751.4</v>
      </c>
    </row>
    <row r="75" spans="1:22">
      <c r="A75" s="2" t="s">
        <v>152</v>
      </c>
      <c r="B75" s="1" t="s">
        <v>153</v>
      </c>
      <c r="C75" s="14">
        <v>537.54</v>
      </c>
      <c r="D75" s="14">
        <v>89.59</v>
      </c>
      <c r="E75" s="14">
        <v>3062.79</v>
      </c>
      <c r="F75" s="14">
        <v>0</v>
      </c>
      <c r="G75" s="14">
        <v>0</v>
      </c>
      <c r="H75" s="14">
        <v>3689.92</v>
      </c>
      <c r="I75" s="14">
        <v>0</v>
      </c>
      <c r="J75" s="14">
        <v>0</v>
      </c>
      <c r="K75" s="14">
        <v>532.78</v>
      </c>
      <c r="L75" s="14">
        <v>150.75</v>
      </c>
      <c r="M75" s="14">
        <v>36.9</v>
      </c>
      <c r="N75" s="14">
        <v>0</v>
      </c>
      <c r="O75" s="14">
        <v>180.81</v>
      </c>
      <c r="P75" s="14">
        <v>0.08</v>
      </c>
      <c r="Q75" s="14">
        <v>0</v>
      </c>
      <c r="R75" s="14">
        <v>0</v>
      </c>
      <c r="S75" s="14">
        <v>1000</v>
      </c>
      <c r="T75" s="14">
        <v>0</v>
      </c>
      <c r="U75" s="14">
        <v>1901.32</v>
      </c>
      <c r="V75" s="14">
        <v>1788.6</v>
      </c>
    </row>
    <row r="76" spans="1:22">
      <c r="A76" s="2" t="s">
        <v>154</v>
      </c>
      <c r="B76" s="1" t="s">
        <v>155</v>
      </c>
      <c r="C76" s="14">
        <v>480.24</v>
      </c>
      <c r="D76" s="14">
        <v>80.040000000000006</v>
      </c>
      <c r="E76" s="14">
        <v>0</v>
      </c>
      <c r="F76" s="14">
        <v>0</v>
      </c>
      <c r="G76" s="14">
        <v>0</v>
      </c>
      <c r="H76" s="14">
        <v>560.28</v>
      </c>
      <c r="I76" s="14">
        <v>0</v>
      </c>
      <c r="J76" s="14">
        <v>0</v>
      </c>
      <c r="K76" s="14">
        <v>0</v>
      </c>
      <c r="L76" s="14">
        <v>68.25</v>
      </c>
      <c r="M76" s="14">
        <v>5.6</v>
      </c>
      <c r="N76" s="14">
        <v>0</v>
      </c>
      <c r="O76" s="14">
        <v>27.45</v>
      </c>
      <c r="P76" s="14">
        <v>0.12</v>
      </c>
      <c r="Q76" s="14">
        <v>0</v>
      </c>
      <c r="R76" s="14">
        <v>0</v>
      </c>
      <c r="S76" s="14">
        <v>0</v>
      </c>
      <c r="T76" s="14">
        <v>0</v>
      </c>
      <c r="U76" s="14">
        <v>38.479999999999997</v>
      </c>
      <c r="V76" s="14">
        <v>521.79999999999995</v>
      </c>
    </row>
    <row r="77" spans="1:22">
      <c r="A77" s="2" t="s">
        <v>156</v>
      </c>
      <c r="B77" s="1" t="s">
        <v>157</v>
      </c>
      <c r="C77" s="14">
        <v>400.2</v>
      </c>
      <c r="D77" s="14">
        <v>66.7</v>
      </c>
      <c r="E77" s="14">
        <v>325.51</v>
      </c>
      <c r="F77" s="14">
        <v>0</v>
      </c>
      <c r="G77" s="14">
        <v>0</v>
      </c>
      <c r="H77" s="14">
        <v>792.41</v>
      </c>
      <c r="I77" s="14">
        <v>0</v>
      </c>
      <c r="J77" s="14">
        <v>0</v>
      </c>
      <c r="K77" s="14">
        <v>0</v>
      </c>
      <c r="L77" s="14">
        <v>22.28</v>
      </c>
      <c r="M77" s="14">
        <v>7.92</v>
      </c>
      <c r="N77" s="14">
        <v>0</v>
      </c>
      <c r="O77" s="14">
        <v>38.83</v>
      </c>
      <c r="P77" s="14">
        <v>0.01</v>
      </c>
      <c r="Q77" s="14">
        <v>0</v>
      </c>
      <c r="R77" s="14">
        <v>0</v>
      </c>
      <c r="S77" s="14">
        <v>0</v>
      </c>
      <c r="T77" s="14">
        <v>0</v>
      </c>
      <c r="U77" s="14">
        <v>21.01</v>
      </c>
      <c r="V77" s="14">
        <v>771.4</v>
      </c>
    </row>
    <row r="78" spans="1:22">
      <c r="A78" s="2" t="s">
        <v>158</v>
      </c>
      <c r="B78" s="1" t="s">
        <v>159</v>
      </c>
      <c r="C78" s="14">
        <v>480.24</v>
      </c>
      <c r="D78" s="14">
        <v>80.040000000000006</v>
      </c>
      <c r="E78" s="14">
        <v>346.5</v>
      </c>
      <c r="F78" s="14">
        <v>0</v>
      </c>
      <c r="G78" s="14">
        <v>0</v>
      </c>
      <c r="H78" s="14">
        <v>906.78</v>
      </c>
      <c r="I78" s="14">
        <v>0</v>
      </c>
      <c r="J78" s="14">
        <v>0</v>
      </c>
      <c r="K78" s="14">
        <v>0</v>
      </c>
      <c r="L78" s="14">
        <v>26.49</v>
      </c>
      <c r="M78" s="14">
        <v>9.07</v>
      </c>
      <c r="N78" s="14">
        <v>0</v>
      </c>
      <c r="O78" s="14">
        <v>44.43</v>
      </c>
      <c r="P78" s="14">
        <v>0.14000000000000001</v>
      </c>
      <c r="Q78" s="14">
        <v>0</v>
      </c>
      <c r="R78" s="14">
        <v>0</v>
      </c>
      <c r="S78" s="14">
        <v>0</v>
      </c>
      <c r="T78" s="14">
        <v>0</v>
      </c>
      <c r="U78" s="14">
        <v>44.98</v>
      </c>
      <c r="V78" s="14">
        <v>861.8</v>
      </c>
    </row>
    <row r="79" spans="1:22">
      <c r="A79" s="2" t="s">
        <v>160</v>
      </c>
      <c r="B79" s="1" t="s">
        <v>161</v>
      </c>
      <c r="C79" s="14">
        <v>633.6</v>
      </c>
      <c r="D79" s="14">
        <v>105.6</v>
      </c>
      <c r="E79" s="14">
        <v>789.47</v>
      </c>
      <c r="F79" s="14">
        <v>0</v>
      </c>
      <c r="G79" s="14">
        <v>0</v>
      </c>
      <c r="H79" s="14">
        <v>1528.67</v>
      </c>
      <c r="I79" s="14">
        <v>0</v>
      </c>
      <c r="J79" s="14">
        <v>0</v>
      </c>
      <c r="K79" s="14">
        <v>59.39</v>
      </c>
      <c r="L79" s="14">
        <v>90.43</v>
      </c>
      <c r="M79" s="14">
        <v>0</v>
      </c>
      <c r="N79" s="14">
        <v>0</v>
      </c>
      <c r="O79" s="14">
        <v>0</v>
      </c>
      <c r="P79" s="15">
        <v>-0.15</v>
      </c>
      <c r="Q79" s="14">
        <v>0</v>
      </c>
      <c r="R79" s="14">
        <v>0</v>
      </c>
      <c r="S79" s="14">
        <v>0</v>
      </c>
      <c r="T79" s="14">
        <v>0</v>
      </c>
      <c r="U79" s="14">
        <v>149.66999999999999</v>
      </c>
      <c r="V79" s="14">
        <v>1379</v>
      </c>
    </row>
    <row r="80" spans="1:22">
      <c r="A80" s="2" t="s">
        <v>162</v>
      </c>
      <c r="B80" s="1" t="s">
        <v>163</v>
      </c>
      <c r="C80" s="14">
        <v>528.04999999999995</v>
      </c>
      <c r="D80" s="14">
        <v>88.01</v>
      </c>
      <c r="E80" s="14">
        <v>999.95</v>
      </c>
      <c r="F80" s="14">
        <v>0</v>
      </c>
      <c r="G80" s="14">
        <v>0</v>
      </c>
      <c r="H80" s="14">
        <v>1616.01</v>
      </c>
      <c r="I80" s="14">
        <v>0</v>
      </c>
      <c r="J80" s="14">
        <v>0</v>
      </c>
      <c r="K80" s="14">
        <v>68.89</v>
      </c>
      <c r="L80" s="14">
        <v>68.59</v>
      </c>
      <c r="M80" s="14">
        <v>0</v>
      </c>
      <c r="N80" s="14">
        <v>0</v>
      </c>
      <c r="O80" s="14">
        <v>0</v>
      </c>
      <c r="P80" s="15">
        <v>-7.0000000000000007E-2</v>
      </c>
      <c r="Q80" s="14">
        <v>0</v>
      </c>
      <c r="R80" s="14">
        <v>0</v>
      </c>
      <c r="S80" s="14">
        <v>0</v>
      </c>
      <c r="T80" s="14">
        <v>0</v>
      </c>
      <c r="U80" s="14">
        <v>137.41</v>
      </c>
      <c r="V80" s="14">
        <v>1478.6</v>
      </c>
    </row>
    <row r="81" spans="1:22">
      <c r="A81" s="2" t="s">
        <v>164</v>
      </c>
      <c r="B81" s="1" t="s">
        <v>165</v>
      </c>
      <c r="C81" s="14">
        <v>528</v>
      </c>
      <c r="D81" s="14">
        <v>88</v>
      </c>
      <c r="E81" s="14">
        <v>320.32</v>
      </c>
      <c r="F81" s="14">
        <v>0</v>
      </c>
      <c r="G81" s="14">
        <v>0</v>
      </c>
      <c r="H81" s="14">
        <v>936.32</v>
      </c>
      <c r="I81" s="14">
        <v>0</v>
      </c>
      <c r="J81" s="14">
        <v>198.87</v>
      </c>
      <c r="K81" s="14">
        <v>0</v>
      </c>
      <c r="L81" s="14">
        <v>56.15</v>
      </c>
      <c r="M81" s="14">
        <v>0</v>
      </c>
      <c r="N81" s="14">
        <v>0</v>
      </c>
      <c r="O81" s="14">
        <v>0</v>
      </c>
      <c r="P81" s="15">
        <v>-0.04</v>
      </c>
      <c r="Q81" s="14">
        <v>0</v>
      </c>
      <c r="R81" s="14">
        <v>0</v>
      </c>
      <c r="S81" s="14">
        <v>0</v>
      </c>
      <c r="T81" s="14">
        <v>0</v>
      </c>
      <c r="U81" s="14">
        <v>221.72</v>
      </c>
      <c r="V81" s="14">
        <v>714.6</v>
      </c>
    </row>
    <row r="82" spans="1:22">
      <c r="A82" s="2" t="s">
        <v>166</v>
      </c>
      <c r="B82" s="1" t="s">
        <v>167</v>
      </c>
      <c r="C82" s="14">
        <v>633.6</v>
      </c>
      <c r="D82" s="14">
        <v>105.6</v>
      </c>
      <c r="E82" s="14">
        <v>1160.8800000000001</v>
      </c>
      <c r="F82" s="14">
        <v>0</v>
      </c>
      <c r="G82" s="14">
        <v>0</v>
      </c>
      <c r="H82" s="14">
        <v>1900.08</v>
      </c>
      <c r="I82" s="14">
        <v>0</v>
      </c>
      <c r="J82" s="14">
        <v>0</v>
      </c>
      <c r="K82" s="14">
        <v>168.23</v>
      </c>
      <c r="L82" s="14">
        <v>38.53</v>
      </c>
      <c r="M82" s="14">
        <v>0</v>
      </c>
      <c r="N82" s="14">
        <v>0</v>
      </c>
      <c r="O82" s="14">
        <v>0</v>
      </c>
      <c r="P82" s="14">
        <v>0.12</v>
      </c>
      <c r="Q82" s="14">
        <v>0</v>
      </c>
      <c r="R82" s="14">
        <v>0</v>
      </c>
      <c r="S82" s="14">
        <v>0</v>
      </c>
      <c r="T82" s="14">
        <v>0</v>
      </c>
      <c r="U82" s="14">
        <v>206.88</v>
      </c>
      <c r="V82" s="14">
        <v>1693.2</v>
      </c>
    </row>
    <row r="83" spans="1:22">
      <c r="A83" s="2" t="s">
        <v>168</v>
      </c>
      <c r="B83" s="1" t="s">
        <v>169</v>
      </c>
      <c r="C83" s="14">
        <v>480.24</v>
      </c>
      <c r="D83" s="14">
        <v>80.040000000000006</v>
      </c>
      <c r="E83" s="14">
        <v>1688.57</v>
      </c>
      <c r="F83" s="14">
        <v>0</v>
      </c>
      <c r="G83" s="14">
        <v>0</v>
      </c>
      <c r="H83" s="14">
        <v>2248.85</v>
      </c>
      <c r="I83" s="14">
        <v>0</v>
      </c>
      <c r="J83" s="14">
        <v>0</v>
      </c>
      <c r="K83" s="14">
        <v>229.18</v>
      </c>
      <c r="L83" s="14">
        <v>71.819999999999993</v>
      </c>
      <c r="M83" s="14">
        <v>22.49</v>
      </c>
      <c r="N83" s="14">
        <v>0</v>
      </c>
      <c r="O83" s="14">
        <v>110.19</v>
      </c>
      <c r="P83" s="14">
        <v>0.17</v>
      </c>
      <c r="Q83" s="14">
        <v>0</v>
      </c>
      <c r="R83" s="14">
        <v>0</v>
      </c>
      <c r="S83" s="14">
        <v>300</v>
      </c>
      <c r="T83" s="14">
        <v>200</v>
      </c>
      <c r="U83" s="14">
        <v>933.85</v>
      </c>
      <c r="V83" s="14">
        <v>1315</v>
      </c>
    </row>
    <row r="84" spans="1:22">
      <c r="A84" s="2" t="s">
        <v>170</v>
      </c>
      <c r="B84" s="1" t="s">
        <v>171</v>
      </c>
      <c r="C84" s="14">
        <v>537.54</v>
      </c>
      <c r="D84" s="14">
        <v>89.59</v>
      </c>
      <c r="E84" s="14">
        <v>1861.96</v>
      </c>
      <c r="F84" s="14">
        <v>0</v>
      </c>
      <c r="G84" s="14">
        <v>0</v>
      </c>
      <c r="H84" s="14">
        <v>2489.09</v>
      </c>
      <c r="I84" s="14">
        <v>0</v>
      </c>
      <c r="J84" s="14">
        <v>0</v>
      </c>
      <c r="K84" s="14">
        <v>276.27999999999997</v>
      </c>
      <c r="L84" s="14">
        <v>87.42</v>
      </c>
      <c r="M84" s="14">
        <v>24.89</v>
      </c>
      <c r="N84" s="14">
        <v>0</v>
      </c>
      <c r="O84" s="14">
        <v>121.97</v>
      </c>
      <c r="P84" s="15">
        <v>-0.1</v>
      </c>
      <c r="Q84" s="14">
        <v>0</v>
      </c>
      <c r="R84" s="14">
        <v>0</v>
      </c>
      <c r="S84" s="14">
        <v>0</v>
      </c>
      <c r="T84" s="14">
        <v>246.63</v>
      </c>
      <c r="U84" s="14">
        <v>757.09</v>
      </c>
      <c r="V84" s="14">
        <v>1732</v>
      </c>
    </row>
    <row r="85" spans="1:22">
      <c r="A85" s="2" t="s">
        <v>172</v>
      </c>
      <c r="B85" s="1" t="s">
        <v>173</v>
      </c>
      <c r="C85" s="14">
        <v>480.24</v>
      </c>
      <c r="D85" s="14">
        <v>80.040000000000006</v>
      </c>
      <c r="E85" s="14">
        <v>593.03</v>
      </c>
      <c r="F85" s="14">
        <v>0</v>
      </c>
      <c r="G85" s="14">
        <v>0</v>
      </c>
      <c r="H85" s="14">
        <v>1153.31</v>
      </c>
      <c r="I85" s="14">
        <v>0</v>
      </c>
      <c r="J85" s="14">
        <v>0</v>
      </c>
      <c r="K85" s="14">
        <v>2.12</v>
      </c>
      <c r="L85" s="14">
        <v>145.19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147.31</v>
      </c>
      <c r="V85" s="14">
        <v>1006</v>
      </c>
    </row>
    <row r="86" spans="1:22">
      <c r="A86" s="2" t="s">
        <v>174</v>
      </c>
      <c r="B86" s="1" t="s">
        <v>175</v>
      </c>
      <c r="C86" s="14">
        <v>537.54</v>
      </c>
      <c r="D86" s="14">
        <v>89.59</v>
      </c>
      <c r="E86" s="14">
        <v>1903.95</v>
      </c>
      <c r="F86" s="14">
        <v>0</v>
      </c>
      <c r="G86" s="14">
        <v>0</v>
      </c>
      <c r="H86" s="14">
        <v>2531.08</v>
      </c>
      <c r="I86" s="14">
        <v>0</v>
      </c>
      <c r="J86" s="14">
        <v>0</v>
      </c>
      <c r="K86" s="14">
        <v>285.25</v>
      </c>
      <c r="L86" s="14">
        <v>79.430000000000007</v>
      </c>
      <c r="M86" s="14">
        <v>25.31</v>
      </c>
      <c r="N86" s="14">
        <v>0</v>
      </c>
      <c r="O86" s="14">
        <v>124.02</v>
      </c>
      <c r="P86" s="14">
        <v>7.0000000000000007E-2</v>
      </c>
      <c r="Q86" s="14">
        <v>0</v>
      </c>
      <c r="R86" s="14">
        <v>0</v>
      </c>
      <c r="S86" s="14">
        <v>0</v>
      </c>
      <c r="T86" s="14">
        <v>0</v>
      </c>
      <c r="U86" s="14">
        <v>514.08000000000004</v>
      </c>
      <c r="V86" s="14">
        <v>2017</v>
      </c>
    </row>
    <row r="87" spans="1:22">
      <c r="A87" s="2" t="s">
        <v>176</v>
      </c>
      <c r="B87" s="1" t="s">
        <v>177</v>
      </c>
      <c r="C87" s="14">
        <v>633.6</v>
      </c>
      <c r="D87" s="14">
        <v>105.6</v>
      </c>
      <c r="E87" s="14">
        <v>1215.0899999999999</v>
      </c>
      <c r="F87" s="14">
        <v>0</v>
      </c>
      <c r="G87" s="14">
        <v>0</v>
      </c>
      <c r="H87" s="14">
        <v>1954.29</v>
      </c>
      <c r="I87" s="14">
        <v>0</v>
      </c>
      <c r="J87" s="14">
        <v>0</v>
      </c>
      <c r="K87" s="14">
        <v>176.9</v>
      </c>
      <c r="L87" s="14">
        <v>111.68</v>
      </c>
      <c r="M87" s="14">
        <v>0</v>
      </c>
      <c r="N87" s="14">
        <v>0</v>
      </c>
      <c r="O87" s="14">
        <v>0</v>
      </c>
      <c r="P87" s="15">
        <v>-0.09</v>
      </c>
      <c r="Q87" s="14">
        <v>0</v>
      </c>
      <c r="R87" s="14">
        <v>0</v>
      </c>
      <c r="S87" s="14">
        <v>0</v>
      </c>
      <c r="T87" s="14">
        <v>0</v>
      </c>
      <c r="U87" s="14">
        <v>288.49</v>
      </c>
      <c r="V87" s="14">
        <v>1665.8</v>
      </c>
    </row>
    <row r="88" spans="1:22">
      <c r="A88" s="2" t="s">
        <v>178</v>
      </c>
      <c r="B88" s="1" t="s">
        <v>179</v>
      </c>
      <c r="C88" s="14">
        <v>480.24</v>
      </c>
      <c r="D88" s="14">
        <v>80.040000000000006</v>
      </c>
      <c r="E88" s="14">
        <v>209.78</v>
      </c>
      <c r="F88" s="14">
        <v>0</v>
      </c>
      <c r="G88" s="14">
        <v>0</v>
      </c>
      <c r="H88" s="14">
        <v>770.06</v>
      </c>
      <c r="I88" s="14">
        <v>0</v>
      </c>
      <c r="J88" s="14">
        <v>0</v>
      </c>
      <c r="K88" s="14">
        <v>0</v>
      </c>
      <c r="L88" s="14">
        <v>24.34</v>
      </c>
      <c r="M88" s="14">
        <v>7.7</v>
      </c>
      <c r="N88" s="14">
        <v>0</v>
      </c>
      <c r="O88" s="14">
        <v>37.729999999999997</v>
      </c>
      <c r="P88" s="15">
        <v>-0.05</v>
      </c>
      <c r="Q88" s="14">
        <v>0</v>
      </c>
      <c r="R88" s="14">
        <v>0</v>
      </c>
      <c r="S88" s="14">
        <v>0</v>
      </c>
      <c r="T88" s="14">
        <v>0</v>
      </c>
      <c r="U88" s="14">
        <v>20.260000000000002</v>
      </c>
      <c r="V88" s="14">
        <v>749.8</v>
      </c>
    </row>
    <row r="89" spans="1:22">
      <c r="A89" s="2" t="s">
        <v>180</v>
      </c>
      <c r="B89" s="1" t="s">
        <v>181</v>
      </c>
      <c r="C89" s="14">
        <v>1028.58</v>
      </c>
      <c r="D89" s="14">
        <v>171.43</v>
      </c>
      <c r="E89" s="14">
        <v>316.66000000000003</v>
      </c>
      <c r="F89" s="14">
        <v>0</v>
      </c>
      <c r="G89" s="14">
        <v>0</v>
      </c>
      <c r="H89" s="14">
        <v>1516.67</v>
      </c>
      <c r="I89" s="14">
        <v>0</v>
      </c>
      <c r="J89" s="14">
        <v>301.08999999999997</v>
      </c>
      <c r="K89" s="14">
        <v>58.08</v>
      </c>
      <c r="L89" s="14">
        <v>83.93</v>
      </c>
      <c r="M89" s="14">
        <v>0</v>
      </c>
      <c r="N89" s="14">
        <v>0</v>
      </c>
      <c r="O89" s="14">
        <v>0</v>
      </c>
      <c r="P89" s="15">
        <v>-0.03</v>
      </c>
      <c r="Q89" s="14">
        <v>0</v>
      </c>
      <c r="R89" s="14">
        <v>0</v>
      </c>
      <c r="S89" s="14">
        <v>0</v>
      </c>
      <c r="T89" s="14">
        <v>0</v>
      </c>
      <c r="U89" s="14">
        <v>443.07</v>
      </c>
      <c r="V89" s="14">
        <v>1073.5999999999999</v>
      </c>
    </row>
    <row r="90" spans="1:22">
      <c r="A90" s="2" t="s">
        <v>182</v>
      </c>
      <c r="B90" s="1" t="s">
        <v>183</v>
      </c>
      <c r="C90" s="14">
        <v>633.41999999999996</v>
      </c>
      <c r="D90" s="14">
        <v>105.57</v>
      </c>
      <c r="E90" s="14">
        <v>897.6</v>
      </c>
      <c r="F90" s="14">
        <v>0</v>
      </c>
      <c r="G90" s="14">
        <v>0</v>
      </c>
      <c r="H90" s="14">
        <v>1636.59</v>
      </c>
      <c r="I90" s="14">
        <v>0</v>
      </c>
      <c r="J90" s="14">
        <v>0</v>
      </c>
      <c r="K90" s="14">
        <v>71.13</v>
      </c>
      <c r="L90" s="14">
        <v>72.739999999999995</v>
      </c>
      <c r="M90" s="14">
        <v>0</v>
      </c>
      <c r="N90" s="14">
        <v>0</v>
      </c>
      <c r="O90" s="14">
        <v>0</v>
      </c>
      <c r="P90" s="14">
        <v>0.12</v>
      </c>
      <c r="Q90" s="14">
        <v>0</v>
      </c>
      <c r="R90" s="14">
        <v>0</v>
      </c>
      <c r="S90" s="14">
        <v>0</v>
      </c>
      <c r="T90" s="14">
        <v>0</v>
      </c>
      <c r="U90" s="14">
        <v>143.99</v>
      </c>
      <c r="V90" s="14">
        <v>1492.6</v>
      </c>
    </row>
    <row r="91" spans="1:22">
      <c r="A91" s="2" t="s">
        <v>184</v>
      </c>
      <c r="B91" s="1" t="s">
        <v>185</v>
      </c>
      <c r="C91" s="14">
        <v>633.6</v>
      </c>
      <c r="D91" s="14">
        <v>105.6</v>
      </c>
      <c r="E91" s="14">
        <v>0</v>
      </c>
      <c r="F91" s="14">
        <v>1032.3399999999999</v>
      </c>
      <c r="G91" s="14">
        <v>211.2</v>
      </c>
      <c r="H91" s="14">
        <v>1982.74</v>
      </c>
      <c r="I91" s="14">
        <v>0</v>
      </c>
      <c r="J91" s="14">
        <v>0</v>
      </c>
      <c r="K91" s="14">
        <v>147.66</v>
      </c>
      <c r="L91" s="14">
        <v>115.66</v>
      </c>
      <c r="M91" s="14">
        <v>0</v>
      </c>
      <c r="N91" s="14">
        <v>0</v>
      </c>
      <c r="O91" s="14">
        <v>0</v>
      </c>
      <c r="P91" s="14">
        <v>0.02</v>
      </c>
      <c r="Q91" s="14">
        <v>0</v>
      </c>
      <c r="R91" s="14">
        <v>0</v>
      </c>
      <c r="S91" s="14">
        <v>0</v>
      </c>
      <c r="T91" s="14">
        <v>0</v>
      </c>
      <c r="U91" s="14">
        <v>263.33999999999997</v>
      </c>
      <c r="V91" s="14">
        <v>1719.4</v>
      </c>
    </row>
    <row r="92" spans="1:22">
      <c r="A92" s="2" t="s">
        <v>186</v>
      </c>
      <c r="B92" s="1" t="s">
        <v>187</v>
      </c>
      <c r="C92" s="14">
        <v>537.54</v>
      </c>
      <c r="D92" s="14">
        <v>89.59</v>
      </c>
      <c r="E92" s="14">
        <v>191.55</v>
      </c>
      <c r="F92" s="14">
        <v>0</v>
      </c>
      <c r="G92" s="14">
        <v>0</v>
      </c>
      <c r="H92" s="14">
        <v>818.68</v>
      </c>
      <c r="I92" s="14">
        <v>0</v>
      </c>
      <c r="J92" s="14">
        <v>0</v>
      </c>
      <c r="K92" s="14">
        <v>0</v>
      </c>
      <c r="L92" s="14">
        <v>59.05</v>
      </c>
      <c r="M92" s="14">
        <v>8.19</v>
      </c>
      <c r="N92" s="14">
        <v>0</v>
      </c>
      <c r="O92" s="14">
        <v>40.119999999999997</v>
      </c>
      <c r="P92" s="14">
        <v>0</v>
      </c>
      <c r="Q92" s="14">
        <v>0</v>
      </c>
      <c r="R92" s="14">
        <v>0</v>
      </c>
      <c r="S92" s="14">
        <v>0</v>
      </c>
      <c r="T92" s="14">
        <v>236.31</v>
      </c>
      <c r="U92" s="14">
        <v>302.88</v>
      </c>
      <c r="V92" s="14">
        <v>515.79999999999995</v>
      </c>
    </row>
    <row r="93" spans="1:22">
      <c r="A93" s="2" t="s">
        <v>188</v>
      </c>
      <c r="B93" s="1" t="s">
        <v>189</v>
      </c>
      <c r="C93" s="14">
        <v>480.24</v>
      </c>
      <c r="D93" s="14">
        <v>80.040000000000006</v>
      </c>
      <c r="E93" s="14">
        <v>1609.43</v>
      </c>
      <c r="F93" s="14">
        <v>0</v>
      </c>
      <c r="G93" s="14">
        <v>0</v>
      </c>
      <c r="H93" s="14">
        <v>2169.71</v>
      </c>
      <c r="I93" s="14">
        <v>0</v>
      </c>
      <c r="J93" s="14">
        <v>0</v>
      </c>
      <c r="K93" s="14">
        <v>215</v>
      </c>
      <c r="L93" s="14">
        <v>85.61</v>
      </c>
      <c r="M93" s="14">
        <v>21.7</v>
      </c>
      <c r="N93" s="14">
        <v>0</v>
      </c>
      <c r="O93" s="14">
        <v>106.32</v>
      </c>
      <c r="P93" s="15">
        <v>-0.12</v>
      </c>
      <c r="Q93" s="14">
        <v>0</v>
      </c>
      <c r="R93" s="14">
        <v>0</v>
      </c>
      <c r="S93" s="14">
        <v>500</v>
      </c>
      <c r="T93" s="14">
        <v>0</v>
      </c>
      <c r="U93" s="14">
        <v>928.51</v>
      </c>
      <c r="V93" s="14">
        <v>1241.2</v>
      </c>
    </row>
    <row r="94" spans="1:22">
      <c r="A94" s="2" t="s">
        <v>190</v>
      </c>
      <c r="B94" s="1" t="s">
        <v>191</v>
      </c>
      <c r="C94" s="14">
        <v>633.6</v>
      </c>
      <c r="D94" s="14">
        <v>105.6</v>
      </c>
      <c r="E94" s="14">
        <v>773.76</v>
      </c>
      <c r="F94" s="14">
        <v>0</v>
      </c>
      <c r="G94" s="14">
        <v>0</v>
      </c>
      <c r="H94" s="14">
        <v>1512.96</v>
      </c>
      <c r="I94" s="14">
        <v>0</v>
      </c>
      <c r="J94" s="14">
        <v>0</v>
      </c>
      <c r="K94" s="14">
        <v>57.68</v>
      </c>
      <c r="L94" s="14">
        <v>151.71</v>
      </c>
      <c r="M94" s="14">
        <v>0</v>
      </c>
      <c r="N94" s="14">
        <v>0</v>
      </c>
      <c r="O94" s="14">
        <v>0</v>
      </c>
      <c r="P94" s="15">
        <v>-0.03</v>
      </c>
      <c r="Q94" s="14">
        <v>0</v>
      </c>
      <c r="R94" s="14">
        <v>0</v>
      </c>
      <c r="S94" s="14">
        <v>0</v>
      </c>
      <c r="T94" s="14">
        <v>0</v>
      </c>
      <c r="U94" s="14">
        <v>209.36</v>
      </c>
      <c r="V94" s="14">
        <v>1303.5999999999999</v>
      </c>
    </row>
    <row r="95" spans="1:22">
      <c r="A95" s="2" t="s">
        <v>192</v>
      </c>
      <c r="B95" s="1" t="s">
        <v>193</v>
      </c>
      <c r="C95" s="14">
        <v>480.24</v>
      </c>
      <c r="D95" s="14">
        <v>80.040000000000006</v>
      </c>
      <c r="E95" s="14">
        <v>269.97000000000003</v>
      </c>
      <c r="F95" s="14">
        <v>0</v>
      </c>
      <c r="G95" s="14">
        <v>0</v>
      </c>
      <c r="H95" s="14">
        <v>830.25</v>
      </c>
      <c r="I95" s="14">
        <v>0</v>
      </c>
      <c r="J95" s="14">
        <v>0</v>
      </c>
      <c r="K95" s="14">
        <v>0</v>
      </c>
      <c r="L95" s="14">
        <v>80.39</v>
      </c>
      <c r="M95" s="14">
        <v>0</v>
      </c>
      <c r="N95" s="14">
        <v>0</v>
      </c>
      <c r="O95" s="14">
        <v>0</v>
      </c>
      <c r="P95" s="14">
        <v>0.11</v>
      </c>
      <c r="Q95" s="14">
        <v>0</v>
      </c>
      <c r="R95" s="14">
        <v>0</v>
      </c>
      <c r="S95" s="14">
        <v>0</v>
      </c>
      <c r="T95" s="14">
        <v>0</v>
      </c>
      <c r="U95" s="14">
        <v>40.450000000000003</v>
      </c>
      <c r="V95" s="14">
        <v>789.8</v>
      </c>
    </row>
    <row r="96" spans="1:22">
      <c r="A96" s="2" t="s">
        <v>194</v>
      </c>
      <c r="B96" s="1" t="s">
        <v>195</v>
      </c>
      <c r="C96" s="14">
        <v>537.48</v>
      </c>
      <c r="D96" s="14">
        <v>89.58</v>
      </c>
      <c r="E96" s="14">
        <v>917.59</v>
      </c>
      <c r="F96" s="14">
        <v>0</v>
      </c>
      <c r="G96" s="14">
        <v>0</v>
      </c>
      <c r="H96" s="14">
        <v>1544.65</v>
      </c>
      <c r="I96" s="14">
        <v>0</v>
      </c>
      <c r="J96" s="14">
        <v>0</v>
      </c>
      <c r="K96" s="14">
        <v>61.13</v>
      </c>
      <c r="L96" s="14">
        <v>50.33</v>
      </c>
      <c r="M96" s="14">
        <v>0</v>
      </c>
      <c r="N96" s="14">
        <v>0</v>
      </c>
      <c r="O96" s="14">
        <v>0</v>
      </c>
      <c r="P96" s="15">
        <v>-0.01</v>
      </c>
      <c r="Q96" s="14">
        <v>0</v>
      </c>
      <c r="R96" s="14">
        <v>0</v>
      </c>
      <c r="S96" s="14">
        <v>0</v>
      </c>
      <c r="T96" s="14">
        <v>0</v>
      </c>
      <c r="U96" s="14">
        <v>111.45</v>
      </c>
      <c r="V96" s="14">
        <v>1433.2</v>
      </c>
    </row>
    <row r="97" spans="1:22">
      <c r="A97" s="2" t="s">
        <v>196</v>
      </c>
      <c r="B97" s="1" t="s">
        <v>197</v>
      </c>
      <c r="C97" s="14">
        <v>633.6</v>
      </c>
      <c r="D97" s="14">
        <v>105.6</v>
      </c>
      <c r="E97" s="14">
        <v>331.11</v>
      </c>
      <c r="F97" s="14">
        <v>0</v>
      </c>
      <c r="G97" s="14">
        <v>0</v>
      </c>
      <c r="H97" s="14">
        <v>1070.31</v>
      </c>
      <c r="I97" s="14">
        <v>0</v>
      </c>
      <c r="J97" s="14">
        <v>0</v>
      </c>
      <c r="K97" s="14">
        <v>0</v>
      </c>
      <c r="L97" s="14">
        <v>153.37</v>
      </c>
      <c r="M97" s="14">
        <v>0</v>
      </c>
      <c r="N97" s="14">
        <v>0</v>
      </c>
      <c r="O97" s="14">
        <v>0</v>
      </c>
      <c r="P97" s="14">
        <v>0.01</v>
      </c>
      <c r="Q97" s="14">
        <v>0</v>
      </c>
      <c r="R97" s="14">
        <v>0</v>
      </c>
      <c r="S97" s="14">
        <v>0</v>
      </c>
      <c r="T97" s="14">
        <v>0</v>
      </c>
      <c r="U97" s="14">
        <v>139.71</v>
      </c>
      <c r="V97" s="14">
        <v>930.6</v>
      </c>
    </row>
    <row r="98" spans="1:22">
      <c r="A98" s="2" t="s">
        <v>198</v>
      </c>
      <c r="B98" s="1" t="s">
        <v>199</v>
      </c>
      <c r="C98" s="14">
        <v>537.54</v>
      </c>
      <c r="D98" s="14">
        <v>89.59</v>
      </c>
      <c r="E98" s="14">
        <v>2676.87</v>
      </c>
      <c r="F98" s="14">
        <v>0</v>
      </c>
      <c r="G98" s="14">
        <v>0</v>
      </c>
      <c r="H98" s="14">
        <v>3304</v>
      </c>
      <c r="I98" s="14">
        <v>0</v>
      </c>
      <c r="J98" s="14">
        <v>0</v>
      </c>
      <c r="K98" s="14">
        <v>450.34</v>
      </c>
      <c r="L98" s="14">
        <v>116.94</v>
      </c>
      <c r="M98" s="14">
        <v>33.04</v>
      </c>
      <c r="N98" s="14">
        <v>0</v>
      </c>
      <c r="O98" s="14">
        <v>161.9</v>
      </c>
      <c r="P98" s="14">
        <v>0.02</v>
      </c>
      <c r="Q98" s="14">
        <v>0</v>
      </c>
      <c r="R98" s="14">
        <v>0</v>
      </c>
      <c r="S98" s="14">
        <v>400</v>
      </c>
      <c r="T98" s="14">
        <v>209.76</v>
      </c>
      <c r="U98" s="14">
        <v>1372</v>
      </c>
      <c r="V98" s="14">
        <v>1932</v>
      </c>
    </row>
    <row r="99" spans="1:22">
      <c r="A99" s="2" t="s">
        <v>200</v>
      </c>
      <c r="B99" s="1" t="s">
        <v>201</v>
      </c>
      <c r="C99" s="14">
        <v>633.41999999999996</v>
      </c>
      <c r="D99" s="14">
        <v>105.57</v>
      </c>
      <c r="E99" s="14">
        <v>2869.57</v>
      </c>
      <c r="F99" s="14">
        <v>0</v>
      </c>
      <c r="G99" s="14">
        <v>0</v>
      </c>
      <c r="H99" s="14">
        <v>3608.56</v>
      </c>
      <c r="I99" s="14">
        <v>0</v>
      </c>
      <c r="J99" s="14">
        <v>0</v>
      </c>
      <c r="K99" s="14">
        <v>515.4</v>
      </c>
      <c r="L99" s="14">
        <v>58.33</v>
      </c>
      <c r="M99" s="14">
        <v>0</v>
      </c>
      <c r="N99" s="14">
        <v>0</v>
      </c>
      <c r="O99" s="14">
        <v>0</v>
      </c>
      <c r="P99" s="15">
        <v>-0.17</v>
      </c>
      <c r="Q99" s="14">
        <v>0</v>
      </c>
      <c r="R99" s="14">
        <v>0</v>
      </c>
      <c r="S99" s="14">
        <v>0</v>
      </c>
      <c r="T99" s="14">
        <v>0</v>
      </c>
      <c r="U99" s="14">
        <v>573.55999999999995</v>
      </c>
      <c r="V99" s="14">
        <v>3035</v>
      </c>
    </row>
    <row r="100" spans="1:22">
      <c r="A100" s="2" t="s">
        <v>202</v>
      </c>
      <c r="B100" s="1" t="s">
        <v>203</v>
      </c>
      <c r="C100" s="14">
        <v>480.24</v>
      </c>
      <c r="D100" s="14">
        <v>80.040000000000006</v>
      </c>
      <c r="E100" s="14">
        <v>385.8</v>
      </c>
      <c r="F100" s="14">
        <v>0</v>
      </c>
      <c r="G100" s="14">
        <v>0</v>
      </c>
      <c r="H100" s="14">
        <v>946.08</v>
      </c>
      <c r="I100" s="14">
        <v>0</v>
      </c>
      <c r="J100" s="14">
        <v>0</v>
      </c>
      <c r="K100" s="14">
        <v>0</v>
      </c>
      <c r="L100" s="14">
        <v>46.7</v>
      </c>
      <c r="M100" s="14">
        <v>9.4600000000000009</v>
      </c>
      <c r="N100" s="14">
        <v>0</v>
      </c>
      <c r="O100" s="14">
        <v>46.36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69.88</v>
      </c>
      <c r="V100" s="14">
        <v>876.2</v>
      </c>
    </row>
    <row r="101" spans="1:22">
      <c r="A101" s="2" t="s">
        <v>204</v>
      </c>
      <c r="B101" s="1" t="s">
        <v>205</v>
      </c>
      <c r="C101" s="14">
        <v>534.29999999999995</v>
      </c>
      <c r="D101" s="14">
        <v>89.05</v>
      </c>
      <c r="E101" s="14">
        <v>1101.0899999999999</v>
      </c>
      <c r="F101" s="14">
        <v>0</v>
      </c>
      <c r="G101" s="14">
        <v>0</v>
      </c>
      <c r="H101" s="14">
        <v>1724.44</v>
      </c>
      <c r="I101" s="14">
        <v>0</v>
      </c>
      <c r="J101" s="14">
        <v>0</v>
      </c>
      <c r="K101" s="14">
        <v>140.12</v>
      </c>
      <c r="L101" s="14">
        <v>54.02</v>
      </c>
      <c r="M101" s="14">
        <v>17.239999999999998</v>
      </c>
      <c r="N101" s="14">
        <v>0</v>
      </c>
      <c r="O101" s="14">
        <v>84.5</v>
      </c>
      <c r="P101" s="14">
        <v>0.16</v>
      </c>
      <c r="Q101" s="14">
        <v>0</v>
      </c>
      <c r="R101" s="14">
        <v>0</v>
      </c>
      <c r="S101" s="14">
        <v>0</v>
      </c>
      <c r="T101" s="14">
        <v>0</v>
      </c>
      <c r="U101" s="14">
        <v>296.04000000000002</v>
      </c>
      <c r="V101" s="14">
        <v>1428.4</v>
      </c>
    </row>
    <row r="102" spans="1:22">
      <c r="A102" s="2" t="s">
        <v>206</v>
      </c>
      <c r="B102" s="1" t="s">
        <v>207</v>
      </c>
      <c r="C102" s="14">
        <v>537.54</v>
      </c>
      <c r="D102" s="14">
        <v>89.59</v>
      </c>
      <c r="E102" s="14">
        <v>2759.54</v>
      </c>
      <c r="F102" s="14">
        <v>0</v>
      </c>
      <c r="G102" s="14">
        <v>0</v>
      </c>
      <c r="H102" s="14">
        <v>3386.67</v>
      </c>
      <c r="I102" s="14">
        <v>0</v>
      </c>
      <c r="J102" s="14">
        <v>0</v>
      </c>
      <c r="K102" s="14">
        <v>468</v>
      </c>
      <c r="L102" s="14">
        <v>118.81</v>
      </c>
      <c r="M102" s="14">
        <v>33.869999999999997</v>
      </c>
      <c r="N102" s="14">
        <v>0</v>
      </c>
      <c r="O102" s="14">
        <v>165.95</v>
      </c>
      <c r="P102" s="14">
        <v>0.02</v>
      </c>
      <c r="Q102" s="14">
        <v>0</v>
      </c>
      <c r="R102" s="14">
        <v>343.11</v>
      </c>
      <c r="S102" s="14">
        <v>200</v>
      </c>
      <c r="T102" s="14">
        <v>216.71</v>
      </c>
      <c r="U102" s="14">
        <v>1546.47</v>
      </c>
      <c r="V102" s="14">
        <v>1840.2</v>
      </c>
    </row>
    <row r="103" spans="1:22">
      <c r="A103" s="2" t="s">
        <v>208</v>
      </c>
      <c r="B103" s="1" t="s">
        <v>209</v>
      </c>
      <c r="C103" s="14">
        <v>633.6</v>
      </c>
      <c r="D103" s="14">
        <v>105.6</v>
      </c>
      <c r="E103" s="14">
        <v>2517.23</v>
      </c>
      <c r="F103" s="14">
        <v>0</v>
      </c>
      <c r="G103" s="14">
        <v>0</v>
      </c>
      <c r="H103" s="14">
        <v>3256.43</v>
      </c>
      <c r="I103" s="14">
        <v>442.08</v>
      </c>
      <c r="J103" s="14">
        <v>0</v>
      </c>
      <c r="K103" s="14">
        <v>440.18</v>
      </c>
      <c r="L103" s="14">
        <v>97.06</v>
      </c>
      <c r="M103" s="14">
        <v>0</v>
      </c>
      <c r="N103" s="14">
        <v>0</v>
      </c>
      <c r="O103" s="14">
        <v>0</v>
      </c>
      <c r="P103" s="14">
        <v>0.11</v>
      </c>
      <c r="Q103" s="14">
        <v>0</v>
      </c>
      <c r="R103" s="14">
        <v>0</v>
      </c>
      <c r="S103" s="14">
        <v>200</v>
      </c>
      <c r="T103" s="14">
        <v>0</v>
      </c>
      <c r="U103" s="14">
        <v>1179.43</v>
      </c>
      <c r="V103" s="14">
        <v>2077</v>
      </c>
    </row>
    <row r="104" spans="1:22">
      <c r="A104" s="2" t="s">
        <v>210</v>
      </c>
      <c r="B104" s="1" t="s">
        <v>211</v>
      </c>
      <c r="C104" s="14">
        <v>480.24</v>
      </c>
      <c r="D104" s="14">
        <v>80.040000000000006</v>
      </c>
      <c r="E104" s="14">
        <v>1513.47</v>
      </c>
      <c r="F104" s="14">
        <v>0</v>
      </c>
      <c r="G104" s="14">
        <v>0</v>
      </c>
      <c r="H104" s="14">
        <v>2073.75</v>
      </c>
      <c r="I104" s="14">
        <v>0</v>
      </c>
      <c r="J104" s="14">
        <v>0</v>
      </c>
      <c r="K104" s="14">
        <v>197.8</v>
      </c>
      <c r="L104" s="14">
        <v>150.66999999999999</v>
      </c>
      <c r="M104" s="14">
        <v>0</v>
      </c>
      <c r="N104" s="14">
        <v>0</v>
      </c>
      <c r="O104" s="14">
        <v>0</v>
      </c>
      <c r="P104" s="14">
        <v>0.08</v>
      </c>
      <c r="Q104" s="14">
        <v>0</v>
      </c>
      <c r="R104" s="14">
        <v>0</v>
      </c>
      <c r="S104" s="14">
        <v>0</v>
      </c>
      <c r="T104" s="14">
        <v>0</v>
      </c>
      <c r="U104" s="14">
        <v>348.55</v>
      </c>
      <c r="V104" s="14">
        <v>1725.2</v>
      </c>
    </row>
    <row r="105" spans="1:22">
      <c r="A105" s="2" t="s">
        <v>212</v>
      </c>
      <c r="B105" s="1" t="s">
        <v>213</v>
      </c>
      <c r="C105" s="14">
        <v>857.15</v>
      </c>
      <c r="D105" s="14">
        <v>142.86000000000001</v>
      </c>
      <c r="E105" s="14">
        <v>0</v>
      </c>
      <c r="F105" s="14">
        <v>0</v>
      </c>
      <c r="G105" s="14">
        <v>0</v>
      </c>
      <c r="H105" s="14">
        <v>1000.01</v>
      </c>
      <c r="I105" s="14">
        <v>0</v>
      </c>
      <c r="J105" s="14">
        <v>0</v>
      </c>
      <c r="K105" s="14">
        <v>0</v>
      </c>
      <c r="L105" s="14">
        <v>29.51</v>
      </c>
      <c r="M105" s="14">
        <v>0</v>
      </c>
      <c r="N105" s="14">
        <v>0</v>
      </c>
      <c r="O105" s="14">
        <v>0</v>
      </c>
      <c r="P105" s="15">
        <v>-0.08</v>
      </c>
      <c r="Q105" s="14">
        <v>0</v>
      </c>
      <c r="R105" s="14">
        <v>0</v>
      </c>
      <c r="S105" s="14">
        <v>0</v>
      </c>
      <c r="T105" s="14">
        <v>0</v>
      </c>
      <c r="U105" s="14">
        <v>1.61</v>
      </c>
      <c r="V105" s="14">
        <v>998.4</v>
      </c>
    </row>
    <row r="106" spans="1:22">
      <c r="A106" s="2" t="s">
        <v>214</v>
      </c>
      <c r="B106" s="1" t="s">
        <v>215</v>
      </c>
      <c r="C106" s="14">
        <v>480.24</v>
      </c>
      <c r="D106" s="14">
        <v>80.040000000000006</v>
      </c>
      <c r="E106" s="14">
        <v>431.26</v>
      </c>
      <c r="F106" s="14">
        <v>0</v>
      </c>
      <c r="G106" s="14">
        <v>0</v>
      </c>
      <c r="H106" s="14">
        <v>991.54</v>
      </c>
      <c r="I106" s="14">
        <v>0</v>
      </c>
      <c r="J106" s="14">
        <v>0</v>
      </c>
      <c r="K106" s="14">
        <v>0</v>
      </c>
      <c r="L106" s="14">
        <v>27.29</v>
      </c>
      <c r="M106" s="14">
        <v>9.92</v>
      </c>
      <c r="N106" s="14">
        <v>0</v>
      </c>
      <c r="O106" s="14">
        <v>48.59</v>
      </c>
      <c r="P106" s="15">
        <v>-0.12</v>
      </c>
      <c r="Q106" s="14">
        <v>0</v>
      </c>
      <c r="R106" s="14">
        <v>0</v>
      </c>
      <c r="S106" s="14">
        <v>0</v>
      </c>
      <c r="T106" s="14">
        <v>0</v>
      </c>
      <c r="U106" s="14">
        <v>56.94</v>
      </c>
      <c r="V106" s="14">
        <v>934.6</v>
      </c>
    </row>
    <row r="107" spans="1:22">
      <c r="A107" s="2" t="s">
        <v>216</v>
      </c>
      <c r="B107" s="1" t="s">
        <v>217</v>
      </c>
      <c r="C107" s="14">
        <v>537.54</v>
      </c>
      <c r="D107" s="14">
        <v>89.59</v>
      </c>
      <c r="E107" s="14">
        <v>3188.19</v>
      </c>
      <c r="F107" s="14">
        <v>0</v>
      </c>
      <c r="G107" s="14">
        <v>0</v>
      </c>
      <c r="H107" s="14">
        <v>3815.32</v>
      </c>
      <c r="I107" s="14">
        <v>0</v>
      </c>
      <c r="J107" s="14">
        <v>0</v>
      </c>
      <c r="K107" s="14">
        <v>559.55999999999995</v>
      </c>
      <c r="L107" s="14">
        <v>132.78</v>
      </c>
      <c r="M107" s="14">
        <v>38.15</v>
      </c>
      <c r="N107" s="14">
        <v>0</v>
      </c>
      <c r="O107" s="14">
        <v>186.95</v>
      </c>
      <c r="P107" s="15">
        <v>-0.12</v>
      </c>
      <c r="Q107" s="14">
        <v>0</v>
      </c>
      <c r="R107" s="14">
        <v>0</v>
      </c>
      <c r="S107" s="14">
        <v>150</v>
      </c>
      <c r="T107" s="14">
        <v>470.2</v>
      </c>
      <c r="U107" s="14">
        <v>1537.52</v>
      </c>
      <c r="V107" s="14">
        <v>2277.8000000000002</v>
      </c>
    </row>
    <row r="108" spans="1:22">
      <c r="A108" s="2" t="s">
        <v>218</v>
      </c>
      <c r="B108" s="1" t="s">
        <v>219</v>
      </c>
      <c r="C108" s="14">
        <v>480.24</v>
      </c>
      <c r="D108" s="14">
        <v>80.040000000000006</v>
      </c>
      <c r="E108" s="14">
        <v>256.88</v>
      </c>
      <c r="F108" s="14">
        <v>0</v>
      </c>
      <c r="G108" s="14">
        <v>0</v>
      </c>
      <c r="H108" s="14">
        <v>817.16</v>
      </c>
      <c r="I108" s="14">
        <v>0</v>
      </c>
      <c r="J108" s="14">
        <v>0</v>
      </c>
      <c r="K108" s="14">
        <v>0</v>
      </c>
      <c r="L108" s="14">
        <v>19.68</v>
      </c>
      <c r="M108" s="14">
        <v>8.17</v>
      </c>
      <c r="N108" s="14">
        <v>0</v>
      </c>
      <c r="O108" s="14">
        <v>40.04</v>
      </c>
      <c r="P108" s="15">
        <v>-0.04</v>
      </c>
      <c r="Q108" s="14">
        <v>0</v>
      </c>
      <c r="R108" s="14">
        <v>0</v>
      </c>
      <c r="S108" s="14">
        <v>0</v>
      </c>
      <c r="T108" s="14">
        <v>0</v>
      </c>
      <c r="U108" s="14">
        <v>26.96</v>
      </c>
      <c r="V108" s="14">
        <v>790.2</v>
      </c>
    </row>
    <row r="109" spans="1:22">
      <c r="A109" s="2" t="s">
        <v>220</v>
      </c>
      <c r="B109" s="1" t="s">
        <v>221</v>
      </c>
      <c r="C109" s="14">
        <v>633.6</v>
      </c>
      <c r="D109" s="14">
        <v>105.6</v>
      </c>
      <c r="E109" s="14">
        <v>1502.63</v>
      </c>
      <c r="F109" s="14">
        <v>0</v>
      </c>
      <c r="G109" s="14">
        <v>0</v>
      </c>
      <c r="H109" s="14">
        <v>2241.83</v>
      </c>
      <c r="I109" s="14">
        <v>0</v>
      </c>
      <c r="J109" s="14">
        <v>0</v>
      </c>
      <c r="K109" s="14">
        <v>227.92</v>
      </c>
      <c r="L109" s="14">
        <v>79.53</v>
      </c>
      <c r="M109" s="14">
        <v>0</v>
      </c>
      <c r="N109" s="14">
        <v>0</v>
      </c>
      <c r="O109" s="14">
        <v>0</v>
      </c>
      <c r="P109" s="15">
        <v>-0.02</v>
      </c>
      <c r="Q109" s="14">
        <v>0</v>
      </c>
      <c r="R109" s="14">
        <v>0</v>
      </c>
      <c r="S109" s="14">
        <v>0</v>
      </c>
      <c r="T109" s="14">
        <v>0</v>
      </c>
      <c r="U109" s="14">
        <v>307.43</v>
      </c>
      <c r="V109" s="14">
        <v>1934.4</v>
      </c>
    </row>
    <row r="110" spans="1:22">
      <c r="A110" s="2" t="s">
        <v>222</v>
      </c>
      <c r="B110" s="1" t="s">
        <v>223</v>
      </c>
      <c r="C110" s="14">
        <v>528</v>
      </c>
      <c r="D110" s="14">
        <v>88</v>
      </c>
      <c r="E110" s="14">
        <v>2665.04</v>
      </c>
      <c r="F110" s="14">
        <v>0</v>
      </c>
      <c r="G110" s="14">
        <v>0</v>
      </c>
      <c r="H110" s="14">
        <v>3281.04</v>
      </c>
      <c r="I110" s="14">
        <v>0</v>
      </c>
      <c r="J110" s="14">
        <v>0</v>
      </c>
      <c r="K110" s="14">
        <v>445.44</v>
      </c>
      <c r="L110" s="14">
        <v>176.48</v>
      </c>
      <c r="M110" s="14">
        <v>0</v>
      </c>
      <c r="N110" s="14">
        <v>0</v>
      </c>
      <c r="O110" s="14">
        <v>0</v>
      </c>
      <c r="P110" s="15">
        <v>-0.08</v>
      </c>
      <c r="Q110" s="14">
        <v>0</v>
      </c>
      <c r="R110" s="14">
        <v>0</v>
      </c>
      <c r="S110" s="14">
        <v>500</v>
      </c>
      <c r="T110" s="14">
        <v>0</v>
      </c>
      <c r="U110" s="14">
        <v>1121.8399999999999</v>
      </c>
      <c r="V110" s="14">
        <v>2159.1999999999998</v>
      </c>
    </row>
    <row r="111" spans="1:22" s="7" customFormat="1">
      <c r="A111" s="17" t="s">
        <v>131</v>
      </c>
      <c r="C111" s="7" t="s">
        <v>132</v>
      </c>
      <c r="D111" s="7" t="s">
        <v>132</v>
      </c>
      <c r="E111" s="7" t="s">
        <v>132</v>
      </c>
      <c r="F111" s="7" t="s">
        <v>132</v>
      </c>
      <c r="G111" s="7" t="s">
        <v>132</v>
      </c>
      <c r="H111" s="7" t="s">
        <v>132</v>
      </c>
      <c r="I111" s="7" t="s">
        <v>132</v>
      </c>
      <c r="J111" s="7" t="s">
        <v>132</v>
      </c>
      <c r="K111" s="7" t="s">
        <v>132</v>
      </c>
      <c r="L111" s="7" t="s">
        <v>132</v>
      </c>
      <c r="M111" s="7" t="s">
        <v>132</v>
      </c>
      <c r="N111" s="7" t="s">
        <v>132</v>
      </c>
      <c r="O111" s="7" t="s">
        <v>132</v>
      </c>
      <c r="P111" s="7" t="s">
        <v>132</v>
      </c>
      <c r="Q111" s="7" t="s">
        <v>132</v>
      </c>
      <c r="R111" s="7" t="s">
        <v>132</v>
      </c>
      <c r="S111" s="7" t="s">
        <v>132</v>
      </c>
      <c r="T111" s="7" t="s">
        <v>132</v>
      </c>
      <c r="U111" s="7" t="s">
        <v>132</v>
      </c>
      <c r="V111" s="7" t="s">
        <v>132</v>
      </c>
    </row>
    <row r="112" spans="1:22">
      <c r="C112" s="19">
        <v>25110.07</v>
      </c>
      <c r="D112" s="19">
        <v>4185.01</v>
      </c>
      <c r="E112" s="19">
        <v>55311.98</v>
      </c>
      <c r="F112" s="19">
        <v>1032.3399999999999</v>
      </c>
      <c r="G112" s="19">
        <v>211.2</v>
      </c>
      <c r="H112" s="19">
        <v>85850.6</v>
      </c>
      <c r="I112" s="19">
        <v>442.08</v>
      </c>
      <c r="J112" s="19">
        <v>499.96</v>
      </c>
      <c r="K112" s="19">
        <v>7834.84</v>
      </c>
      <c r="L112" s="19">
        <v>3729.21</v>
      </c>
      <c r="M112" s="19">
        <v>481.41</v>
      </c>
      <c r="N112" s="19">
        <v>0</v>
      </c>
      <c r="O112" s="19">
        <v>2358.9</v>
      </c>
      <c r="P112" s="19">
        <v>0.33</v>
      </c>
      <c r="Q112" s="19">
        <v>0</v>
      </c>
      <c r="R112" s="19">
        <v>343.11</v>
      </c>
      <c r="S112" s="19">
        <v>4900</v>
      </c>
      <c r="T112" s="19">
        <v>2188.87</v>
      </c>
      <c r="U112" s="19">
        <v>22281</v>
      </c>
      <c r="V112" s="19">
        <v>63569.599999999999</v>
      </c>
    </row>
    <row r="114" spans="1:22" s="7" customFormat="1">
      <c r="A114" s="16"/>
      <c r="C114" s="7" t="s">
        <v>224</v>
      </c>
      <c r="D114" s="7" t="s">
        <v>224</v>
      </c>
      <c r="E114" s="7" t="s">
        <v>224</v>
      </c>
      <c r="F114" s="7" t="s">
        <v>224</v>
      </c>
      <c r="G114" s="7" t="s">
        <v>224</v>
      </c>
      <c r="H114" s="7" t="s">
        <v>224</v>
      </c>
      <c r="I114" s="7" t="s">
        <v>224</v>
      </c>
      <c r="J114" s="7" t="s">
        <v>224</v>
      </c>
      <c r="K114" s="7" t="s">
        <v>224</v>
      </c>
      <c r="L114" s="7" t="s">
        <v>224</v>
      </c>
      <c r="M114" s="7" t="s">
        <v>224</v>
      </c>
      <c r="N114" s="7" t="s">
        <v>224</v>
      </c>
      <c r="O114" s="7" t="s">
        <v>224</v>
      </c>
      <c r="P114" s="7" t="s">
        <v>224</v>
      </c>
      <c r="Q114" s="7" t="s">
        <v>224</v>
      </c>
      <c r="R114" s="7" t="s">
        <v>224</v>
      </c>
      <c r="S114" s="7" t="s">
        <v>224</v>
      </c>
      <c r="T114" s="7" t="s">
        <v>224</v>
      </c>
      <c r="U114" s="7" t="s">
        <v>224</v>
      </c>
      <c r="V114" s="7" t="s">
        <v>224</v>
      </c>
    </row>
    <row r="115" spans="1:22">
      <c r="A115" s="17" t="s">
        <v>225</v>
      </c>
      <c r="B115" s="1" t="s">
        <v>226</v>
      </c>
      <c r="C115" s="19">
        <v>85751.41</v>
      </c>
      <c r="D115" s="19">
        <v>14256.17</v>
      </c>
      <c r="E115" s="19">
        <v>151124.66</v>
      </c>
      <c r="F115" s="19">
        <v>1032.3399999999999</v>
      </c>
      <c r="G115" s="19">
        <v>211.2</v>
      </c>
      <c r="H115" s="19">
        <v>252375.78</v>
      </c>
      <c r="I115" s="19">
        <v>5675.94</v>
      </c>
      <c r="J115" s="19">
        <v>1066.95</v>
      </c>
      <c r="K115" s="19">
        <v>34074.230000000003</v>
      </c>
      <c r="L115" s="19">
        <v>8822.34</v>
      </c>
      <c r="M115" s="19">
        <v>481.41</v>
      </c>
      <c r="N115" s="19">
        <v>4465</v>
      </c>
      <c r="O115" s="19">
        <v>2358.9</v>
      </c>
      <c r="P115" s="19">
        <v>1.07</v>
      </c>
      <c r="Q115" s="19">
        <v>2081.88</v>
      </c>
      <c r="R115" s="19">
        <v>343.11</v>
      </c>
      <c r="S115" s="19">
        <v>6200</v>
      </c>
      <c r="T115" s="19">
        <v>3430.24</v>
      </c>
      <c r="U115" s="19">
        <v>68054.98</v>
      </c>
      <c r="V115" s="19">
        <v>184320.8</v>
      </c>
    </row>
    <row r="117" spans="1:22">
      <c r="C117" s="1" t="s">
        <v>226</v>
      </c>
      <c r="D117" s="1" t="s">
        <v>226</v>
      </c>
      <c r="E117" s="1" t="s">
        <v>226</v>
      </c>
      <c r="F117" s="1" t="s">
        <v>226</v>
      </c>
      <c r="G117" s="1" t="s">
        <v>226</v>
      </c>
      <c r="H117" s="1" t="s">
        <v>226</v>
      </c>
      <c r="I117" s="1" t="s">
        <v>226</v>
      </c>
      <c r="J117" s="1" t="s">
        <v>226</v>
      </c>
      <c r="K117" s="1" t="s">
        <v>226</v>
      </c>
      <c r="L117" s="1" t="s">
        <v>226</v>
      </c>
      <c r="M117" s="1" t="s">
        <v>226</v>
      </c>
      <c r="N117" s="1" t="s">
        <v>226</v>
      </c>
      <c r="O117" s="1" t="s">
        <v>226</v>
      </c>
      <c r="P117" s="1" t="s">
        <v>226</v>
      </c>
      <c r="Q117" s="1" t="s">
        <v>226</v>
      </c>
      <c r="R117" s="1" t="s">
        <v>226</v>
      </c>
      <c r="S117" s="1" t="s">
        <v>226</v>
      </c>
      <c r="T117" s="1" t="s">
        <v>226</v>
      </c>
      <c r="U117" s="1" t="s">
        <v>226</v>
      </c>
      <c r="V117" s="1" t="s">
        <v>226</v>
      </c>
    </row>
    <row r="118" spans="1:22">
      <c r="A118" s="2" t="s">
        <v>226</v>
      </c>
      <c r="B118" s="1" t="s">
        <v>226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3"/>
  <sheetViews>
    <sheetView workbookViewId="0">
      <selection activeCell="C20" sqref="C20"/>
    </sheetView>
  </sheetViews>
  <sheetFormatPr baseColWidth="10" defaultRowHeight="15"/>
  <cols>
    <col min="2" max="2" width="15.140625" customWidth="1"/>
    <col min="3" max="3" width="19.42578125" customWidth="1"/>
    <col min="4" max="4" width="12.5703125" bestFit="1" customWidth="1"/>
    <col min="5" max="5" width="34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227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228</v>
      </c>
      <c r="B8" s="33" t="s">
        <v>229</v>
      </c>
      <c r="C8" s="33" t="s">
        <v>230</v>
      </c>
      <c r="D8" s="34" t="s">
        <v>231</v>
      </c>
      <c r="E8" s="33" t="s">
        <v>232</v>
      </c>
      <c r="F8" s="32"/>
      <c r="G8" s="32"/>
      <c r="H8" s="32"/>
      <c r="I8" s="32"/>
      <c r="J8" s="32"/>
    </row>
    <row r="9" spans="1:10">
      <c r="A9" s="26" t="s">
        <v>156</v>
      </c>
      <c r="B9" s="26"/>
      <c r="C9" s="26" t="s">
        <v>233</v>
      </c>
      <c r="D9" s="26">
        <v>771.40000000000009</v>
      </c>
      <c r="E9" s="26" t="s">
        <v>157</v>
      </c>
      <c r="F9" s="26"/>
      <c r="G9" s="26"/>
      <c r="H9" s="26"/>
      <c r="I9" s="26"/>
      <c r="J9" s="26"/>
    </row>
    <row r="10" spans="1:10">
      <c r="A10" s="26" t="s">
        <v>158</v>
      </c>
      <c r="B10" s="26"/>
      <c r="C10" s="26" t="s">
        <v>233</v>
      </c>
      <c r="D10" s="26">
        <v>861.80000000000007</v>
      </c>
      <c r="E10" s="26" t="s">
        <v>159</v>
      </c>
      <c r="F10" s="26"/>
      <c r="G10" s="26"/>
      <c r="H10" s="26"/>
      <c r="I10" s="26"/>
      <c r="J10" s="26"/>
    </row>
    <row r="11" spans="1:10">
      <c r="A11" s="26"/>
      <c r="B11" s="26" t="s">
        <v>234</v>
      </c>
      <c r="C11" s="26"/>
      <c r="D11" s="35">
        <v>1633.2000000000003</v>
      </c>
      <c r="E11" s="26" t="s">
        <v>235</v>
      </c>
      <c r="F11" s="26"/>
      <c r="G11" s="26"/>
      <c r="H11" s="26"/>
      <c r="I11" s="26"/>
      <c r="J11" s="26"/>
    </row>
    <row r="13" spans="1:10">
      <c r="A13" s="26" t="s">
        <v>134</v>
      </c>
      <c r="B13" s="26">
        <v>56708845760</v>
      </c>
      <c r="C13" s="26" t="s">
        <v>236</v>
      </c>
      <c r="D13" s="26">
        <v>1587.2</v>
      </c>
      <c r="E13" s="26" t="s">
        <v>135</v>
      </c>
      <c r="F13" s="26"/>
      <c r="G13" s="26"/>
      <c r="H13" s="26"/>
      <c r="I13" s="26"/>
      <c r="J13" s="26"/>
    </row>
    <row r="14" spans="1:10">
      <c r="A14" s="26" t="s">
        <v>136</v>
      </c>
      <c r="B14" s="26">
        <v>56708845774</v>
      </c>
      <c r="C14" s="26" t="s">
        <v>236</v>
      </c>
      <c r="D14" s="26">
        <v>4250.4000000000005</v>
      </c>
      <c r="E14" s="26" t="s">
        <v>137</v>
      </c>
      <c r="F14" s="26"/>
      <c r="G14" s="26"/>
      <c r="H14" s="26"/>
      <c r="I14" s="26"/>
      <c r="J14" s="26"/>
    </row>
    <row r="15" spans="1:10">
      <c r="A15" s="26">
        <v>16</v>
      </c>
      <c r="B15" s="26">
        <v>56708881292</v>
      </c>
      <c r="C15" s="26" t="s">
        <v>236</v>
      </c>
      <c r="D15" s="26">
        <v>4001.6000000000004</v>
      </c>
      <c r="E15" s="26" t="s">
        <v>34</v>
      </c>
      <c r="F15" s="26"/>
      <c r="G15" s="26"/>
      <c r="H15" s="26"/>
      <c r="I15" s="26"/>
      <c r="J15" s="26"/>
    </row>
    <row r="16" spans="1:10">
      <c r="A16" s="26" t="s">
        <v>142</v>
      </c>
      <c r="B16" s="26">
        <v>56708845791</v>
      </c>
      <c r="C16" s="26" t="s">
        <v>236</v>
      </c>
      <c r="D16" s="26">
        <v>1519.6000000000001</v>
      </c>
      <c r="E16" s="26" t="s">
        <v>143</v>
      </c>
      <c r="F16" s="26"/>
      <c r="G16" s="26"/>
      <c r="H16" s="26"/>
      <c r="I16" s="26"/>
      <c r="J16" s="26"/>
    </row>
    <row r="17" spans="1:5">
      <c r="A17" s="26">
        <v>18</v>
      </c>
      <c r="B17" s="26">
        <v>56708881349</v>
      </c>
      <c r="C17" s="26" t="s">
        <v>236</v>
      </c>
      <c r="D17" s="26">
        <v>5794.6</v>
      </c>
      <c r="E17" s="26" t="s">
        <v>44</v>
      </c>
    </row>
    <row r="18" spans="1:5">
      <c r="A18" s="26" t="s">
        <v>150</v>
      </c>
      <c r="B18" s="26">
        <v>56708845820</v>
      </c>
      <c r="C18" s="26" t="s">
        <v>236</v>
      </c>
      <c r="D18" s="26">
        <v>751.40000000000009</v>
      </c>
      <c r="E18" s="26" t="s">
        <v>151</v>
      </c>
    </row>
    <row r="19" spans="1:5">
      <c r="A19" s="26" t="s">
        <v>152</v>
      </c>
      <c r="B19" s="26">
        <v>56708845834</v>
      </c>
      <c r="C19" s="26" t="s">
        <v>236</v>
      </c>
      <c r="D19" s="26">
        <v>1788.6000000000001</v>
      </c>
      <c r="E19" s="26" t="s">
        <v>153</v>
      </c>
    </row>
    <row r="20" spans="1:5">
      <c r="A20" s="26" t="s">
        <v>69</v>
      </c>
      <c r="B20" s="26">
        <v>56708881457</v>
      </c>
      <c r="C20" s="26" t="s">
        <v>236</v>
      </c>
      <c r="D20" s="26">
        <v>7337.2000000000007</v>
      </c>
      <c r="E20" s="26" t="s">
        <v>70</v>
      </c>
    </row>
    <row r="21" spans="1:5">
      <c r="A21" s="26" t="s">
        <v>71</v>
      </c>
      <c r="B21" s="26">
        <v>56708845038</v>
      </c>
      <c r="C21" s="26" t="s">
        <v>236</v>
      </c>
      <c r="D21" s="26">
        <v>5097</v>
      </c>
      <c r="E21" s="26" t="s">
        <v>72</v>
      </c>
    </row>
    <row r="22" spans="1:5">
      <c r="A22" s="26" t="s">
        <v>170</v>
      </c>
      <c r="B22" s="26">
        <v>56708881915</v>
      </c>
      <c r="C22" s="26" t="s">
        <v>236</v>
      </c>
      <c r="D22" s="26">
        <v>1732</v>
      </c>
      <c r="E22" s="26" t="s">
        <v>171</v>
      </c>
    </row>
    <row r="23" spans="1:5">
      <c r="A23" s="26" t="s">
        <v>174</v>
      </c>
      <c r="B23" s="26">
        <v>56708845865</v>
      </c>
      <c r="C23" s="26" t="s">
        <v>236</v>
      </c>
      <c r="D23" s="26">
        <v>2017</v>
      </c>
      <c r="E23" s="26" t="s">
        <v>175</v>
      </c>
    </row>
    <row r="24" spans="1:5">
      <c r="A24" s="26" t="s">
        <v>176</v>
      </c>
      <c r="B24" s="26">
        <v>56708845879</v>
      </c>
      <c r="C24" s="26" t="s">
        <v>236</v>
      </c>
      <c r="D24" s="26">
        <v>1665.8000000000002</v>
      </c>
      <c r="E24" s="26" t="s">
        <v>177</v>
      </c>
    </row>
    <row r="25" spans="1:5">
      <c r="A25" s="26">
        <v>30</v>
      </c>
      <c r="B25" s="26">
        <v>56708881503</v>
      </c>
      <c r="C25" s="26" t="s">
        <v>236</v>
      </c>
      <c r="D25" s="26">
        <v>888.2</v>
      </c>
      <c r="E25" s="26" t="s">
        <v>84</v>
      </c>
    </row>
    <row r="26" spans="1:5">
      <c r="A26" s="26" t="s">
        <v>186</v>
      </c>
      <c r="B26" s="26">
        <v>56708845911</v>
      </c>
      <c r="C26" s="26" t="s">
        <v>236</v>
      </c>
      <c r="D26" s="26">
        <v>515.80000000000007</v>
      </c>
      <c r="E26" s="26" t="s">
        <v>187</v>
      </c>
    </row>
    <row r="27" spans="1:5">
      <c r="A27" s="26" t="s">
        <v>198</v>
      </c>
      <c r="B27" s="26">
        <v>56708881946</v>
      </c>
      <c r="C27" s="26" t="s">
        <v>236</v>
      </c>
      <c r="D27" s="26">
        <v>1932</v>
      </c>
      <c r="E27" s="26" t="s">
        <v>199</v>
      </c>
    </row>
    <row r="28" spans="1:5">
      <c r="A28" s="26" t="s">
        <v>109</v>
      </c>
      <c r="B28" s="26">
        <v>56708881596</v>
      </c>
      <c r="C28" s="26" t="s">
        <v>236</v>
      </c>
      <c r="D28" s="26">
        <v>389.20000000000005</v>
      </c>
      <c r="E28" s="26" t="s">
        <v>110</v>
      </c>
    </row>
    <row r="29" spans="1:5">
      <c r="A29" s="26" t="s">
        <v>206</v>
      </c>
      <c r="B29" s="26">
        <v>56708881963</v>
      </c>
      <c r="C29" s="26" t="s">
        <v>236</v>
      </c>
      <c r="D29" s="26">
        <v>1840.2</v>
      </c>
      <c r="E29" s="26" t="s">
        <v>207</v>
      </c>
    </row>
    <row r="30" spans="1:5">
      <c r="A30" s="26" t="s">
        <v>216</v>
      </c>
      <c r="B30" s="26">
        <v>60589747903</v>
      </c>
      <c r="C30" s="26" t="s">
        <v>236</v>
      </c>
      <c r="D30" s="26">
        <v>2277.8000000000002</v>
      </c>
      <c r="E30" s="26" t="s">
        <v>217</v>
      </c>
    </row>
    <row r="31" spans="1:5">
      <c r="A31" s="26" t="s">
        <v>222</v>
      </c>
      <c r="B31" s="26">
        <v>56708846050</v>
      </c>
      <c r="C31" s="26" t="s">
        <v>236</v>
      </c>
      <c r="D31" s="26">
        <v>2159.2000000000003</v>
      </c>
      <c r="E31" s="26" t="s">
        <v>223</v>
      </c>
    </row>
    <row r="32" spans="1:5">
      <c r="A32" s="26" t="s">
        <v>208</v>
      </c>
      <c r="B32" s="26">
        <v>56708845990</v>
      </c>
      <c r="C32" s="26" t="s">
        <v>236</v>
      </c>
      <c r="D32" s="26">
        <v>2077</v>
      </c>
      <c r="E32" s="26" t="s">
        <v>209</v>
      </c>
    </row>
    <row r="33" spans="1:5">
      <c r="A33" s="26" t="s">
        <v>204</v>
      </c>
      <c r="B33" s="26">
        <v>56708845973</v>
      </c>
      <c r="C33" s="26" t="s">
        <v>236</v>
      </c>
      <c r="D33" s="26">
        <v>1428.4</v>
      </c>
      <c r="E33" s="26" t="s">
        <v>205</v>
      </c>
    </row>
    <row r="34" spans="1:5">
      <c r="A34" s="26" t="s">
        <v>138</v>
      </c>
      <c r="B34" s="26">
        <v>56708845788</v>
      </c>
      <c r="C34" s="26" t="s">
        <v>236</v>
      </c>
      <c r="D34" s="26">
        <v>539.4</v>
      </c>
      <c r="E34" s="26" t="s">
        <v>139</v>
      </c>
    </row>
    <row r="35" spans="1:5">
      <c r="A35" s="26" t="s">
        <v>37</v>
      </c>
      <c r="B35" s="26">
        <v>56708844916</v>
      </c>
      <c r="C35" s="26" t="s">
        <v>236</v>
      </c>
      <c r="D35" s="26">
        <v>698.80000000000007</v>
      </c>
      <c r="E35" s="26" t="s">
        <v>38</v>
      </c>
    </row>
    <row r="36" spans="1:5">
      <c r="A36" s="26" t="s">
        <v>188</v>
      </c>
      <c r="B36" s="26">
        <v>56708845925</v>
      </c>
      <c r="C36" s="26" t="s">
        <v>236</v>
      </c>
      <c r="D36" s="26">
        <v>1241.2</v>
      </c>
      <c r="E36" s="26" t="s">
        <v>189</v>
      </c>
    </row>
    <row r="37" spans="1:5">
      <c r="A37" s="26" t="s">
        <v>168</v>
      </c>
      <c r="B37" s="26">
        <v>56708845851</v>
      </c>
      <c r="C37" s="26" t="s">
        <v>236</v>
      </c>
      <c r="D37" s="26">
        <v>1315</v>
      </c>
      <c r="E37" s="26" t="s">
        <v>169</v>
      </c>
    </row>
    <row r="38" spans="1:5">
      <c r="A38" s="26" t="s">
        <v>31</v>
      </c>
      <c r="B38" s="26">
        <v>56708844887</v>
      </c>
      <c r="C38" s="26" t="s">
        <v>236</v>
      </c>
      <c r="D38" s="26">
        <v>2783.2000000000003</v>
      </c>
      <c r="E38" s="26" t="s">
        <v>32</v>
      </c>
    </row>
    <row r="39" spans="1:5">
      <c r="A39" s="26" t="s">
        <v>107</v>
      </c>
      <c r="B39" s="26">
        <v>56708845254</v>
      </c>
      <c r="C39" s="26" t="s">
        <v>236</v>
      </c>
      <c r="D39" s="26">
        <v>2073</v>
      </c>
      <c r="E39" s="26" t="s">
        <v>108</v>
      </c>
    </row>
    <row r="40" spans="1:5">
      <c r="A40" s="26" t="s">
        <v>190</v>
      </c>
      <c r="B40" s="26">
        <v>56708845939</v>
      </c>
      <c r="C40" s="26" t="s">
        <v>236</v>
      </c>
      <c r="D40" s="26">
        <v>1303.6000000000001</v>
      </c>
      <c r="E40" s="26" t="s">
        <v>191</v>
      </c>
    </row>
    <row r="41" spans="1:5">
      <c r="A41" s="26" t="s">
        <v>184</v>
      </c>
      <c r="B41" s="26">
        <v>56708881929</v>
      </c>
      <c r="C41" s="26" t="s">
        <v>236</v>
      </c>
      <c r="D41" s="26">
        <v>1719.4</v>
      </c>
      <c r="E41" s="26" t="s">
        <v>185</v>
      </c>
    </row>
    <row r="42" spans="1:5">
      <c r="A42" s="26" t="s">
        <v>101</v>
      </c>
      <c r="B42" s="26">
        <v>56708845237</v>
      </c>
      <c r="C42" s="26" t="s">
        <v>236</v>
      </c>
      <c r="D42" s="26">
        <v>54.6</v>
      </c>
      <c r="E42" s="26" t="s">
        <v>102</v>
      </c>
    </row>
    <row r="43" spans="1:5">
      <c r="A43" s="26" t="s">
        <v>45</v>
      </c>
      <c r="B43" s="26">
        <v>56708844950</v>
      </c>
      <c r="C43" s="26" t="s">
        <v>236</v>
      </c>
      <c r="D43" s="26">
        <v>859</v>
      </c>
      <c r="E43" s="26" t="s">
        <v>46</v>
      </c>
    </row>
    <row r="44" spans="1:5">
      <c r="A44" s="26" t="s">
        <v>111</v>
      </c>
      <c r="B44" s="26">
        <v>56708845268</v>
      </c>
      <c r="C44" s="26" t="s">
        <v>236</v>
      </c>
      <c r="D44" s="26">
        <v>1397.4</v>
      </c>
      <c r="E44" s="26" t="s">
        <v>112</v>
      </c>
    </row>
    <row r="45" spans="1:5">
      <c r="A45" s="26" t="s">
        <v>73</v>
      </c>
      <c r="B45" s="26">
        <v>56708881460</v>
      </c>
      <c r="C45" s="26" t="s">
        <v>236</v>
      </c>
      <c r="D45" s="26">
        <v>140.80000000000001</v>
      </c>
      <c r="E45" s="26" t="s">
        <v>74</v>
      </c>
    </row>
    <row r="46" spans="1:5">
      <c r="A46" s="26" t="s">
        <v>160</v>
      </c>
      <c r="B46" s="26">
        <v>56708881901</v>
      </c>
      <c r="C46" s="26" t="s">
        <v>236</v>
      </c>
      <c r="D46" s="26">
        <v>1379</v>
      </c>
      <c r="E46" s="26" t="s">
        <v>161</v>
      </c>
    </row>
    <row r="47" spans="1:5">
      <c r="A47" s="26" t="s">
        <v>103</v>
      </c>
      <c r="B47" s="26">
        <v>56708845240</v>
      </c>
      <c r="C47" s="26" t="s">
        <v>236</v>
      </c>
      <c r="D47" s="26">
        <v>1657.8000000000002</v>
      </c>
      <c r="E47" s="26" t="s">
        <v>104</v>
      </c>
    </row>
    <row r="48" spans="1:5">
      <c r="A48" s="26" t="s">
        <v>144</v>
      </c>
      <c r="B48" s="26">
        <v>56708881872</v>
      </c>
      <c r="C48" s="26" t="s">
        <v>236</v>
      </c>
      <c r="D48" s="26">
        <v>780.80000000000007</v>
      </c>
      <c r="E48" s="26" t="s">
        <v>145</v>
      </c>
    </row>
    <row r="49" spans="1:5">
      <c r="A49" s="26" t="s">
        <v>113</v>
      </c>
      <c r="B49" s="26">
        <v>60589939521</v>
      </c>
      <c r="C49" s="26" t="s">
        <v>236</v>
      </c>
      <c r="D49" s="26">
        <v>1295.4000000000001</v>
      </c>
      <c r="E49" s="26" t="s">
        <v>114</v>
      </c>
    </row>
    <row r="50" spans="1:5">
      <c r="A50" s="26" t="s">
        <v>220</v>
      </c>
      <c r="B50" s="26">
        <v>56708846047</v>
      </c>
      <c r="C50" s="26" t="s">
        <v>236</v>
      </c>
      <c r="D50" s="26">
        <v>1934.4</v>
      </c>
      <c r="E50" s="26" t="s">
        <v>221</v>
      </c>
    </row>
    <row r="51" spans="1:5">
      <c r="A51" s="26" t="s">
        <v>35</v>
      </c>
      <c r="B51" s="26">
        <v>56708881304</v>
      </c>
      <c r="C51" s="26" t="s">
        <v>236</v>
      </c>
      <c r="D51" s="26">
        <v>3511.8</v>
      </c>
      <c r="E51" s="26" t="s">
        <v>36</v>
      </c>
    </row>
    <row r="52" spans="1:5">
      <c r="A52" s="26" t="s">
        <v>55</v>
      </c>
      <c r="B52" s="26">
        <v>60590329504</v>
      </c>
      <c r="C52" s="26" t="s">
        <v>236</v>
      </c>
      <c r="D52" s="26">
        <v>940.80000000000007</v>
      </c>
      <c r="E52" s="26" t="s">
        <v>56</v>
      </c>
    </row>
    <row r="53" spans="1:5">
      <c r="A53" s="26" t="s">
        <v>196</v>
      </c>
      <c r="B53" s="26">
        <v>56708845942</v>
      </c>
      <c r="C53" s="26" t="s">
        <v>236</v>
      </c>
      <c r="D53" s="26">
        <v>930.6</v>
      </c>
      <c r="E53" s="26" t="s">
        <v>197</v>
      </c>
    </row>
    <row r="54" spans="1:5">
      <c r="A54" s="26" t="s">
        <v>115</v>
      </c>
      <c r="B54" s="26">
        <v>60589627948</v>
      </c>
      <c r="C54" s="26" t="s">
        <v>236</v>
      </c>
      <c r="D54" s="26">
        <v>1097.2</v>
      </c>
      <c r="E54" s="26" t="s">
        <v>116</v>
      </c>
    </row>
    <row r="55" spans="1:5">
      <c r="A55" s="26" t="s">
        <v>47</v>
      </c>
      <c r="B55" s="26">
        <v>56708844964</v>
      </c>
      <c r="C55" s="26" t="s">
        <v>236</v>
      </c>
      <c r="D55" s="26">
        <v>1647</v>
      </c>
      <c r="E55" s="26" t="s">
        <v>48</v>
      </c>
    </row>
    <row r="56" spans="1:5">
      <c r="A56" s="26" t="s">
        <v>85</v>
      </c>
      <c r="B56" s="26">
        <v>60589552237</v>
      </c>
      <c r="C56" s="26" t="s">
        <v>236</v>
      </c>
      <c r="D56" s="26">
        <v>1642.6000000000001</v>
      </c>
      <c r="E56" s="26" t="s">
        <v>86</v>
      </c>
    </row>
    <row r="57" spans="1:5">
      <c r="A57" s="26" t="s">
        <v>178</v>
      </c>
      <c r="B57" s="26">
        <v>56708845882</v>
      </c>
      <c r="C57" s="26" t="s">
        <v>236</v>
      </c>
      <c r="D57" s="26">
        <v>749.80000000000007</v>
      </c>
      <c r="E57" s="26" t="s">
        <v>179</v>
      </c>
    </row>
    <row r="58" spans="1:5">
      <c r="A58" s="26" t="s">
        <v>59</v>
      </c>
      <c r="B58" s="26">
        <v>56708845010</v>
      </c>
      <c r="C58" s="26" t="s">
        <v>236</v>
      </c>
      <c r="D58" s="26">
        <v>2380.2000000000003</v>
      </c>
      <c r="E58" s="26" t="s">
        <v>60</v>
      </c>
    </row>
    <row r="59" spans="1:5">
      <c r="A59" s="26" t="s">
        <v>97</v>
      </c>
      <c r="B59" s="26">
        <v>56708881551</v>
      </c>
      <c r="C59" s="26" t="s">
        <v>236</v>
      </c>
      <c r="D59" s="26">
        <v>3078.8</v>
      </c>
      <c r="E59" s="26" t="s">
        <v>98</v>
      </c>
    </row>
    <row r="60" spans="1:5">
      <c r="A60" s="26" t="s">
        <v>119</v>
      </c>
      <c r="B60" s="26">
        <v>56708845709</v>
      </c>
      <c r="C60" s="26" t="s">
        <v>236</v>
      </c>
      <c r="D60" s="26">
        <v>2085</v>
      </c>
      <c r="E60" s="26" t="s">
        <v>120</v>
      </c>
    </row>
    <row r="61" spans="1:5">
      <c r="A61" s="26" t="s">
        <v>79</v>
      </c>
      <c r="B61" s="26">
        <v>56708845072</v>
      </c>
      <c r="C61" s="26" t="s">
        <v>236</v>
      </c>
      <c r="D61" s="26">
        <v>804.6</v>
      </c>
      <c r="E61" s="26" t="s">
        <v>80</v>
      </c>
    </row>
    <row r="62" spans="1:5">
      <c r="A62" s="26" t="s">
        <v>127</v>
      </c>
      <c r="B62" s="26">
        <v>60594462438</v>
      </c>
      <c r="C62" s="26" t="s">
        <v>236</v>
      </c>
      <c r="D62" s="26">
        <v>2395.6</v>
      </c>
      <c r="E62" s="26" t="s">
        <v>128</v>
      </c>
    </row>
    <row r="63" spans="1:5">
      <c r="A63" s="26" t="s">
        <v>218</v>
      </c>
      <c r="B63" s="26">
        <v>60590218306</v>
      </c>
      <c r="C63" s="26" t="s">
        <v>236</v>
      </c>
      <c r="D63" s="26">
        <v>790.2</v>
      </c>
      <c r="E63" s="26" t="s">
        <v>219</v>
      </c>
    </row>
    <row r="64" spans="1:5">
      <c r="A64" s="26" t="s">
        <v>202</v>
      </c>
      <c r="B64" s="26">
        <v>56708881608</v>
      </c>
      <c r="C64" s="26" t="s">
        <v>236</v>
      </c>
      <c r="D64" s="26">
        <v>876.2</v>
      </c>
      <c r="E64" s="26" t="s">
        <v>203</v>
      </c>
    </row>
    <row r="65" spans="1:5">
      <c r="A65" s="26" t="s">
        <v>53</v>
      </c>
      <c r="B65" s="26">
        <v>56708881383</v>
      </c>
      <c r="C65" s="26" t="s">
        <v>236</v>
      </c>
      <c r="D65" s="26">
        <v>8314.6</v>
      </c>
      <c r="E65" s="26" t="s">
        <v>54</v>
      </c>
    </row>
    <row r="66" spans="1:5">
      <c r="A66" s="26" t="s">
        <v>105</v>
      </c>
      <c r="B66" s="26">
        <v>56708881582</v>
      </c>
      <c r="C66" s="26" t="s">
        <v>236</v>
      </c>
      <c r="D66" s="26">
        <v>3681.4</v>
      </c>
      <c r="E66" s="26" t="s">
        <v>106</v>
      </c>
    </row>
    <row r="67" spans="1:5">
      <c r="A67" s="26" t="s">
        <v>148</v>
      </c>
      <c r="B67" s="26">
        <v>56710773131</v>
      </c>
      <c r="C67" s="26" t="s">
        <v>236</v>
      </c>
      <c r="D67" s="26">
        <v>1797.8000000000002</v>
      </c>
      <c r="E67" s="26" t="s">
        <v>149</v>
      </c>
    </row>
    <row r="68" spans="1:5">
      <c r="A68" s="26" t="s">
        <v>67</v>
      </c>
      <c r="B68" s="26">
        <v>56708881656</v>
      </c>
      <c r="C68" s="26" t="s">
        <v>236</v>
      </c>
      <c r="D68" s="26">
        <v>957.40000000000009</v>
      </c>
      <c r="E68" s="26" t="s">
        <v>68</v>
      </c>
    </row>
    <row r="69" spans="1:5">
      <c r="A69" s="26" t="s">
        <v>89</v>
      </c>
      <c r="B69" s="26">
        <v>56708845530</v>
      </c>
      <c r="C69" s="26" t="s">
        <v>236</v>
      </c>
      <c r="D69" s="26">
        <v>1337.2</v>
      </c>
      <c r="E69" s="26" t="s">
        <v>90</v>
      </c>
    </row>
    <row r="70" spans="1:5">
      <c r="A70" s="26" t="s">
        <v>129</v>
      </c>
      <c r="B70" s="26">
        <v>56710784605</v>
      </c>
      <c r="C70" s="26" t="s">
        <v>236</v>
      </c>
      <c r="D70" s="26">
        <v>3729.4</v>
      </c>
      <c r="E70" s="26" t="s">
        <v>130</v>
      </c>
    </row>
    <row r="71" spans="1:5">
      <c r="A71" s="26" t="s">
        <v>180</v>
      </c>
      <c r="B71" s="26">
        <v>60589845501</v>
      </c>
      <c r="C71" s="26" t="s">
        <v>236</v>
      </c>
      <c r="D71" s="26">
        <v>1073.6000000000001</v>
      </c>
      <c r="E71" s="26" t="s">
        <v>181</v>
      </c>
    </row>
    <row r="72" spans="1:5">
      <c r="A72" s="26" t="s">
        <v>99</v>
      </c>
      <c r="B72" s="26">
        <v>60589669043</v>
      </c>
      <c r="C72" s="26" t="s">
        <v>236</v>
      </c>
      <c r="D72" s="26">
        <v>5001.2000000000007</v>
      </c>
      <c r="E72" s="26" t="s">
        <v>100</v>
      </c>
    </row>
    <row r="73" spans="1:5">
      <c r="A73" s="26" t="s">
        <v>49</v>
      </c>
      <c r="B73" s="26">
        <v>60592609882</v>
      </c>
      <c r="C73" s="26" t="s">
        <v>236</v>
      </c>
      <c r="D73" s="26">
        <v>14036.800000000001</v>
      </c>
      <c r="E73" s="26" t="s">
        <v>50</v>
      </c>
    </row>
    <row r="74" spans="1:5">
      <c r="A74" s="26" t="s">
        <v>91</v>
      </c>
      <c r="B74" s="26">
        <v>60589665774</v>
      </c>
      <c r="C74" s="26" t="s">
        <v>236</v>
      </c>
      <c r="D74" s="26">
        <v>991</v>
      </c>
      <c r="E74" s="26" t="s">
        <v>92</v>
      </c>
    </row>
    <row r="75" spans="1:5">
      <c r="A75" s="26" t="s">
        <v>214</v>
      </c>
      <c r="B75" s="26">
        <v>60589634536</v>
      </c>
      <c r="C75" s="26" t="s">
        <v>236</v>
      </c>
      <c r="D75" s="26">
        <v>934.6</v>
      </c>
      <c r="E75" s="26" t="s">
        <v>215</v>
      </c>
    </row>
    <row r="76" spans="1:5">
      <c r="A76" s="26" t="s">
        <v>140</v>
      </c>
      <c r="B76" s="26">
        <v>60589582591</v>
      </c>
      <c r="C76" s="26" t="s">
        <v>236</v>
      </c>
      <c r="D76" s="26">
        <v>1127.4000000000001</v>
      </c>
      <c r="E76" s="26" t="s">
        <v>141</v>
      </c>
    </row>
    <row r="77" spans="1:5">
      <c r="A77" s="26" t="s">
        <v>146</v>
      </c>
      <c r="B77" s="26">
        <v>60589642468</v>
      </c>
      <c r="C77" s="26" t="s">
        <v>236</v>
      </c>
      <c r="D77" s="26">
        <v>1012.6</v>
      </c>
      <c r="E77" s="26" t="s">
        <v>147</v>
      </c>
    </row>
    <row r="78" spans="1:5">
      <c r="A78" s="26" t="s">
        <v>210</v>
      </c>
      <c r="B78" s="26">
        <v>60589597089</v>
      </c>
      <c r="C78" s="26" t="s">
        <v>236</v>
      </c>
      <c r="D78" s="26">
        <v>1725.2</v>
      </c>
      <c r="E78" s="26" t="s">
        <v>211</v>
      </c>
    </row>
    <row r="79" spans="1:5">
      <c r="A79" s="26" t="s">
        <v>192</v>
      </c>
      <c r="B79" s="26">
        <v>60589426888</v>
      </c>
      <c r="C79" s="26" t="s">
        <v>236</v>
      </c>
      <c r="D79" s="26">
        <v>789.80000000000007</v>
      </c>
      <c r="E79" s="26" t="s">
        <v>193</v>
      </c>
    </row>
    <row r="80" spans="1:5">
      <c r="A80" s="26" t="s">
        <v>63</v>
      </c>
      <c r="B80" s="26">
        <v>60590035188</v>
      </c>
      <c r="C80" s="26" t="s">
        <v>236</v>
      </c>
      <c r="D80" s="26">
        <v>1521.2</v>
      </c>
      <c r="E80" s="26" t="s">
        <v>64</v>
      </c>
    </row>
    <row r="81" spans="1:5">
      <c r="A81" s="26" t="s">
        <v>172</v>
      </c>
      <c r="B81" s="26">
        <v>60589704184</v>
      </c>
      <c r="C81" s="26" t="s">
        <v>236</v>
      </c>
      <c r="D81" s="26">
        <v>1006</v>
      </c>
      <c r="E81" s="26" t="s">
        <v>173</v>
      </c>
    </row>
    <row r="82" spans="1:5">
      <c r="A82" s="26" t="s">
        <v>123</v>
      </c>
      <c r="B82" s="26">
        <v>60590199370</v>
      </c>
      <c r="C82" s="26" t="s">
        <v>236</v>
      </c>
      <c r="D82" s="26">
        <v>997.6</v>
      </c>
      <c r="E82" s="26" t="s">
        <v>124</v>
      </c>
    </row>
    <row r="83" spans="1:5">
      <c r="A83" s="26" t="s">
        <v>154</v>
      </c>
      <c r="B83" s="26">
        <v>60590100738</v>
      </c>
      <c r="C83" s="26" t="s">
        <v>236</v>
      </c>
      <c r="D83" s="26">
        <v>521.80000000000007</v>
      </c>
      <c r="E83" s="26" t="s">
        <v>155</v>
      </c>
    </row>
    <row r="84" spans="1:5">
      <c r="A84" s="26" t="s">
        <v>117</v>
      </c>
      <c r="B84" s="26">
        <v>60590412629</v>
      </c>
      <c r="C84" s="26" t="s">
        <v>236</v>
      </c>
      <c r="D84" s="26">
        <v>1892.8000000000002</v>
      </c>
      <c r="E84" s="26" t="s">
        <v>118</v>
      </c>
    </row>
    <row r="85" spans="1:5">
      <c r="A85" s="26" t="s">
        <v>87</v>
      </c>
      <c r="B85" s="26">
        <v>60590678030</v>
      </c>
      <c r="C85" s="26" t="s">
        <v>236</v>
      </c>
      <c r="D85" s="26">
        <v>4858.2</v>
      </c>
      <c r="E85" s="26" t="s">
        <v>88</v>
      </c>
    </row>
    <row r="86" spans="1:5">
      <c r="A86" s="26" t="s">
        <v>162</v>
      </c>
      <c r="B86" s="26">
        <v>60592118015</v>
      </c>
      <c r="C86" s="26" t="s">
        <v>236</v>
      </c>
      <c r="D86" s="26">
        <v>1478.6000000000001</v>
      </c>
      <c r="E86" s="26" t="s">
        <v>163</v>
      </c>
    </row>
    <row r="87" spans="1:5">
      <c r="A87" s="26" t="s">
        <v>95</v>
      </c>
      <c r="B87" s="26">
        <v>60590340221</v>
      </c>
      <c r="C87" s="26" t="s">
        <v>236</v>
      </c>
      <c r="D87" s="26">
        <v>1521.6000000000001</v>
      </c>
      <c r="E87" s="26" t="s">
        <v>96</v>
      </c>
    </row>
    <row r="88" spans="1:5">
      <c r="A88" s="26" t="s">
        <v>51</v>
      </c>
      <c r="B88" s="26">
        <v>60592030048</v>
      </c>
      <c r="C88" s="26" t="s">
        <v>236</v>
      </c>
      <c r="D88" s="26">
        <v>1346.6000000000001</v>
      </c>
      <c r="E88" s="26" t="s">
        <v>52</v>
      </c>
    </row>
    <row r="89" spans="1:5">
      <c r="A89" s="26" t="s">
        <v>39</v>
      </c>
      <c r="B89" s="26">
        <v>60592545278</v>
      </c>
      <c r="C89" s="26" t="s">
        <v>236</v>
      </c>
      <c r="D89" s="26">
        <v>293.60000000000002</v>
      </c>
      <c r="E89" s="26" t="s">
        <v>40</v>
      </c>
    </row>
    <row r="90" spans="1:5">
      <c r="A90" s="26" t="s">
        <v>182</v>
      </c>
      <c r="B90" s="26">
        <v>60592420864</v>
      </c>
      <c r="C90" s="26" t="s">
        <v>236</v>
      </c>
      <c r="D90" s="26">
        <v>1492.6000000000001</v>
      </c>
      <c r="E90" s="26" t="s">
        <v>183</v>
      </c>
    </row>
    <row r="91" spans="1:5">
      <c r="A91" s="26" t="s">
        <v>200</v>
      </c>
      <c r="B91" s="26">
        <v>60592492890</v>
      </c>
      <c r="C91" s="26" t="s">
        <v>236</v>
      </c>
      <c r="D91" s="26">
        <v>3035</v>
      </c>
      <c r="E91" s="26" t="s">
        <v>201</v>
      </c>
    </row>
    <row r="92" spans="1:5">
      <c r="A92" s="26" t="s">
        <v>166</v>
      </c>
      <c r="B92" s="26">
        <v>56686168111</v>
      </c>
      <c r="C92" s="26" t="s">
        <v>236</v>
      </c>
      <c r="D92" s="26">
        <v>1693.2</v>
      </c>
      <c r="E92" s="26" t="s">
        <v>167</v>
      </c>
    </row>
    <row r="93" spans="1:5">
      <c r="A93" s="26" t="s">
        <v>194</v>
      </c>
      <c r="B93" s="26">
        <v>60592585699</v>
      </c>
      <c r="C93" s="26" t="s">
        <v>236</v>
      </c>
      <c r="D93" s="26">
        <v>1433.2</v>
      </c>
      <c r="E93" s="26" t="s">
        <v>195</v>
      </c>
    </row>
    <row r="94" spans="1:5">
      <c r="A94" s="26" t="s">
        <v>164</v>
      </c>
      <c r="B94" s="26">
        <v>60592515217</v>
      </c>
      <c r="C94" s="26" t="s">
        <v>236</v>
      </c>
      <c r="D94" s="26">
        <v>714.6</v>
      </c>
      <c r="E94" s="26" t="s">
        <v>165</v>
      </c>
    </row>
    <row r="95" spans="1:5">
      <c r="A95" s="26" t="s">
        <v>75</v>
      </c>
      <c r="B95" s="26">
        <v>60592636121</v>
      </c>
      <c r="C95" s="26" t="s">
        <v>236</v>
      </c>
      <c r="D95" s="26">
        <v>2658.6000000000004</v>
      </c>
      <c r="E95" s="26" t="s">
        <v>76</v>
      </c>
    </row>
    <row r="96" spans="1:5">
      <c r="A96" s="26" t="s">
        <v>121</v>
      </c>
      <c r="B96" s="26">
        <v>60592631462</v>
      </c>
      <c r="C96" s="26" t="s">
        <v>236</v>
      </c>
      <c r="D96" s="26">
        <v>5027.6000000000004</v>
      </c>
      <c r="E96" s="26" t="s">
        <v>122</v>
      </c>
    </row>
    <row r="97" spans="1:5">
      <c r="A97" s="26" t="s">
        <v>65</v>
      </c>
      <c r="B97" s="26">
        <v>60584074827</v>
      </c>
      <c r="C97" s="26" t="s">
        <v>236</v>
      </c>
      <c r="D97" s="26">
        <v>327</v>
      </c>
      <c r="E97" s="26" t="s">
        <v>66</v>
      </c>
    </row>
    <row r="98" spans="1:5">
      <c r="A98" s="26" t="s">
        <v>212</v>
      </c>
      <c r="B98" s="26">
        <v>56708881977</v>
      </c>
      <c r="C98" s="26" t="s">
        <v>236</v>
      </c>
      <c r="D98" s="26">
        <v>998.40000000000009</v>
      </c>
      <c r="E98" s="26" t="s">
        <v>213</v>
      </c>
    </row>
    <row r="99" spans="1:5">
      <c r="A99" s="26" t="s">
        <v>93</v>
      </c>
      <c r="B99" s="26">
        <v>56708881702</v>
      </c>
      <c r="C99" s="26" t="s">
        <v>236</v>
      </c>
      <c r="D99" s="26">
        <v>653.20000000000005</v>
      </c>
      <c r="E99" s="26" t="s">
        <v>94</v>
      </c>
    </row>
    <row r="100" spans="1:5">
      <c r="A100" s="26" t="s">
        <v>57</v>
      </c>
      <c r="B100" s="26">
        <v>60594219460</v>
      </c>
      <c r="C100" s="26" t="s">
        <v>236</v>
      </c>
      <c r="D100" s="26">
        <v>2487</v>
      </c>
      <c r="E100" s="26" t="s">
        <v>58</v>
      </c>
    </row>
    <row r="101" spans="1:5">
      <c r="A101" s="26" t="s">
        <v>61</v>
      </c>
      <c r="B101" s="26">
        <v>60594573909</v>
      </c>
      <c r="C101" s="26" t="s">
        <v>236</v>
      </c>
      <c r="D101" s="26">
        <v>949.6</v>
      </c>
      <c r="E101" s="26" t="s">
        <v>62</v>
      </c>
    </row>
    <row r="102" spans="1:5">
      <c r="A102" s="26" t="s">
        <v>81</v>
      </c>
      <c r="B102" s="26">
        <v>60594660888</v>
      </c>
      <c r="C102" s="26" t="s">
        <v>236</v>
      </c>
      <c r="D102" s="26">
        <v>1019.6</v>
      </c>
      <c r="E102" s="26" t="s">
        <v>82</v>
      </c>
    </row>
    <row r="103" spans="1:5">
      <c r="A103" s="26" t="s">
        <v>77</v>
      </c>
      <c r="B103" s="26">
        <v>60594750506</v>
      </c>
      <c r="C103" s="26" t="s">
        <v>236</v>
      </c>
      <c r="D103" s="26">
        <v>1134</v>
      </c>
      <c r="E103" s="26" t="s">
        <v>78</v>
      </c>
    </row>
    <row r="104" spans="1:5">
      <c r="A104" s="26" t="s">
        <v>41</v>
      </c>
      <c r="B104" s="26">
        <v>64169451941</v>
      </c>
      <c r="C104" s="26" t="s">
        <v>236</v>
      </c>
      <c r="D104" s="26">
        <v>943.6</v>
      </c>
      <c r="E104" s="26" t="s">
        <v>42</v>
      </c>
    </row>
    <row r="105" spans="1:5">
      <c r="A105" s="26"/>
      <c r="B105" s="26" t="s">
        <v>237</v>
      </c>
      <c r="C105" s="26"/>
      <c r="D105" s="35">
        <v>181668.6</v>
      </c>
      <c r="E105" s="26" t="s">
        <v>238</v>
      </c>
    </row>
    <row r="107" spans="1:5">
      <c r="A107" s="26" t="s">
        <v>125</v>
      </c>
      <c r="B107" s="26">
        <v>1179675078</v>
      </c>
      <c r="C107" s="26" t="s">
        <v>239</v>
      </c>
      <c r="D107" s="26">
        <v>1019</v>
      </c>
      <c r="E107" s="26" t="s">
        <v>126</v>
      </c>
    </row>
    <row r="108" spans="1:5">
      <c r="A108" s="26"/>
      <c r="B108" s="26" t="s">
        <v>240</v>
      </c>
      <c r="C108" s="26"/>
      <c r="D108" s="35">
        <v>1019</v>
      </c>
      <c r="E108" s="26" t="s">
        <v>241</v>
      </c>
    </row>
    <row r="110" spans="1:5">
      <c r="A110" s="26"/>
      <c r="B110" s="36" t="s">
        <v>234</v>
      </c>
      <c r="C110" s="36"/>
      <c r="D110" s="37">
        <v>1633.2000000000003</v>
      </c>
      <c r="E110" s="36" t="s">
        <v>235</v>
      </c>
    </row>
    <row r="111" spans="1:5">
      <c r="A111" s="26"/>
      <c r="B111" s="36" t="s">
        <v>237</v>
      </c>
      <c r="C111" s="36"/>
      <c r="D111" s="37">
        <v>181668.6</v>
      </c>
      <c r="E111" s="36" t="s">
        <v>238</v>
      </c>
    </row>
    <row r="112" spans="1:5">
      <c r="A112" s="26"/>
      <c r="B112" s="36" t="s">
        <v>240</v>
      </c>
      <c r="C112" s="36"/>
      <c r="D112" s="37">
        <v>1019</v>
      </c>
      <c r="E112" s="36" t="s">
        <v>241</v>
      </c>
    </row>
    <row r="113" spans="2:5">
      <c r="B113" s="36"/>
      <c r="C113" s="36"/>
      <c r="D113" s="37">
        <v>184320.8</v>
      </c>
      <c r="E113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A2" sqref="A2"/>
    </sheetView>
  </sheetViews>
  <sheetFormatPr baseColWidth="10" defaultRowHeight="15"/>
  <cols>
    <col min="1" max="1" width="11.42578125" style="26"/>
    <col min="2" max="2" width="11.5703125" style="26" bestFit="1" customWidth="1"/>
    <col min="3" max="16384" width="11.42578125" style="26"/>
  </cols>
  <sheetData>
    <row r="1" spans="1:6">
      <c r="A1" s="48" t="s">
        <v>249</v>
      </c>
      <c r="B1" s="48"/>
      <c r="C1" s="49"/>
      <c r="D1" s="50"/>
      <c r="E1" s="50"/>
      <c r="F1" s="51"/>
    </row>
    <row r="2" spans="1:6">
      <c r="A2" s="48" t="s">
        <v>261</v>
      </c>
      <c r="B2" s="48"/>
      <c r="C2" s="49"/>
      <c r="D2" s="50"/>
      <c r="E2" s="50"/>
      <c r="F2" s="51"/>
    </row>
    <row r="3" spans="1:6">
      <c r="A3" s="48" t="s">
        <v>250</v>
      </c>
      <c r="B3" s="52" t="s">
        <v>262</v>
      </c>
      <c r="C3" s="49"/>
      <c r="D3" s="50"/>
      <c r="E3" s="50"/>
      <c r="F3" s="51"/>
    </row>
    <row r="4" spans="1:6">
      <c r="A4" s="49"/>
      <c r="B4" s="49"/>
      <c r="C4" s="49"/>
      <c r="D4" s="50"/>
      <c r="E4" s="50"/>
      <c r="F4" s="51"/>
    </row>
    <row r="5" spans="1:6">
      <c r="A5" s="49" t="s">
        <v>251</v>
      </c>
      <c r="B5" s="49" t="s">
        <v>252</v>
      </c>
      <c r="C5" s="49"/>
      <c r="D5" s="50"/>
      <c r="E5" s="50"/>
      <c r="F5" s="51"/>
    </row>
    <row r="6" spans="1:6">
      <c r="A6" s="50" t="s">
        <v>253</v>
      </c>
      <c r="B6" s="53">
        <v>109663.09</v>
      </c>
      <c r="C6" s="50"/>
      <c r="D6" s="50"/>
      <c r="E6" s="50"/>
      <c r="F6" s="51"/>
    </row>
    <row r="7" spans="1:6">
      <c r="A7" s="50" t="s">
        <v>254</v>
      </c>
      <c r="B7" s="53">
        <v>22526.41</v>
      </c>
      <c r="C7" s="50"/>
      <c r="D7" s="50"/>
      <c r="E7" s="50"/>
      <c r="F7" s="51"/>
    </row>
    <row r="8" spans="1:6">
      <c r="A8" s="50" t="s">
        <v>255</v>
      </c>
      <c r="B8" s="53">
        <v>0</v>
      </c>
      <c r="C8" s="50"/>
      <c r="D8" s="50"/>
      <c r="E8" s="50"/>
      <c r="F8" s="51"/>
    </row>
    <row r="9" spans="1:6">
      <c r="A9" s="50" t="s">
        <v>256</v>
      </c>
      <c r="B9" s="53">
        <v>5623.5</v>
      </c>
      <c r="C9" s="50"/>
      <c r="D9" s="50"/>
      <c r="E9" s="50"/>
      <c r="F9" s="51"/>
    </row>
    <row r="10" spans="1:6">
      <c r="A10" s="50" t="s">
        <v>257</v>
      </c>
      <c r="B10" s="53">
        <v>0</v>
      </c>
      <c r="C10" s="50"/>
      <c r="D10" s="50"/>
      <c r="E10" s="50"/>
      <c r="F10" s="51"/>
    </row>
    <row r="11" spans="1:6">
      <c r="A11" s="50" t="s">
        <v>258</v>
      </c>
      <c r="B11" s="53">
        <v>44532.07</v>
      </c>
      <c r="C11" s="50"/>
      <c r="D11" s="50"/>
      <c r="E11" s="50"/>
      <c r="F11" s="51"/>
    </row>
    <row r="12" spans="1:6">
      <c r="A12" s="50" t="s">
        <v>259</v>
      </c>
      <c r="B12" s="54">
        <v>0</v>
      </c>
      <c r="C12" s="50"/>
      <c r="D12" s="50"/>
      <c r="E12" s="50"/>
      <c r="F12" s="51"/>
    </row>
    <row r="13" spans="1:6" ht="15.75" thickBot="1">
      <c r="A13" s="50" t="s">
        <v>260</v>
      </c>
      <c r="B13" s="55">
        <v>96365.31</v>
      </c>
      <c r="C13" s="50"/>
      <c r="D13" s="50"/>
      <c r="E13" s="50"/>
      <c r="F13" s="51"/>
    </row>
    <row r="14" spans="1:6">
      <c r="A14" s="50"/>
      <c r="B14" s="56">
        <f>SUM(B6:B13)</f>
        <v>278710.38</v>
      </c>
      <c r="C14" s="50"/>
      <c r="D14" s="56"/>
      <c r="E14" s="50"/>
      <c r="F14" s="51"/>
    </row>
    <row r="15" spans="1:6" ht="15.75" thickBot="1">
      <c r="A15" s="50"/>
      <c r="B15" s="57">
        <f>B14*0.16</f>
        <v>44593.660800000005</v>
      </c>
      <c r="C15" s="50"/>
      <c r="D15" s="51"/>
      <c r="E15" s="50"/>
      <c r="F15" s="51"/>
    </row>
    <row r="16" spans="1:6" ht="15.75" thickTop="1">
      <c r="A16" s="50"/>
      <c r="B16" s="58">
        <f>+B14+B15</f>
        <v>323304.04080000002</v>
      </c>
      <c r="C16" s="50"/>
      <c r="D16" s="58"/>
      <c r="E16" s="50"/>
      <c r="F16" s="51"/>
    </row>
    <row r="17" spans="1:6">
      <c r="A17" s="50"/>
      <c r="B17" s="53">
        <v>323304.03999999998</v>
      </c>
      <c r="C17" s="50"/>
      <c r="D17" s="53"/>
      <c r="E17" s="50"/>
      <c r="F17" s="51"/>
    </row>
    <row r="18" spans="1:6">
      <c r="A18" s="50"/>
      <c r="B18" s="53">
        <f>+B16-B17</f>
        <v>8.0000003799796104E-4</v>
      </c>
      <c r="C18" s="50"/>
      <c r="D18" s="53"/>
      <c r="E18" s="50"/>
      <c r="F18" s="51"/>
    </row>
    <row r="19" spans="1:6">
      <c r="A19" s="50"/>
      <c r="B19" s="53"/>
      <c r="C19" s="50"/>
      <c r="D19" s="50"/>
      <c r="E19" s="50"/>
      <c r="F19" s="51"/>
    </row>
    <row r="20" spans="1:6">
      <c r="A20" s="50"/>
      <c r="B20" s="50"/>
      <c r="C20" s="50"/>
      <c r="D20" s="50"/>
      <c r="E20" s="50"/>
      <c r="F20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2017-09-14T18:44:19Z</dcterms:created>
  <dcterms:modified xsi:type="dcterms:W3CDTF">2017-09-21T18:01:58Z</dcterms:modified>
</cp:coreProperties>
</file>