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24519"/>
</workbook>
</file>

<file path=xl/calcChain.xml><?xml version="1.0" encoding="utf-8"?>
<calcChain xmlns="http://schemas.openxmlformats.org/spreadsheetml/2006/main">
  <c r="G14" i="8"/>
  <c r="D9" i="15"/>
  <c r="D10"/>
  <c r="D11"/>
  <c r="D12"/>
  <c r="B11" i="14"/>
  <c r="B12"/>
  <c r="B13"/>
  <c r="B14"/>
  <c r="B15"/>
  <c r="D17" i="8" l="1"/>
  <c r="H17"/>
  <c r="C17"/>
  <c r="E14"/>
  <c r="D17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I15" s="1"/>
  <c r="J15" s="1"/>
  <c r="C17" i="15" s="1"/>
  <c r="C18" s="1"/>
  <c r="C15" i="14"/>
  <c r="E15" s="1"/>
  <c r="B15" i="16"/>
  <c r="B16" s="1"/>
  <c r="E13" i="8"/>
  <c r="C13" i="14" s="1"/>
  <c r="F15" l="1"/>
  <c r="G15" s="1"/>
  <c r="F13" i="8"/>
  <c r="I13" l="1"/>
  <c r="E13" i="14"/>
  <c r="F13" s="1"/>
  <c r="G13" s="1"/>
  <c r="J13" i="8" l="1"/>
  <c r="C11" i="15" s="1"/>
  <c r="E11" i="8"/>
  <c r="C11" i="14" s="1"/>
  <c r="E12" i="8"/>
  <c r="C12" i="14" s="1"/>
  <c r="E17" i="8" l="1"/>
  <c r="E12" i="14"/>
  <c r="F11" i="8"/>
  <c r="F12"/>
  <c r="I12" s="1"/>
  <c r="C17" i="14" l="1"/>
  <c r="E11"/>
  <c r="E17" s="1"/>
  <c r="F17" i="8"/>
  <c r="I11"/>
  <c r="F12" i="14"/>
  <c r="G12" s="1"/>
  <c r="J12" i="8"/>
  <c r="C10" i="15" s="1"/>
  <c r="F11" i="14" l="1"/>
  <c r="G11" s="1"/>
  <c r="G17" s="1"/>
  <c r="J11" i="8"/>
  <c r="C9" i="15" s="1"/>
  <c r="I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F17" i="14"/>
  <c r="J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<sst xmlns="http://schemas.openxmlformats.org/spreadsheetml/2006/main" count="828" uniqueCount="480">
  <si>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</si>
  <si>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</si>
  <si>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</si>
  <si>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</si>
  <si>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</si>
  <si>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</si>
  <si>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</si>
  <si>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</si>
  <si>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</si>
  <si>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</si>
  <si>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</si>
  <si>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</si>
  <si>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</si>
  <si>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</si>
  <si>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</si>
  <si>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</si>
  <si>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</si>
  <si>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</si>
  <si>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</si>
  <si>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</si>
  <si>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</si>
  <si>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</si>
  <si>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</si>
  <si>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</si>
  <si>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</si>
  <si>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</si>
  <si>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</si>
  <si>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</si>
  <si>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</si>
  <si>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</si>
  <si>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</si>
  <si>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</si>
  <si>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</si>
  <si>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</si>
  <si>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</si>
  <si>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</si>
  <si>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</si>
  <si>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</si>
  <si>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</si>
  <si>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</si>
  <si>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</si>
  <si>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</si>
  <si>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</si>
  <si>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</si>
  <si>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</si>
  <si>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</si>
  <si>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</si>
  <si>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</si>
  <si>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</si>
  <si>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</si>
  <si>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</si>
  <si>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</si>
  <si>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</si>
  <si>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</si>
  <si>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</si>
  <si>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</si>
  <si>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</si>
  <si>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</si>
  <si>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</si>
  <si>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</si>
  <si>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</si>
  <si>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</si>
  <si>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</si>
  <si>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</si>
  <si>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</si>
  <si>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</si>
  <si>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</si>
  <si>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</si>
  <si>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</si>
  <si>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</si>
  <si>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</si>
  <si>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</si>
  <si>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</si>
  <si>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</si>
  <si>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</si>
  <si>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</si>
  <si>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</si>
  <si>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</si>
  <si>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</si>
  <si>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</si>
  <si>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</si>
  <si>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</si>
  <si>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</si>
  <si>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</si>
  <si>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</si>
  <si>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</si>
  <si>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</si>
  <si>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</si>
  <si>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</si>
  <si>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</si>
  <si>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</si>
  <si>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</si>
  <si>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</si>
  <si>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</si>
  <si>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</si>
  <si>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</si>
  <si>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</si>
  <si>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</si>
  <si>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</si>
  <si>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</si>
  <si>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</si>
  <si>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</si>
  <si>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</si>
  <si>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</si>
  <si>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</si>
  <si>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</si>
  <si>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</si>
  <si>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</si>
  <si>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</si>
  <si>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</si>
  <si>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</si>
  <si>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</si>
  <si>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</si>
  <si>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</si>
  <si>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</si>
  <si>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</si>
  <si>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</si>
  <si>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</si>
  <si>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</si>
  <si>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</si>
  <si>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</si>
  <si>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</si>
  <si>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</si>
  <si>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</si>
  <si>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</si>
  <si>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</si>
  <si>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</si>
  <si>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</si>
  <si>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</si>
  <si>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</si>
  <si>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</si>
  <si>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</si>
  <si>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</si>
  <si>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</si>
  <si>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</si>
  <si>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</si>
  <si>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</si>
  <si>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</si>
  <si>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</si>
  <si>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</si>
  <si>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</si>
  <si>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</si>
  <si>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</si>
  <si>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</si>
  <si>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</si>
  <si>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</si>
  <si>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</si>
  <si>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</si>
  <si>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</si>
  <si>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</si>
  <si>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</si>
  <si>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</si>
  <si>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</si>
  <si>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</si>
  <si>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</si>
  <si>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</si>
  <si>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</si>
  <si>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</si>
  <si>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</si>
  <si>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</si>
  <si>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</si>
  <si>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</si>
  <si>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</si>
  <si>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</si>
  <si>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</si>
  <si>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</si>
  <si>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</si>
  <si>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</si>
  <si>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</si>
  <si>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</si>
  <si>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</si>
  <si>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</si>
  <si>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</si>
  <si>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</si>
  <si>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</si>
  <si>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</si>
  <si>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</si>
  <si>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</si>
  <si>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</si>
  <si>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</si>
  <si>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</si>
  <si>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</si>
  <si>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</si>
  <si>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</si>
  <si>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</si>
  <si>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</si>
  <si>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</si>
  <si>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</si>
  <si>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</si>
  <si>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</si>
  <si>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</si>
  <si>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</si>
  <si>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</si>
  <si>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</si>
  <si>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</si>
  <si>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</si>
  <si>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</si>
  <si>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</si>
  <si>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</si>
  <si>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</si>
  <si>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</si>
  <si>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</si>
  <si>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</si>
  <si>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</si>
  <si>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</si>
  <si>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</si>
  <si>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</si>
  <si>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</si>
  <si>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</si>
  <si>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</si>
  <si>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</si>
  <si>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</si>
  <si>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</si>
  <si>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</si>
  <si>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</si>
  <si>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</si>
  <si>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</si>
  <si>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</si>
  <si>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</si>
  <si>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</si>
  <si>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</si>
  <si>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</si>
  <si>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</si>
  <si>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</si>
  <si>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</si>
  <si>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</si>
  <si>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</si>
  <si>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</si>
  <si>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</si>
  <si>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</si>
  <si>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</si>
  <si>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</si>
  <si>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</si>
  <si>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</si>
  <si>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</si>
  <si>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</si>
  <si>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</si>
  <si>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</si>
  <si>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</si>
  <si>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</si>
  <si>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</si>
  <si>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</si>
  <si>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</si>
  <si>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</si>
  <si>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</si>
  <si>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</si>
  <si>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</si>
  <si>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</si>
  <si>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</si>
  <si>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</si>
  <si>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</si>
  <si>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</si>
  <si>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</si>
  <si>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</si>
  <si>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</si>
  <si>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</si>
  <si>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</si>
  <si>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</si>
  <si>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</si>
  <si>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</si>
  <si>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</si>
  <si>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</si>
  <si>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</si>
  <si>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</si>
  <si>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</si>
  <si>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</si>
  <si>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</si>
  <si>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</si>
  <si>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</si>
  <si>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</si>
  <si>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</si>
  <si>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</si>
  <si>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</si>
  <si>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</si>
  <si>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</si>
  <si>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</si>
  <si>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</si>
  <si>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</si>
  <si>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</si>
  <si>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</si>
  <si>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</si>
  <si>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</si>
  <si>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</si>
  <si>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</si>
  <si>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</si>
  <si>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</si>
  <si>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</si>
  <si>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</si>
  <si>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</si>
  <si>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</si>
  <si>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</si>
  <si>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</si>
  <si>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</si>
  <si>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</si>
  <si>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</si>
  <si>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</si>
  <si>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</si>
  <si>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</si>
  <si>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</si>
  <si>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</si>
  <si>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</si>
  <si>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</si>
  <si>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</si>
  <si>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</si>
  <si>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</si>
  <si>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</si>
  <si>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</si>
  <si>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</si>
  <si>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</si>
  <si>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</si>
  <si>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</si>
  <si>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</si>
  <si>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</si>
  <si>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</si>
  <si>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</si>
  <si>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</si>
  <si>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</si>
  <si>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</si>
  <si>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</si>
  <si>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</si>
  <si>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</si>
  <si>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</si>
  <si>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</si>
  <si>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</si>
  <si>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</si>
  <si>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</si>
  <si>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</si>
  <si>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</si>
  <si>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</si>
  <si>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</si>
  <si>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</si>
  <si>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</si>
  <si>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</si>
  <si>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</si>
  <si>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</si>
  <si>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</si>
  <si>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</si>
  <si>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</si>
  <si>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</si>
  <si>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</si>
  <si>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</si>
  <si>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</si>
  <si>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</si>
  <si>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</si>
  <si>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</si>
  <si>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</si>
  <si>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</si>
  <si>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</si>
  <si>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</si>
  <si>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</si>
  <si>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</si>
  <si>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</si>
  <si>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</si>
  <si>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</si>
  <si>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</si>
  <si>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</si>
  <si>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</si>
  <si>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</si>
  <si>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</si>
  <si>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</si>
  <si>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</si>
  <si>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</si>
  <si>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</si>
  <si>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</si>
  <si>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</si>
  <si>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</si>
  <si>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</si>
  <si>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</si>
  <si>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</si>
  <si>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</si>
  <si>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</si>
  <si>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</si>
  <si>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</si>
  <si>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</si>
  <si>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</si>
  <si>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</si>
  <si>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</si>
  <si>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</si>
  <si>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</si>
  <si>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</si>
  <si>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</si>
  <si>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</si>
  <si>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</si>
  <si>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</si>
  <si>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</si>
  <si>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</si>
  <si>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</si>
  <si>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</si>
  <si>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</si>
  <si>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</si>
  <si>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</si>
  <si>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</si>
  <si>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</si>
  <si>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</si>
  <si>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</si>
  <si>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</si>
  <si>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</si>
  <si>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</si>
  <si>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</si>
  <si>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</si>
  <si>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</si>
  <si>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</si>
  <si>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</si>
  <si>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</si>
  <si>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</si>
  <si>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</si>
  <si>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</si>
  <si>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</si>
  <si>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</si>
  <si>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</si>
  <si>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</si>
  <si>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</si>
  <si>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</si>
  <si>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</si>
  <si>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</si>
  <si>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</si>
  <si>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</si>
  <si>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</si>
  <si>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</si>
  <si>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</si>
  <si>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</si>
  <si>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</si>
  <si>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</si>
  <si>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</si>
  <si>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</si>
  <si>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</si>
  <si>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</si>
  <si>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</si>
  <si>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</si>
  <si>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</si>
  <si>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</si>
  <si>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</si>
  <si>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</si>
  <si>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</si>
  <si>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</si>
  <si>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</si>
  <si>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</si>
  <si>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</si>
  <si>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</si>
  <si>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</si>
  <si>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</si>
  <si>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</si>
  <si>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</si>
  <si>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</si>
  <si>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</si>
  <si>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</si>
  <si>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</si>
  <si>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</si>
  <si>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</si>
  <si>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</si>
  <si>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</si>
  <si>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</si>
  <si>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</si>
  <si>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</si>
  <si>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</si>
  <si>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</si>
  <si>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</si>
  <si>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</si>
  <si>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</si>
  <si>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</si>
  <si>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</si>
  <si>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</si>
  <si>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</si>
  <si>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</si>
  <si>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</si>
  <si>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</si>
  <si>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</si>
  <si>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</si>
  <si>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</si>
  <si>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</si>
  <si>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</si>
  <si>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</si>
  <si>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</si>
  <si>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</si>
  <si>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</si>
  <si>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DESC CTA 254</t>
  </si>
  <si>
    <t>DESGLOSE DE NOMINA SEMANA 33</t>
  </si>
  <si>
    <t>09/08/2017 AL 15/08/2017</t>
  </si>
  <si>
    <t>SEMANA 34</t>
  </si>
  <si>
    <t>Periodo 34 al 34 Semanal del 16/08/2017 al 22/08/2017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</si>
</sst>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  <xf numFmtId="43" fontId="1" fillId="0" borderId="16" xfId="8" applyFont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3" activeCellId="1" sqref="E11 E13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34</v>
      </c>
    </row>
    <row r="4" spans="1:11">
      <c r="A4" s="143"/>
      <c r="B4" s="161" t="str">
        <f>+SINDICATO!B4</f>
        <v>Periodo 34 al 34 Semanal del 16/08/2017 al 22/08/2017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3182.92</v>
      </c>
      <c r="E11" s="164">
        <f t="shared" ref="E11" si="0">+C11</f>
        <v>3182.92</v>
      </c>
      <c r="F11" s="164">
        <f t="shared" ref="F11:F12" si="1">+E11*0.16</f>
        <v>509.2672</v>
      </c>
      <c r="G11" s="164">
        <f t="shared" ref="G11" si="2">+E11+F11</f>
        <v>3692.1872000000003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1200.67</v>
      </c>
      <c r="E15" s="164">
        <f t="shared" ref="E15" si="8">+C15</f>
        <v>1200.67</v>
      </c>
      <c r="F15" s="164">
        <f t="shared" ref="F15" si="9">+E15*0.16</f>
        <v>192.10720000000001</v>
      </c>
      <c r="G15" s="164">
        <f>+E15+F15</f>
        <v>1392.7772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9054.09</v>
      </c>
      <c r="E17" s="165">
        <f>SUM(E11:E16)</f>
        <v>9054.09</v>
      </c>
      <c r="F17" s="165">
        <f>SUM(F11:F16)</f>
        <v>1448.6543999999999</v>
      </c>
      <c r="G17" s="165">
        <f>SUM(G11:G16)</f>
        <v>10502.7444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8"/>
  <sheetViews>
    <sheetView zoomScale="118" zoomScaleNormal="118" workbookViewId="0">
      <selection activeCell="D12" sqref="D12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475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1549.92</v>
      </c>
      <c r="E11" s="167">
        <f t="shared" ref="E11:E12" si="0">SUM(C11:D11)</f>
        <v>3182.92</v>
      </c>
      <c r="F11" s="167">
        <f t="shared" ref="F11:F12" si="1">+E11*0.1</f>
        <v>318.29200000000003</v>
      </c>
      <c r="G11" s="167"/>
      <c r="H11" s="160">
        <v>150</v>
      </c>
      <c r="I11" s="167">
        <f t="shared" ref="I11:I12" si="2">SUM(F11:H11)</f>
        <v>468.29200000000003</v>
      </c>
      <c r="J11" s="167">
        <f t="shared" ref="J11:J15" si="3">+E11-I11</f>
        <v>2714.6280000000002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f>166.66</f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640.39</v>
      </c>
      <c r="E15" s="167">
        <f t="shared" ref="E15" si="7">SUM(C15:D15)</f>
        <v>1200.67</v>
      </c>
      <c r="F15" s="167">
        <f t="shared" ref="F15" si="8">+E15*0.1</f>
        <v>120.06700000000001</v>
      </c>
      <c r="G15" s="167"/>
      <c r="H15" s="167">
        <v>0</v>
      </c>
      <c r="I15" s="167">
        <f t="shared" ref="I15" si="9">SUM(F15:H15)</f>
        <v>120.06700000000001</v>
      </c>
      <c r="J15" s="167">
        <f t="shared" si="3"/>
        <v>1080.6030000000001</v>
      </c>
    </row>
    <row r="17" spans="3:10" ht="13.5" thickBot="1">
      <c r="C17" s="163">
        <f t="shared" ref="C17:J17" si="10">SUM(C11:C15)</f>
        <v>6863.78</v>
      </c>
      <c r="D17" s="163">
        <f t="shared" si="10"/>
        <v>2190.31</v>
      </c>
      <c r="E17" s="163">
        <f t="shared" si="10"/>
        <v>9054.09</v>
      </c>
      <c r="F17" s="163">
        <f t="shared" si="10"/>
        <v>905.40900000000011</v>
      </c>
      <c r="G17" s="163"/>
      <c r="H17" s="163">
        <f t="shared" si="10"/>
        <v>150</v>
      </c>
      <c r="I17" s="163">
        <f t="shared" si="10"/>
        <v>1222.069</v>
      </c>
      <c r="J17" s="163">
        <f t="shared" si="10"/>
        <v>7832.0210000000006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34</v>
      </c>
    </row>
    <row r="4" spans="1:5">
      <c r="A4" s="161" t="str">
        <f>+SINDICATO!B4</f>
        <v>Periodo 34 al 34 Semanal del 16/08/2017 al 22/08/2017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2714.6280000000002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6751.4180000000006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+SINDICATO!J15</f>
        <v>1080.6030000000001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1080.6030000000001</v>
      </c>
      <c r="D18" s="169" t="s">
        <v>455</v>
      </c>
    </row>
    <row r="20" spans="1:4" ht="18.75">
      <c r="A20" s="174" t="s">
        <v>469</v>
      </c>
      <c r="B20" s="174"/>
      <c r="C20" s="175">
        <f>+C14+C18</f>
        <v>7832.0210000000006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0" sqref="B10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476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477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210">
        <v>5282.92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1200.67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9054.09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1448.6544000000001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10502.7444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10502.7444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2017-08-28T18:55:18Z</dcterms:modified>
</cp:coreProperties>
</file>