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FACTURACION!$A$11:$N$66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16" i="3"/>
  <c r="G116"/>
  <c r="E116"/>
  <c r="E70"/>
  <c r="F70"/>
  <c r="G70"/>
  <c r="H70"/>
  <c r="E71"/>
  <c r="F71"/>
  <c r="G71"/>
  <c r="H71"/>
  <c r="E72"/>
  <c r="G72" s="1"/>
  <c r="H72"/>
  <c r="E73"/>
  <c r="G73" s="1"/>
  <c r="F73"/>
  <c r="I73" s="1"/>
  <c r="H73"/>
  <c r="E74"/>
  <c r="F74" s="1"/>
  <c r="G74"/>
  <c r="H74"/>
  <c r="E75"/>
  <c r="F75"/>
  <c r="G75"/>
  <c r="H75"/>
  <c r="E76"/>
  <c r="F76" s="1"/>
  <c r="H76"/>
  <c r="E77"/>
  <c r="G77" s="1"/>
  <c r="F77"/>
  <c r="I77" s="1"/>
  <c r="H77"/>
  <c r="E78"/>
  <c r="F78" s="1"/>
  <c r="G78"/>
  <c r="H78"/>
  <c r="E79"/>
  <c r="F79"/>
  <c r="G79"/>
  <c r="H79"/>
  <c r="E80"/>
  <c r="F80" s="1"/>
  <c r="H80"/>
  <c r="E81"/>
  <c r="G81" s="1"/>
  <c r="F81"/>
  <c r="I81" s="1"/>
  <c r="H81"/>
  <c r="E82"/>
  <c r="F82" s="1"/>
  <c r="G82"/>
  <c r="H82"/>
  <c r="E83"/>
  <c r="F83"/>
  <c r="G83"/>
  <c r="H83"/>
  <c r="E84"/>
  <c r="G84" s="1"/>
  <c r="H84"/>
  <c r="E85"/>
  <c r="G85" s="1"/>
  <c r="F85"/>
  <c r="I85" s="1"/>
  <c r="H85"/>
  <c r="E86"/>
  <c r="F86" s="1"/>
  <c r="G86"/>
  <c r="H86"/>
  <c r="E87"/>
  <c r="F87"/>
  <c r="G87"/>
  <c r="H87"/>
  <c r="E88"/>
  <c r="G88" s="1"/>
  <c r="H88"/>
  <c r="E89"/>
  <c r="G89" s="1"/>
  <c r="F89"/>
  <c r="I89" s="1"/>
  <c r="H89"/>
  <c r="E90"/>
  <c r="F90" s="1"/>
  <c r="G90"/>
  <c r="H90"/>
  <c r="E91"/>
  <c r="F91"/>
  <c r="G91"/>
  <c r="H91"/>
  <c r="E92"/>
  <c r="G92" s="1"/>
  <c r="H92"/>
  <c r="E93"/>
  <c r="G93" s="1"/>
  <c r="F93"/>
  <c r="I93" s="1"/>
  <c r="H93"/>
  <c r="E94"/>
  <c r="F94" s="1"/>
  <c r="G94"/>
  <c r="H94"/>
  <c r="E95"/>
  <c r="F95"/>
  <c r="G95"/>
  <c r="H95"/>
  <c r="E96"/>
  <c r="G96" s="1"/>
  <c r="H96"/>
  <c r="E97"/>
  <c r="G97" s="1"/>
  <c r="F97"/>
  <c r="H97"/>
  <c r="E98"/>
  <c r="F98" s="1"/>
  <c r="G98"/>
  <c r="H98"/>
  <c r="E99"/>
  <c r="F99"/>
  <c r="G99"/>
  <c r="H99"/>
  <c r="E100"/>
  <c r="G100" s="1"/>
  <c r="H100"/>
  <c r="E101"/>
  <c r="G101" s="1"/>
  <c r="F101"/>
  <c r="H101"/>
  <c r="E102"/>
  <c r="F102" s="1"/>
  <c r="G102"/>
  <c r="H102"/>
  <c r="E103"/>
  <c r="F103"/>
  <c r="G103"/>
  <c r="H103"/>
  <c r="E104"/>
  <c r="G104" s="1"/>
  <c r="H104"/>
  <c r="E105"/>
  <c r="G105" s="1"/>
  <c r="F105"/>
  <c r="H105"/>
  <c r="E106"/>
  <c r="F106" s="1"/>
  <c r="G106"/>
  <c r="H106"/>
  <c r="E107"/>
  <c r="F107"/>
  <c r="G107"/>
  <c r="H107"/>
  <c r="E108"/>
  <c r="G108" s="1"/>
  <c r="H108"/>
  <c r="E109"/>
  <c r="G109" s="1"/>
  <c r="F109"/>
  <c r="H109"/>
  <c r="E110"/>
  <c r="F110" s="1"/>
  <c r="G110"/>
  <c r="H110"/>
  <c r="E111"/>
  <c r="F111"/>
  <c r="G111"/>
  <c r="H111"/>
  <c r="E112"/>
  <c r="G112" s="1"/>
  <c r="H112"/>
  <c r="E113"/>
  <c r="G113" s="1"/>
  <c r="F113"/>
  <c r="H113"/>
  <c r="E114"/>
  <c r="F114" s="1"/>
  <c r="G114"/>
  <c r="H114"/>
  <c r="H69"/>
  <c r="G69"/>
  <c r="F69"/>
  <c r="E69"/>
  <c r="E13"/>
  <c r="F13" s="1"/>
  <c r="H13"/>
  <c r="E14"/>
  <c r="F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G21" s="1"/>
  <c r="H21"/>
  <c r="E22"/>
  <c r="G22" s="1"/>
  <c r="H22"/>
  <c r="E23"/>
  <c r="G23" s="1"/>
  <c r="H23"/>
  <c r="E24"/>
  <c r="G24" s="1"/>
  <c r="H24"/>
  <c r="E25"/>
  <c r="G25" s="1"/>
  <c r="H25"/>
  <c r="E26"/>
  <c r="G26" s="1"/>
  <c r="H26"/>
  <c r="E27"/>
  <c r="G27" s="1"/>
  <c r="H27"/>
  <c r="E28"/>
  <c r="G28" s="1"/>
  <c r="H28"/>
  <c r="E29"/>
  <c r="G29" s="1"/>
  <c r="H29"/>
  <c r="E30"/>
  <c r="G30" s="1"/>
  <c r="H30"/>
  <c r="E31"/>
  <c r="H31"/>
  <c r="E32"/>
  <c r="G32" s="1"/>
  <c r="H32"/>
  <c r="E33"/>
  <c r="G33" s="1"/>
  <c r="H33"/>
  <c r="E34"/>
  <c r="G34" s="1"/>
  <c r="H34"/>
  <c r="E35"/>
  <c r="H35"/>
  <c r="E36"/>
  <c r="G36" s="1"/>
  <c r="H36"/>
  <c r="E37"/>
  <c r="G37" s="1"/>
  <c r="H37"/>
  <c r="E38"/>
  <c r="G38" s="1"/>
  <c r="H38"/>
  <c r="E39"/>
  <c r="H39"/>
  <c r="E40"/>
  <c r="G40" s="1"/>
  <c r="H40"/>
  <c r="E41"/>
  <c r="G41" s="1"/>
  <c r="H41"/>
  <c r="E42"/>
  <c r="G42" s="1"/>
  <c r="H42"/>
  <c r="E43"/>
  <c r="H43"/>
  <c r="E44"/>
  <c r="F44" s="1"/>
  <c r="H44"/>
  <c r="E45"/>
  <c r="F45" s="1"/>
  <c r="H45"/>
  <c r="E46"/>
  <c r="F46" s="1"/>
  <c r="H46"/>
  <c r="E47"/>
  <c r="H47"/>
  <c r="E48"/>
  <c r="G48" s="1"/>
  <c r="H48"/>
  <c r="E49"/>
  <c r="G49" s="1"/>
  <c r="H49"/>
  <c r="E50"/>
  <c r="G50" s="1"/>
  <c r="H50"/>
  <c r="E51"/>
  <c r="H51"/>
  <c r="E52"/>
  <c r="G52" s="1"/>
  <c r="H52"/>
  <c r="E53"/>
  <c r="G53" s="1"/>
  <c r="H53"/>
  <c r="E54"/>
  <c r="G54" s="1"/>
  <c r="H54"/>
  <c r="E55"/>
  <c r="H55"/>
  <c r="E56"/>
  <c r="G56" s="1"/>
  <c r="H56"/>
  <c r="E57"/>
  <c r="G57" s="1"/>
  <c r="H57"/>
  <c r="E58"/>
  <c r="G58" s="1"/>
  <c r="H58"/>
  <c r="E59"/>
  <c r="H59"/>
  <c r="E60"/>
  <c r="G60" s="1"/>
  <c r="H60"/>
  <c r="E61"/>
  <c r="F61" s="1"/>
  <c r="H61"/>
  <c r="E62"/>
  <c r="F62" s="1"/>
  <c r="H62"/>
  <c r="E63"/>
  <c r="H63"/>
  <c r="E64"/>
  <c r="G64" s="1"/>
  <c r="H64"/>
  <c r="H12"/>
  <c r="E12"/>
  <c r="F12" s="1"/>
  <c r="F26" l="1"/>
  <c r="F25"/>
  <c r="I25" s="1"/>
  <c r="J25" s="1"/>
  <c r="K25" s="1"/>
  <c r="F50"/>
  <c r="F58"/>
  <c r="F30"/>
  <c r="I30" s="1"/>
  <c r="J30" s="1"/>
  <c r="K30" s="1"/>
  <c r="F38"/>
  <c r="I38" s="1"/>
  <c r="J38" s="1"/>
  <c r="K38" s="1"/>
  <c r="F18"/>
  <c r="F49"/>
  <c r="I49" s="1"/>
  <c r="F29"/>
  <c r="F20"/>
  <c r="F17"/>
  <c r="F60"/>
  <c r="F57"/>
  <c r="I57" s="1"/>
  <c r="F37"/>
  <c r="I37" s="1"/>
  <c r="G62"/>
  <c r="I62" s="1"/>
  <c r="J62" s="1"/>
  <c r="K62" s="1"/>
  <c r="G61"/>
  <c r="I61" s="1"/>
  <c r="G46"/>
  <c r="I46" s="1"/>
  <c r="J46" s="1"/>
  <c r="K46" s="1"/>
  <c r="G45"/>
  <c r="F34"/>
  <c r="F33"/>
  <c r="I33" s="1"/>
  <c r="F28"/>
  <c r="G14"/>
  <c r="G13"/>
  <c r="I13" s="1"/>
  <c r="J13" s="1"/>
  <c r="G12"/>
  <c r="F64"/>
  <c r="I64" s="1"/>
  <c r="J64" s="1"/>
  <c r="K64" s="1"/>
  <c r="F54"/>
  <c r="I54" s="1"/>
  <c r="F53"/>
  <c r="I53" s="1"/>
  <c r="F48"/>
  <c r="I48" s="1"/>
  <c r="J48" s="1"/>
  <c r="K48" s="1"/>
  <c r="F32"/>
  <c r="I32" s="1"/>
  <c r="F22"/>
  <c r="I22" s="1"/>
  <c r="J22" s="1"/>
  <c r="F21"/>
  <c r="F16"/>
  <c r="I16" s="1"/>
  <c r="E66"/>
  <c r="E119" s="1"/>
  <c r="F52"/>
  <c r="I52" s="1"/>
  <c r="J52" s="1"/>
  <c r="K52" s="1"/>
  <c r="F42"/>
  <c r="I42" s="1"/>
  <c r="J42" s="1"/>
  <c r="K42" s="1"/>
  <c r="F41"/>
  <c r="I41" s="1"/>
  <c r="F36"/>
  <c r="I36" s="1"/>
  <c r="F56"/>
  <c r="I56" s="1"/>
  <c r="F40"/>
  <c r="I40" s="1"/>
  <c r="F24"/>
  <c r="I24" s="1"/>
  <c r="J24" s="1"/>
  <c r="K24" s="1"/>
  <c r="H66"/>
  <c r="H119" s="1"/>
  <c r="I14"/>
  <c r="J14" s="1"/>
  <c r="H116"/>
  <c r="I60"/>
  <c r="J60" s="1"/>
  <c r="I50"/>
  <c r="J50" s="1"/>
  <c r="K50" s="1"/>
  <c r="I34"/>
  <c r="J34" s="1"/>
  <c r="K34" s="1"/>
  <c r="I28"/>
  <c r="J28" s="1"/>
  <c r="K28" s="1"/>
  <c r="I18"/>
  <c r="J18" s="1"/>
  <c r="K18" s="1"/>
  <c r="I17"/>
  <c r="J17" s="1"/>
  <c r="K17" s="1"/>
  <c r="I58"/>
  <c r="J58" s="1"/>
  <c r="K58" s="1"/>
  <c r="I26"/>
  <c r="J26" s="1"/>
  <c r="K26" s="1"/>
  <c r="I20"/>
  <c r="I69"/>
  <c r="I113"/>
  <c r="I109"/>
  <c r="I105"/>
  <c r="I101"/>
  <c r="J101" s="1"/>
  <c r="K101" s="1"/>
  <c r="I97"/>
  <c r="I21"/>
  <c r="J21" s="1"/>
  <c r="K21" s="1"/>
  <c r="I114"/>
  <c r="J114" s="1"/>
  <c r="K114" s="1"/>
  <c r="I111"/>
  <c r="I110"/>
  <c r="J110" s="1"/>
  <c r="K110" s="1"/>
  <c r="I107"/>
  <c r="J107" s="1"/>
  <c r="K107" s="1"/>
  <c r="I106"/>
  <c r="J106" s="1"/>
  <c r="K106" s="1"/>
  <c r="I103"/>
  <c r="I102"/>
  <c r="J102" s="1"/>
  <c r="K102" s="1"/>
  <c r="I99"/>
  <c r="I98"/>
  <c r="J98" s="1"/>
  <c r="K98" s="1"/>
  <c r="I95"/>
  <c r="I94"/>
  <c r="I91"/>
  <c r="I90"/>
  <c r="J90" s="1"/>
  <c r="K90" s="1"/>
  <c r="I87"/>
  <c r="I86"/>
  <c r="J86" s="1"/>
  <c r="K86" s="1"/>
  <c r="I83"/>
  <c r="I82"/>
  <c r="I79"/>
  <c r="I78"/>
  <c r="J78" s="1"/>
  <c r="K78" s="1"/>
  <c r="I75"/>
  <c r="I74"/>
  <c r="J74" s="1"/>
  <c r="K74" s="1"/>
  <c r="I71"/>
  <c r="I70"/>
  <c r="J70" s="1"/>
  <c r="K70" s="1"/>
  <c r="J103"/>
  <c r="K103"/>
  <c r="J95"/>
  <c r="K95" s="1"/>
  <c r="J83"/>
  <c r="J79"/>
  <c r="K79" s="1"/>
  <c r="J75"/>
  <c r="K75" s="1"/>
  <c r="J71"/>
  <c r="K71" s="1"/>
  <c r="J113"/>
  <c r="K113" s="1"/>
  <c r="J109"/>
  <c r="K109" s="1"/>
  <c r="J105"/>
  <c r="K105"/>
  <c r="J97"/>
  <c r="K97" s="1"/>
  <c r="J93"/>
  <c r="K93" s="1"/>
  <c r="J89"/>
  <c r="K89" s="1"/>
  <c r="J85"/>
  <c r="K85" s="1"/>
  <c r="J81"/>
  <c r="K81"/>
  <c r="J77"/>
  <c r="K77" s="1"/>
  <c r="J73"/>
  <c r="K73" s="1"/>
  <c r="J111"/>
  <c r="K111" s="1"/>
  <c r="J99"/>
  <c r="K99" s="1"/>
  <c r="J94"/>
  <c r="K94" s="1"/>
  <c r="J91"/>
  <c r="K91"/>
  <c r="J87"/>
  <c r="K87" s="1"/>
  <c r="J82"/>
  <c r="I80"/>
  <c r="I76"/>
  <c r="G80"/>
  <c r="G76"/>
  <c r="F112"/>
  <c r="I112" s="1"/>
  <c r="F108"/>
  <c r="I108" s="1"/>
  <c r="F104"/>
  <c r="I104" s="1"/>
  <c r="F100"/>
  <c r="I100" s="1"/>
  <c r="F96"/>
  <c r="F92"/>
  <c r="I92" s="1"/>
  <c r="F88"/>
  <c r="I88" s="1"/>
  <c r="F84"/>
  <c r="I84" s="1"/>
  <c r="F72"/>
  <c r="I72" s="1"/>
  <c r="I96"/>
  <c r="G63"/>
  <c r="F63"/>
  <c r="G59"/>
  <c r="F59"/>
  <c r="G55"/>
  <c r="F55"/>
  <c r="G51"/>
  <c r="F51"/>
  <c r="G47"/>
  <c r="F47"/>
  <c r="I45"/>
  <c r="G43"/>
  <c r="F43"/>
  <c r="G39"/>
  <c r="F39"/>
  <c r="G35"/>
  <c r="F35"/>
  <c r="G31"/>
  <c r="F31"/>
  <c r="I29"/>
  <c r="J20"/>
  <c r="K20" s="1"/>
  <c r="J32"/>
  <c r="K32" s="1"/>
  <c r="K60"/>
  <c r="G44"/>
  <c r="I44" s="1"/>
  <c r="F27"/>
  <c r="I27" s="1"/>
  <c r="F23"/>
  <c r="I23" s="1"/>
  <c r="F19"/>
  <c r="I19" s="1"/>
  <c r="F15"/>
  <c r="I15" s="1"/>
  <c r="I35" l="1"/>
  <c r="J35" s="1"/>
  <c r="K35" s="1"/>
  <c r="I47"/>
  <c r="J47" s="1"/>
  <c r="K47" s="1"/>
  <c r="I59"/>
  <c r="J59" s="1"/>
  <c r="K59" s="1"/>
  <c r="I43"/>
  <c r="J43" s="1"/>
  <c r="K43" s="1"/>
  <c r="I55"/>
  <c r="J55" s="1"/>
  <c r="K55" s="1"/>
  <c r="I63"/>
  <c r="J63" s="1"/>
  <c r="K63" s="1"/>
  <c r="I31"/>
  <c r="J31" s="1"/>
  <c r="K31" s="1"/>
  <c r="I39"/>
  <c r="J39" s="1"/>
  <c r="K39" s="1"/>
  <c r="I51"/>
  <c r="J51" s="1"/>
  <c r="K51" s="1"/>
  <c r="G66"/>
  <c r="G119" s="1"/>
  <c r="F66"/>
  <c r="F119" s="1"/>
  <c r="I12"/>
  <c r="K14"/>
  <c r="K22"/>
  <c r="K83"/>
  <c r="K82"/>
  <c r="J54"/>
  <c r="K54" s="1"/>
  <c r="K13"/>
  <c r="J69"/>
  <c r="I116"/>
  <c r="J108"/>
  <c r="K108" s="1"/>
  <c r="J112"/>
  <c r="K112" s="1"/>
  <c r="J92"/>
  <c r="K92" s="1"/>
  <c r="J76"/>
  <c r="K76" s="1"/>
  <c r="J72"/>
  <c r="K72" s="1"/>
  <c r="J80"/>
  <c r="K80" s="1"/>
  <c r="J84"/>
  <c r="K84" s="1"/>
  <c r="K100"/>
  <c r="J100"/>
  <c r="J96"/>
  <c r="K96" s="1"/>
  <c r="J88"/>
  <c r="K88" s="1"/>
  <c r="J104"/>
  <c r="K104" s="1"/>
  <c r="J44"/>
  <c r="K44" s="1"/>
  <c r="J19"/>
  <c r="K19" s="1"/>
  <c r="J16"/>
  <c r="K16" s="1"/>
  <c r="J27"/>
  <c r="K27" s="1"/>
  <c r="J56"/>
  <c r="K56" s="1"/>
  <c r="J37"/>
  <c r="K37" s="1"/>
  <c r="J61"/>
  <c r="K61" s="1"/>
  <c r="J15"/>
  <c r="K15" s="1"/>
  <c r="J29"/>
  <c r="K29" s="1"/>
  <c r="J33"/>
  <c r="K33" s="1"/>
  <c r="J57"/>
  <c r="K57" s="1"/>
  <c r="J45"/>
  <c r="K45" s="1"/>
  <c r="J49"/>
  <c r="K49" s="1"/>
  <c r="J53"/>
  <c r="K53" s="1"/>
  <c r="J36"/>
  <c r="K36" s="1"/>
  <c r="J23"/>
  <c r="K23" s="1"/>
  <c r="J40"/>
  <c r="K40" s="1"/>
  <c r="J41"/>
  <c r="K41" s="1"/>
  <c r="I66" l="1"/>
  <c r="I119" s="1"/>
  <c r="J12"/>
  <c r="J66" s="1"/>
  <c r="J116"/>
  <c r="K69"/>
  <c r="K116" s="1"/>
  <c r="K12" l="1"/>
  <c r="K66" s="1"/>
  <c r="K119" s="1"/>
  <c r="J119"/>
</calcChain>
</file>

<file path=xl/sharedStrings.xml><?xml version="1.0" encoding="utf-8"?>
<sst xmlns="http://schemas.openxmlformats.org/spreadsheetml/2006/main" count="1012" uniqueCount="331">
  <si>
    <t>CONTPAQ i</t>
  </si>
  <si>
    <t xml:space="preserve">      NÓMINAS</t>
  </si>
  <si>
    <t>011 INGENIERIA FISCAL LABORAL SC</t>
  </si>
  <si>
    <t>Lista de Raya (forma tabular)</t>
  </si>
  <si>
    <t>Periodo 34 al 34 Semanal del 16/08/2017 al 22/08/2017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</si>
  <si>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</si>
  <si>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</si>
  <si>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</si>
  <si>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</si>
  <si>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</si>
  <si>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</si>
  <si>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</si>
  <si>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</si>
  <si>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</si>
  <si>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</si>
  <si>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</si>
  <si>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</si>
  <si>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</si>
  <si>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</si>
  <si>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</si>
  <si>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</si>
  <si>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</si>
  <si>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</si>
  <si>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</si>
  <si>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</si>
  <si>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</si>
  <si>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</si>
  <si>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</si>
  <si>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</si>
  <si>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</si>
  <si>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</si>
  <si>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</si>
  <si>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</si>
  <si>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</si>
  <si>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</si>
  <si>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</si>
  <si>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</si>
  <si>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</si>
  <si>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</si>
  <si>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</si>
  <si>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</si>
  <si>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</si>
  <si>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</si>
  <si>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</si>
  <si>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</si>
  <si>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</si>
  <si>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</si>
  <si>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</si>
  <si>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</si>
  <si>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</si>
  <si>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</si>
  <si>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</si>
  <si>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</si>
  <si>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</si>
  <si>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</si>
  <si>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</si>
  <si>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</si>
  <si>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GPB13</t>
  </si>
  <si>
    <t>Granados Perez Brenda Laura</t>
  </si>
  <si>
    <t>GGM11</t>
  </si>
  <si>
    <t>Guerrero Gomez Marvin Noe</t>
  </si>
  <si>
    <t>GOJ11</t>
  </si>
  <si>
    <t>Guzman Orozco Jorge Isaac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</si>
  <si>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</si>
  <si>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</si>
  <si>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</si>
  <si>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</si>
  <si>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</si>
  <si>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</si>
  <si>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</si>
  <si>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</si>
  <si>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</si>
  <si>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</si>
  <si>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</si>
  <si>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</si>
  <si>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</si>
  <si>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</si>
  <si>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</si>
  <si>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</si>
  <si>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</si>
  <si>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</si>
  <si>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</si>
  <si>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</si>
  <si>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</si>
  <si>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</si>
  <si>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</si>
  <si>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</si>
  <si>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</si>
  <si>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</si>
  <si>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</si>
  <si>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</si>
  <si>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</si>
  <si>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</si>
  <si>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</si>
  <si>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</si>
  <si>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</si>
  <si>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</si>
  <si>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</si>
  <si>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</si>
  <si>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</si>
  <si>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</si>
  <si>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</si>
  <si>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</si>
  <si>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</si>
  <si>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</si>
  <si>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</si>
  <si>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</si>
  <si>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</si>
  <si>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</si>
  <si>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</si>
  <si>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</si>
  <si>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</si>
  <si>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</si>
  <si>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</si>
  <si>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</si>
  <si>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</si>
  <si>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</si>
  <si>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</si>
  <si>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</si>
  <si>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</si>
  <si>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</si>
  <si>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</si>
  <si>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</si>
  <si>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</si>
  <si>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</si>
  <si>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</si>
  <si>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</si>
  <si>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</si>
  <si>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</si>
  <si>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</si>
  <si>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</si>
  <si>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</si>
  <si>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</si>
  <si>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</si>
  <si>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</si>
  <si>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</si>
  <si>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</si>
  <si>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</si>
  <si>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</si>
  <si>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</si>
  <si>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</si>
  <si>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</si>
  <si>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</si>
  <si>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</si>
  <si>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</si>
  <si>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</si>
  <si>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ARS03</t>
  </si>
  <si>
    <t>Alvarez Ramirez Sergio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</si>
  <si>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</si>
  <si>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</si>
  <si>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</si>
  <si>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</si>
  <si>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</si>
  <si>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</si>
  <si>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</si>
  <si>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</si>
  <si>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</si>
  <si>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</si>
  <si>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</si>
  <si>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</si>
  <si>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</si>
  <si>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</si>
  <si>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</si>
  <si>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</si>
  <si>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</si>
  <si>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</si>
  <si>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</si>
  <si>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</si>
  <si>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</si>
  <si>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</si>
  <si>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</si>
  <si>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</si>
  <si>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</si>
  <si>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</si>
  <si>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</si>
  <si>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</si>
  <si>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</si>
  <si>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</si>
  <si>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</si>
  <si>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</si>
  <si>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</si>
  <si>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</si>
  <si>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</si>
  <si>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</si>
  <si>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</si>
  <si>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</si>
  <si>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</si>
  <si>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</si>
  <si>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</si>
  <si>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</si>
  <si>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</si>
  <si>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</si>
  <si>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</si>
  <si>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</si>
  <si>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</si>
  <si>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</si>
  <si>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</si>
  <si>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</si>
  <si>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</si>
  <si>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</si>
  <si>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</si>
  <si>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</si>
  <si>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</si>
  <si>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</si>
  <si>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</si>
  <si>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</si>
  <si>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</si>
  <si>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</si>
  <si>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</si>
  <si>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</si>
  <si>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</si>
  <si>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</si>
  <si>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</si>
  <si>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</si>
  <si>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</si>
  <si>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</si>
  <si>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</si>
  <si>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</si>
  <si>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</si>
  <si>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</si>
  <si>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</si>
  <si>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</si>
  <si>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</si>
  <si>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</si>
  <si>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</si>
  <si>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</si>
  <si>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</si>
  <si>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</si>
  <si>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</si>
  <si>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</si>
  <si>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</si>
  <si>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</si>
  <si>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</si>
  <si>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</si>
  <si>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</si>
  <si>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</si>
  <si>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</si>
  <si>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34 del 2017-08-16 al 2017-08-22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</si>
  <si>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</si>
  <si>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</si>
  <si>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</si>
  <si>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</si>
  <si>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</si>
  <si>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</si>
  <si>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</si>
  <si>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</si>
  <si>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</si>
  <si>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</si>
  <si>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96</t>
  </si>
  <si>
    <t>99 Otros</t>
  </si>
  <si>
    <t>Total Otros</t>
  </si>
  <si>
    <t>Total de movimientos 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</si>
  <si>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</si>
  <si>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</si>
  <si>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</si>
  <si>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</si>
  <si>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</si>
  <si>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</si>
  <si>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</si>
  <si>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</si>
  <si>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</si>
  <si>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</si>
  <si>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</si>
  <si>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</si>
  <si>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</si>
  <si>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</si>
  <si>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</si>
  <si>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</si>
  <si>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</si>
  <si>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</si>
  <si>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</si>
  <si>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34</t>
  </si>
  <si>
    <t>16/08/2017 AL 22/08/2017</t>
  </si>
  <si>
    <t>VENTAS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</si>
  <si>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</si>
  <si>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</si>
  <si>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</si>
  <si>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</si>
  <si>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</si>
  <si>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</si>
  <si>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</si>
  <si>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</si>
  <si>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</si>
  <si>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</si>
  <si>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</si>
  <si>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</si>
  <si>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</si>
  <si>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GRANADOS PEREZ BRENDA LAURA</t>
  </si>
  <si>
    <t>GUERRERO GOMEZ MARVIN NOE</t>
  </si>
  <si>
    <t>SERVICIO</t>
  </si>
  <si>
    <t>GUZMAN OROZCO JORGE ISAAC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</si>
  <si>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</si>
  <si>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</si>
  <si>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</si>
  <si>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</si>
  <si>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</si>
  <si>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</si>
  <si>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</si>
  <si>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</si>
  <si>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</si>
  <si>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</si>
  <si>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LUPERCIO ESPINO ALAN JAIRO</t>
  </si>
  <si>
    <t>MELENDEZ PADILLA CLAUDIA CRISTINA</t>
  </si>
  <si>
    <t>MORALES SANCHEZ ANGEL</t>
  </si>
  <si>
    <t>MORENO VALERA NORMA</t>
  </si>
  <si>
    <t>MUÑOZ RODRIGUEZ CONRADO ISRAEL</t>
  </si>
  <si>
    <t>NAVARRO ARENAS ANDREA ARELI</t>
  </si>
  <si>
    <t>OLIVAS MANCILLA JESUS SADIEL</t>
  </si>
  <si>
    <t>ONTIVEROS PLIEGO LUIS GERARDO</t>
  </si>
  <si>
    <t>PADILLA RUIZ JOSE ANTONIO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</si>
  <si>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</si>
  <si>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</si>
  <si>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</si>
  <si>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</si>
  <si>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</si>
  <si>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</si>
  <si>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</si>
  <si>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</si>
  <si>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</si>
  <si>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</si>
  <si>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</si>
  <si>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</si>
  <si>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</si>
  <si>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</si>
  <si>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</si>
  <si>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</si>
  <si>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</si>
  <si>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</si>
  <si>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</si>
  <si>
    <t>VASQUEZ CHAVES LILIANA ANDREA</t>
  </si>
  <si>
    <t>AGUILAR BRAVO CRISTIAN SAUL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</si>
</sst>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2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I12" sqref="I12:I63"/>
    </sheetView>
  </sheetViews>
  <sheetFormatPr baseColWidth="10" defaultRowHeight="11.25"/>
  <cols>
    <col min="1" max="1" width="8.7109375" style="2" customWidth="1"/>
    <col min="2" max="2" width="27.5703125" style="1" customWidth="1"/>
    <col min="3" max="3" width="14.28515625" style="1" customWidth="1"/>
    <col min="4" max="4" width="11.42578125" style="1"/>
    <col min="5" max="5" width="15.140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236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252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15</v>
      </c>
      <c r="E8" s="40" t="s">
        <v>15</v>
      </c>
      <c r="F8" s="40" t="s">
        <v>253</v>
      </c>
      <c r="G8" s="40" t="s">
        <v>254</v>
      </c>
      <c r="H8" s="40" t="s">
        <v>255</v>
      </c>
      <c r="I8" s="40" t="s">
        <v>256</v>
      </c>
      <c r="J8" s="40" t="s">
        <v>257</v>
      </c>
      <c r="K8" s="40" t="s">
        <v>258</v>
      </c>
    </row>
    <row r="9" spans="1:14" ht="12" thickTop="1">
      <c r="A9" s="13" t="s">
        <v>31</v>
      </c>
    </row>
    <row r="11" spans="1:14">
      <c r="A11" s="12" t="s">
        <v>32</v>
      </c>
    </row>
    <row r="12" spans="1:14" ht="15">
      <c r="A12" s="2" t="s">
        <v>33</v>
      </c>
      <c r="B12" s="1" t="s">
        <v>34</v>
      </c>
      <c r="C12" s="14">
        <v>5050.8900000000003</v>
      </c>
      <c r="E12" s="41">
        <f>+C12</f>
        <v>5050.8900000000003</v>
      </c>
      <c r="F12" s="41">
        <f>+E12*2%</f>
        <v>101.01780000000001</v>
      </c>
      <c r="G12" s="41">
        <f>+E12*7.5%</f>
        <v>378.81675000000001</v>
      </c>
      <c r="H12" s="41">
        <f>+INGENIERIA!Q12</f>
        <v>0</v>
      </c>
      <c r="I12" s="41">
        <f>SUM(E12:H12)</f>
        <v>5530.7245499999999</v>
      </c>
      <c r="J12" s="41">
        <f>+I12*16%</f>
        <v>884.91592800000001</v>
      </c>
      <c r="K12" s="41">
        <f>+I12+J12</f>
        <v>6415.6404780000003</v>
      </c>
      <c r="M12" s="60" t="s">
        <v>289</v>
      </c>
      <c r="N12" s="61" t="s">
        <v>330</v>
      </c>
    </row>
    <row r="13" spans="1:14" ht="15" hidden="1">
      <c r="A13" s="2" t="s">
        <v>35</v>
      </c>
      <c r="B13" s="1" t="s">
        <v>36</v>
      </c>
      <c r="C13" s="14">
        <v>7247.37</v>
      </c>
      <c r="E13" s="41">
        <f t="shared" ref="E13:E64" si="0">+C13</f>
        <v>7247.37</v>
      </c>
      <c r="F13" s="41">
        <f t="shared" ref="F13:F64" si="1">+E13*2%</f>
        <v>144.94739999999999</v>
      </c>
      <c r="G13" s="41">
        <f t="shared" ref="G13:G64" si="2">+E13*7.5%</f>
        <v>543.55274999999995</v>
      </c>
      <c r="H13" s="41">
        <f>+INGENIERIA!Q13</f>
        <v>0</v>
      </c>
      <c r="I13" s="41">
        <f t="shared" ref="I13:I64" si="3">SUM(E13:H13)</f>
        <v>7935.8701499999997</v>
      </c>
      <c r="J13" s="41">
        <f t="shared" ref="J13:J64" si="4">+I13*16%</f>
        <v>1269.7392239999999</v>
      </c>
      <c r="K13" s="41">
        <f t="shared" ref="K13:K64" si="5">+I13+J13</f>
        <v>9205.6093739999997</v>
      </c>
      <c r="M13" s="60" t="s">
        <v>273</v>
      </c>
      <c r="N13" s="61" t="s">
        <v>274</v>
      </c>
    </row>
    <row r="14" spans="1:14" ht="15" hidden="1">
      <c r="A14" s="2" t="s">
        <v>37</v>
      </c>
      <c r="B14" s="1" t="s">
        <v>38</v>
      </c>
      <c r="C14" s="14">
        <v>3974.64</v>
      </c>
      <c r="E14" s="41">
        <f t="shared" si="0"/>
        <v>3974.64</v>
      </c>
      <c r="F14" s="41">
        <f t="shared" si="1"/>
        <v>79.492800000000003</v>
      </c>
      <c r="G14" s="41">
        <f t="shared" si="2"/>
        <v>298.09799999999996</v>
      </c>
      <c r="H14" s="41">
        <f>+INGENIERIA!Q14</f>
        <v>0</v>
      </c>
      <c r="I14" s="41">
        <f t="shared" si="3"/>
        <v>4352.2307999999994</v>
      </c>
      <c r="J14" s="41">
        <f t="shared" si="4"/>
        <v>696.35692799999993</v>
      </c>
      <c r="K14" s="41">
        <f t="shared" si="5"/>
        <v>5048.5877279999995</v>
      </c>
      <c r="M14" s="60" t="s">
        <v>273</v>
      </c>
      <c r="N14" s="61" t="s">
        <v>275</v>
      </c>
    </row>
    <row r="15" spans="1:14" ht="15" hidden="1">
      <c r="A15" s="2" t="s">
        <v>39</v>
      </c>
      <c r="B15" s="1" t="s">
        <v>40</v>
      </c>
      <c r="C15" s="14">
        <v>5909.23</v>
      </c>
      <c r="E15" s="41">
        <f t="shared" si="0"/>
        <v>5909.23</v>
      </c>
      <c r="F15" s="41">
        <f t="shared" si="1"/>
        <v>118.18459999999999</v>
      </c>
      <c r="G15" s="41">
        <f t="shared" si="2"/>
        <v>443.19224999999994</v>
      </c>
      <c r="H15" s="41">
        <f>+INGENIERIA!Q15</f>
        <v>0</v>
      </c>
      <c r="I15" s="41">
        <f t="shared" si="3"/>
        <v>6470.6068499999992</v>
      </c>
      <c r="J15" s="41">
        <f t="shared" si="4"/>
        <v>1035.2970959999998</v>
      </c>
      <c r="K15" s="41">
        <f t="shared" si="5"/>
        <v>7505.9039459999985</v>
      </c>
      <c r="M15" s="60" t="s">
        <v>273</v>
      </c>
      <c r="N15" s="61" t="s">
        <v>276</v>
      </c>
    </row>
    <row r="16" spans="1:14" ht="15" hidden="1">
      <c r="A16" s="2" t="s">
        <v>41</v>
      </c>
      <c r="B16" s="1" t="s">
        <v>42</v>
      </c>
      <c r="C16" s="14">
        <v>1499.96</v>
      </c>
      <c r="E16" s="41">
        <f t="shared" si="0"/>
        <v>1499.96</v>
      </c>
      <c r="F16" s="41">
        <f t="shared" si="1"/>
        <v>29.999200000000002</v>
      </c>
      <c r="G16" s="41">
        <f t="shared" si="2"/>
        <v>112.497</v>
      </c>
      <c r="H16" s="41">
        <f>+INGENIERIA!Q16</f>
        <v>0</v>
      </c>
      <c r="I16" s="41">
        <f t="shared" si="3"/>
        <v>1642.4562000000001</v>
      </c>
      <c r="J16" s="41">
        <f t="shared" si="4"/>
        <v>262.79299200000003</v>
      </c>
      <c r="K16" s="41">
        <f t="shared" si="5"/>
        <v>1905.2491920000002</v>
      </c>
      <c r="M16" s="60" t="s">
        <v>273</v>
      </c>
      <c r="N16" s="61" t="s">
        <v>277</v>
      </c>
    </row>
    <row r="17" spans="1:14" ht="15" hidden="1">
      <c r="A17" s="2" t="s">
        <v>43</v>
      </c>
      <c r="B17" s="1" t="s">
        <v>44</v>
      </c>
      <c r="C17" s="14">
        <v>36450.18</v>
      </c>
      <c r="E17" s="41">
        <f t="shared" si="0"/>
        <v>36450.18</v>
      </c>
      <c r="F17" s="41">
        <f t="shared" si="1"/>
        <v>729.00360000000001</v>
      </c>
      <c r="G17" s="41">
        <f t="shared" si="2"/>
        <v>2733.7635</v>
      </c>
      <c r="H17" s="41">
        <f>+INGENIERIA!Q17</f>
        <v>0</v>
      </c>
      <c r="I17" s="41">
        <f t="shared" si="3"/>
        <v>39912.947100000005</v>
      </c>
      <c r="J17" s="41">
        <f t="shared" si="4"/>
        <v>6386.0715360000013</v>
      </c>
      <c r="K17" s="41">
        <f t="shared" si="5"/>
        <v>46299.018636000008</v>
      </c>
      <c r="M17" s="60" t="s">
        <v>273</v>
      </c>
      <c r="N17" s="61" t="s">
        <v>278</v>
      </c>
    </row>
    <row r="18" spans="1:14" ht="15" hidden="1">
      <c r="A18" s="2" t="s">
        <v>45</v>
      </c>
      <c r="B18" s="1" t="s">
        <v>46</v>
      </c>
      <c r="C18" s="14">
        <v>2351.7199999999998</v>
      </c>
      <c r="E18" s="41">
        <f t="shared" si="0"/>
        <v>2351.7199999999998</v>
      </c>
      <c r="F18" s="41">
        <f t="shared" si="1"/>
        <v>47.034399999999998</v>
      </c>
      <c r="G18" s="41">
        <f t="shared" si="2"/>
        <v>176.37899999999999</v>
      </c>
      <c r="H18" s="41">
        <f>+INGENIERIA!Q18</f>
        <v>0</v>
      </c>
      <c r="I18" s="41">
        <f t="shared" si="3"/>
        <v>2575.1333999999997</v>
      </c>
      <c r="J18" s="41">
        <f t="shared" si="4"/>
        <v>412.02134399999994</v>
      </c>
      <c r="K18" s="41">
        <f t="shared" si="5"/>
        <v>2987.1547439999995</v>
      </c>
      <c r="M18" s="60" t="s">
        <v>279</v>
      </c>
      <c r="N18" s="61" t="s">
        <v>280</v>
      </c>
    </row>
    <row r="19" spans="1:14" ht="15" hidden="1">
      <c r="A19" s="2" t="s">
        <v>47</v>
      </c>
      <c r="B19" s="1" t="s">
        <v>48</v>
      </c>
      <c r="C19" s="14">
        <v>1869</v>
      </c>
      <c r="E19" s="41">
        <f t="shared" si="0"/>
        <v>1869</v>
      </c>
      <c r="F19" s="41">
        <f t="shared" si="1"/>
        <v>37.380000000000003</v>
      </c>
      <c r="G19" s="41">
        <f t="shared" si="2"/>
        <v>140.17499999999998</v>
      </c>
      <c r="H19" s="41">
        <f>+INGENIERIA!Q19</f>
        <v>0</v>
      </c>
      <c r="I19" s="41">
        <f t="shared" si="3"/>
        <v>2046.5550000000001</v>
      </c>
      <c r="J19" s="41">
        <f t="shared" si="4"/>
        <v>327.44880000000001</v>
      </c>
      <c r="K19" s="41">
        <f t="shared" si="5"/>
        <v>2374.0038</v>
      </c>
      <c r="M19" s="60" t="s">
        <v>281</v>
      </c>
      <c r="N19" s="61" t="s">
        <v>282</v>
      </c>
    </row>
    <row r="20" spans="1:14" ht="15" hidden="1">
      <c r="A20" s="2" t="s">
        <v>49</v>
      </c>
      <c r="B20" s="1" t="s">
        <v>50</v>
      </c>
      <c r="C20" s="14">
        <v>1869</v>
      </c>
      <c r="E20" s="41">
        <f t="shared" si="0"/>
        <v>1869</v>
      </c>
      <c r="F20" s="41">
        <f t="shared" si="1"/>
        <v>37.380000000000003</v>
      </c>
      <c r="G20" s="41">
        <f t="shared" si="2"/>
        <v>140.17499999999998</v>
      </c>
      <c r="H20" s="41">
        <f>+INGENIERIA!Q20</f>
        <v>0</v>
      </c>
      <c r="I20" s="41">
        <f t="shared" si="3"/>
        <v>2046.5550000000001</v>
      </c>
      <c r="J20" s="41">
        <f t="shared" si="4"/>
        <v>327.44880000000001</v>
      </c>
      <c r="K20" s="41">
        <f t="shared" si="5"/>
        <v>2374.0038</v>
      </c>
      <c r="M20" s="60" t="s">
        <v>281</v>
      </c>
      <c r="N20" s="61" t="s">
        <v>283</v>
      </c>
    </row>
    <row r="21" spans="1:14" ht="15" hidden="1">
      <c r="A21" s="2" t="s">
        <v>51</v>
      </c>
      <c r="B21" s="1" t="s">
        <v>52</v>
      </c>
      <c r="C21" s="14">
        <v>1026.69</v>
      </c>
      <c r="E21" s="41">
        <f t="shared" si="0"/>
        <v>1026.69</v>
      </c>
      <c r="F21" s="41">
        <f t="shared" si="1"/>
        <v>20.533800000000003</v>
      </c>
      <c r="G21" s="41">
        <f t="shared" si="2"/>
        <v>77.001750000000001</v>
      </c>
      <c r="H21" s="41">
        <f>+INGENIERIA!Q21</f>
        <v>0</v>
      </c>
      <c r="I21" s="41">
        <f t="shared" si="3"/>
        <v>1124.2255499999999</v>
      </c>
      <c r="J21" s="41">
        <f t="shared" si="4"/>
        <v>179.87608799999998</v>
      </c>
      <c r="K21" s="41">
        <f t="shared" si="5"/>
        <v>1304.1016379999999</v>
      </c>
      <c r="M21" s="60" t="s">
        <v>273</v>
      </c>
      <c r="N21" s="61" t="s">
        <v>284</v>
      </c>
    </row>
    <row r="22" spans="1:14" ht="15" hidden="1">
      <c r="A22" s="2" t="s">
        <v>53</v>
      </c>
      <c r="B22" s="1" t="s">
        <v>54</v>
      </c>
      <c r="C22" s="14">
        <v>3101.58</v>
      </c>
      <c r="E22" s="41">
        <f t="shared" si="0"/>
        <v>3101.58</v>
      </c>
      <c r="F22" s="41">
        <f t="shared" si="1"/>
        <v>62.031599999999997</v>
      </c>
      <c r="G22" s="41">
        <f t="shared" si="2"/>
        <v>232.61849999999998</v>
      </c>
      <c r="H22" s="41">
        <f>+INGENIERIA!Q22</f>
        <v>0</v>
      </c>
      <c r="I22" s="41">
        <f t="shared" si="3"/>
        <v>3396.2300999999998</v>
      </c>
      <c r="J22" s="41">
        <f t="shared" si="4"/>
        <v>543.39681599999994</v>
      </c>
      <c r="K22" s="41">
        <f t="shared" si="5"/>
        <v>3939.6269159999997</v>
      </c>
      <c r="M22" s="60" t="s">
        <v>273</v>
      </c>
      <c r="N22" s="61" t="s">
        <v>285</v>
      </c>
    </row>
    <row r="23" spans="1:14" ht="15" hidden="1">
      <c r="A23" s="2" t="s">
        <v>55</v>
      </c>
      <c r="B23" s="1" t="s">
        <v>56</v>
      </c>
      <c r="C23" s="14">
        <v>5108.8599999999997</v>
      </c>
      <c r="E23" s="41">
        <f t="shared" si="0"/>
        <v>5108.8599999999997</v>
      </c>
      <c r="F23" s="41">
        <f t="shared" si="1"/>
        <v>102.1772</v>
      </c>
      <c r="G23" s="41">
        <f t="shared" si="2"/>
        <v>383.16449999999998</v>
      </c>
      <c r="H23" s="41">
        <f>+INGENIERIA!Q23</f>
        <v>0</v>
      </c>
      <c r="I23" s="41">
        <f t="shared" si="3"/>
        <v>5594.2016999999996</v>
      </c>
      <c r="J23" s="41">
        <f t="shared" si="4"/>
        <v>895.072272</v>
      </c>
      <c r="K23" s="41">
        <f t="shared" si="5"/>
        <v>6489.273972</v>
      </c>
      <c r="M23" s="60" t="s">
        <v>273</v>
      </c>
      <c r="N23" s="61" t="s">
        <v>286</v>
      </c>
    </row>
    <row r="24" spans="1:14" ht="15" hidden="1">
      <c r="A24" s="2" t="s">
        <v>57</v>
      </c>
      <c r="B24" s="1" t="s">
        <v>58</v>
      </c>
      <c r="C24" s="14">
        <v>2155.31</v>
      </c>
      <c r="E24" s="41">
        <f t="shared" si="0"/>
        <v>2155.31</v>
      </c>
      <c r="F24" s="41">
        <f t="shared" si="1"/>
        <v>43.106200000000001</v>
      </c>
      <c r="G24" s="41">
        <f t="shared" si="2"/>
        <v>161.64824999999999</v>
      </c>
      <c r="H24" s="41">
        <f>+INGENIERIA!Q24</f>
        <v>0</v>
      </c>
      <c r="I24" s="41">
        <f t="shared" si="3"/>
        <v>2360.0644500000003</v>
      </c>
      <c r="J24" s="41">
        <f t="shared" si="4"/>
        <v>377.61031200000008</v>
      </c>
      <c r="K24" s="41">
        <f t="shared" si="5"/>
        <v>2737.6747620000006</v>
      </c>
      <c r="M24" s="60" t="s">
        <v>273</v>
      </c>
      <c r="N24" s="61" t="s">
        <v>287</v>
      </c>
    </row>
    <row r="25" spans="1:14" ht="15" hidden="1">
      <c r="A25" s="2" t="s">
        <v>59</v>
      </c>
      <c r="B25" s="1" t="s">
        <v>60</v>
      </c>
      <c r="C25" s="14">
        <v>4851.26</v>
      </c>
      <c r="E25" s="41">
        <f t="shared" si="0"/>
        <v>4851.26</v>
      </c>
      <c r="F25" s="41">
        <f t="shared" si="1"/>
        <v>97.025200000000012</v>
      </c>
      <c r="G25" s="41">
        <f t="shared" si="2"/>
        <v>363.84449999999998</v>
      </c>
      <c r="H25" s="41">
        <f>+INGENIERIA!Q25</f>
        <v>0</v>
      </c>
      <c r="I25" s="41">
        <f t="shared" si="3"/>
        <v>5312.1297000000004</v>
      </c>
      <c r="J25" s="41">
        <f t="shared" si="4"/>
        <v>849.94075200000009</v>
      </c>
      <c r="K25" s="41">
        <f t="shared" si="5"/>
        <v>6162.0704520000008</v>
      </c>
      <c r="M25" s="60" t="s">
        <v>273</v>
      </c>
      <c r="N25" s="61" t="s">
        <v>288</v>
      </c>
    </row>
    <row r="26" spans="1:14" ht="15">
      <c r="A26" s="2" t="s">
        <v>61</v>
      </c>
      <c r="B26" s="1" t="s">
        <v>62</v>
      </c>
      <c r="C26" s="14">
        <v>1166.6199999999999</v>
      </c>
      <c r="E26" s="41">
        <f t="shared" si="0"/>
        <v>1166.6199999999999</v>
      </c>
      <c r="F26" s="41">
        <f t="shared" si="1"/>
        <v>23.3324</v>
      </c>
      <c r="G26" s="41">
        <f t="shared" si="2"/>
        <v>87.496499999999983</v>
      </c>
      <c r="H26" s="41">
        <f>+INGENIERIA!Q26</f>
        <v>0</v>
      </c>
      <c r="I26" s="41">
        <f t="shared" si="3"/>
        <v>1277.4488999999999</v>
      </c>
      <c r="J26" s="41">
        <f t="shared" si="4"/>
        <v>204.39182399999999</v>
      </c>
      <c r="K26" s="41">
        <f t="shared" si="5"/>
        <v>1481.8407239999999</v>
      </c>
      <c r="M26" s="60" t="s">
        <v>289</v>
      </c>
      <c r="N26" s="61" t="s">
        <v>290</v>
      </c>
    </row>
    <row r="27" spans="1:14" ht="15" hidden="1">
      <c r="A27" s="2" t="s">
        <v>63</v>
      </c>
      <c r="B27" s="1" t="s">
        <v>64</v>
      </c>
      <c r="C27" s="14">
        <v>2800</v>
      </c>
      <c r="E27" s="41">
        <f t="shared" si="0"/>
        <v>2800</v>
      </c>
      <c r="F27" s="41">
        <f t="shared" si="1"/>
        <v>56</v>
      </c>
      <c r="G27" s="41">
        <f t="shared" si="2"/>
        <v>210</v>
      </c>
      <c r="H27" s="41">
        <f>+INGENIERIA!Q27</f>
        <v>0</v>
      </c>
      <c r="I27" s="41">
        <f t="shared" si="3"/>
        <v>3066</v>
      </c>
      <c r="J27" s="41">
        <f t="shared" si="4"/>
        <v>490.56</v>
      </c>
      <c r="K27" s="41">
        <f t="shared" si="5"/>
        <v>3556.56</v>
      </c>
      <c r="M27" s="60" t="s">
        <v>273</v>
      </c>
      <c r="N27" s="61" t="s">
        <v>291</v>
      </c>
    </row>
    <row r="28" spans="1:14" ht="15" hidden="1">
      <c r="A28" s="2" t="s">
        <v>65</v>
      </c>
      <c r="B28" s="1" t="s">
        <v>66</v>
      </c>
      <c r="C28" s="14">
        <v>1633.31</v>
      </c>
      <c r="E28" s="41">
        <f t="shared" si="0"/>
        <v>1633.31</v>
      </c>
      <c r="F28" s="41">
        <f t="shared" si="1"/>
        <v>32.666199999999996</v>
      </c>
      <c r="G28" s="41">
        <f t="shared" si="2"/>
        <v>122.49824999999998</v>
      </c>
      <c r="H28" s="41">
        <f>+INGENIERIA!Q28</f>
        <v>0</v>
      </c>
      <c r="I28" s="41">
        <f t="shared" si="3"/>
        <v>1788.4744499999997</v>
      </c>
      <c r="J28" s="41">
        <f t="shared" si="4"/>
        <v>286.15591199999994</v>
      </c>
      <c r="K28" s="41">
        <f t="shared" si="5"/>
        <v>2074.6303619999999</v>
      </c>
      <c r="M28" s="60" t="s">
        <v>292</v>
      </c>
      <c r="N28" s="61" t="s">
        <v>293</v>
      </c>
    </row>
    <row r="29" spans="1:14" ht="15" hidden="1">
      <c r="A29" s="2" t="s">
        <v>67</v>
      </c>
      <c r="B29" s="1" t="s">
        <v>68</v>
      </c>
      <c r="C29" s="14">
        <v>5726.69</v>
      </c>
      <c r="E29" s="41">
        <f t="shared" si="0"/>
        <v>5726.69</v>
      </c>
      <c r="F29" s="41">
        <f t="shared" si="1"/>
        <v>114.5338</v>
      </c>
      <c r="G29" s="41">
        <f t="shared" si="2"/>
        <v>429.50174999999996</v>
      </c>
      <c r="H29" s="41">
        <f>+INGENIERIA!Q29</f>
        <v>0</v>
      </c>
      <c r="I29" s="41">
        <f t="shared" si="3"/>
        <v>6270.7255500000001</v>
      </c>
      <c r="J29" s="41">
        <f t="shared" si="4"/>
        <v>1003.316088</v>
      </c>
      <c r="K29" s="41">
        <f t="shared" si="5"/>
        <v>7274.0416380000006</v>
      </c>
      <c r="M29" s="60" t="s">
        <v>279</v>
      </c>
      <c r="N29" s="61" t="s">
        <v>294</v>
      </c>
    </row>
    <row r="30" spans="1:14" ht="15" hidden="1">
      <c r="A30" s="2" t="s">
        <v>69</v>
      </c>
      <c r="B30" s="1" t="s">
        <v>70</v>
      </c>
      <c r="C30" s="14">
        <v>3710.76</v>
      </c>
      <c r="E30" s="41">
        <f t="shared" si="0"/>
        <v>3710.76</v>
      </c>
      <c r="F30" s="41">
        <f t="shared" si="1"/>
        <v>74.21520000000001</v>
      </c>
      <c r="G30" s="41">
        <f t="shared" si="2"/>
        <v>278.30700000000002</v>
      </c>
      <c r="H30" s="41">
        <f>+INGENIERIA!Q30</f>
        <v>0</v>
      </c>
      <c r="I30" s="41">
        <f t="shared" si="3"/>
        <v>4063.2822000000006</v>
      </c>
      <c r="J30" s="41">
        <f t="shared" si="4"/>
        <v>650.12515200000007</v>
      </c>
      <c r="K30" s="41">
        <f t="shared" si="5"/>
        <v>4713.4073520000002</v>
      </c>
      <c r="M30" s="60" t="s">
        <v>273</v>
      </c>
      <c r="N30" s="61" t="s">
        <v>295</v>
      </c>
    </row>
    <row r="31" spans="1:14" ht="15" hidden="1">
      <c r="A31" s="2" t="s">
        <v>71</v>
      </c>
      <c r="B31" s="1" t="s">
        <v>72</v>
      </c>
      <c r="C31" s="14">
        <v>3526.69</v>
      </c>
      <c r="E31" s="41">
        <f t="shared" si="0"/>
        <v>3526.69</v>
      </c>
      <c r="F31" s="41">
        <f t="shared" si="1"/>
        <v>70.533799999999999</v>
      </c>
      <c r="G31" s="41">
        <f t="shared" si="2"/>
        <v>264.50175000000002</v>
      </c>
      <c r="H31" s="41">
        <f>+INGENIERIA!Q31</f>
        <v>0</v>
      </c>
      <c r="I31" s="41">
        <f t="shared" si="3"/>
        <v>3861.7255500000001</v>
      </c>
      <c r="J31" s="41">
        <f t="shared" si="4"/>
        <v>617.87608799999998</v>
      </c>
      <c r="K31" s="41">
        <f t="shared" si="5"/>
        <v>4479.6016380000001</v>
      </c>
      <c r="M31" s="60" t="s">
        <v>273</v>
      </c>
      <c r="N31" s="61" t="s">
        <v>296</v>
      </c>
    </row>
    <row r="32" spans="1:14" ht="15">
      <c r="A32" s="2" t="s">
        <v>73</v>
      </c>
      <c r="B32" s="1" t="s">
        <v>74</v>
      </c>
      <c r="C32" s="14">
        <v>5866.19</v>
      </c>
      <c r="E32" s="41">
        <f t="shared" si="0"/>
        <v>5866.19</v>
      </c>
      <c r="F32" s="41">
        <f t="shared" si="1"/>
        <v>117.32379999999999</v>
      </c>
      <c r="G32" s="41">
        <f t="shared" si="2"/>
        <v>439.96424999999994</v>
      </c>
      <c r="H32" s="41">
        <f>+INGENIERIA!Q32</f>
        <v>0</v>
      </c>
      <c r="I32" s="41">
        <f t="shared" si="3"/>
        <v>6423.4780499999997</v>
      </c>
      <c r="J32" s="41">
        <f t="shared" si="4"/>
        <v>1027.756488</v>
      </c>
      <c r="K32" s="41">
        <f t="shared" si="5"/>
        <v>7451.2345379999997</v>
      </c>
      <c r="M32" s="60" t="s">
        <v>297</v>
      </c>
      <c r="N32" s="61" t="s">
        <v>298</v>
      </c>
    </row>
    <row r="33" spans="1:14" ht="15" hidden="1">
      <c r="A33" s="2" t="s">
        <v>75</v>
      </c>
      <c r="B33" s="1" t="s">
        <v>76</v>
      </c>
      <c r="C33" s="14">
        <v>6809.56</v>
      </c>
      <c r="E33" s="41">
        <f t="shared" si="0"/>
        <v>6809.56</v>
      </c>
      <c r="F33" s="41">
        <f t="shared" si="1"/>
        <v>136.19120000000001</v>
      </c>
      <c r="G33" s="41">
        <f t="shared" si="2"/>
        <v>510.71699999999998</v>
      </c>
      <c r="H33" s="41">
        <f>+INGENIERIA!Q33</f>
        <v>0</v>
      </c>
      <c r="I33" s="41">
        <f t="shared" si="3"/>
        <v>7456.4682000000003</v>
      </c>
      <c r="J33" s="41">
        <f t="shared" si="4"/>
        <v>1193.0349120000001</v>
      </c>
      <c r="K33" s="41">
        <f t="shared" si="5"/>
        <v>8649.5031120000003</v>
      </c>
      <c r="M33" s="60" t="s">
        <v>273</v>
      </c>
      <c r="N33" s="61" t="s">
        <v>299</v>
      </c>
    </row>
    <row r="34" spans="1:14" ht="15" hidden="1">
      <c r="A34" s="2" t="s">
        <v>77</v>
      </c>
      <c r="B34" s="1" t="s">
        <v>78</v>
      </c>
      <c r="C34" s="14">
        <v>4612.95</v>
      </c>
      <c r="E34" s="41">
        <f t="shared" si="0"/>
        <v>4612.95</v>
      </c>
      <c r="F34" s="41">
        <f t="shared" si="1"/>
        <v>92.259</v>
      </c>
      <c r="G34" s="41">
        <f t="shared" si="2"/>
        <v>345.97125</v>
      </c>
      <c r="H34" s="41">
        <f>+INGENIERIA!Q34</f>
        <v>0</v>
      </c>
      <c r="I34" s="41">
        <f t="shared" si="3"/>
        <v>5051.1802499999994</v>
      </c>
      <c r="J34" s="41">
        <f t="shared" si="4"/>
        <v>808.18883999999991</v>
      </c>
      <c r="K34" s="41">
        <f t="shared" si="5"/>
        <v>5859.3690899999992</v>
      </c>
      <c r="M34" s="60" t="s">
        <v>279</v>
      </c>
      <c r="N34" s="61" t="s">
        <v>300</v>
      </c>
    </row>
    <row r="35" spans="1:14" ht="15" hidden="1">
      <c r="A35" s="2" t="s">
        <v>79</v>
      </c>
      <c r="B35" s="1" t="s">
        <v>80</v>
      </c>
      <c r="C35" s="14">
        <v>3026.69</v>
      </c>
      <c r="E35" s="41">
        <f t="shared" si="0"/>
        <v>3026.69</v>
      </c>
      <c r="F35" s="41">
        <f t="shared" si="1"/>
        <v>60.533799999999999</v>
      </c>
      <c r="G35" s="41">
        <f t="shared" si="2"/>
        <v>227.00174999999999</v>
      </c>
      <c r="H35" s="41">
        <f>+INGENIERIA!Q35</f>
        <v>0</v>
      </c>
      <c r="I35" s="41">
        <f t="shared" si="3"/>
        <v>3314.2255500000001</v>
      </c>
      <c r="J35" s="41">
        <f t="shared" si="4"/>
        <v>530.27608800000007</v>
      </c>
      <c r="K35" s="41">
        <f t="shared" si="5"/>
        <v>3844.5016380000002</v>
      </c>
      <c r="M35" s="60" t="s">
        <v>279</v>
      </c>
      <c r="N35" s="61" t="s">
        <v>301</v>
      </c>
    </row>
    <row r="36" spans="1:14" ht="15" hidden="1">
      <c r="A36" s="2" t="s">
        <v>81</v>
      </c>
      <c r="B36" s="1" t="s">
        <v>82</v>
      </c>
      <c r="C36" s="14">
        <v>2401.94</v>
      </c>
      <c r="E36" s="41">
        <f t="shared" si="0"/>
        <v>2401.94</v>
      </c>
      <c r="F36" s="41">
        <f t="shared" si="1"/>
        <v>48.038800000000002</v>
      </c>
      <c r="G36" s="41">
        <f t="shared" si="2"/>
        <v>180.1455</v>
      </c>
      <c r="H36" s="41">
        <f>+INGENIERIA!Q36</f>
        <v>0</v>
      </c>
      <c r="I36" s="41">
        <f t="shared" si="3"/>
        <v>2630.1242999999999</v>
      </c>
      <c r="J36" s="41">
        <f t="shared" si="4"/>
        <v>420.81988799999999</v>
      </c>
      <c r="K36" s="41">
        <f t="shared" si="5"/>
        <v>3050.9441879999999</v>
      </c>
      <c r="M36" s="60" t="s">
        <v>273</v>
      </c>
      <c r="N36" s="61" t="s">
        <v>302</v>
      </c>
    </row>
    <row r="37" spans="1:14" ht="15" hidden="1">
      <c r="A37" s="2" t="s">
        <v>83</v>
      </c>
      <c r="B37" s="1" t="s">
        <v>84</v>
      </c>
      <c r="C37" s="14">
        <v>6729.1</v>
      </c>
      <c r="E37" s="41">
        <f t="shared" si="0"/>
        <v>6729.1</v>
      </c>
      <c r="F37" s="41">
        <f t="shared" si="1"/>
        <v>134.58200000000002</v>
      </c>
      <c r="G37" s="41">
        <f t="shared" si="2"/>
        <v>504.6825</v>
      </c>
      <c r="H37" s="41">
        <f>+INGENIERIA!Q37</f>
        <v>0</v>
      </c>
      <c r="I37" s="41">
        <f t="shared" si="3"/>
        <v>7368.3645000000006</v>
      </c>
      <c r="J37" s="41">
        <f t="shared" si="4"/>
        <v>1178.9383200000002</v>
      </c>
      <c r="K37" s="41">
        <f t="shared" si="5"/>
        <v>8547.3028200000008</v>
      </c>
      <c r="M37" s="60" t="s">
        <v>273</v>
      </c>
      <c r="N37" s="61" t="s">
        <v>303</v>
      </c>
    </row>
    <row r="38" spans="1:14" ht="15" hidden="1">
      <c r="A38" s="2" t="s">
        <v>85</v>
      </c>
      <c r="B38" s="1" t="s">
        <v>86</v>
      </c>
      <c r="C38" s="14">
        <v>7026.69</v>
      </c>
      <c r="E38" s="41">
        <f t="shared" si="0"/>
        <v>7026.69</v>
      </c>
      <c r="F38" s="41">
        <f t="shared" si="1"/>
        <v>140.53379999999999</v>
      </c>
      <c r="G38" s="41">
        <f t="shared" si="2"/>
        <v>527.0017499999999</v>
      </c>
      <c r="H38" s="41">
        <f>+INGENIERIA!Q38</f>
        <v>0</v>
      </c>
      <c r="I38" s="41">
        <f t="shared" si="3"/>
        <v>7694.2255499999992</v>
      </c>
      <c r="J38" s="41">
        <f t="shared" si="4"/>
        <v>1231.0760879999998</v>
      </c>
      <c r="K38" s="41">
        <f t="shared" si="5"/>
        <v>8925.301637999999</v>
      </c>
      <c r="M38" s="60" t="s">
        <v>279</v>
      </c>
      <c r="N38" s="61" t="s">
        <v>304</v>
      </c>
    </row>
    <row r="39" spans="1:14" ht="15" hidden="1">
      <c r="A39" s="2" t="s">
        <v>87</v>
      </c>
      <c r="B39" s="1" t="s">
        <v>88</v>
      </c>
      <c r="C39" s="14">
        <v>1026.69</v>
      </c>
      <c r="E39" s="41">
        <f t="shared" si="0"/>
        <v>1026.69</v>
      </c>
      <c r="F39" s="41">
        <f t="shared" si="1"/>
        <v>20.533800000000003</v>
      </c>
      <c r="G39" s="41">
        <f t="shared" si="2"/>
        <v>77.001750000000001</v>
      </c>
      <c r="H39" s="41">
        <f>+INGENIERIA!Q39</f>
        <v>0</v>
      </c>
      <c r="I39" s="41">
        <f t="shared" si="3"/>
        <v>1124.2255499999999</v>
      </c>
      <c r="J39" s="41">
        <f t="shared" si="4"/>
        <v>179.87608799999998</v>
      </c>
      <c r="K39" s="41">
        <f t="shared" si="5"/>
        <v>1304.1016379999999</v>
      </c>
      <c r="M39" s="60" t="s">
        <v>273</v>
      </c>
      <c r="N39" s="61" t="s">
        <v>305</v>
      </c>
    </row>
    <row r="40" spans="1:14" ht="15" hidden="1">
      <c r="A40" s="2" t="s">
        <v>89</v>
      </c>
      <c r="B40" s="1" t="s">
        <v>90</v>
      </c>
      <c r="C40" s="14">
        <v>1633.38</v>
      </c>
      <c r="E40" s="41">
        <f t="shared" si="0"/>
        <v>1633.38</v>
      </c>
      <c r="F40" s="41">
        <f t="shared" si="1"/>
        <v>32.6676</v>
      </c>
      <c r="G40" s="41">
        <f t="shared" si="2"/>
        <v>122.5035</v>
      </c>
      <c r="H40" s="41">
        <f>+INGENIERIA!Q40</f>
        <v>0</v>
      </c>
      <c r="I40" s="41">
        <f t="shared" si="3"/>
        <v>1788.5511000000001</v>
      </c>
      <c r="J40" s="41">
        <f t="shared" si="4"/>
        <v>286.16817600000002</v>
      </c>
      <c r="K40" s="41">
        <f t="shared" si="5"/>
        <v>2074.7192760000003</v>
      </c>
      <c r="M40" s="60" t="s">
        <v>279</v>
      </c>
      <c r="N40" s="61" t="s">
        <v>306</v>
      </c>
    </row>
    <row r="41" spans="1:14" ht="15" hidden="1">
      <c r="A41" s="2" t="s">
        <v>91</v>
      </c>
      <c r="B41" s="1" t="s">
        <v>92</v>
      </c>
      <c r="C41" s="14">
        <v>1022.56</v>
      </c>
      <c r="E41" s="41">
        <f t="shared" si="0"/>
        <v>1022.56</v>
      </c>
      <c r="F41" s="41">
        <f t="shared" si="1"/>
        <v>20.4512</v>
      </c>
      <c r="G41" s="41">
        <f t="shared" si="2"/>
        <v>76.691999999999993</v>
      </c>
      <c r="H41" s="41">
        <f>+INGENIERIA!Q41</f>
        <v>0</v>
      </c>
      <c r="I41" s="41">
        <f t="shared" si="3"/>
        <v>1119.7031999999999</v>
      </c>
      <c r="J41" s="41">
        <f t="shared" si="4"/>
        <v>179.152512</v>
      </c>
      <c r="K41" s="41">
        <f t="shared" si="5"/>
        <v>1298.855712</v>
      </c>
      <c r="M41" s="60" t="s">
        <v>273</v>
      </c>
      <c r="N41" s="61" t="s">
        <v>307</v>
      </c>
    </row>
    <row r="42" spans="1:14" ht="15" hidden="1">
      <c r="A42" s="2" t="s">
        <v>93</v>
      </c>
      <c r="B42" s="1" t="s">
        <v>94</v>
      </c>
      <c r="C42" s="14">
        <v>3388.01</v>
      </c>
      <c r="E42" s="41">
        <f t="shared" si="0"/>
        <v>3388.01</v>
      </c>
      <c r="F42" s="41">
        <f t="shared" si="1"/>
        <v>67.760200000000012</v>
      </c>
      <c r="G42" s="41">
        <f t="shared" si="2"/>
        <v>254.10075000000001</v>
      </c>
      <c r="H42" s="41">
        <f>+INGENIERIA!Q42</f>
        <v>0</v>
      </c>
      <c r="I42" s="41">
        <f t="shared" si="3"/>
        <v>3709.8709500000004</v>
      </c>
      <c r="J42" s="41">
        <f t="shared" si="4"/>
        <v>593.57935200000009</v>
      </c>
      <c r="K42" s="41">
        <f t="shared" si="5"/>
        <v>4303.4503020000002</v>
      </c>
      <c r="M42" s="60" t="s">
        <v>273</v>
      </c>
      <c r="N42" s="61" t="s">
        <v>308</v>
      </c>
    </row>
    <row r="43" spans="1:14" ht="15" hidden="1">
      <c r="A43" s="2" t="s">
        <v>95</v>
      </c>
      <c r="B43" s="1" t="s">
        <v>96</v>
      </c>
      <c r="C43" s="14">
        <v>1633.31</v>
      </c>
      <c r="E43" s="41">
        <f t="shared" si="0"/>
        <v>1633.31</v>
      </c>
      <c r="F43" s="41">
        <f t="shared" si="1"/>
        <v>32.666199999999996</v>
      </c>
      <c r="G43" s="41">
        <f t="shared" si="2"/>
        <v>122.49824999999998</v>
      </c>
      <c r="H43" s="41">
        <f>+INGENIERIA!Q43</f>
        <v>0</v>
      </c>
      <c r="I43" s="41">
        <f t="shared" si="3"/>
        <v>1788.4744499999997</v>
      </c>
      <c r="J43" s="41">
        <f t="shared" si="4"/>
        <v>286.15591199999994</v>
      </c>
      <c r="K43" s="41">
        <f t="shared" si="5"/>
        <v>2074.6303619999999</v>
      </c>
      <c r="M43" s="60" t="s">
        <v>292</v>
      </c>
      <c r="N43" s="61" t="s">
        <v>309</v>
      </c>
    </row>
    <row r="44" spans="1:14" ht="15">
      <c r="A44" s="2" t="s">
        <v>97</v>
      </c>
      <c r="B44" s="1" t="s">
        <v>98</v>
      </c>
      <c r="C44" s="14">
        <v>7340.47</v>
      </c>
      <c r="E44" s="41">
        <f t="shared" si="0"/>
        <v>7340.47</v>
      </c>
      <c r="F44" s="41">
        <f t="shared" si="1"/>
        <v>146.80940000000001</v>
      </c>
      <c r="G44" s="41">
        <f t="shared" si="2"/>
        <v>550.53525000000002</v>
      </c>
      <c r="H44" s="41">
        <f>+INGENIERIA!Q44</f>
        <v>0</v>
      </c>
      <c r="I44" s="41">
        <f t="shared" si="3"/>
        <v>8037.8146500000003</v>
      </c>
      <c r="J44" s="41">
        <f t="shared" si="4"/>
        <v>1286.050344</v>
      </c>
      <c r="K44" s="41">
        <f t="shared" si="5"/>
        <v>9323.8649939999996</v>
      </c>
      <c r="M44" s="60" t="s">
        <v>289</v>
      </c>
      <c r="N44" s="61" t="s">
        <v>310</v>
      </c>
    </row>
    <row r="45" spans="1:14" hidden="1">
      <c r="A45" s="2" t="s">
        <v>99</v>
      </c>
      <c r="B45" s="1" t="s">
        <v>100</v>
      </c>
      <c r="C45" s="14">
        <v>146.08000000000001</v>
      </c>
      <c r="E45" s="41">
        <f t="shared" si="0"/>
        <v>146.08000000000001</v>
      </c>
      <c r="F45" s="41">
        <f t="shared" si="1"/>
        <v>2.9216000000000002</v>
      </c>
      <c r="G45" s="41">
        <f t="shared" si="2"/>
        <v>10.956000000000001</v>
      </c>
      <c r="H45" s="41">
        <f>+INGENIERIA!Q45</f>
        <v>0</v>
      </c>
      <c r="I45" s="41">
        <f t="shared" si="3"/>
        <v>159.95760000000001</v>
      </c>
      <c r="J45" s="41">
        <f t="shared" si="4"/>
        <v>25.593216000000002</v>
      </c>
      <c r="K45" s="41">
        <f t="shared" si="5"/>
        <v>185.55081600000003</v>
      </c>
      <c r="M45" s="1" t="s">
        <v>273</v>
      </c>
    </row>
    <row r="46" spans="1:14" ht="15" hidden="1">
      <c r="A46" s="2" t="s">
        <v>101</v>
      </c>
      <c r="B46" s="1" t="s">
        <v>102</v>
      </c>
      <c r="C46" s="14">
        <v>1026.69</v>
      </c>
      <c r="E46" s="41">
        <f t="shared" si="0"/>
        <v>1026.69</v>
      </c>
      <c r="F46" s="41">
        <f t="shared" si="1"/>
        <v>20.533800000000003</v>
      </c>
      <c r="G46" s="41">
        <f t="shared" si="2"/>
        <v>77.001750000000001</v>
      </c>
      <c r="H46" s="41">
        <f>+INGENIERIA!Q46</f>
        <v>0</v>
      </c>
      <c r="I46" s="41">
        <f t="shared" si="3"/>
        <v>1124.2255499999999</v>
      </c>
      <c r="J46" s="41">
        <f t="shared" si="4"/>
        <v>179.87608799999998</v>
      </c>
      <c r="K46" s="41">
        <f t="shared" si="5"/>
        <v>1304.1016379999999</v>
      </c>
      <c r="M46" s="60" t="s">
        <v>273</v>
      </c>
      <c r="N46" s="61" t="s">
        <v>311</v>
      </c>
    </row>
    <row r="47" spans="1:14" ht="15" hidden="1">
      <c r="A47" s="2" t="s">
        <v>103</v>
      </c>
      <c r="B47" s="1" t="s">
        <v>104</v>
      </c>
      <c r="C47" s="14">
        <v>6780.96</v>
      </c>
      <c r="E47" s="41">
        <f t="shared" si="0"/>
        <v>6780.96</v>
      </c>
      <c r="F47" s="41">
        <f t="shared" si="1"/>
        <v>135.61920000000001</v>
      </c>
      <c r="G47" s="41">
        <f t="shared" si="2"/>
        <v>508.572</v>
      </c>
      <c r="H47" s="41">
        <f>+INGENIERIA!Q47</f>
        <v>0</v>
      </c>
      <c r="I47" s="41">
        <f t="shared" si="3"/>
        <v>7425.1512000000002</v>
      </c>
      <c r="J47" s="41">
        <f t="shared" si="4"/>
        <v>1188.0241920000001</v>
      </c>
      <c r="K47" s="41">
        <f t="shared" si="5"/>
        <v>8613.175392000001</v>
      </c>
      <c r="M47" s="60" t="s">
        <v>273</v>
      </c>
      <c r="N47" s="61" t="s">
        <v>312</v>
      </c>
    </row>
    <row r="48" spans="1:14" ht="15" hidden="1">
      <c r="A48" s="2" t="s">
        <v>105</v>
      </c>
      <c r="B48" s="1" t="s">
        <v>106</v>
      </c>
      <c r="C48" s="14">
        <v>2109.81</v>
      </c>
      <c r="E48" s="41">
        <f t="shared" si="0"/>
        <v>2109.81</v>
      </c>
      <c r="F48" s="41">
        <f t="shared" si="1"/>
        <v>42.196199999999997</v>
      </c>
      <c r="G48" s="41">
        <f t="shared" si="2"/>
        <v>158.23575</v>
      </c>
      <c r="H48" s="41">
        <f>+INGENIERIA!Q48</f>
        <v>0</v>
      </c>
      <c r="I48" s="41">
        <f t="shared" si="3"/>
        <v>2310.2419499999996</v>
      </c>
      <c r="J48" s="41">
        <f t="shared" si="4"/>
        <v>369.63871199999994</v>
      </c>
      <c r="K48" s="41">
        <f t="shared" si="5"/>
        <v>2679.8806619999996</v>
      </c>
      <c r="M48" s="60" t="s">
        <v>273</v>
      </c>
      <c r="N48" s="61" t="s">
        <v>313</v>
      </c>
    </row>
    <row r="49" spans="1:14" ht="15">
      <c r="A49" s="2" t="s">
        <v>107</v>
      </c>
      <c r="B49" s="1" t="s">
        <v>108</v>
      </c>
      <c r="C49" s="14">
        <v>1869</v>
      </c>
      <c r="E49" s="41">
        <f t="shared" si="0"/>
        <v>1869</v>
      </c>
      <c r="F49" s="41">
        <f t="shared" si="1"/>
        <v>37.380000000000003</v>
      </c>
      <c r="G49" s="41">
        <f t="shared" si="2"/>
        <v>140.17499999999998</v>
      </c>
      <c r="H49" s="41">
        <f>+INGENIERIA!Q49</f>
        <v>0</v>
      </c>
      <c r="I49" s="41">
        <f t="shared" si="3"/>
        <v>2046.5550000000001</v>
      </c>
      <c r="J49" s="41">
        <f t="shared" si="4"/>
        <v>327.44880000000001</v>
      </c>
      <c r="K49" s="41">
        <f t="shared" si="5"/>
        <v>2374.0038</v>
      </c>
      <c r="M49" s="60" t="s">
        <v>289</v>
      </c>
      <c r="N49" s="61" t="s">
        <v>314</v>
      </c>
    </row>
    <row r="50" spans="1:14" ht="15" hidden="1">
      <c r="A50" s="2" t="s">
        <v>109</v>
      </c>
      <c r="B50" s="1" t="s">
        <v>110</v>
      </c>
      <c r="C50" s="14">
        <v>1516.69</v>
      </c>
      <c r="E50" s="41">
        <f t="shared" si="0"/>
        <v>1516.69</v>
      </c>
      <c r="F50" s="41">
        <f t="shared" si="1"/>
        <v>30.3338</v>
      </c>
      <c r="G50" s="41">
        <f t="shared" si="2"/>
        <v>113.75175</v>
      </c>
      <c r="H50" s="41">
        <f>+INGENIERIA!Q50</f>
        <v>0</v>
      </c>
      <c r="I50" s="41">
        <f t="shared" si="3"/>
        <v>1660.7755500000001</v>
      </c>
      <c r="J50" s="41">
        <f t="shared" si="4"/>
        <v>265.72408799999999</v>
      </c>
      <c r="K50" s="41">
        <f t="shared" si="5"/>
        <v>1926.499638</v>
      </c>
      <c r="M50" s="60" t="s">
        <v>279</v>
      </c>
      <c r="N50" s="61" t="s">
        <v>315</v>
      </c>
    </row>
    <row r="51" spans="1:14" ht="15">
      <c r="A51" s="2" t="s">
        <v>111</v>
      </c>
      <c r="B51" s="1" t="s">
        <v>112</v>
      </c>
      <c r="C51" s="14">
        <v>3745.63</v>
      </c>
      <c r="E51" s="41">
        <f t="shared" si="0"/>
        <v>3745.63</v>
      </c>
      <c r="F51" s="41">
        <f t="shared" si="1"/>
        <v>74.912599999999998</v>
      </c>
      <c r="G51" s="41">
        <f t="shared" si="2"/>
        <v>280.92225000000002</v>
      </c>
      <c r="H51" s="41">
        <f>+INGENIERIA!Q51</f>
        <v>0</v>
      </c>
      <c r="I51" s="41">
        <f t="shared" si="3"/>
        <v>4101.4648500000003</v>
      </c>
      <c r="J51" s="41">
        <f t="shared" si="4"/>
        <v>656.23437600000011</v>
      </c>
      <c r="K51" s="41">
        <f t="shared" si="5"/>
        <v>4757.6992260000006</v>
      </c>
      <c r="M51" s="60" t="s">
        <v>289</v>
      </c>
      <c r="N51" s="61" t="s">
        <v>316</v>
      </c>
    </row>
    <row r="52" spans="1:14" ht="15">
      <c r="A52" s="2" t="s">
        <v>113</v>
      </c>
      <c r="B52" s="1" t="s">
        <v>114</v>
      </c>
      <c r="C52" s="14">
        <v>1340.49</v>
      </c>
      <c r="E52" s="41">
        <f t="shared" si="0"/>
        <v>1340.49</v>
      </c>
      <c r="F52" s="41">
        <f t="shared" si="1"/>
        <v>26.809799999999999</v>
      </c>
      <c r="G52" s="41">
        <f t="shared" si="2"/>
        <v>100.53675</v>
      </c>
      <c r="H52" s="41">
        <f>+INGENIERIA!Q52</f>
        <v>0</v>
      </c>
      <c r="I52" s="41">
        <f t="shared" si="3"/>
        <v>1467.83655</v>
      </c>
      <c r="J52" s="41">
        <f t="shared" si="4"/>
        <v>234.853848</v>
      </c>
      <c r="K52" s="41">
        <f t="shared" si="5"/>
        <v>1702.690398</v>
      </c>
      <c r="M52" s="60" t="s">
        <v>289</v>
      </c>
      <c r="N52" s="61" t="s">
        <v>317</v>
      </c>
    </row>
    <row r="53" spans="1:14" ht="15" hidden="1">
      <c r="A53" s="2" t="s">
        <v>115</v>
      </c>
      <c r="B53" s="1" t="s">
        <v>116</v>
      </c>
      <c r="C53" s="14">
        <v>2383.4899999999998</v>
      </c>
      <c r="E53" s="41">
        <f t="shared" si="0"/>
        <v>2383.4899999999998</v>
      </c>
      <c r="F53" s="41">
        <f t="shared" si="1"/>
        <v>47.669799999999995</v>
      </c>
      <c r="G53" s="41">
        <f t="shared" si="2"/>
        <v>178.76174999999998</v>
      </c>
      <c r="H53" s="41">
        <f>+INGENIERIA!Q53</f>
        <v>0</v>
      </c>
      <c r="I53" s="41">
        <f t="shared" si="3"/>
        <v>2609.92155</v>
      </c>
      <c r="J53" s="41">
        <f t="shared" si="4"/>
        <v>417.58744799999999</v>
      </c>
      <c r="K53" s="41">
        <f t="shared" si="5"/>
        <v>3027.5089980000002</v>
      </c>
      <c r="M53" s="60" t="s">
        <v>273</v>
      </c>
      <c r="N53" s="61" t="s">
        <v>318</v>
      </c>
    </row>
    <row r="54" spans="1:14" ht="15">
      <c r="A54" s="2" t="s">
        <v>117</v>
      </c>
      <c r="B54" s="1" t="s">
        <v>118</v>
      </c>
      <c r="C54" s="14">
        <v>1500.03</v>
      </c>
      <c r="E54" s="41">
        <f t="shared" si="0"/>
        <v>1500.03</v>
      </c>
      <c r="F54" s="41">
        <f t="shared" si="1"/>
        <v>30.000599999999999</v>
      </c>
      <c r="G54" s="41">
        <f t="shared" si="2"/>
        <v>112.50224999999999</v>
      </c>
      <c r="H54" s="41">
        <f>+INGENIERIA!Q54</f>
        <v>0</v>
      </c>
      <c r="I54" s="41">
        <f t="shared" si="3"/>
        <v>1642.5328500000001</v>
      </c>
      <c r="J54" s="41">
        <f t="shared" si="4"/>
        <v>262.80525599999999</v>
      </c>
      <c r="K54" s="41">
        <f t="shared" si="5"/>
        <v>1905.3381060000002</v>
      </c>
      <c r="M54" s="60" t="s">
        <v>297</v>
      </c>
      <c r="N54" s="61" t="s">
        <v>319</v>
      </c>
    </row>
    <row r="55" spans="1:14" ht="15" hidden="1">
      <c r="A55" s="2" t="s">
        <v>119</v>
      </c>
      <c r="B55" s="1" t="s">
        <v>120</v>
      </c>
      <c r="C55" s="14">
        <v>2670</v>
      </c>
      <c r="E55" s="41">
        <f t="shared" si="0"/>
        <v>2670</v>
      </c>
      <c r="F55" s="41">
        <f t="shared" si="1"/>
        <v>53.4</v>
      </c>
      <c r="G55" s="41">
        <f t="shared" si="2"/>
        <v>200.25</v>
      </c>
      <c r="H55" s="41">
        <f>+INGENIERIA!Q55</f>
        <v>0</v>
      </c>
      <c r="I55" s="41">
        <f t="shared" si="3"/>
        <v>2923.65</v>
      </c>
      <c r="J55" s="41">
        <f t="shared" si="4"/>
        <v>467.78400000000005</v>
      </c>
      <c r="K55" s="41">
        <f t="shared" si="5"/>
        <v>3391.4340000000002</v>
      </c>
      <c r="M55" s="60" t="s">
        <v>292</v>
      </c>
      <c r="N55" s="61" t="s">
        <v>320</v>
      </c>
    </row>
    <row r="56" spans="1:14" ht="15" hidden="1">
      <c r="A56" s="2" t="s">
        <v>121</v>
      </c>
      <c r="B56" s="1" t="s">
        <v>122</v>
      </c>
      <c r="C56" s="14">
        <v>9923.33</v>
      </c>
      <c r="E56" s="41">
        <f t="shared" si="0"/>
        <v>9923.33</v>
      </c>
      <c r="F56" s="41">
        <f t="shared" si="1"/>
        <v>198.4666</v>
      </c>
      <c r="G56" s="41">
        <f t="shared" si="2"/>
        <v>744.24974999999995</v>
      </c>
      <c r="H56" s="41">
        <f>+INGENIERIA!Q56</f>
        <v>0</v>
      </c>
      <c r="I56" s="41">
        <f t="shared" si="3"/>
        <v>10866.046350000001</v>
      </c>
      <c r="J56" s="41">
        <f t="shared" si="4"/>
        <v>1738.5674160000001</v>
      </c>
      <c r="K56" s="41">
        <f t="shared" si="5"/>
        <v>12604.613766</v>
      </c>
      <c r="M56" s="60" t="s">
        <v>273</v>
      </c>
      <c r="N56" s="61" t="s">
        <v>321</v>
      </c>
    </row>
    <row r="57" spans="1:14" ht="15">
      <c r="A57" s="2" t="s">
        <v>123</v>
      </c>
      <c r="B57" s="1" t="s">
        <v>124</v>
      </c>
      <c r="C57" s="14">
        <v>1598.53</v>
      </c>
      <c r="E57" s="41">
        <f t="shared" si="0"/>
        <v>1598.53</v>
      </c>
      <c r="F57" s="41">
        <f t="shared" si="1"/>
        <v>31.970600000000001</v>
      </c>
      <c r="G57" s="41">
        <f t="shared" si="2"/>
        <v>119.88974999999999</v>
      </c>
      <c r="H57" s="41">
        <f>+INGENIERIA!Q57</f>
        <v>0</v>
      </c>
      <c r="I57" s="41">
        <f t="shared" si="3"/>
        <v>1750.3903500000001</v>
      </c>
      <c r="J57" s="41">
        <f t="shared" si="4"/>
        <v>280.06245600000005</v>
      </c>
      <c r="K57" s="41">
        <f t="shared" si="5"/>
        <v>2030.4528060000002</v>
      </c>
      <c r="M57" s="60" t="s">
        <v>297</v>
      </c>
      <c r="N57" s="61" t="s">
        <v>322</v>
      </c>
    </row>
    <row r="58" spans="1:14" ht="15">
      <c r="A58" s="2" t="s">
        <v>125</v>
      </c>
      <c r="B58" s="1" t="s">
        <v>126</v>
      </c>
      <c r="C58" s="14">
        <v>3033.31</v>
      </c>
      <c r="E58" s="41">
        <f t="shared" si="0"/>
        <v>3033.31</v>
      </c>
      <c r="F58" s="41">
        <f t="shared" si="1"/>
        <v>60.666200000000003</v>
      </c>
      <c r="G58" s="41">
        <f t="shared" si="2"/>
        <v>227.49824999999998</v>
      </c>
      <c r="H58" s="41">
        <f>+INGENIERIA!Q58</f>
        <v>0</v>
      </c>
      <c r="I58" s="41">
        <f t="shared" si="3"/>
        <v>3321.4744500000002</v>
      </c>
      <c r="J58" s="41">
        <f t="shared" si="4"/>
        <v>531.43591200000003</v>
      </c>
      <c r="K58" s="41">
        <f t="shared" si="5"/>
        <v>3852.9103620000001</v>
      </c>
      <c r="M58" s="60" t="s">
        <v>297</v>
      </c>
      <c r="N58" s="61" t="s">
        <v>323</v>
      </c>
    </row>
    <row r="59" spans="1:14" ht="15" hidden="1">
      <c r="A59" s="2" t="s">
        <v>127</v>
      </c>
      <c r="B59" s="1" t="s">
        <v>128</v>
      </c>
      <c r="C59" s="14">
        <v>2762.69</v>
      </c>
      <c r="E59" s="41">
        <f t="shared" si="0"/>
        <v>2762.69</v>
      </c>
      <c r="F59" s="41">
        <f t="shared" si="1"/>
        <v>55.253800000000005</v>
      </c>
      <c r="G59" s="41">
        <f t="shared" si="2"/>
        <v>207.20175</v>
      </c>
      <c r="H59" s="41">
        <f>+INGENIERIA!Q59</f>
        <v>0</v>
      </c>
      <c r="I59" s="41">
        <f t="shared" si="3"/>
        <v>3025.1455500000002</v>
      </c>
      <c r="J59" s="41">
        <f t="shared" si="4"/>
        <v>484.02328800000004</v>
      </c>
      <c r="K59" s="41">
        <f t="shared" si="5"/>
        <v>3509.1688380000001</v>
      </c>
      <c r="M59" s="60" t="s">
        <v>279</v>
      </c>
      <c r="N59" s="61" t="s">
        <v>324</v>
      </c>
    </row>
    <row r="60" spans="1:14" ht="15" hidden="1">
      <c r="A60" s="2" t="s">
        <v>129</v>
      </c>
      <c r="B60" s="1" t="s">
        <v>130</v>
      </c>
      <c r="C60" s="14">
        <v>1026.69</v>
      </c>
      <c r="E60" s="41">
        <f t="shared" si="0"/>
        <v>1026.69</v>
      </c>
      <c r="F60" s="41">
        <f t="shared" si="1"/>
        <v>20.533800000000003</v>
      </c>
      <c r="G60" s="41">
        <f t="shared" si="2"/>
        <v>77.001750000000001</v>
      </c>
      <c r="H60" s="41">
        <f>+INGENIERIA!Q60</f>
        <v>0</v>
      </c>
      <c r="I60" s="41">
        <f t="shared" si="3"/>
        <v>1124.2255499999999</v>
      </c>
      <c r="J60" s="41">
        <f t="shared" si="4"/>
        <v>179.87608799999998</v>
      </c>
      <c r="K60" s="41">
        <f t="shared" si="5"/>
        <v>1304.1016379999999</v>
      </c>
      <c r="M60" s="60" t="s">
        <v>273</v>
      </c>
      <c r="N60" s="61" t="s">
        <v>325</v>
      </c>
    </row>
    <row r="61" spans="1:14" ht="15" hidden="1">
      <c r="A61" s="2" t="s">
        <v>131</v>
      </c>
      <c r="B61" s="1" t="s">
        <v>132</v>
      </c>
      <c r="C61" s="14">
        <v>2392.16</v>
      </c>
      <c r="E61" s="41">
        <f t="shared" si="0"/>
        <v>2392.16</v>
      </c>
      <c r="F61" s="41">
        <f t="shared" si="1"/>
        <v>47.843199999999996</v>
      </c>
      <c r="G61" s="41">
        <f t="shared" si="2"/>
        <v>179.41199999999998</v>
      </c>
      <c r="H61" s="41">
        <f>+INGENIERIA!Q61</f>
        <v>0</v>
      </c>
      <c r="I61" s="41">
        <f t="shared" si="3"/>
        <v>2619.4151999999995</v>
      </c>
      <c r="J61" s="41">
        <f t="shared" si="4"/>
        <v>419.10643199999993</v>
      </c>
      <c r="K61" s="41">
        <f t="shared" si="5"/>
        <v>3038.5216319999995</v>
      </c>
      <c r="M61" s="60" t="s">
        <v>273</v>
      </c>
      <c r="N61" s="61" t="s">
        <v>326</v>
      </c>
    </row>
    <row r="62" spans="1:14" ht="15">
      <c r="A62" s="2" t="s">
        <v>133</v>
      </c>
      <c r="B62" s="1" t="s">
        <v>134</v>
      </c>
      <c r="C62" s="14">
        <v>2868.49</v>
      </c>
      <c r="E62" s="41">
        <f t="shared" si="0"/>
        <v>2868.49</v>
      </c>
      <c r="F62" s="41">
        <f t="shared" si="1"/>
        <v>57.369799999999998</v>
      </c>
      <c r="G62" s="41">
        <f t="shared" si="2"/>
        <v>215.13674999999998</v>
      </c>
      <c r="H62" s="41">
        <f>+INGENIERIA!Q62</f>
        <v>0</v>
      </c>
      <c r="I62" s="41">
        <f t="shared" si="3"/>
        <v>3140.9965499999998</v>
      </c>
      <c r="J62" s="41">
        <f t="shared" si="4"/>
        <v>502.55944799999997</v>
      </c>
      <c r="K62" s="41">
        <f t="shared" si="5"/>
        <v>3643.5559979999998</v>
      </c>
      <c r="M62" s="60" t="s">
        <v>297</v>
      </c>
      <c r="N62" s="61" t="s">
        <v>327</v>
      </c>
    </row>
    <row r="63" spans="1:14" ht="15">
      <c r="A63" s="2" t="s">
        <v>135</v>
      </c>
      <c r="B63" s="1" t="s">
        <v>136</v>
      </c>
      <c r="C63" s="14">
        <v>7075.42</v>
      </c>
      <c r="E63" s="41">
        <f t="shared" si="0"/>
        <v>7075.42</v>
      </c>
      <c r="F63" s="41">
        <f t="shared" si="1"/>
        <v>141.50839999999999</v>
      </c>
      <c r="G63" s="41">
        <f t="shared" si="2"/>
        <v>530.65649999999994</v>
      </c>
      <c r="H63" s="41">
        <f>+INGENIERIA!Q63</f>
        <v>0</v>
      </c>
      <c r="I63" s="41">
        <f t="shared" si="3"/>
        <v>7747.5848999999998</v>
      </c>
      <c r="J63" s="41">
        <f t="shared" si="4"/>
        <v>1239.6135839999999</v>
      </c>
      <c r="K63" s="41">
        <f t="shared" si="5"/>
        <v>8987.1984840000005</v>
      </c>
      <c r="M63" s="60" t="s">
        <v>289</v>
      </c>
      <c r="N63" s="61" t="s">
        <v>328</v>
      </c>
    </row>
    <row r="64" spans="1:14" ht="15" hidden="1">
      <c r="A64" s="2" t="s">
        <v>137</v>
      </c>
      <c r="B64" s="1" t="s">
        <v>138</v>
      </c>
      <c r="C64" s="14">
        <v>8979.2099999999991</v>
      </c>
      <c r="E64" s="41">
        <f t="shared" si="0"/>
        <v>8979.2099999999991</v>
      </c>
      <c r="F64" s="41">
        <f t="shared" si="1"/>
        <v>179.58419999999998</v>
      </c>
      <c r="G64" s="41">
        <f t="shared" si="2"/>
        <v>673.44074999999987</v>
      </c>
      <c r="H64" s="41">
        <f>+INGENIERIA!Q64</f>
        <v>0</v>
      </c>
      <c r="I64" s="41">
        <f t="shared" si="3"/>
        <v>9832.2349499999982</v>
      </c>
      <c r="J64" s="41">
        <f t="shared" si="4"/>
        <v>1573.1575919999998</v>
      </c>
      <c r="K64" s="41">
        <f t="shared" si="5"/>
        <v>11405.392541999998</v>
      </c>
      <c r="M64" s="60" t="s">
        <v>273</v>
      </c>
      <c r="N64" s="61" t="s">
        <v>329</v>
      </c>
    </row>
    <row r="65" spans="1:11" s="7" customFormat="1" hidden="1">
      <c r="A65" s="17" t="s">
        <v>139</v>
      </c>
      <c r="C65" s="7" t="s">
        <v>140</v>
      </c>
      <c r="E65" s="39" t="s">
        <v>140</v>
      </c>
      <c r="F65" s="39" t="s">
        <v>140</v>
      </c>
      <c r="G65" s="39" t="s">
        <v>140</v>
      </c>
      <c r="H65" s="39" t="s">
        <v>140</v>
      </c>
      <c r="I65" s="39" t="s">
        <v>140</v>
      </c>
      <c r="J65" s="39" t="s">
        <v>140</v>
      </c>
      <c r="K65" s="39" t="s">
        <v>140</v>
      </c>
    </row>
    <row r="66" spans="1:11" hidden="1">
      <c r="C66" s="19">
        <v>218296</v>
      </c>
      <c r="E66" s="42">
        <f>SUM(E12:E64)</f>
        <v>218295.99999999994</v>
      </c>
      <c r="F66" s="42">
        <f t="shared" ref="F66:K66" si="6">SUM(F12:F64)</f>
        <v>4365.9200000000019</v>
      </c>
      <c r="G66" s="42">
        <f t="shared" si="6"/>
        <v>16372.199999999997</v>
      </c>
      <c r="H66" s="42">
        <f t="shared" si="6"/>
        <v>0</v>
      </c>
      <c r="I66" s="42">
        <f t="shared" si="6"/>
        <v>239034.11999999994</v>
      </c>
      <c r="J66" s="42">
        <f t="shared" si="6"/>
        <v>38245.459199999998</v>
      </c>
      <c r="K66" s="42">
        <f t="shared" si="6"/>
        <v>277279.57919999998</v>
      </c>
    </row>
    <row r="68" spans="1:11">
      <c r="A68" s="12" t="s">
        <v>141</v>
      </c>
    </row>
    <row r="69" spans="1:11">
      <c r="A69" s="2" t="s">
        <v>142</v>
      </c>
      <c r="B69" s="1" t="s">
        <v>143</v>
      </c>
      <c r="C69" s="14">
        <v>1748.7</v>
      </c>
      <c r="E69" s="41">
        <f>+C69</f>
        <v>1748.7</v>
      </c>
      <c r="F69" s="41">
        <f>+E69*2%</f>
        <v>34.974000000000004</v>
      </c>
      <c r="G69" s="41">
        <f>+E69*7.5%</f>
        <v>131.1525</v>
      </c>
      <c r="H69" s="41">
        <f>+INGENIERIA!Q69</f>
        <v>85.69</v>
      </c>
      <c r="I69" s="41">
        <f>SUM(E69:H69)</f>
        <v>2000.5165</v>
      </c>
      <c r="J69" s="41">
        <f>+I69*16%</f>
        <v>320.08264000000003</v>
      </c>
      <c r="K69" s="41">
        <f>+I69+J69</f>
        <v>2320.5991399999998</v>
      </c>
    </row>
    <row r="70" spans="1:11">
      <c r="A70" s="2" t="s">
        <v>144</v>
      </c>
      <c r="B70" s="1" t="s">
        <v>145</v>
      </c>
      <c r="C70" s="14">
        <v>5136.5</v>
      </c>
      <c r="E70" s="41">
        <f t="shared" ref="E70:E114" si="7">+C70</f>
        <v>5136.5</v>
      </c>
      <c r="F70" s="41">
        <f t="shared" ref="F70:F114" si="8">+E70*2%</f>
        <v>102.73</v>
      </c>
      <c r="G70" s="41">
        <f t="shared" ref="G70:G114" si="9">+E70*7.5%</f>
        <v>385.23750000000001</v>
      </c>
      <c r="H70" s="41">
        <f>+INGENIERIA!Q70</f>
        <v>251.69</v>
      </c>
      <c r="I70" s="41">
        <f t="shared" ref="I70:I114" si="10">SUM(E70:H70)</f>
        <v>5876.1574999999993</v>
      </c>
      <c r="J70" s="41">
        <f t="shared" ref="J70:J114" si="11">+I70*16%</f>
        <v>940.1851999999999</v>
      </c>
      <c r="K70" s="41">
        <f t="shared" ref="K70:K114" si="12">+I70+J70</f>
        <v>6816.3426999999992</v>
      </c>
    </row>
    <row r="71" spans="1:11">
      <c r="A71" s="2" t="s">
        <v>146</v>
      </c>
      <c r="B71" s="1" t="s">
        <v>147</v>
      </c>
      <c r="C71" s="14">
        <v>5344.16</v>
      </c>
      <c r="E71" s="41">
        <f t="shared" si="7"/>
        <v>5344.16</v>
      </c>
      <c r="F71" s="41">
        <f t="shared" si="8"/>
        <v>106.8832</v>
      </c>
      <c r="G71" s="41">
        <f t="shared" si="9"/>
        <v>400.81199999999995</v>
      </c>
      <c r="H71" s="41">
        <f>+INGENIERIA!Q71</f>
        <v>0</v>
      </c>
      <c r="I71" s="41">
        <f t="shared" si="10"/>
        <v>5851.8552</v>
      </c>
      <c r="J71" s="41">
        <f t="shared" si="11"/>
        <v>936.29683199999999</v>
      </c>
      <c r="K71" s="41">
        <f t="shared" si="12"/>
        <v>6788.152032</v>
      </c>
    </row>
    <row r="72" spans="1:11">
      <c r="A72" s="2" t="s">
        <v>148</v>
      </c>
      <c r="B72" s="1" t="s">
        <v>149</v>
      </c>
      <c r="C72" s="14">
        <v>2729.24</v>
      </c>
      <c r="E72" s="41">
        <f t="shared" si="7"/>
        <v>2729.24</v>
      </c>
      <c r="F72" s="41">
        <f t="shared" si="8"/>
        <v>54.584799999999994</v>
      </c>
      <c r="G72" s="41">
        <f t="shared" si="9"/>
        <v>204.69299999999998</v>
      </c>
      <c r="H72" s="41">
        <f>+INGENIERIA!Q72</f>
        <v>133.72999999999999</v>
      </c>
      <c r="I72" s="41">
        <f t="shared" si="10"/>
        <v>3122.2477999999996</v>
      </c>
      <c r="J72" s="41">
        <f t="shared" si="11"/>
        <v>499.55964799999998</v>
      </c>
      <c r="K72" s="41">
        <f t="shared" si="12"/>
        <v>3621.8074479999996</v>
      </c>
    </row>
    <row r="73" spans="1:11">
      <c r="A73" s="2" t="s">
        <v>150</v>
      </c>
      <c r="B73" s="1" t="s">
        <v>151</v>
      </c>
      <c r="C73" s="14">
        <v>1414.14</v>
      </c>
      <c r="E73" s="41">
        <f t="shared" si="7"/>
        <v>1414.14</v>
      </c>
      <c r="F73" s="41">
        <f t="shared" si="8"/>
        <v>28.282800000000002</v>
      </c>
      <c r="G73" s="41">
        <f t="shared" si="9"/>
        <v>106.0605</v>
      </c>
      <c r="H73" s="41">
        <f>+INGENIERIA!Q73</f>
        <v>69.290000000000006</v>
      </c>
      <c r="I73" s="41">
        <f t="shared" si="10"/>
        <v>1617.7733000000001</v>
      </c>
      <c r="J73" s="41">
        <f t="shared" si="11"/>
        <v>258.843728</v>
      </c>
      <c r="K73" s="41">
        <f t="shared" si="12"/>
        <v>1876.6170280000001</v>
      </c>
    </row>
    <row r="74" spans="1:11">
      <c r="A74" s="2" t="s">
        <v>152</v>
      </c>
      <c r="B74" s="1" t="s">
        <v>153</v>
      </c>
      <c r="C74" s="14">
        <v>4240.26</v>
      </c>
      <c r="E74" s="41">
        <f t="shared" si="7"/>
        <v>4240.26</v>
      </c>
      <c r="F74" s="41">
        <f t="shared" si="8"/>
        <v>84.805199999999999</v>
      </c>
      <c r="G74" s="41">
        <f t="shared" si="9"/>
        <v>318.01949999999999</v>
      </c>
      <c r="H74" s="41">
        <f>+INGENIERIA!Q74</f>
        <v>207.77</v>
      </c>
      <c r="I74" s="41">
        <f t="shared" si="10"/>
        <v>4850.8547000000008</v>
      </c>
      <c r="J74" s="41">
        <f t="shared" si="11"/>
        <v>776.13675200000012</v>
      </c>
      <c r="K74" s="41">
        <f t="shared" si="12"/>
        <v>5626.9914520000011</v>
      </c>
    </row>
    <row r="75" spans="1:11">
      <c r="A75" s="2" t="s">
        <v>154</v>
      </c>
      <c r="B75" s="1" t="s">
        <v>155</v>
      </c>
      <c r="C75" s="14">
        <v>2834.57</v>
      </c>
      <c r="E75" s="41">
        <f t="shared" si="7"/>
        <v>2834.57</v>
      </c>
      <c r="F75" s="41">
        <f t="shared" si="8"/>
        <v>56.691400000000002</v>
      </c>
      <c r="G75" s="41">
        <f t="shared" si="9"/>
        <v>212.59275</v>
      </c>
      <c r="H75" s="41">
        <f>+INGENIERIA!Q75</f>
        <v>0</v>
      </c>
      <c r="I75" s="41">
        <f t="shared" si="10"/>
        <v>3103.8541500000001</v>
      </c>
      <c r="J75" s="41">
        <f t="shared" si="11"/>
        <v>496.61666400000001</v>
      </c>
      <c r="K75" s="41">
        <f t="shared" si="12"/>
        <v>3600.4708140000002</v>
      </c>
    </row>
    <row r="76" spans="1:11">
      <c r="A76" s="2" t="s">
        <v>156</v>
      </c>
      <c r="B76" s="1" t="s">
        <v>157</v>
      </c>
      <c r="C76" s="14">
        <v>1420.46</v>
      </c>
      <c r="E76" s="41">
        <f t="shared" si="7"/>
        <v>1420.46</v>
      </c>
      <c r="F76" s="41">
        <f t="shared" si="8"/>
        <v>28.409200000000002</v>
      </c>
      <c r="G76" s="41">
        <f t="shared" si="9"/>
        <v>106.53449999999999</v>
      </c>
      <c r="H76" s="41">
        <f>+INGENIERIA!Q76</f>
        <v>69.599999999999994</v>
      </c>
      <c r="I76" s="41">
        <f t="shared" si="10"/>
        <v>1625.0037</v>
      </c>
      <c r="J76" s="41">
        <f t="shared" si="11"/>
        <v>260.00059199999998</v>
      </c>
      <c r="K76" s="41">
        <f t="shared" si="12"/>
        <v>1885.0042920000001</v>
      </c>
    </row>
    <row r="77" spans="1:11">
      <c r="A77" s="2" t="s">
        <v>158</v>
      </c>
      <c r="B77" s="1" t="s">
        <v>159</v>
      </c>
      <c r="C77" s="14">
        <v>2912.93</v>
      </c>
      <c r="E77" s="41">
        <f t="shared" si="7"/>
        <v>2912.93</v>
      </c>
      <c r="F77" s="41">
        <f t="shared" si="8"/>
        <v>58.258600000000001</v>
      </c>
      <c r="G77" s="41">
        <f t="shared" si="9"/>
        <v>218.46974999999998</v>
      </c>
      <c r="H77" s="41">
        <f>+INGENIERIA!Q77</f>
        <v>0</v>
      </c>
      <c r="I77" s="41">
        <f t="shared" si="10"/>
        <v>3189.6583499999997</v>
      </c>
      <c r="J77" s="41">
        <f t="shared" si="11"/>
        <v>510.34533599999997</v>
      </c>
      <c r="K77" s="41">
        <f t="shared" si="12"/>
        <v>3700.0036859999996</v>
      </c>
    </row>
    <row r="78" spans="1:11">
      <c r="A78" s="2" t="s">
        <v>160</v>
      </c>
      <c r="B78" s="1" t="s">
        <v>161</v>
      </c>
      <c r="C78" s="14">
        <v>3071.6</v>
      </c>
      <c r="E78" s="41">
        <f t="shared" si="7"/>
        <v>3071.6</v>
      </c>
      <c r="F78" s="41">
        <f t="shared" si="8"/>
        <v>61.432000000000002</v>
      </c>
      <c r="G78" s="41">
        <f t="shared" si="9"/>
        <v>230.36999999999998</v>
      </c>
      <c r="H78" s="41">
        <f>+INGENIERIA!Q78</f>
        <v>150.51</v>
      </c>
      <c r="I78" s="41">
        <f t="shared" si="10"/>
        <v>3513.9119999999994</v>
      </c>
      <c r="J78" s="41">
        <f t="shared" si="11"/>
        <v>562.22591999999986</v>
      </c>
      <c r="K78" s="41">
        <f t="shared" si="12"/>
        <v>4076.1379199999992</v>
      </c>
    </row>
    <row r="79" spans="1:11">
      <c r="A79" s="2" t="s">
        <v>162</v>
      </c>
      <c r="B79" s="1" t="s">
        <v>163</v>
      </c>
      <c r="C79" s="14">
        <v>8945.0400000000009</v>
      </c>
      <c r="E79" s="41">
        <f t="shared" si="7"/>
        <v>8945.0400000000009</v>
      </c>
      <c r="F79" s="41">
        <f t="shared" si="8"/>
        <v>178.90080000000003</v>
      </c>
      <c r="G79" s="41">
        <f t="shared" si="9"/>
        <v>670.87800000000004</v>
      </c>
      <c r="H79" s="41">
        <f>+INGENIERIA!Q79</f>
        <v>438.31</v>
      </c>
      <c r="I79" s="41">
        <f t="shared" si="10"/>
        <v>10233.1288</v>
      </c>
      <c r="J79" s="41">
        <f t="shared" si="11"/>
        <v>1637.300608</v>
      </c>
      <c r="K79" s="41">
        <f t="shared" si="12"/>
        <v>11870.429408</v>
      </c>
    </row>
    <row r="80" spans="1:11">
      <c r="A80" s="2" t="s">
        <v>164</v>
      </c>
      <c r="B80" s="1" t="s">
        <v>165</v>
      </c>
      <c r="C80" s="14">
        <v>3434.33</v>
      </c>
      <c r="E80" s="41">
        <f t="shared" si="7"/>
        <v>3434.33</v>
      </c>
      <c r="F80" s="41">
        <f t="shared" si="8"/>
        <v>68.686599999999999</v>
      </c>
      <c r="G80" s="41">
        <f t="shared" si="9"/>
        <v>257.57474999999999</v>
      </c>
      <c r="H80" s="41">
        <f>+INGENIERIA!Q80</f>
        <v>168.28</v>
      </c>
      <c r="I80" s="41">
        <f t="shared" si="10"/>
        <v>3928.8713499999999</v>
      </c>
      <c r="J80" s="41">
        <f t="shared" si="11"/>
        <v>628.619416</v>
      </c>
      <c r="K80" s="41">
        <f t="shared" si="12"/>
        <v>4557.4907659999999</v>
      </c>
    </row>
    <row r="81" spans="1:11">
      <c r="A81" s="2" t="s">
        <v>166</v>
      </c>
      <c r="B81" s="1" t="s">
        <v>167</v>
      </c>
      <c r="C81" s="14">
        <v>1029.97</v>
      </c>
      <c r="E81" s="41">
        <f t="shared" si="7"/>
        <v>1029.97</v>
      </c>
      <c r="F81" s="41">
        <f t="shared" si="8"/>
        <v>20.599399999999999</v>
      </c>
      <c r="G81" s="41">
        <f t="shared" si="9"/>
        <v>77.247749999999996</v>
      </c>
      <c r="H81" s="41">
        <f>+INGENIERIA!Q81</f>
        <v>50.47</v>
      </c>
      <c r="I81" s="41">
        <f t="shared" si="10"/>
        <v>1178.2871500000001</v>
      </c>
      <c r="J81" s="41">
        <f t="shared" si="11"/>
        <v>188.52594400000001</v>
      </c>
      <c r="K81" s="41">
        <f t="shared" si="12"/>
        <v>1366.8130940000001</v>
      </c>
    </row>
    <row r="82" spans="1:11">
      <c r="A82" s="2" t="s">
        <v>168</v>
      </c>
      <c r="B82" s="1" t="s">
        <v>169</v>
      </c>
      <c r="C82" s="14">
        <v>1079.51</v>
      </c>
      <c r="E82" s="41">
        <f t="shared" si="7"/>
        <v>1079.51</v>
      </c>
      <c r="F82" s="41">
        <f t="shared" si="8"/>
        <v>21.590199999999999</v>
      </c>
      <c r="G82" s="41">
        <f t="shared" si="9"/>
        <v>80.963250000000002</v>
      </c>
      <c r="H82" s="41">
        <f>+INGENIERIA!Q82</f>
        <v>52.9</v>
      </c>
      <c r="I82" s="41">
        <f t="shared" si="10"/>
        <v>1234.9634500000002</v>
      </c>
      <c r="J82" s="41">
        <f t="shared" si="11"/>
        <v>197.59415200000004</v>
      </c>
      <c r="K82" s="41">
        <f t="shared" si="12"/>
        <v>1432.5576020000003</v>
      </c>
    </row>
    <row r="83" spans="1:11">
      <c r="A83" s="2" t="s">
        <v>170</v>
      </c>
      <c r="B83" s="1" t="s">
        <v>171</v>
      </c>
      <c r="C83" s="14">
        <v>3050.65</v>
      </c>
      <c r="E83" s="41">
        <f t="shared" si="7"/>
        <v>3050.65</v>
      </c>
      <c r="F83" s="41">
        <f t="shared" si="8"/>
        <v>61.013000000000005</v>
      </c>
      <c r="G83" s="41">
        <f t="shared" si="9"/>
        <v>228.79875000000001</v>
      </c>
      <c r="H83" s="41">
        <f>+INGENIERIA!Q83</f>
        <v>0</v>
      </c>
      <c r="I83" s="41">
        <f t="shared" si="10"/>
        <v>3340.4617499999999</v>
      </c>
      <c r="J83" s="41">
        <f t="shared" si="11"/>
        <v>534.47388000000001</v>
      </c>
      <c r="K83" s="41">
        <f t="shared" si="12"/>
        <v>3874.9356299999999</v>
      </c>
    </row>
    <row r="84" spans="1:11">
      <c r="A84" s="2" t="s">
        <v>172</v>
      </c>
      <c r="B84" s="1" t="s">
        <v>173</v>
      </c>
      <c r="C84" s="14">
        <v>2508.9</v>
      </c>
      <c r="E84" s="41">
        <f t="shared" si="7"/>
        <v>2508.9</v>
      </c>
      <c r="F84" s="41">
        <f t="shared" si="8"/>
        <v>50.178000000000004</v>
      </c>
      <c r="G84" s="41">
        <f t="shared" si="9"/>
        <v>188.16749999999999</v>
      </c>
      <c r="H84" s="41">
        <f>+INGENIERIA!Q84</f>
        <v>0</v>
      </c>
      <c r="I84" s="41">
        <f t="shared" si="10"/>
        <v>2747.2455</v>
      </c>
      <c r="J84" s="41">
        <f t="shared" si="11"/>
        <v>439.55928</v>
      </c>
      <c r="K84" s="41">
        <f t="shared" si="12"/>
        <v>3186.8047799999999</v>
      </c>
    </row>
    <row r="85" spans="1:11">
      <c r="A85" s="2" t="s">
        <v>174</v>
      </c>
      <c r="B85" s="1" t="s">
        <v>175</v>
      </c>
      <c r="C85" s="14">
        <v>2360.25</v>
      </c>
      <c r="E85" s="41">
        <f t="shared" si="7"/>
        <v>2360.25</v>
      </c>
      <c r="F85" s="41">
        <f t="shared" si="8"/>
        <v>47.204999999999998</v>
      </c>
      <c r="G85" s="41">
        <f t="shared" si="9"/>
        <v>177.01874999999998</v>
      </c>
      <c r="H85" s="41">
        <f>+INGENIERIA!Q85</f>
        <v>0</v>
      </c>
      <c r="I85" s="41">
        <f t="shared" si="10"/>
        <v>2584.4737500000001</v>
      </c>
      <c r="J85" s="41">
        <f t="shared" si="11"/>
        <v>413.51580000000001</v>
      </c>
      <c r="K85" s="41">
        <f t="shared" si="12"/>
        <v>2997.9895500000002</v>
      </c>
    </row>
    <row r="86" spans="1:11">
      <c r="A86" s="2" t="s">
        <v>176</v>
      </c>
      <c r="B86" s="1" t="s">
        <v>177</v>
      </c>
      <c r="C86" s="14">
        <v>1568.4</v>
      </c>
      <c r="E86" s="41">
        <f t="shared" si="7"/>
        <v>1568.4</v>
      </c>
      <c r="F86" s="41">
        <f t="shared" si="8"/>
        <v>31.368000000000002</v>
      </c>
      <c r="G86" s="41">
        <f t="shared" si="9"/>
        <v>117.63</v>
      </c>
      <c r="H86" s="41">
        <f>+INGENIERIA!Q86</f>
        <v>0</v>
      </c>
      <c r="I86" s="41">
        <f t="shared" si="10"/>
        <v>1717.3980000000001</v>
      </c>
      <c r="J86" s="41">
        <f t="shared" si="11"/>
        <v>274.78368</v>
      </c>
      <c r="K86" s="41">
        <f t="shared" si="12"/>
        <v>1992.1816800000001</v>
      </c>
    </row>
    <row r="87" spans="1:11">
      <c r="A87" s="2" t="s">
        <v>178</v>
      </c>
      <c r="B87" s="1" t="s">
        <v>179</v>
      </c>
      <c r="C87" s="14">
        <v>3232.35</v>
      </c>
      <c r="E87" s="41">
        <f t="shared" si="7"/>
        <v>3232.35</v>
      </c>
      <c r="F87" s="41">
        <f t="shared" si="8"/>
        <v>64.647000000000006</v>
      </c>
      <c r="G87" s="41">
        <f t="shared" si="9"/>
        <v>242.42624999999998</v>
      </c>
      <c r="H87" s="41">
        <f>+INGENIERIA!Q87</f>
        <v>158.38999999999999</v>
      </c>
      <c r="I87" s="41">
        <f t="shared" si="10"/>
        <v>3697.8132499999997</v>
      </c>
      <c r="J87" s="41">
        <f t="shared" si="11"/>
        <v>591.65012000000002</v>
      </c>
      <c r="K87" s="41">
        <f t="shared" si="12"/>
        <v>4289.4633699999995</v>
      </c>
    </row>
    <row r="88" spans="1:11">
      <c r="A88" s="2" t="s">
        <v>180</v>
      </c>
      <c r="B88" s="1" t="s">
        <v>181</v>
      </c>
      <c r="C88" s="14">
        <v>3338.14</v>
      </c>
      <c r="E88" s="41">
        <f t="shared" si="7"/>
        <v>3338.14</v>
      </c>
      <c r="F88" s="41">
        <f t="shared" si="8"/>
        <v>66.762799999999999</v>
      </c>
      <c r="G88" s="41">
        <f t="shared" si="9"/>
        <v>250.36049999999997</v>
      </c>
      <c r="H88" s="41">
        <f>+INGENIERIA!Q88</f>
        <v>163.57</v>
      </c>
      <c r="I88" s="41">
        <f t="shared" si="10"/>
        <v>3818.8332999999998</v>
      </c>
      <c r="J88" s="41">
        <f t="shared" si="11"/>
        <v>611.013328</v>
      </c>
      <c r="K88" s="41">
        <f t="shared" si="12"/>
        <v>4429.8466279999993</v>
      </c>
    </row>
    <row r="89" spans="1:11">
      <c r="A89" s="2" t="s">
        <v>182</v>
      </c>
      <c r="B89" s="1" t="s">
        <v>183</v>
      </c>
      <c r="C89" s="14">
        <v>5425.45</v>
      </c>
      <c r="E89" s="41">
        <f t="shared" si="7"/>
        <v>5425.45</v>
      </c>
      <c r="F89" s="41">
        <f t="shared" si="8"/>
        <v>108.509</v>
      </c>
      <c r="G89" s="41">
        <f t="shared" si="9"/>
        <v>406.90875</v>
      </c>
      <c r="H89" s="41">
        <f>+INGENIERIA!Q89</f>
        <v>0</v>
      </c>
      <c r="I89" s="41">
        <f t="shared" si="10"/>
        <v>5940.8677499999994</v>
      </c>
      <c r="J89" s="41">
        <f t="shared" si="11"/>
        <v>950.53883999999994</v>
      </c>
      <c r="K89" s="41">
        <f t="shared" si="12"/>
        <v>6891.4065899999996</v>
      </c>
    </row>
    <row r="90" spans="1:11">
      <c r="A90" s="2" t="s">
        <v>184</v>
      </c>
      <c r="B90" s="1" t="s">
        <v>185</v>
      </c>
      <c r="C90" s="14">
        <v>5339.77</v>
      </c>
      <c r="E90" s="41">
        <f t="shared" si="7"/>
        <v>5339.77</v>
      </c>
      <c r="F90" s="41">
        <f t="shared" si="8"/>
        <v>106.79540000000001</v>
      </c>
      <c r="G90" s="41">
        <f t="shared" si="9"/>
        <v>400.48275000000001</v>
      </c>
      <c r="H90" s="41">
        <f>+INGENIERIA!Q90</f>
        <v>261.64999999999998</v>
      </c>
      <c r="I90" s="41">
        <f t="shared" si="10"/>
        <v>6108.6981500000002</v>
      </c>
      <c r="J90" s="41">
        <f t="shared" si="11"/>
        <v>977.391704</v>
      </c>
      <c r="K90" s="41">
        <f t="shared" si="12"/>
        <v>7086.0898539999998</v>
      </c>
    </row>
    <row r="91" spans="1:11">
      <c r="A91" s="2" t="s">
        <v>186</v>
      </c>
      <c r="B91" s="1" t="s">
        <v>187</v>
      </c>
      <c r="C91" s="14">
        <v>3574.49</v>
      </c>
      <c r="E91" s="41">
        <f t="shared" si="7"/>
        <v>3574.49</v>
      </c>
      <c r="F91" s="41">
        <f t="shared" si="8"/>
        <v>71.489800000000002</v>
      </c>
      <c r="G91" s="41">
        <f t="shared" si="9"/>
        <v>268.08674999999999</v>
      </c>
      <c r="H91" s="41">
        <f>+INGENIERIA!Q91</f>
        <v>0</v>
      </c>
      <c r="I91" s="41">
        <f t="shared" si="10"/>
        <v>3914.0665499999996</v>
      </c>
      <c r="J91" s="41">
        <f t="shared" si="11"/>
        <v>626.25064799999996</v>
      </c>
      <c r="K91" s="41">
        <f t="shared" si="12"/>
        <v>4540.3171979999997</v>
      </c>
    </row>
    <row r="92" spans="1:11">
      <c r="A92" s="2" t="s">
        <v>188</v>
      </c>
      <c r="B92" s="1" t="s">
        <v>189</v>
      </c>
      <c r="C92" s="14">
        <v>804.36</v>
      </c>
      <c r="E92" s="41">
        <f t="shared" si="7"/>
        <v>804.36</v>
      </c>
      <c r="F92" s="41">
        <f t="shared" si="8"/>
        <v>16.087199999999999</v>
      </c>
      <c r="G92" s="41">
        <f t="shared" si="9"/>
        <v>60.326999999999998</v>
      </c>
      <c r="H92" s="41">
        <f>+INGENIERIA!Q92</f>
        <v>39.409999999999997</v>
      </c>
      <c r="I92" s="41">
        <f t="shared" si="10"/>
        <v>920.18420000000003</v>
      </c>
      <c r="J92" s="41">
        <f t="shared" si="11"/>
        <v>147.22947200000002</v>
      </c>
      <c r="K92" s="41">
        <f t="shared" si="12"/>
        <v>1067.4136720000001</v>
      </c>
    </row>
    <row r="93" spans="1:11">
      <c r="A93" s="2" t="s">
        <v>190</v>
      </c>
      <c r="B93" s="1" t="s">
        <v>191</v>
      </c>
      <c r="C93" s="14">
        <v>4329.05</v>
      </c>
      <c r="E93" s="41">
        <f t="shared" si="7"/>
        <v>4329.05</v>
      </c>
      <c r="F93" s="41">
        <f t="shared" si="8"/>
        <v>86.581000000000003</v>
      </c>
      <c r="G93" s="41">
        <f t="shared" si="9"/>
        <v>324.67874999999998</v>
      </c>
      <c r="H93" s="41">
        <f>+INGENIERIA!Q93</f>
        <v>0</v>
      </c>
      <c r="I93" s="41">
        <f t="shared" si="10"/>
        <v>4740.3097500000003</v>
      </c>
      <c r="J93" s="41">
        <f t="shared" si="11"/>
        <v>758.44956000000002</v>
      </c>
      <c r="K93" s="41">
        <f t="shared" si="12"/>
        <v>5498.7593100000004</v>
      </c>
    </row>
    <row r="94" spans="1:11">
      <c r="A94" s="2" t="s">
        <v>192</v>
      </c>
      <c r="B94" s="1" t="s">
        <v>193</v>
      </c>
      <c r="C94" s="14">
        <v>2539.9299999999998</v>
      </c>
      <c r="E94" s="41">
        <f t="shared" si="7"/>
        <v>2539.9299999999998</v>
      </c>
      <c r="F94" s="41">
        <f t="shared" si="8"/>
        <v>50.7986</v>
      </c>
      <c r="G94" s="41">
        <f t="shared" si="9"/>
        <v>190.49474999999998</v>
      </c>
      <c r="H94" s="41">
        <f>+INGENIERIA!Q94</f>
        <v>0</v>
      </c>
      <c r="I94" s="41">
        <f t="shared" si="10"/>
        <v>2781.2233499999998</v>
      </c>
      <c r="J94" s="41">
        <f t="shared" si="11"/>
        <v>444.99573599999997</v>
      </c>
      <c r="K94" s="41">
        <f t="shared" si="12"/>
        <v>3226.2190859999996</v>
      </c>
    </row>
    <row r="95" spans="1:11">
      <c r="A95" s="2" t="s">
        <v>194</v>
      </c>
      <c r="B95" s="1" t="s">
        <v>195</v>
      </c>
      <c r="C95" s="14">
        <v>3119.4</v>
      </c>
      <c r="E95" s="41">
        <f t="shared" si="7"/>
        <v>3119.4</v>
      </c>
      <c r="F95" s="41">
        <f t="shared" si="8"/>
        <v>62.388000000000005</v>
      </c>
      <c r="G95" s="41">
        <f t="shared" si="9"/>
        <v>233.95499999999998</v>
      </c>
      <c r="H95" s="41">
        <f>+INGENIERIA!Q95</f>
        <v>0</v>
      </c>
      <c r="I95" s="41">
        <f t="shared" si="10"/>
        <v>3415.7429999999999</v>
      </c>
      <c r="J95" s="41">
        <f t="shared" si="11"/>
        <v>546.51887999999997</v>
      </c>
      <c r="K95" s="41">
        <f t="shared" si="12"/>
        <v>3962.26188</v>
      </c>
    </row>
    <row r="96" spans="1:11">
      <c r="A96" s="2" t="s">
        <v>196</v>
      </c>
      <c r="B96" s="1" t="s">
        <v>197</v>
      </c>
      <c r="C96" s="14">
        <v>2537.46</v>
      </c>
      <c r="E96" s="41">
        <f t="shared" si="7"/>
        <v>2537.46</v>
      </c>
      <c r="F96" s="41">
        <f t="shared" si="8"/>
        <v>50.749200000000002</v>
      </c>
      <c r="G96" s="41">
        <f t="shared" si="9"/>
        <v>190.30949999999999</v>
      </c>
      <c r="H96" s="41">
        <f>+INGENIERIA!Q96</f>
        <v>124.34</v>
      </c>
      <c r="I96" s="41">
        <f t="shared" si="10"/>
        <v>2902.8587000000002</v>
      </c>
      <c r="J96" s="41">
        <f t="shared" si="11"/>
        <v>464.45739200000003</v>
      </c>
      <c r="K96" s="41">
        <f t="shared" si="12"/>
        <v>3367.316092</v>
      </c>
    </row>
    <row r="97" spans="1:11">
      <c r="A97" s="2" t="s">
        <v>198</v>
      </c>
      <c r="B97" s="1" t="s">
        <v>199</v>
      </c>
      <c r="C97" s="14">
        <v>3565.05</v>
      </c>
      <c r="E97" s="41">
        <f t="shared" si="7"/>
        <v>3565.05</v>
      </c>
      <c r="F97" s="41">
        <f t="shared" si="8"/>
        <v>71.301000000000002</v>
      </c>
      <c r="G97" s="41">
        <f t="shared" si="9"/>
        <v>267.37875000000003</v>
      </c>
      <c r="H97" s="41">
        <f>+INGENIERIA!Q97</f>
        <v>174.69</v>
      </c>
      <c r="I97" s="41">
        <f t="shared" si="10"/>
        <v>4078.41975</v>
      </c>
      <c r="J97" s="41">
        <f t="shared" si="11"/>
        <v>652.54715999999996</v>
      </c>
      <c r="K97" s="41">
        <f t="shared" si="12"/>
        <v>4730.9669100000001</v>
      </c>
    </row>
    <row r="98" spans="1:11">
      <c r="A98" s="2" t="s">
        <v>200</v>
      </c>
      <c r="B98" s="1" t="s">
        <v>201</v>
      </c>
      <c r="C98" s="14">
        <v>5473.41</v>
      </c>
      <c r="E98" s="41">
        <f t="shared" si="7"/>
        <v>5473.41</v>
      </c>
      <c r="F98" s="41">
        <f t="shared" si="8"/>
        <v>109.4682</v>
      </c>
      <c r="G98" s="41">
        <f t="shared" si="9"/>
        <v>410.50574999999998</v>
      </c>
      <c r="H98" s="41">
        <f>+INGENIERIA!Q98</f>
        <v>0</v>
      </c>
      <c r="I98" s="41">
        <f t="shared" si="10"/>
        <v>5993.3839500000004</v>
      </c>
      <c r="J98" s="41">
        <f t="shared" si="11"/>
        <v>958.94143200000008</v>
      </c>
      <c r="K98" s="41">
        <f t="shared" si="12"/>
        <v>6952.3253820000009</v>
      </c>
    </row>
    <row r="99" spans="1:11">
      <c r="A99" s="2" t="s">
        <v>202</v>
      </c>
      <c r="B99" s="1" t="s">
        <v>203</v>
      </c>
      <c r="C99" s="14">
        <v>2709.05</v>
      </c>
      <c r="E99" s="41">
        <f t="shared" si="7"/>
        <v>2709.05</v>
      </c>
      <c r="F99" s="41">
        <f t="shared" si="8"/>
        <v>54.181000000000004</v>
      </c>
      <c r="G99" s="41">
        <f t="shared" si="9"/>
        <v>203.17875000000001</v>
      </c>
      <c r="H99" s="41">
        <f>+INGENIERIA!Q99</f>
        <v>0</v>
      </c>
      <c r="I99" s="41">
        <f t="shared" si="10"/>
        <v>2966.4097500000003</v>
      </c>
      <c r="J99" s="41">
        <f t="shared" si="11"/>
        <v>474.62556000000006</v>
      </c>
      <c r="K99" s="41">
        <f t="shared" si="12"/>
        <v>3441.0353100000002</v>
      </c>
    </row>
    <row r="100" spans="1:11">
      <c r="A100" s="2" t="s">
        <v>204</v>
      </c>
      <c r="B100" s="1" t="s">
        <v>205</v>
      </c>
      <c r="C100" s="14">
        <v>1426.62</v>
      </c>
      <c r="E100" s="41">
        <f t="shared" si="7"/>
        <v>1426.62</v>
      </c>
      <c r="F100" s="41">
        <f t="shared" si="8"/>
        <v>28.532399999999999</v>
      </c>
      <c r="G100" s="41">
        <f t="shared" si="9"/>
        <v>106.99649999999998</v>
      </c>
      <c r="H100" s="41">
        <f>+INGENIERIA!Q100</f>
        <v>0</v>
      </c>
      <c r="I100" s="41">
        <f t="shared" si="10"/>
        <v>1562.1488999999999</v>
      </c>
      <c r="J100" s="41">
        <f t="shared" si="11"/>
        <v>249.94382399999998</v>
      </c>
      <c r="K100" s="41">
        <f t="shared" si="12"/>
        <v>1812.0927239999999</v>
      </c>
    </row>
    <row r="101" spans="1:11">
      <c r="A101" s="2" t="s">
        <v>206</v>
      </c>
      <c r="B101" s="1" t="s">
        <v>207</v>
      </c>
      <c r="C101" s="14">
        <v>5342.45</v>
      </c>
      <c r="E101" s="41">
        <f t="shared" si="7"/>
        <v>5342.45</v>
      </c>
      <c r="F101" s="41">
        <f t="shared" si="8"/>
        <v>106.849</v>
      </c>
      <c r="G101" s="41">
        <f t="shared" si="9"/>
        <v>400.68374999999997</v>
      </c>
      <c r="H101" s="41">
        <f>+INGENIERIA!Q101</f>
        <v>0</v>
      </c>
      <c r="I101" s="41">
        <f t="shared" si="10"/>
        <v>5849.9827500000001</v>
      </c>
      <c r="J101" s="41">
        <f t="shared" si="11"/>
        <v>935.99724000000003</v>
      </c>
      <c r="K101" s="41">
        <f t="shared" si="12"/>
        <v>6785.9799899999998</v>
      </c>
    </row>
    <row r="102" spans="1:11">
      <c r="A102" s="2" t="s">
        <v>208</v>
      </c>
      <c r="B102" s="1" t="s">
        <v>209</v>
      </c>
      <c r="C102" s="14">
        <v>4010.43</v>
      </c>
      <c r="E102" s="41">
        <f t="shared" si="7"/>
        <v>4010.43</v>
      </c>
      <c r="F102" s="41">
        <f t="shared" si="8"/>
        <v>80.208600000000004</v>
      </c>
      <c r="G102" s="41">
        <f t="shared" si="9"/>
        <v>300.78224999999998</v>
      </c>
      <c r="H102" s="41">
        <f>+INGENIERIA!Q102</f>
        <v>196.51</v>
      </c>
      <c r="I102" s="41">
        <f t="shared" si="10"/>
        <v>4587.9308499999997</v>
      </c>
      <c r="J102" s="41">
        <f t="shared" si="11"/>
        <v>734.06893600000001</v>
      </c>
      <c r="K102" s="41">
        <f t="shared" si="12"/>
        <v>5321.9997859999994</v>
      </c>
    </row>
    <row r="103" spans="1:11">
      <c r="A103" s="2" t="s">
        <v>210</v>
      </c>
      <c r="B103" s="1" t="s">
        <v>211</v>
      </c>
      <c r="C103" s="14">
        <v>1963.89</v>
      </c>
      <c r="E103" s="41">
        <f t="shared" si="7"/>
        <v>1963.89</v>
      </c>
      <c r="F103" s="41">
        <f t="shared" si="8"/>
        <v>39.277800000000006</v>
      </c>
      <c r="G103" s="41">
        <f t="shared" si="9"/>
        <v>147.29175000000001</v>
      </c>
      <c r="H103" s="41">
        <f>+INGENIERIA!Q103</f>
        <v>0</v>
      </c>
      <c r="I103" s="41">
        <f t="shared" si="10"/>
        <v>2150.45955</v>
      </c>
      <c r="J103" s="41">
        <f t="shared" si="11"/>
        <v>344.07352800000001</v>
      </c>
      <c r="K103" s="41">
        <f t="shared" si="12"/>
        <v>2494.5330779999999</v>
      </c>
    </row>
    <row r="104" spans="1:11">
      <c r="A104" s="2" t="s">
        <v>212</v>
      </c>
      <c r="B104" s="1" t="s">
        <v>213</v>
      </c>
      <c r="C104" s="14">
        <v>1912.28</v>
      </c>
      <c r="E104" s="41">
        <f t="shared" si="7"/>
        <v>1912.28</v>
      </c>
      <c r="F104" s="41">
        <f t="shared" si="8"/>
        <v>38.245600000000003</v>
      </c>
      <c r="G104" s="41">
        <f t="shared" si="9"/>
        <v>143.42099999999999</v>
      </c>
      <c r="H104" s="41">
        <f>+INGENIERIA!Q104</f>
        <v>93.7</v>
      </c>
      <c r="I104" s="41">
        <f t="shared" si="10"/>
        <v>2187.6465999999996</v>
      </c>
      <c r="J104" s="41">
        <f t="shared" si="11"/>
        <v>350.02345599999995</v>
      </c>
      <c r="K104" s="41">
        <f t="shared" si="12"/>
        <v>2537.6700559999995</v>
      </c>
    </row>
    <row r="105" spans="1:11">
      <c r="A105" s="2" t="s">
        <v>214</v>
      </c>
      <c r="B105" s="1" t="s">
        <v>215</v>
      </c>
      <c r="C105" s="14">
        <v>1337.6</v>
      </c>
      <c r="E105" s="41">
        <f t="shared" si="7"/>
        <v>1337.6</v>
      </c>
      <c r="F105" s="41">
        <f t="shared" si="8"/>
        <v>26.751999999999999</v>
      </c>
      <c r="G105" s="41">
        <f t="shared" si="9"/>
        <v>100.32</v>
      </c>
      <c r="H105" s="41">
        <f>+INGENIERIA!Q105</f>
        <v>65.540000000000006</v>
      </c>
      <c r="I105" s="41">
        <f t="shared" si="10"/>
        <v>1530.2119999999998</v>
      </c>
      <c r="J105" s="41">
        <f t="shared" si="11"/>
        <v>244.83391999999998</v>
      </c>
      <c r="K105" s="41">
        <f t="shared" si="12"/>
        <v>1775.0459199999998</v>
      </c>
    </row>
    <row r="106" spans="1:11">
      <c r="A106" s="2" t="s">
        <v>216</v>
      </c>
      <c r="B106" s="1" t="s">
        <v>217</v>
      </c>
      <c r="C106" s="14">
        <v>4961.51</v>
      </c>
      <c r="E106" s="41">
        <f t="shared" si="7"/>
        <v>4961.51</v>
      </c>
      <c r="F106" s="41">
        <f t="shared" si="8"/>
        <v>99.230200000000011</v>
      </c>
      <c r="G106" s="41">
        <f t="shared" si="9"/>
        <v>372.11324999999999</v>
      </c>
      <c r="H106" s="41">
        <f>+INGENIERIA!Q106</f>
        <v>243.11</v>
      </c>
      <c r="I106" s="41">
        <f t="shared" si="10"/>
        <v>5675.9634500000002</v>
      </c>
      <c r="J106" s="41">
        <f t="shared" si="11"/>
        <v>908.15415200000007</v>
      </c>
      <c r="K106" s="41">
        <f t="shared" si="12"/>
        <v>6584.1176020000003</v>
      </c>
    </row>
    <row r="107" spans="1:11">
      <c r="A107" s="2" t="s">
        <v>218</v>
      </c>
      <c r="B107" s="1" t="s">
        <v>219</v>
      </c>
      <c r="C107" s="14">
        <v>2940.99</v>
      </c>
      <c r="E107" s="41">
        <f t="shared" si="7"/>
        <v>2940.99</v>
      </c>
      <c r="F107" s="41">
        <f t="shared" si="8"/>
        <v>58.819799999999994</v>
      </c>
      <c r="G107" s="41">
        <f t="shared" si="9"/>
        <v>220.57424999999998</v>
      </c>
      <c r="H107" s="41">
        <f>+INGENIERIA!Q107</f>
        <v>0</v>
      </c>
      <c r="I107" s="41">
        <f t="shared" si="10"/>
        <v>3220.3840500000001</v>
      </c>
      <c r="J107" s="41">
        <f t="shared" si="11"/>
        <v>515.26144799999997</v>
      </c>
      <c r="K107" s="41">
        <f t="shared" si="12"/>
        <v>3735.6454979999999</v>
      </c>
    </row>
    <row r="108" spans="1:11">
      <c r="A108" s="2" t="s">
        <v>220</v>
      </c>
      <c r="B108" s="1" t="s">
        <v>221</v>
      </c>
      <c r="C108" s="14">
        <v>6129.36</v>
      </c>
      <c r="E108" s="41">
        <f t="shared" si="7"/>
        <v>6129.36</v>
      </c>
      <c r="F108" s="41">
        <f t="shared" si="8"/>
        <v>122.5872</v>
      </c>
      <c r="G108" s="41">
        <f t="shared" si="9"/>
        <v>459.70199999999994</v>
      </c>
      <c r="H108" s="41">
        <f>+INGENIERIA!Q108</f>
        <v>0</v>
      </c>
      <c r="I108" s="41">
        <f t="shared" si="10"/>
        <v>6711.6491999999998</v>
      </c>
      <c r="J108" s="41">
        <f t="shared" si="11"/>
        <v>1073.8638719999999</v>
      </c>
      <c r="K108" s="41">
        <f t="shared" si="12"/>
        <v>7785.5130719999997</v>
      </c>
    </row>
    <row r="109" spans="1:11">
      <c r="A109" s="2" t="s">
        <v>222</v>
      </c>
      <c r="B109" s="1" t="s">
        <v>223</v>
      </c>
      <c r="C109" s="14">
        <v>2000.01</v>
      </c>
      <c r="E109" s="41">
        <f t="shared" si="7"/>
        <v>2000.01</v>
      </c>
      <c r="F109" s="41">
        <f t="shared" si="8"/>
        <v>40.0002</v>
      </c>
      <c r="G109" s="41">
        <f t="shared" si="9"/>
        <v>150.00074999999998</v>
      </c>
      <c r="H109" s="41">
        <f>+INGENIERIA!Q109</f>
        <v>0</v>
      </c>
      <c r="I109" s="41">
        <f t="shared" si="10"/>
        <v>2190.0109499999999</v>
      </c>
      <c r="J109" s="41">
        <f t="shared" si="11"/>
        <v>350.40175199999999</v>
      </c>
      <c r="K109" s="41">
        <f t="shared" si="12"/>
        <v>2540.4127019999996</v>
      </c>
    </row>
    <row r="110" spans="1:11">
      <c r="A110" s="2" t="s">
        <v>224</v>
      </c>
      <c r="B110" s="1" t="s">
        <v>225</v>
      </c>
      <c r="C110" s="14">
        <v>1031.28</v>
      </c>
      <c r="E110" s="41">
        <f t="shared" si="7"/>
        <v>1031.28</v>
      </c>
      <c r="F110" s="41">
        <f t="shared" si="8"/>
        <v>20.625599999999999</v>
      </c>
      <c r="G110" s="41">
        <f t="shared" si="9"/>
        <v>77.345999999999989</v>
      </c>
      <c r="H110" s="41">
        <f>+INGENIERIA!Q110</f>
        <v>50.53</v>
      </c>
      <c r="I110" s="41">
        <f t="shared" si="10"/>
        <v>1179.7816</v>
      </c>
      <c r="J110" s="41">
        <f t="shared" si="11"/>
        <v>188.76505600000002</v>
      </c>
      <c r="K110" s="41">
        <f t="shared" si="12"/>
        <v>1368.546656</v>
      </c>
    </row>
    <row r="111" spans="1:11">
      <c r="A111" s="2" t="s">
        <v>226</v>
      </c>
      <c r="B111" s="1" t="s">
        <v>227</v>
      </c>
      <c r="C111" s="14">
        <v>6967.67</v>
      </c>
      <c r="E111" s="41">
        <f t="shared" si="7"/>
        <v>6967.67</v>
      </c>
      <c r="F111" s="41">
        <f t="shared" si="8"/>
        <v>139.35339999999999</v>
      </c>
      <c r="G111" s="41">
        <f t="shared" si="9"/>
        <v>522.57524999999998</v>
      </c>
      <c r="H111" s="41">
        <f>+INGENIERIA!Q111</f>
        <v>341.41</v>
      </c>
      <c r="I111" s="41">
        <f t="shared" si="10"/>
        <v>7971.0086499999998</v>
      </c>
      <c r="J111" s="41">
        <f t="shared" si="11"/>
        <v>1275.361384</v>
      </c>
      <c r="K111" s="41">
        <f t="shared" si="12"/>
        <v>9246.3700339999996</v>
      </c>
    </row>
    <row r="112" spans="1:11">
      <c r="A112" s="2" t="s">
        <v>228</v>
      </c>
      <c r="B112" s="1" t="s">
        <v>229</v>
      </c>
      <c r="C112" s="14">
        <v>582.67999999999995</v>
      </c>
      <c r="E112" s="41">
        <f t="shared" si="7"/>
        <v>582.67999999999995</v>
      </c>
      <c r="F112" s="41">
        <f t="shared" si="8"/>
        <v>11.653599999999999</v>
      </c>
      <c r="G112" s="41">
        <f t="shared" si="9"/>
        <v>43.700999999999993</v>
      </c>
      <c r="H112" s="41">
        <f>+INGENIERIA!Q112</f>
        <v>28.55</v>
      </c>
      <c r="I112" s="41">
        <f t="shared" si="10"/>
        <v>666.58459999999991</v>
      </c>
      <c r="J112" s="41">
        <f t="shared" si="11"/>
        <v>106.65353599999999</v>
      </c>
      <c r="K112" s="41">
        <f t="shared" si="12"/>
        <v>773.23813599999994</v>
      </c>
    </row>
    <row r="113" spans="1:11">
      <c r="A113" s="2" t="s">
        <v>230</v>
      </c>
      <c r="B113" s="1" t="s">
        <v>231</v>
      </c>
      <c r="C113" s="14">
        <v>2034.38</v>
      </c>
      <c r="E113" s="41">
        <f t="shared" si="7"/>
        <v>2034.38</v>
      </c>
      <c r="F113" s="41">
        <f t="shared" si="8"/>
        <v>40.687600000000003</v>
      </c>
      <c r="G113" s="41">
        <f t="shared" si="9"/>
        <v>152.57849999999999</v>
      </c>
      <c r="H113" s="41">
        <f>+INGENIERIA!Q113</f>
        <v>0</v>
      </c>
      <c r="I113" s="41">
        <f t="shared" si="10"/>
        <v>2227.6461000000004</v>
      </c>
      <c r="J113" s="41">
        <f t="shared" si="11"/>
        <v>356.42337600000008</v>
      </c>
      <c r="K113" s="41">
        <f t="shared" si="12"/>
        <v>2584.0694760000006</v>
      </c>
    </row>
    <row r="114" spans="1:11">
      <c r="A114" s="2" t="s">
        <v>232</v>
      </c>
      <c r="B114" s="1" t="s">
        <v>233</v>
      </c>
      <c r="C114" s="14">
        <v>18188.990000000002</v>
      </c>
      <c r="E114" s="41">
        <f t="shared" si="7"/>
        <v>18188.990000000002</v>
      </c>
      <c r="F114" s="41">
        <f t="shared" si="8"/>
        <v>363.77980000000002</v>
      </c>
      <c r="G114" s="41">
        <f t="shared" si="9"/>
        <v>1364.17425</v>
      </c>
      <c r="H114" s="41">
        <f>+INGENIERIA!Q114</f>
        <v>0</v>
      </c>
      <c r="I114" s="41">
        <f t="shared" si="10"/>
        <v>19916.944050000002</v>
      </c>
      <c r="J114" s="41">
        <f t="shared" si="11"/>
        <v>3186.7110480000006</v>
      </c>
      <c r="K114" s="41">
        <f t="shared" si="12"/>
        <v>23103.655098000003</v>
      </c>
    </row>
    <row r="115" spans="1:11" s="7" customFormat="1">
      <c r="A115" s="17" t="s">
        <v>139</v>
      </c>
      <c r="C115" s="7" t="s">
        <v>140</v>
      </c>
      <c r="E115" s="39" t="s">
        <v>140</v>
      </c>
      <c r="F115" s="39" t="s">
        <v>140</v>
      </c>
      <c r="G115" s="39" t="s">
        <v>140</v>
      </c>
      <c r="H115" s="39" t="s">
        <v>140</v>
      </c>
      <c r="I115" s="39" t="s">
        <v>140</v>
      </c>
      <c r="J115" s="39" t="s">
        <v>140</v>
      </c>
      <c r="K115" s="39" t="s">
        <v>140</v>
      </c>
    </row>
    <row r="116" spans="1:11">
      <c r="C116" s="19">
        <v>161647.66</v>
      </c>
      <c r="E116" s="42">
        <f>SUM(E69:E114)</f>
        <v>161647.66</v>
      </c>
      <c r="F116" s="42">
        <f t="shared" ref="F116:K116" si="13">SUM(F69:F114)</f>
        <v>3232.9531999999999</v>
      </c>
      <c r="G116" s="42">
        <f t="shared" si="13"/>
        <v>12123.574499999999</v>
      </c>
      <c r="H116" s="42">
        <f t="shared" si="13"/>
        <v>3619.6400000000003</v>
      </c>
      <c r="I116" s="42">
        <f t="shared" si="13"/>
        <v>180623.82769999997</v>
      </c>
      <c r="J116" s="42">
        <f t="shared" si="13"/>
        <v>28899.812432000002</v>
      </c>
      <c r="K116" s="42">
        <f t="shared" si="13"/>
        <v>209523.64013199997</v>
      </c>
    </row>
    <row r="118" spans="1:11" s="7" customFormat="1">
      <c r="A118" s="16"/>
      <c r="C118" s="7" t="s">
        <v>234</v>
      </c>
      <c r="E118" s="39" t="s">
        <v>234</v>
      </c>
      <c r="F118" s="39" t="s">
        <v>234</v>
      </c>
      <c r="G118" s="39" t="s">
        <v>234</v>
      </c>
      <c r="H118" s="39" t="s">
        <v>234</v>
      </c>
      <c r="I118" s="39" t="s">
        <v>234</v>
      </c>
      <c r="J118" s="39" t="s">
        <v>234</v>
      </c>
      <c r="K118" s="39" t="s">
        <v>234</v>
      </c>
    </row>
    <row r="119" spans="1:11" ht="13.5" thickBot="1">
      <c r="A119" s="17" t="s">
        <v>235</v>
      </c>
      <c r="B119" s="1" t="s">
        <v>236</v>
      </c>
      <c r="C119" s="19">
        <v>379943.66</v>
      </c>
      <c r="E119" s="43">
        <f>+E66+E116</f>
        <v>379943.65999999992</v>
      </c>
      <c r="F119" s="43">
        <f t="shared" ref="F119:K119" si="14">+F66+F116</f>
        <v>7598.8732000000018</v>
      </c>
      <c r="G119" s="43">
        <f t="shared" si="14"/>
        <v>28495.774499999996</v>
      </c>
      <c r="H119" s="43">
        <f t="shared" si="14"/>
        <v>3619.6400000000003</v>
      </c>
      <c r="I119" s="43">
        <f t="shared" si="14"/>
        <v>419657.9476999999</v>
      </c>
      <c r="J119" s="43">
        <f t="shared" si="14"/>
        <v>67145.271632000004</v>
      </c>
      <c r="K119" s="43">
        <f t="shared" si="14"/>
        <v>486803.21933199995</v>
      </c>
    </row>
    <row r="120" spans="1:11" ht="12" thickTop="1"/>
    <row r="121" spans="1:11">
      <c r="C121" s="1" t="s">
        <v>236</v>
      </c>
    </row>
    <row r="122" spans="1:11">
      <c r="A122" s="2" t="s">
        <v>236</v>
      </c>
      <c r="B122" s="1" t="s">
        <v>236</v>
      </c>
      <c r="C122" s="18"/>
    </row>
  </sheetData>
  <autoFilter ref="A11:N66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2"/>
  <sheetViews>
    <sheetView workbookViewId="0">
      <pane xSplit="2" ySplit="11" topLeftCell="G81" activePane="bottomRight" state="frozen"/>
      <selection pane="topRight" activeCell="C1" sqref="C1"/>
      <selection pane="bottomLeft" activeCell="A14" sqref="A14"/>
      <selection pane="bottomRight" activeCell="C112" sqref="C112"/>
    </sheetView>
  </sheetViews>
  <sheetFormatPr baseColWidth="10" defaultRowHeight="11.25"/>
  <cols>
    <col min="1" max="1" width="8.7109375" style="2" customWidth="1"/>
    <col min="2" max="2" width="27.5703125" style="1" customWidth="1"/>
    <col min="3" max="3" width="10.28515625" style="1" customWidth="1"/>
    <col min="4" max="4" width="11.85546875" style="1" customWidth="1"/>
    <col min="5" max="5" width="9.5703125" style="1" customWidth="1"/>
    <col min="6" max="6" width="12.28515625" style="1" customWidth="1"/>
    <col min="7" max="7" width="14" style="1" customWidth="1"/>
    <col min="8" max="8" width="12.7109375" style="1" customWidth="1"/>
    <col min="9" max="9" width="14.28515625" style="1" customWidth="1"/>
    <col min="10" max="10" width="11.42578125" style="1" customWidth="1"/>
    <col min="11" max="11" width="10.28515625" style="1" customWidth="1"/>
    <col min="12" max="12" width="11" style="1" customWidth="1"/>
    <col min="13" max="13" width="11.7109375" style="1" customWidth="1"/>
    <col min="14" max="14" width="10.5703125" style="1" customWidth="1"/>
    <col min="15" max="15" width="9.28515625" style="1" customWidth="1"/>
    <col min="16" max="16" width="12.42578125" style="1" customWidth="1"/>
    <col min="17" max="17" width="10.28515625" style="1" customWidth="1"/>
    <col min="18" max="18" width="10.5703125" style="1" customWidth="1"/>
    <col min="19" max="19" width="11" style="1" customWidth="1"/>
    <col min="20" max="20" width="11.140625" style="1" customWidth="1"/>
    <col min="21" max="21" width="9.140625" style="1" customWidth="1"/>
    <col min="22" max="22" width="9.7109375" style="1" customWidth="1"/>
    <col min="23" max="23" width="14" style="1" customWidth="1"/>
    <col min="24" max="24" width="11.5703125" style="1" customWidth="1"/>
    <col min="25" max="16384" width="11.42578125" style="1"/>
  </cols>
  <sheetData>
    <row r="1" spans="1:24" ht="18" customHeight="1">
      <c r="A1" s="3" t="s">
        <v>0</v>
      </c>
      <c r="B1" s="47" t="s">
        <v>236</v>
      </c>
      <c r="C1" s="48"/>
      <c r="D1" s="48"/>
      <c r="E1" s="48"/>
    </row>
    <row r="2" spans="1:24" ht="24.95" customHeight="1">
      <c r="A2" s="4" t="s">
        <v>1</v>
      </c>
      <c r="B2" s="21" t="s">
        <v>2</v>
      </c>
      <c r="C2" s="22"/>
      <c r="D2" s="22"/>
      <c r="E2" s="22"/>
    </row>
    <row r="3" spans="1:24" ht="15.75">
      <c r="B3" s="23" t="s">
        <v>3</v>
      </c>
      <c r="C3" s="24"/>
      <c r="D3" s="24"/>
      <c r="E3" s="24"/>
      <c r="F3" s="7"/>
    </row>
    <row r="4" spans="1:24" ht="15">
      <c r="B4" s="25" t="s">
        <v>4</v>
      </c>
      <c r="C4" s="24"/>
      <c r="D4" s="24"/>
      <c r="E4" s="24"/>
      <c r="F4" s="7"/>
    </row>
    <row r="5" spans="1:24">
      <c r="B5" s="6" t="s">
        <v>5</v>
      </c>
    </row>
    <row r="6" spans="1:24">
      <c r="B6" s="6" t="s">
        <v>6</v>
      </c>
    </row>
    <row r="8" spans="1:24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>
      <c r="A9" s="13" t="s">
        <v>31</v>
      </c>
    </row>
    <row r="11" spans="1:24">
      <c r="A11" s="12" t="s">
        <v>32</v>
      </c>
    </row>
    <row r="12" spans="1:24">
      <c r="A12" s="2" t="s">
        <v>33</v>
      </c>
      <c r="B12" s="1" t="s">
        <v>34</v>
      </c>
      <c r="C12" s="14">
        <v>999.66</v>
      </c>
      <c r="D12" s="14">
        <v>166.61</v>
      </c>
      <c r="E12" s="14">
        <v>0</v>
      </c>
      <c r="F12" s="14">
        <v>3884.62</v>
      </c>
      <c r="G12" s="14">
        <v>0</v>
      </c>
      <c r="H12" s="14">
        <v>0</v>
      </c>
      <c r="I12" s="14">
        <v>5050.8900000000003</v>
      </c>
      <c r="J12" s="14">
        <v>0</v>
      </c>
      <c r="K12" s="14">
        <v>0</v>
      </c>
      <c r="L12" s="14">
        <v>0</v>
      </c>
      <c r="M12" s="14">
        <v>829.28</v>
      </c>
      <c r="N12" s="14">
        <v>71.78</v>
      </c>
      <c r="O12" s="14">
        <v>0</v>
      </c>
      <c r="P12" s="14">
        <v>0</v>
      </c>
      <c r="Q12" s="14">
        <v>0</v>
      </c>
      <c r="R12" s="14">
        <v>0.03</v>
      </c>
      <c r="S12" s="14">
        <v>0</v>
      </c>
      <c r="T12" s="14">
        <v>0</v>
      </c>
      <c r="U12" s="14">
        <v>0</v>
      </c>
      <c r="V12" s="14">
        <v>0</v>
      </c>
      <c r="W12" s="14">
        <v>901.09</v>
      </c>
      <c r="X12" s="14">
        <v>4149.8</v>
      </c>
    </row>
    <row r="13" spans="1:24">
      <c r="A13" s="2" t="s">
        <v>35</v>
      </c>
      <c r="B13" s="1" t="s">
        <v>36</v>
      </c>
      <c r="C13" s="14">
        <v>4000.02</v>
      </c>
      <c r="D13" s="14">
        <v>666.67</v>
      </c>
      <c r="E13" s="14">
        <v>0</v>
      </c>
      <c r="F13" s="14">
        <v>2580.6799999999998</v>
      </c>
      <c r="G13" s="14">
        <v>0</v>
      </c>
      <c r="H13" s="14">
        <v>0</v>
      </c>
      <c r="I13" s="14">
        <v>7247.37</v>
      </c>
      <c r="J13" s="14">
        <v>0</v>
      </c>
      <c r="K13" s="14">
        <v>0</v>
      </c>
      <c r="L13" s="14">
        <v>0</v>
      </c>
      <c r="M13" s="14">
        <v>1345.89</v>
      </c>
      <c r="N13" s="14">
        <v>354.62</v>
      </c>
      <c r="O13" s="14">
        <v>0</v>
      </c>
      <c r="P13" s="14">
        <v>0</v>
      </c>
      <c r="Q13" s="14">
        <v>0</v>
      </c>
      <c r="R13" s="14">
        <v>7.0000000000000007E-2</v>
      </c>
      <c r="S13" s="14">
        <v>0</v>
      </c>
      <c r="T13" s="14">
        <v>0</v>
      </c>
      <c r="U13" s="14">
        <v>0</v>
      </c>
      <c r="V13" s="14">
        <v>413.79</v>
      </c>
      <c r="W13" s="14">
        <v>2114.37</v>
      </c>
      <c r="X13" s="14">
        <v>5133</v>
      </c>
    </row>
    <row r="14" spans="1:24">
      <c r="A14" s="2" t="s">
        <v>37</v>
      </c>
      <c r="B14" s="1" t="s">
        <v>38</v>
      </c>
      <c r="C14" s="14">
        <v>880.02</v>
      </c>
      <c r="D14" s="14">
        <v>146.66999999999999</v>
      </c>
      <c r="E14" s="14">
        <v>0</v>
      </c>
      <c r="F14" s="14">
        <v>2947.95</v>
      </c>
      <c r="G14" s="14">
        <v>0</v>
      </c>
      <c r="H14" s="14">
        <v>0</v>
      </c>
      <c r="I14" s="14">
        <v>3974.64</v>
      </c>
      <c r="J14" s="14">
        <v>0</v>
      </c>
      <c r="K14" s="14">
        <v>352.56</v>
      </c>
      <c r="L14" s="14">
        <v>0</v>
      </c>
      <c r="M14" s="14">
        <v>593.59</v>
      </c>
      <c r="N14" s="14">
        <v>68.09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1014.24</v>
      </c>
      <c r="X14" s="14">
        <v>2960.4</v>
      </c>
    </row>
    <row r="15" spans="1:24">
      <c r="A15" s="2" t="s">
        <v>39</v>
      </c>
      <c r="B15" s="1" t="s">
        <v>40</v>
      </c>
      <c r="C15" s="14">
        <v>880.02</v>
      </c>
      <c r="D15" s="14">
        <v>146.66999999999999</v>
      </c>
      <c r="E15" s="14">
        <v>0</v>
      </c>
      <c r="F15" s="14">
        <v>4882.54</v>
      </c>
      <c r="G15" s="14">
        <v>0</v>
      </c>
      <c r="H15" s="14">
        <v>0</v>
      </c>
      <c r="I15" s="14">
        <v>5909.23</v>
      </c>
      <c r="J15" s="14">
        <v>2000</v>
      </c>
      <c r="K15" s="14">
        <v>0</v>
      </c>
      <c r="L15" s="14">
        <v>0</v>
      </c>
      <c r="M15" s="14">
        <v>1031.1600000000001</v>
      </c>
      <c r="N15" s="14">
        <v>41.59</v>
      </c>
      <c r="O15" s="14">
        <v>0</v>
      </c>
      <c r="P15" s="14">
        <v>0</v>
      </c>
      <c r="Q15" s="14">
        <v>0</v>
      </c>
      <c r="R15" s="15">
        <v>-0.06</v>
      </c>
      <c r="S15" s="14">
        <v>1450.94</v>
      </c>
      <c r="T15" s="14">
        <v>0</v>
      </c>
      <c r="U15" s="14">
        <v>0</v>
      </c>
      <c r="V15" s="14">
        <v>0</v>
      </c>
      <c r="W15" s="14">
        <v>4523.63</v>
      </c>
      <c r="X15" s="14">
        <v>1385.6</v>
      </c>
    </row>
    <row r="16" spans="1:24">
      <c r="A16" s="2" t="s">
        <v>41</v>
      </c>
      <c r="B16" s="1" t="s">
        <v>42</v>
      </c>
      <c r="C16" s="14">
        <v>1285.68</v>
      </c>
      <c r="D16" s="14">
        <v>214.28</v>
      </c>
      <c r="E16" s="14">
        <v>0</v>
      </c>
      <c r="F16" s="14">
        <v>0</v>
      </c>
      <c r="G16" s="14">
        <v>0</v>
      </c>
      <c r="H16" s="14">
        <v>0</v>
      </c>
      <c r="I16" s="14">
        <v>1499.96</v>
      </c>
      <c r="J16" s="14">
        <v>0</v>
      </c>
      <c r="K16" s="14">
        <v>0</v>
      </c>
      <c r="L16" s="14">
        <v>0</v>
      </c>
      <c r="M16" s="14">
        <v>56.26</v>
      </c>
      <c r="N16" s="14">
        <v>37.24</v>
      </c>
      <c r="O16" s="14">
        <v>0</v>
      </c>
      <c r="P16" s="14">
        <v>0</v>
      </c>
      <c r="Q16" s="14">
        <v>0</v>
      </c>
      <c r="R16" s="15">
        <v>-0.14000000000000001</v>
      </c>
      <c r="S16" s="14">
        <v>0</v>
      </c>
      <c r="T16" s="14">
        <v>0</v>
      </c>
      <c r="U16" s="14">
        <v>0</v>
      </c>
      <c r="V16" s="14">
        <v>0</v>
      </c>
      <c r="W16" s="14">
        <v>93.36</v>
      </c>
      <c r="X16" s="14">
        <v>1406.6</v>
      </c>
    </row>
    <row r="17" spans="1:24">
      <c r="A17" s="2" t="s">
        <v>43</v>
      </c>
      <c r="B17" s="1" t="s">
        <v>44</v>
      </c>
      <c r="C17" s="14">
        <v>4000.02</v>
      </c>
      <c r="D17" s="14">
        <v>666.67</v>
      </c>
      <c r="E17" s="14">
        <v>0</v>
      </c>
      <c r="F17" s="14">
        <v>31783.49</v>
      </c>
      <c r="G17" s="14">
        <v>0</v>
      </c>
      <c r="H17" s="14">
        <v>0</v>
      </c>
      <c r="I17" s="14">
        <v>36450.18</v>
      </c>
      <c r="J17" s="14">
        <v>0</v>
      </c>
      <c r="K17" s="14">
        <v>0</v>
      </c>
      <c r="L17" s="14">
        <v>0</v>
      </c>
      <c r="M17" s="14">
        <v>10874.3</v>
      </c>
      <c r="N17" s="14">
        <v>360.26</v>
      </c>
      <c r="O17" s="14">
        <v>0</v>
      </c>
      <c r="P17" s="14">
        <v>3323.5</v>
      </c>
      <c r="Q17" s="14">
        <v>0</v>
      </c>
      <c r="R17" s="15">
        <v>-7.0000000000000007E-2</v>
      </c>
      <c r="S17" s="14">
        <v>0</v>
      </c>
      <c r="T17" s="14">
        <v>0</v>
      </c>
      <c r="U17" s="14">
        <v>1000</v>
      </c>
      <c r="V17" s="14">
        <v>413.79</v>
      </c>
      <c r="W17" s="14">
        <v>15971.78</v>
      </c>
      <c r="X17" s="14">
        <v>20478.400000000001</v>
      </c>
    </row>
    <row r="18" spans="1:24">
      <c r="A18" s="2" t="s">
        <v>45</v>
      </c>
      <c r="B18" s="1" t="s">
        <v>46</v>
      </c>
      <c r="C18" s="14">
        <v>880.02</v>
      </c>
      <c r="D18" s="14">
        <v>146.66999999999999</v>
      </c>
      <c r="E18" s="14">
        <v>0</v>
      </c>
      <c r="F18" s="14">
        <v>1325.03</v>
      </c>
      <c r="G18" s="14">
        <v>0</v>
      </c>
      <c r="H18" s="14">
        <v>0</v>
      </c>
      <c r="I18" s="14">
        <v>2351.7199999999998</v>
      </c>
      <c r="J18" s="14">
        <v>590.30999999999995</v>
      </c>
      <c r="K18" s="14">
        <v>0</v>
      </c>
      <c r="L18" s="14">
        <v>0</v>
      </c>
      <c r="M18" s="14">
        <v>247.61</v>
      </c>
      <c r="N18" s="14">
        <v>236.26</v>
      </c>
      <c r="O18" s="14">
        <v>0</v>
      </c>
      <c r="P18" s="14">
        <v>0</v>
      </c>
      <c r="Q18" s="14">
        <v>0</v>
      </c>
      <c r="R18" s="15">
        <v>-0.06</v>
      </c>
      <c r="S18" s="14">
        <v>0</v>
      </c>
      <c r="T18" s="14">
        <v>0</v>
      </c>
      <c r="U18" s="14">
        <v>0</v>
      </c>
      <c r="V18" s="14">
        <v>0</v>
      </c>
      <c r="W18" s="14">
        <v>1074.1199999999999</v>
      </c>
      <c r="X18" s="14">
        <v>1277.5999999999999</v>
      </c>
    </row>
    <row r="19" spans="1:24">
      <c r="A19" s="2" t="s">
        <v>47</v>
      </c>
      <c r="B19" s="1" t="s">
        <v>48</v>
      </c>
      <c r="C19" s="14">
        <v>1602</v>
      </c>
      <c r="D19" s="14">
        <v>267</v>
      </c>
      <c r="E19" s="14">
        <v>0</v>
      </c>
      <c r="F19" s="14">
        <v>0</v>
      </c>
      <c r="G19" s="14">
        <v>0</v>
      </c>
      <c r="H19" s="14">
        <v>0</v>
      </c>
      <c r="I19" s="14">
        <v>1869</v>
      </c>
      <c r="J19" s="14">
        <v>0</v>
      </c>
      <c r="K19" s="14">
        <v>0</v>
      </c>
      <c r="L19" s="14">
        <v>0</v>
      </c>
      <c r="M19" s="14">
        <v>163.25</v>
      </c>
      <c r="N19" s="14">
        <v>49.95</v>
      </c>
      <c r="O19" s="14">
        <v>0</v>
      </c>
      <c r="P19" s="14">
        <v>0</v>
      </c>
      <c r="Q19" s="14">
        <v>0</v>
      </c>
      <c r="R19" s="14">
        <v>0.06</v>
      </c>
      <c r="S19" s="14">
        <v>496.74</v>
      </c>
      <c r="T19" s="14">
        <v>0</v>
      </c>
      <c r="U19" s="14">
        <v>300</v>
      </c>
      <c r="V19" s="14">
        <v>0</v>
      </c>
      <c r="W19" s="14">
        <v>1010</v>
      </c>
      <c r="X19" s="14">
        <v>859</v>
      </c>
    </row>
    <row r="20" spans="1:24">
      <c r="A20" s="2" t="s">
        <v>49</v>
      </c>
      <c r="B20" s="1" t="s">
        <v>50</v>
      </c>
      <c r="C20" s="14">
        <v>1602</v>
      </c>
      <c r="D20" s="14">
        <v>267</v>
      </c>
      <c r="E20" s="14">
        <v>0</v>
      </c>
      <c r="F20" s="14">
        <v>0</v>
      </c>
      <c r="G20" s="14">
        <v>0</v>
      </c>
      <c r="H20" s="14">
        <v>0</v>
      </c>
      <c r="I20" s="14">
        <v>1869</v>
      </c>
      <c r="J20" s="14">
        <v>0</v>
      </c>
      <c r="K20" s="14">
        <v>0</v>
      </c>
      <c r="L20" s="14">
        <v>0</v>
      </c>
      <c r="M20" s="14">
        <v>163.25</v>
      </c>
      <c r="N20" s="14">
        <v>50.09</v>
      </c>
      <c r="O20" s="14">
        <v>0</v>
      </c>
      <c r="P20" s="14">
        <v>0</v>
      </c>
      <c r="Q20" s="14">
        <v>0</v>
      </c>
      <c r="R20" s="15">
        <v>-0.14000000000000001</v>
      </c>
      <c r="S20" s="14">
        <v>0</v>
      </c>
      <c r="T20" s="14">
        <v>0</v>
      </c>
      <c r="U20" s="14">
        <v>0</v>
      </c>
      <c r="V20" s="14">
        <v>0</v>
      </c>
      <c r="W20" s="14">
        <v>213.2</v>
      </c>
      <c r="X20" s="14">
        <v>1655.8</v>
      </c>
    </row>
    <row r="21" spans="1:24">
      <c r="A21" s="2" t="s">
        <v>51</v>
      </c>
      <c r="B21" s="1" t="s">
        <v>52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0</v>
      </c>
      <c r="I21" s="14">
        <v>1026.69</v>
      </c>
      <c r="J21" s="14">
        <v>470.86</v>
      </c>
      <c r="K21" s="14">
        <v>0</v>
      </c>
      <c r="L21" s="15">
        <v>-18.41</v>
      </c>
      <c r="M21" s="14">
        <v>0</v>
      </c>
      <c r="N21" s="14">
        <v>25.48</v>
      </c>
      <c r="O21" s="14">
        <v>0</v>
      </c>
      <c r="P21" s="14">
        <v>0</v>
      </c>
      <c r="Q21" s="14">
        <v>0</v>
      </c>
      <c r="R21" s="15">
        <v>-0.04</v>
      </c>
      <c r="S21" s="14">
        <v>0</v>
      </c>
      <c r="T21" s="14">
        <v>0</v>
      </c>
      <c r="U21" s="14">
        <v>0</v>
      </c>
      <c r="V21" s="14">
        <v>0</v>
      </c>
      <c r="W21" s="14">
        <v>477.89</v>
      </c>
      <c r="X21" s="14">
        <v>548.79999999999995</v>
      </c>
    </row>
    <row r="22" spans="1:24">
      <c r="A22" s="2" t="s">
        <v>53</v>
      </c>
      <c r="B22" s="1" t="s">
        <v>54</v>
      </c>
      <c r="C22" s="14">
        <v>880.02</v>
      </c>
      <c r="D22" s="14">
        <v>146.66999999999999</v>
      </c>
      <c r="E22" s="14">
        <v>0</v>
      </c>
      <c r="F22" s="14">
        <v>2074.89</v>
      </c>
      <c r="G22" s="14">
        <v>0</v>
      </c>
      <c r="H22" s="14">
        <v>0</v>
      </c>
      <c r="I22" s="14">
        <v>3101.58</v>
      </c>
      <c r="J22" s="14">
        <v>0</v>
      </c>
      <c r="K22" s="14">
        <v>0</v>
      </c>
      <c r="L22" s="14">
        <v>0</v>
      </c>
      <c r="M22" s="14">
        <v>407.11</v>
      </c>
      <c r="N22" s="14">
        <v>27.1</v>
      </c>
      <c r="O22" s="14">
        <v>0</v>
      </c>
      <c r="P22" s="14">
        <v>0</v>
      </c>
      <c r="Q22" s="14">
        <v>0</v>
      </c>
      <c r="R22" s="15">
        <v>-0.03</v>
      </c>
      <c r="S22" s="14">
        <v>0</v>
      </c>
      <c r="T22" s="14">
        <v>0</v>
      </c>
      <c r="U22" s="14">
        <v>0</v>
      </c>
      <c r="V22" s="14">
        <v>0</v>
      </c>
      <c r="W22" s="14">
        <v>434.18</v>
      </c>
      <c r="X22" s="14">
        <v>2667.4</v>
      </c>
    </row>
    <row r="23" spans="1:24">
      <c r="A23" s="2" t="s">
        <v>55</v>
      </c>
      <c r="B23" s="1" t="s">
        <v>56</v>
      </c>
      <c r="C23" s="14">
        <v>4000.02</v>
      </c>
      <c r="D23" s="14">
        <v>666.67</v>
      </c>
      <c r="E23" s="14">
        <v>0</v>
      </c>
      <c r="F23" s="14">
        <v>442.17</v>
      </c>
      <c r="G23" s="14">
        <v>0</v>
      </c>
      <c r="H23" s="14">
        <v>0</v>
      </c>
      <c r="I23" s="14">
        <v>5108.8599999999997</v>
      </c>
      <c r="J23" s="14">
        <v>0</v>
      </c>
      <c r="K23" s="14">
        <v>0</v>
      </c>
      <c r="L23" s="14">
        <v>0</v>
      </c>
      <c r="M23" s="14">
        <v>842.91</v>
      </c>
      <c r="N23" s="14">
        <v>280.97000000000003</v>
      </c>
      <c r="O23" s="14">
        <v>0</v>
      </c>
      <c r="P23" s="14">
        <v>0</v>
      </c>
      <c r="Q23" s="14">
        <v>0</v>
      </c>
      <c r="R23" s="15">
        <v>-0.01</v>
      </c>
      <c r="S23" s="14">
        <v>0</v>
      </c>
      <c r="T23" s="14">
        <v>0</v>
      </c>
      <c r="U23" s="14">
        <v>0</v>
      </c>
      <c r="V23" s="14">
        <v>413.79</v>
      </c>
      <c r="W23" s="14">
        <v>1537.66</v>
      </c>
      <c r="X23" s="14">
        <v>3571.2</v>
      </c>
    </row>
    <row r="24" spans="1:24">
      <c r="A24" s="2" t="s">
        <v>57</v>
      </c>
      <c r="B24" s="1" t="s">
        <v>58</v>
      </c>
      <c r="C24" s="14">
        <v>880.02</v>
      </c>
      <c r="D24" s="14">
        <v>146.66999999999999</v>
      </c>
      <c r="E24" s="14">
        <v>0</v>
      </c>
      <c r="F24" s="14">
        <v>1128.6199999999999</v>
      </c>
      <c r="G24" s="14">
        <v>0</v>
      </c>
      <c r="H24" s="14">
        <v>0</v>
      </c>
      <c r="I24" s="14">
        <v>2155.31</v>
      </c>
      <c r="J24" s="14">
        <v>0</v>
      </c>
      <c r="K24" s="14">
        <v>0</v>
      </c>
      <c r="L24" s="14">
        <v>0</v>
      </c>
      <c r="M24" s="14">
        <v>212.42</v>
      </c>
      <c r="N24" s="14">
        <v>158.41</v>
      </c>
      <c r="O24" s="14">
        <v>0</v>
      </c>
      <c r="P24" s="14">
        <v>0</v>
      </c>
      <c r="Q24" s="14">
        <v>0</v>
      </c>
      <c r="R24" s="15">
        <v>-0.12</v>
      </c>
      <c r="S24" s="14">
        <v>0</v>
      </c>
      <c r="T24" s="14">
        <v>0</v>
      </c>
      <c r="U24" s="14">
        <v>0</v>
      </c>
      <c r="V24" s="14">
        <v>0</v>
      </c>
      <c r="W24" s="14">
        <v>370.71</v>
      </c>
      <c r="X24" s="14">
        <v>1784.6</v>
      </c>
    </row>
    <row r="25" spans="1:24">
      <c r="A25" s="2" t="s">
        <v>59</v>
      </c>
      <c r="B25" s="1" t="s">
        <v>60</v>
      </c>
      <c r="C25" s="14">
        <v>880.02</v>
      </c>
      <c r="D25" s="14">
        <v>146.66999999999999</v>
      </c>
      <c r="E25" s="14">
        <v>0</v>
      </c>
      <c r="F25" s="14">
        <v>3824.57</v>
      </c>
      <c r="G25" s="14">
        <v>0</v>
      </c>
      <c r="H25" s="14">
        <v>0</v>
      </c>
      <c r="I25" s="14">
        <v>4851.26</v>
      </c>
      <c r="J25" s="14">
        <v>0</v>
      </c>
      <c r="K25" s="14">
        <v>0</v>
      </c>
      <c r="L25" s="14">
        <v>0</v>
      </c>
      <c r="M25" s="14">
        <v>782.32</v>
      </c>
      <c r="N25" s="14">
        <v>25.53</v>
      </c>
      <c r="O25" s="14">
        <v>0</v>
      </c>
      <c r="P25" s="14">
        <v>0</v>
      </c>
      <c r="Q25" s="14">
        <v>0</v>
      </c>
      <c r="R25" s="14">
        <v>0.01</v>
      </c>
      <c r="S25" s="14">
        <v>0</v>
      </c>
      <c r="T25" s="14">
        <v>0</v>
      </c>
      <c r="U25" s="14">
        <v>0</v>
      </c>
      <c r="V25" s="14">
        <v>0</v>
      </c>
      <c r="W25" s="14">
        <v>807.86</v>
      </c>
      <c r="X25" s="14">
        <v>4043.4</v>
      </c>
    </row>
    <row r="26" spans="1:24">
      <c r="A26" s="2" t="s">
        <v>61</v>
      </c>
      <c r="B26" s="1" t="s">
        <v>62</v>
      </c>
      <c r="C26" s="14">
        <v>999.96</v>
      </c>
      <c r="D26" s="14">
        <v>166.66</v>
      </c>
      <c r="E26" s="14">
        <v>0</v>
      </c>
      <c r="F26" s="14">
        <v>0</v>
      </c>
      <c r="G26" s="14">
        <v>0</v>
      </c>
      <c r="H26" s="14">
        <v>0</v>
      </c>
      <c r="I26" s="14">
        <v>1166.6199999999999</v>
      </c>
      <c r="J26" s="14">
        <v>0</v>
      </c>
      <c r="K26" s="14">
        <v>0</v>
      </c>
      <c r="L26" s="14">
        <v>0</v>
      </c>
      <c r="M26" s="14">
        <v>3.57</v>
      </c>
      <c r="N26" s="14">
        <v>28.96</v>
      </c>
      <c r="O26" s="14">
        <v>0</v>
      </c>
      <c r="P26" s="14">
        <v>0</v>
      </c>
      <c r="Q26" s="14">
        <v>0</v>
      </c>
      <c r="R26" s="15">
        <v>-0.11</v>
      </c>
      <c r="S26" s="14">
        <v>0</v>
      </c>
      <c r="T26" s="14">
        <v>0</v>
      </c>
      <c r="U26" s="14">
        <v>0</v>
      </c>
      <c r="V26" s="14">
        <v>0</v>
      </c>
      <c r="W26" s="14">
        <v>32.42</v>
      </c>
      <c r="X26" s="14">
        <v>1134.2</v>
      </c>
    </row>
    <row r="27" spans="1:24">
      <c r="A27" s="2" t="s">
        <v>63</v>
      </c>
      <c r="B27" s="1" t="s">
        <v>64</v>
      </c>
      <c r="C27" s="14">
        <v>2400</v>
      </c>
      <c r="D27" s="14">
        <v>400</v>
      </c>
      <c r="E27" s="14">
        <v>0</v>
      </c>
      <c r="F27" s="14">
        <v>0</v>
      </c>
      <c r="G27" s="14">
        <v>0</v>
      </c>
      <c r="H27" s="14">
        <v>0</v>
      </c>
      <c r="I27" s="14">
        <v>2800</v>
      </c>
      <c r="J27" s="14">
        <v>0</v>
      </c>
      <c r="K27" s="14">
        <v>0</v>
      </c>
      <c r="L27" s="14">
        <v>0</v>
      </c>
      <c r="M27" s="14">
        <v>342.69</v>
      </c>
      <c r="N27" s="14">
        <v>74.989999999999995</v>
      </c>
      <c r="O27" s="14">
        <v>0</v>
      </c>
      <c r="P27" s="14">
        <v>0</v>
      </c>
      <c r="Q27" s="14">
        <v>0</v>
      </c>
      <c r="R27" s="15">
        <v>-0.08</v>
      </c>
      <c r="S27" s="14">
        <v>0</v>
      </c>
      <c r="T27" s="14">
        <v>0</v>
      </c>
      <c r="U27" s="14">
        <v>0</v>
      </c>
      <c r="V27" s="14">
        <v>0</v>
      </c>
      <c r="W27" s="14">
        <v>417.6</v>
      </c>
      <c r="X27" s="14">
        <v>2382.4</v>
      </c>
    </row>
    <row r="28" spans="1:24">
      <c r="A28" s="2" t="s">
        <v>65</v>
      </c>
      <c r="B28" s="1" t="s">
        <v>66</v>
      </c>
      <c r="C28" s="14">
        <v>1399.98</v>
      </c>
      <c r="D28" s="14">
        <v>233.33</v>
      </c>
      <c r="E28" s="14">
        <v>0</v>
      </c>
      <c r="F28" s="14">
        <v>0</v>
      </c>
      <c r="G28" s="14">
        <v>0</v>
      </c>
      <c r="H28" s="14">
        <v>0</v>
      </c>
      <c r="I28" s="14">
        <v>1633.31</v>
      </c>
      <c r="J28" s="14">
        <v>0</v>
      </c>
      <c r="K28" s="14">
        <v>0</v>
      </c>
      <c r="L28" s="14">
        <v>0</v>
      </c>
      <c r="M28" s="14">
        <v>70.77</v>
      </c>
      <c r="N28" s="14">
        <v>44.73</v>
      </c>
      <c r="O28" s="14">
        <v>0</v>
      </c>
      <c r="P28" s="14">
        <v>0</v>
      </c>
      <c r="Q28" s="14">
        <v>0</v>
      </c>
      <c r="R28" s="14">
        <v>0.01</v>
      </c>
      <c r="S28" s="14">
        <v>0</v>
      </c>
      <c r="T28" s="14">
        <v>0</v>
      </c>
      <c r="U28" s="14">
        <v>0</v>
      </c>
      <c r="V28" s="14">
        <v>0</v>
      </c>
      <c r="W28" s="14">
        <v>115.51</v>
      </c>
      <c r="X28" s="14">
        <v>1517.8</v>
      </c>
    </row>
    <row r="29" spans="1:24">
      <c r="A29" s="2" t="s">
        <v>67</v>
      </c>
      <c r="B29" s="1" t="s">
        <v>68</v>
      </c>
      <c r="C29" s="14">
        <v>880.02</v>
      </c>
      <c r="D29" s="14">
        <v>146.66999999999999</v>
      </c>
      <c r="E29" s="14">
        <v>0</v>
      </c>
      <c r="F29" s="14">
        <v>4700</v>
      </c>
      <c r="G29" s="14">
        <v>0</v>
      </c>
      <c r="H29" s="14">
        <v>0</v>
      </c>
      <c r="I29" s="14">
        <v>5726.69</v>
      </c>
      <c r="J29" s="14">
        <v>649.46</v>
      </c>
      <c r="K29" s="14">
        <v>0</v>
      </c>
      <c r="L29" s="14">
        <v>0</v>
      </c>
      <c r="M29" s="14">
        <v>988.22</v>
      </c>
      <c r="N29" s="14">
        <v>25.48</v>
      </c>
      <c r="O29" s="14">
        <v>0</v>
      </c>
      <c r="P29" s="14">
        <v>0</v>
      </c>
      <c r="Q29" s="14">
        <v>0</v>
      </c>
      <c r="R29" s="14">
        <v>0.13</v>
      </c>
      <c r="S29" s="14">
        <v>0</v>
      </c>
      <c r="T29" s="14">
        <v>0</v>
      </c>
      <c r="U29" s="14">
        <v>0</v>
      </c>
      <c r="V29" s="14">
        <v>0</v>
      </c>
      <c r="W29" s="14">
        <v>1663.29</v>
      </c>
      <c r="X29" s="14">
        <v>4063.4</v>
      </c>
    </row>
    <row r="30" spans="1:24">
      <c r="A30" s="2" t="s">
        <v>69</v>
      </c>
      <c r="B30" s="1" t="s">
        <v>70</v>
      </c>
      <c r="C30" s="14">
        <v>880.02</v>
      </c>
      <c r="D30" s="14">
        <v>146.66999999999999</v>
      </c>
      <c r="E30" s="14">
        <v>0</v>
      </c>
      <c r="F30" s="14">
        <v>2684.07</v>
      </c>
      <c r="G30" s="14">
        <v>0</v>
      </c>
      <c r="H30" s="14">
        <v>0</v>
      </c>
      <c r="I30" s="14">
        <v>3710.76</v>
      </c>
      <c r="J30" s="14">
        <v>0</v>
      </c>
      <c r="K30" s="14">
        <v>0</v>
      </c>
      <c r="L30" s="14">
        <v>0</v>
      </c>
      <c r="M30" s="14">
        <v>537.23</v>
      </c>
      <c r="N30" s="14">
        <v>67.89</v>
      </c>
      <c r="O30" s="14">
        <v>0</v>
      </c>
      <c r="P30" s="14">
        <v>0</v>
      </c>
      <c r="Q30" s="14">
        <v>0</v>
      </c>
      <c r="R30" s="14">
        <v>0.04</v>
      </c>
      <c r="S30" s="14">
        <v>0</v>
      </c>
      <c r="T30" s="14">
        <v>0</v>
      </c>
      <c r="U30" s="14">
        <v>0</v>
      </c>
      <c r="V30" s="14">
        <v>0</v>
      </c>
      <c r="W30" s="14">
        <v>605.16</v>
      </c>
      <c r="X30" s="14">
        <v>3105.6</v>
      </c>
    </row>
    <row r="31" spans="1:24">
      <c r="A31" s="2" t="s">
        <v>71</v>
      </c>
      <c r="B31" s="1" t="s">
        <v>72</v>
      </c>
      <c r="C31" s="14">
        <v>880.02</v>
      </c>
      <c r="D31" s="14">
        <v>146.66999999999999</v>
      </c>
      <c r="E31" s="14">
        <v>0</v>
      </c>
      <c r="F31" s="14">
        <v>2500</v>
      </c>
      <c r="G31" s="14">
        <v>0</v>
      </c>
      <c r="H31" s="14">
        <v>0</v>
      </c>
      <c r="I31" s="14">
        <v>3526.69</v>
      </c>
      <c r="J31" s="14">
        <v>0</v>
      </c>
      <c r="K31" s="14">
        <v>0</v>
      </c>
      <c r="L31" s="14">
        <v>0</v>
      </c>
      <c r="M31" s="14">
        <v>497.91</v>
      </c>
      <c r="N31" s="14">
        <v>79.349999999999994</v>
      </c>
      <c r="O31" s="14">
        <v>0</v>
      </c>
      <c r="P31" s="14">
        <v>0</v>
      </c>
      <c r="Q31" s="14">
        <v>0</v>
      </c>
      <c r="R31" s="14">
        <v>0.03</v>
      </c>
      <c r="S31" s="14">
        <v>0</v>
      </c>
      <c r="T31" s="14">
        <v>0</v>
      </c>
      <c r="U31" s="14">
        <v>0</v>
      </c>
      <c r="V31" s="14">
        <v>0</v>
      </c>
      <c r="W31" s="14">
        <v>577.29</v>
      </c>
      <c r="X31" s="14">
        <v>2949.4</v>
      </c>
    </row>
    <row r="32" spans="1:24">
      <c r="A32" s="2" t="s">
        <v>73</v>
      </c>
      <c r="B32" s="1" t="s">
        <v>74</v>
      </c>
      <c r="C32" s="14">
        <v>1399.98</v>
      </c>
      <c r="D32" s="14">
        <v>233.33</v>
      </c>
      <c r="E32" s="14">
        <v>0</v>
      </c>
      <c r="F32" s="14">
        <v>4232.88</v>
      </c>
      <c r="G32" s="14">
        <v>0</v>
      </c>
      <c r="H32" s="14">
        <v>0</v>
      </c>
      <c r="I32" s="14">
        <v>5866.19</v>
      </c>
      <c r="J32" s="14">
        <v>0</v>
      </c>
      <c r="K32" s="14">
        <v>0</v>
      </c>
      <c r="L32" s="14">
        <v>0</v>
      </c>
      <c r="M32" s="14">
        <v>1021.03</v>
      </c>
      <c r="N32" s="14">
        <v>136.21</v>
      </c>
      <c r="O32" s="14">
        <v>0</v>
      </c>
      <c r="P32" s="14">
        <v>0</v>
      </c>
      <c r="Q32" s="14">
        <v>0</v>
      </c>
      <c r="R32" s="15">
        <v>-0.05</v>
      </c>
      <c r="S32" s="14">
        <v>0</v>
      </c>
      <c r="T32" s="14">
        <v>0</v>
      </c>
      <c r="U32" s="14">
        <v>0</v>
      </c>
      <c r="V32" s="14">
        <v>0</v>
      </c>
      <c r="W32" s="14">
        <v>1157.19</v>
      </c>
      <c r="X32" s="14">
        <v>4709</v>
      </c>
    </row>
    <row r="33" spans="1:24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0</v>
      </c>
      <c r="F33" s="14">
        <v>5782.87</v>
      </c>
      <c r="G33" s="14">
        <v>0</v>
      </c>
      <c r="H33" s="14">
        <v>0</v>
      </c>
      <c r="I33" s="14">
        <v>6809.56</v>
      </c>
      <c r="J33" s="14">
        <v>789.75</v>
      </c>
      <c r="K33" s="14">
        <v>0</v>
      </c>
      <c r="L33" s="14">
        <v>0</v>
      </c>
      <c r="M33" s="14">
        <v>1242.92</v>
      </c>
      <c r="N33" s="14">
        <v>96.01</v>
      </c>
      <c r="O33" s="14">
        <v>0</v>
      </c>
      <c r="P33" s="14">
        <v>3000</v>
      </c>
      <c r="Q33" s="14">
        <v>0</v>
      </c>
      <c r="R33" s="14">
        <v>0.08</v>
      </c>
      <c r="S33" s="14">
        <v>0</v>
      </c>
      <c r="T33" s="14">
        <v>0</v>
      </c>
      <c r="U33" s="14">
        <v>0</v>
      </c>
      <c r="V33" s="14">
        <v>0</v>
      </c>
      <c r="W33" s="14">
        <v>5128.76</v>
      </c>
      <c r="X33" s="14">
        <v>1680.8</v>
      </c>
    </row>
    <row r="34" spans="1:24">
      <c r="A34" s="2" t="s">
        <v>77</v>
      </c>
      <c r="B34" s="1" t="s">
        <v>78</v>
      </c>
      <c r="C34" s="14">
        <v>880.02</v>
      </c>
      <c r="D34" s="14">
        <v>146.66999999999999</v>
      </c>
      <c r="E34" s="14">
        <v>0</v>
      </c>
      <c r="F34" s="14">
        <v>3586.26</v>
      </c>
      <c r="G34" s="14">
        <v>0</v>
      </c>
      <c r="H34" s="14">
        <v>0</v>
      </c>
      <c r="I34" s="14">
        <v>4612.95</v>
      </c>
      <c r="J34" s="14">
        <v>0</v>
      </c>
      <c r="K34" s="14">
        <v>0</v>
      </c>
      <c r="L34" s="14">
        <v>0</v>
      </c>
      <c r="M34" s="14">
        <v>729.94</v>
      </c>
      <c r="N34" s="14">
        <v>25.48</v>
      </c>
      <c r="O34" s="14">
        <v>0</v>
      </c>
      <c r="P34" s="14">
        <v>0</v>
      </c>
      <c r="Q34" s="14">
        <v>0</v>
      </c>
      <c r="R34" s="14">
        <v>0.13</v>
      </c>
      <c r="S34" s="14">
        <v>0</v>
      </c>
      <c r="T34" s="14">
        <v>0</v>
      </c>
      <c r="U34" s="14">
        <v>0</v>
      </c>
      <c r="V34" s="14">
        <v>0</v>
      </c>
      <c r="W34" s="14">
        <v>755.55</v>
      </c>
      <c r="X34" s="14">
        <v>3857.4</v>
      </c>
    </row>
    <row r="35" spans="1:24">
      <c r="A35" s="2" t="s">
        <v>79</v>
      </c>
      <c r="B35" s="1" t="s">
        <v>80</v>
      </c>
      <c r="C35" s="14">
        <v>880.02</v>
      </c>
      <c r="D35" s="14">
        <v>146.66999999999999</v>
      </c>
      <c r="E35" s="14">
        <v>0</v>
      </c>
      <c r="F35" s="14">
        <v>2000</v>
      </c>
      <c r="G35" s="14">
        <v>0</v>
      </c>
      <c r="H35" s="14">
        <v>0</v>
      </c>
      <c r="I35" s="14">
        <v>3026.69</v>
      </c>
      <c r="J35" s="14">
        <v>0</v>
      </c>
      <c r="K35" s="14">
        <v>0</v>
      </c>
      <c r="L35" s="14">
        <v>0</v>
      </c>
      <c r="M35" s="14">
        <v>391.11</v>
      </c>
      <c r="N35" s="14">
        <v>217.88</v>
      </c>
      <c r="O35" s="14">
        <v>0</v>
      </c>
      <c r="P35" s="14">
        <v>0</v>
      </c>
      <c r="Q35" s="14">
        <v>0</v>
      </c>
      <c r="R35" s="15">
        <v>-0.1</v>
      </c>
      <c r="S35" s="14">
        <v>0</v>
      </c>
      <c r="T35" s="14">
        <v>0</v>
      </c>
      <c r="U35" s="14">
        <v>0</v>
      </c>
      <c r="V35" s="14">
        <v>0</v>
      </c>
      <c r="W35" s="14">
        <v>608.89</v>
      </c>
      <c r="X35" s="14">
        <v>2417.8000000000002</v>
      </c>
    </row>
    <row r="36" spans="1:24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0</v>
      </c>
      <c r="F36" s="14">
        <v>1375.25</v>
      </c>
      <c r="G36" s="14">
        <v>0</v>
      </c>
      <c r="H36" s="14">
        <v>0</v>
      </c>
      <c r="I36" s="14">
        <v>2401.94</v>
      </c>
      <c r="J36" s="14">
        <v>0</v>
      </c>
      <c r="K36" s="14">
        <v>0</v>
      </c>
      <c r="L36" s="14">
        <v>0</v>
      </c>
      <c r="M36" s="14">
        <v>257.66000000000003</v>
      </c>
      <c r="N36" s="14">
        <v>240.39</v>
      </c>
      <c r="O36" s="14">
        <v>0</v>
      </c>
      <c r="P36" s="14">
        <v>0</v>
      </c>
      <c r="Q36" s="14">
        <v>0</v>
      </c>
      <c r="R36" s="15">
        <v>-0.11</v>
      </c>
      <c r="S36" s="14">
        <v>0</v>
      </c>
      <c r="T36" s="14">
        <v>0</v>
      </c>
      <c r="U36" s="14">
        <v>0</v>
      </c>
      <c r="V36" s="14">
        <v>0</v>
      </c>
      <c r="W36" s="14">
        <v>497.94</v>
      </c>
      <c r="X36" s="14">
        <v>1904</v>
      </c>
    </row>
    <row r="37" spans="1:24">
      <c r="A37" s="2" t="s">
        <v>83</v>
      </c>
      <c r="B37" s="1" t="s">
        <v>84</v>
      </c>
      <c r="C37" s="14">
        <v>1602</v>
      </c>
      <c r="D37" s="14">
        <v>267</v>
      </c>
      <c r="E37" s="14">
        <v>0</v>
      </c>
      <c r="F37" s="14">
        <v>0</v>
      </c>
      <c r="G37" s="14">
        <v>3925.6</v>
      </c>
      <c r="H37" s="14">
        <v>934.5</v>
      </c>
      <c r="I37" s="14">
        <v>6729.1</v>
      </c>
      <c r="J37" s="14">
        <v>0</v>
      </c>
      <c r="K37" s="14">
        <v>0</v>
      </c>
      <c r="L37" s="14">
        <v>0</v>
      </c>
      <c r="M37" s="14">
        <v>1004.2</v>
      </c>
      <c r="N37" s="14">
        <v>52.96</v>
      </c>
      <c r="O37" s="14">
        <v>0</v>
      </c>
      <c r="P37" s="14">
        <v>0</v>
      </c>
      <c r="Q37" s="14">
        <v>0</v>
      </c>
      <c r="R37" s="15">
        <v>-0.06</v>
      </c>
      <c r="S37" s="14">
        <v>0</v>
      </c>
      <c r="T37" s="14">
        <v>0</v>
      </c>
      <c r="U37" s="14">
        <v>0</v>
      </c>
      <c r="V37" s="14">
        <v>0</v>
      </c>
      <c r="W37" s="14">
        <v>1057.0999999999999</v>
      </c>
      <c r="X37" s="14">
        <v>5672</v>
      </c>
    </row>
    <row r="38" spans="1:24">
      <c r="A38" s="2" t="s">
        <v>85</v>
      </c>
      <c r="B38" s="1" t="s">
        <v>86</v>
      </c>
      <c r="C38" s="14">
        <v>880.02</v>
      </c>
      <c r="D38" s="14">
        <v>146.66999999999999</v>
      </c>
      <c r="E38" s="14">
        <v>0</v>
      </c>
      <c r="F38" s="14">
        <v>6000</v>
      </c>
      <c r="G38" s="14">
        <v>0</v>
      </c>
      <c r="H38" s="14">
        <v>0</v>
      </c>
      <c r="I38" s="14">
        <v>7026.69</v>
      </c>
      <c r="J38" s="14">
        <v>0</v>
      </c>
      <c r="K38" s="14">
        <v>0</v>
      </c>
      <c r="L38" s="14">
        <v>0</v>
      </c>
      <c r="M38" s="14">
        <v>1293.98</v>
      </c>
      <c r="N38" s="14">
        <v>46.51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1340.49</v>
      </c>
      <c r="X38" s="14">
        <v>5686.2</v>
      </c>
    </row>
    <row r="39" spans="1:24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0</v>
      </c>
      <c r="H39" s="14">
        <v>0</v>
      </c>
      <c r="I39" s="14">
        <v>1026.69</v>
      </c>
      <c r="J39" s="14">
        <v>0</v>
      </c>
      <c r="K39" s="14">
        <v>0</v>
      </c>
      <c r="L39" s="15">
        <v>-18.41</v>
      </c>
      <c r="M39" s="14">
        <v>0</v>
      </c>
      <c r="N39" s="14">
        <v>110.08</v>
      </c>
      <c r="O39" s="14">
        <v>0</v>
      </c>
      <c r="P39" s="14">
        <v>0</v>
      </c>
      <c r="Q39" s="14">
        <v>0</v>
      </c>
      <c r="R39" s="15">
        <v>-0.18</v>
      </c>
      <c r="S39" s="14">
        <v>0</v>
      </c>
      <c r="T39" s="14">
        <v>0</v>
      </c>
      <c r="U39" s="14">
        <v>0</v>
      </c>
      <c r="V39" s="14">
        <v>0</v>
      </c>
      <c r="W39" s="14">
        <v>91.49</v>
      </c>
      <c r="X39" s="14">
        <v>935.2</v>
      </c>
    </row>
    <row r="40" spans="1:24">
      <c r="A40" s="2" t="s">
        <v>89</v>
      </c>
      <c r="B40" s="1" t="s">
        <v>90</v>
      </c>
      <c r="C40" s="14">
        <v>1400.04</v>
      </c>
      <c r="D40" s="14">
        <v>233.34</v>
      </c>
      <c r="E40" s="14">
        <v>0</v>
      </c>
      <c r="F40" s="14">
        <v>0</v>
      </c>
      <c r="G40" s="14">
        <v>0</v>
      </c>
      <c r="H40" s="14">
        <v>0</v>
      </c>
      <c r="I40" s="14">
        <v>1633.38</v>
      </c>
      <c r="J40" s="14">
        <v>0</v>
      </c>
      <c r="K40" s="14">
        <v>0</v>
      </c>
      <c r="L40" s="14">
        <v>0</v>
      </c>
      <c r="M40" s="14">
        <v>70.78</v>
      </c>
      <c r="N40" s="14">
        <v>141.69</v>
      </c>
      <c r="O40" s="14">
        <v>0</v>
      </c>
      <c r="P40" s="14">
        <v>0</v>
      </c>
      <c r="Q40" s="14">
        <v>0</v>
      </c>
      <c r="R40" s="15">
        <v>-0.09</v>
      </c>
      <c r="S40" s="14">
        <v>0</v>
      </c>
      <c r="T40" s="14">
        <v>0</v>
      </c>
      <c r="U40" s="14">
        <v>0</v>
      </c>
      <c r="V40" s="14">
        <v>0</v>
      </c>
      <c r="W40" s="14">
        <v>212.38</v>
      </c>
      <c r="X40" s="14">
        <v>1421</v>
      </c>
    </row>
    <row r="41" spans="1:24">
      <c r="A41" s="2" t="s">
        <v>91</v>
      </c>
      <c r="B41" s="1" t="s">
        <v>92</v>
      </c>
      <c r="C41" s="14">
        <v>876.48</v>
      </c>
      <c r="D41" s="14">
        <v>146.08000000000001</v>
      </c>
      <c r="E41" s="14">
        <v>0</v>
      </c>
      <c r="F41" s="14">
        <v>0</v>
      </c>
      <c r="G41" s="14">
        <v>0</v>
      </c>
      <c r="H41" s="14">
        <v>0</v>
      </c>
      <c r="I41" s="14">
        <v>1022.56</v>
      </c>
      <c r="J41" s="14">
        <v>0</v>
      </c>
      <c r="K41" s="14">
        <v>0</v>
      </c>
      <c r="L41" s="15">
        <v>-25.36</v>
      </c>
      <c r="M41" s="14">
        <v>0</v>
      </c>
      <c r="N41" s="14">
        <v>25.38</v>
      </c>
      <c r="O41" s="14">
        <v>0</v>
      </c>
      <c r="P41" s="14">
        <v>0</v>
      </c>
      <c r="Q41" s="14">
        <v>0</v>
      </c>
      <c r="R41" s="15">
        <v>-0.06</v>
      </c>
      <c r="S41" s="14">
        <v>0</v>
      </c>
      <c r="T41" s="14">
        <v>0</v>
      </c>
      <c r="U41" s="14">
        <v>0</v>
      </c>
      <c r="V41" s="14">
        <v>0</v>
      </c>
      <c r="W41" s="14">
        <v>-0.04</v>
      </c>
      <c r="X41" s="14">
        <v>1022.6</v>
      </c>
    </row>
    <row r="42" spans="1:24">
      <c r="A42" s="2" t="s">
        <v>93</v>
      </c>
      <c r="B42" s="1" t="s">
        <v>94</v>
      </c>
      <c r="C42" s="14">
        <v>876.48</v>
      </c>
      <c r="D42" s="14">
        <v>146.08000000000001</v>
      </c>
      <c r="E42" s="14">
        <v>0</v>
      </c>
      <c r="F42" s="14">
        <v>2365.4499999999998</v>
      </c>
      <c r="G42" s="14">
        <v>0</v>
      </c>
      <c r="H42" s="14">
        <v>0</v>
      </c>
      <c r="I42" s="14">
        <v>3388.01</v>
      </c>
      <c r="J42" s="14">
        <v>0</v>
      </c>
      <c r="K42" s="14">
        <v>0</v>
      </c>
      <c r="L42" s="14">
        <v>0</v>
      </c>
      <c r="M42" s="14">
        <v>468.29</v>
      </c>
      <c r="N42" s="14">
        <v>25.38</v>
      </c>
      <c r="O42" s="14">
        <v>0</v>
      </c>
      <c r="P42" s="14">
        <v>260</v>
      </c>
      <c r="Q42" s="14">
        <v>0</v>
      </c>
      <c r="R42" s="15">
        <v>-0.06</v>
      </c>
      <c r="S42" s="14">
        <v>0</v>
      </c>
      <c r="T42" s="14">
        <v>0</v>
      </c>
      <c r="U42" s="14">
        <v>0</v>
      </c>
      <c r="V42" s="14">
        <v>0</v>
      </c>
      <c r="W42" s="14">
        <v>753.61</v>
      </c>
      <c r="X42" s="14">
        <v>2634.4</v>
      </c>
    </row>
    <row r="43" spans="1:24">
      <c r="A43" s="2" t="s">
        <v>95</v>
      </c>
      <c r="B43" s="1" t="s">
        <v>96</v>
      </c>
      <c r="C43" s="14">
        <v>1399.98</v>
      </c>
      <c r="D43" s="14">
        <v>233.33</v>
      </c>
      <c r="E43" s="14">
        <v>0</v>
      </c>
      <c r="F43" s="14">
        <v>0</v>
      </c>
      <c r="G43" s="14">
        <v>0</v>
      </c>
      <c r="H43" s="14">
        <v>0</v>
      </c>
      <c r="I43" s="14">
        <v>1633.31</v>
      </c>
      <c r="J43" s="14">
        <v>0</v>
      </c>
      <c r="K43" s="14">
        <v>0</v>
      </c>
      <c r="L43" s="14">
        <v>0</v>
      </c>
      <c r="M43" s="14">
        <v>70.77</v>
      </c>
      <c r="N43" s="14">
        <v>41.04</v>
      </c>
      <c r="O43" s="14">
        <v>0</v>
      </c>
      <c r="P43" s="14">
        <v>0</v>
      </c>
      <c r="Q43" s="14">
        <v>0</v>
      </c>
      <c r="R43" s="14">
        <v>0.1</v>
      </c>
      <c r="S43" s="14">
        <v>0</v>
      </c>
      <c r="T43" s="14">
        <v>0</v>
      </c>
      <c r="U43" s="14">
        <v>0</v>
      </c>
      <c r="V43" s="14">
        <v>0</v>
      </c>
      <c r="W43" s="14">
        <v>111.91</v>
      </c>
      <c r="X43" s="14">
        <v>1521.4</v>
      </c>
    </row>
    <row r="44" spans="1:24">
      <c r="A44" s="2" t="s">
        <v>97</v>
      </c>
      <c r="B44" s="1" t="s">
        <v>98</v>
      </c>
      <c r="C44" s="14">
        <v>999.66</v>
      </c>
      <c r="D44" s="14">
        <v>166.61</v>
      </c>
      <c r="E44" s="14">
        <v>0</v>
      </c>
      <c r="F44" s="14">
        <v>6174.2</v>
      </c>
      <c r="G44" s="14">
        <v>0</v>
      </c>
      <c r="H44" s="14">
        <v>0</v>
      </c>
      <c r="I44" s="14">
        <v>7340.47</v>
      </c>
      <c r="J44" s="14">
        <v>0</v>
      </c>
      <c r="K44" s="14">
        <v>0</v>
      </c>
      <c r="L44" s="14">
        <v>0</v>
      </c>
      <c r="M44" s="14">
        <v>1367.79</v>
      </c>
      <c r="N44" s="14">
        <v>87.77</v>
      </c>
      <c r="O44" s="14">
        <v>0</v>
      </c>
      <c r="P44" s="14">
        <v>0</v>
      </c>
      <c r="Q44" s="14">
        <v>0</v>
      </c>
      <c r="R44" s="15">
        <v>-0.09</v>
      </c>
      <c r="S44" s="14">
        <v>0</v>
      </c>
      <c r="T44" s="14">
        <v>0</v>
      </c>
      <c r="U44" s="14">
        <v>0</v>
      </c>
      <c r="V44" s="14">
        <v>0</v>
      </c>
      <c r="W44" s="14">
        <v>1455.47</v>
      </c>
      <c r="X44" s="14">
        <v>5885</v>
      </c>
    </row>
    <row r="45" spans="1:24">
      <c r="A45" s="2" t="s">
        <v>99</v>
      </c>
      <c r="B45" s="1" t="s">
        <v>100</v>
      </c>
      <c r="C45" s="14">
        <v>0</v>
      </c>
      <c r="D45" s="14">
        <v>146.08000000000001</v>
      </c>
      <c r="E45" s="14">
        <v>0</v>
      </c>
      <c r="F45" s="14">
        <v>0</v>
      </c>
      <c r="G45" s="14">
        <v>0</v>
      </c>
      <c r="H45" s="14">
        <v>0</v>
      </c>
      <c r="I45" s="14">
        <v>146.08000000000001</v>
      </c>
      <c r="J45" s="14">
        <v>0</v>
      </c>
      <c r="K45" s="14">
        <v>0</v>
      </c>
      <c r="L45" s="15">
        <v>-89.49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5">
        <v>-0.03</v>
      </c>
      <c r="S45" s="14">
        <v>0</v>
      </c>
      <c r="T45" s="14">
        <v>0</v>
      </c>
      <c r="U45" s="14">
        <v>0</v>
      </c>
      <c r="V45" s="14">
        <v>0</v>
      </c>
      <c r="W45" s="14">
        <v>-89.52</v>
      </c>
      <c r="X45" s="14">
        <v>235.6</v>
      </c>
    </row>
    <row r="46" spans="1:24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0</v>
      </c>
      <c r="H46" s="14">
        <v>0</v>
      </c>
      <c r="I46" s="14">
        <v>1026.69</v>
      </c>
      <c r="J46" s="14">
        <v>0</v>
      </c>
      <c r="K46" s="14">
        <v>0</v>
      </c>
      <c r="L46" s="15">
        <v>-18.41</v>
      </c>
      <c r="M46" s="14">
        <v>0</v>
      </c>
      <c r="N46" s="14">
        <v>111.94</v>
      </c>
      <c r="O46" s="14">
        <v>0</v>
      </c>
      <c r="P46" s="14">
        <v>0</v>
      </c>
      <c r="Q46" s="14">
        <v>0</v>
      </c>
      <c r="R46" s="15">
        <v>-0.04</v>
      </c>
      <c r="S46" s="14">
        <v>0</v>
      </c>
      <c r="T46" s="14">
        <v>0</v>
      </c>
      <c r="U46" s="14">
        <v>0</v>
      </c>
      <c r="V46" s="14">
        <v>0</v>
      </c>
      <c r="W46" s="14">
        <v>93.49</v>
      </c>
      <c r="X46" s="14">
        <v>933.2</v>
      </c>
    </row>
    <row r="47" spans="1:24">
      <c r="A47" s="2" t="s">
        <v>103</v>
      </c>
      <c r="B47" s="1" t="s">
        <v>104</v>
      </c>
      <c r="C47" s="14">
        <v>880.02</v>
      </c>
      <c r="D47" s="14">
        <v>146.66999999999999</v>
      </c>
      <c r="E47" s="14">
        <v>0</v>
      </c>
      <c r="F47" s="14">
        <v>5754.27</v>
      </c>
      <c r="G47" s="14">
        <v>0</v>
      </c>
      <c r="H47" s="14">
        <v>0</v>
      </c>
      <c r="I47" s="14">
        <v>6780.96</v>
      </c>
      <c r="J47" s="14">
        <v>0</v>
      </c>
      <c r="K47" s="14">
        <v>0</v>
      </c>
      <c r="L47" s="14">
        <v>0</v>
      </c>
      <c r="M47" s="14">
        <v>1236.19</v>
      </c>
      <c r="N47" s="14">
        <v>233.86</v>
      </c>
      <c r="O47" s="14">
        <v>0</v>
      </c>
      <c r="P47" s="14">
        <v>2771.84</v>
      </c>
      <c r="Q47" s="14">
        <v>0</v>
      </c>
      <c r="R47" s="14">
        <v>7.0000000000000007E-2</v>
      </c>
      <c r="S47" s="14">
        <v>0</v>
      </c>
      <c r="T47" s="14">
        <v>0</v>
      </c>
      <c r="U47" s="14">
        <v>0</v>
      </c>
      <c r="V47" s="14">
        <v>0</v>
      </c>
      <c r="W47" s="14">
        <v>4241.96</v>
      </c>
      <c r="X47" s="14">
        <v>2539</v>
      </c>
    </row>
    <row r="48" spans="1:24">
      <c r="A48" s="2" t="s">
        <v>105</v>
      </c>
      <c r="B48" s="1" t="s">
        <v>106</v>
      </c>
      <c r="C48" s="14">
        <v>733.35</v>
      </c>
      <c r="D48" s="14">
        <v>122.22</v>
      </c>
      <c r="E48" s="14">
        <v>0</v>
      </c>
      <c r="F48" s="14">
        <v>1254.24</v>
      </c>
      <c r="G48" s="14">
        <v>0</v>
      </c>
      <c r="H48" s="14">
        <v>0</v>
      </c>
      <c r="I48" s="14">
        <v>2109.81</v>
      </c>
      <c r="J48" s="14">
        <v>520</v>
      </c>
      <c r="K48" s="14">
        <v>0</v>
      </c>
      <c r="L48" s="14">
        <v>0</v>
      </c>
      <c r="M48" s="14">
        <v>204.26</v>
      </c>
      <c r="N48" s="14">
        <v>99.99</v>
      </c>
      <c r="O48" s="14">
        <v>0</v>
      </c>
      <c r="P48" s="14">
        <v>1000</v>
      </c>
      <c r="Q48" s="14">
        <v>0</v>
      </c>
      <c r="R48" s="15">
        <v>-0.04</v>
      </c>
      <c r="S48" s="14">
        <v>0</v>
      </c>
      <c r="T48" s="14">
        <v>0</v>
      </c>
      <c r="U48" s="14">
        <v>0</v>
      </c>
      <c r="V48" s="14">
        <v>0</v>
      </c>
      <c r="W48" s="14">
        <v>1824.21</v>
      </c>
      <c r="X48" s="14">
        <v>285.60000000000002</v>
      </c>
    </row>
    <row r="49" spans="1:24">
      <c r="A49" s="2" t="s">
        <v>107</v>
      </c>
      <c r="B49" s="1" t="s">
        <v>108</v>
      </c>
      <c r="C49" s="14">
        <v>1602</v>
      </c>
      <c r="D49" s="14">
        <v>267</v>
      </c>
      <c r="E49" s="14">
        <v>0</v>
      </c>
      <c r="F49" s="14">
        <v>0</v>
      </c>
      <c r="G49" s="14">
        <v>0</v>
      </c>
      <c r="H49" s="14">
        <v>0</v>
      </c>
      <c r="I49" s="14">
        <v>1869</v>
      </c>
      <c r="J49" s="14">
        <v>0</v>
      </c>
      <c r="K49" s="14">
        <v>0</v>
      </c>
      <c r="L49" s="14">
        <v>0</v>
      </c>
      <c r="M49" s="14">
        <v>163.25</v>
      </c>
      <c r="N49" s="14">
        <v>49.33</v>
      </c>
      <c r="O49" s="14">
        <v>0</v>
      </c>
      <c r="P49" s="14">
        <v>0</v>
      </c>
      <c r="Q49" s="14">
        <v>0</v>
      </c>
      <c r="R49" s="14">
        <v>0.02</v>
      </c>
      <c r="S49" s="14">
        <v>0</v>
      </c>
      <c r="T49" s="14">
        <v>0</v>
      </c>
      <c r="U49" s="14">
        <v>0</v>
      </c>
      <c r="V49" s="14">
        <v>0</v>
      </c>
      <c r="W49" s="14">
        <v>212.6</v>
      </c>
      <c r="X49" s="14">
        <v>1656.4</v>
      </c>
    </row>
    <row r="50" spans="1:24">
      <c r="A50" s="2" t="s">
        <v>109</v>
      </c>
      <c r="B50" s="1" t="s">
        <v>110</v>
      </c>
      <c r="C50" s="14">
        <v>1300.02</v>
      </c>
      <c r="D50" s="14">
        <v>216.67</v>
      </c>
      <c r="E50" s="14">
        <v>0</v>
      </c>
      <c r="F50" s="14">
        <v>0</v>
      </c>
      <c r="G50" s="14">
        <v>0</v>
      </c>
      <c r="H50" s="14">
        <v>0</v>
      </c>
      <c r="I50" s="14">
        <v>1516.69</v>
      </c>
      <c r="J50" s="14">
        <v>0</v>
      </c>
      <c r="K50" s="14">
        <v>0</v>
      </c>
      <c r="L50" s="14">
        <v>0</v>
      </c>
      <c r="M50" s="14">
        <v>58.08</v>
      </c>
      <c r="N50" s="14">
        <v>37.64</v>
      </c>
      <c r="O50" s="14">
        <v>0</v>
      </c>
      <c r="P50" s="14">
        <v>0</v>
      </c>
      <c r="Q50" s="14">
        <v>0</v>
      </c>
      <c r="R50" s="15">
        <v>-0.03</v>
      </c>
      <c r="S50" s="14">
        <v>0</v>
      </c>
      <c r="T50" s="14">
        <v>0</v>
      </c>
      <c r="U50" s="14">
        <v>0</v>
      </c>
      <c r="V50" s="14">
        <v>0</v>
      </c>
      <c r="W50" s="14">
        <v>95.69</v>
      </c>
      <c r="X50" s="14">
        <v>1421</v>
      </c>
    </row>
    <row r="51" spans="1:24">
      <c r="A51" s="2" t="s">
        <v>111</v>
      </c>
      <c r="B51" s="1" t="s">
        <v>112</v>
      </c>
      <c r="C51" s="14">
        <v>999.66</v>
      </c>
      <c r="D51" s="14">
        <v>166.61</v>
      </c>
      <c r="E51" s="14">
        <v>0</v>
      </c>
      <c r="F51" s="14">
        <v>2579.36</v>
      </c>
      <c r="G51" s="14">
        <v>0</v>
      </c>
      <c r="H51" s="14">
        <v>0</v>
      </c>
      <c r="I51" s="14">
        <v>3745.63</v>
      </c>
      <c r="J51" s="14">
        <v>0</v>
      </c>
      <c r="K51" s="14">
        <v>0</v>
      </c>
      <c r="L51" s="14">
        <v>0</v>
      </c>
      <c r="M51" s="14">
        <v>544.67999999999995</v>
      </c>
      <c r="N51" s="14">
        <v>64.260000000000005</v>
      </c>
      <c r="O51" s="14">
        <v>0</v>
      </c>
      <c r="P51" s="14">
        <v>0</v>
      </c>
      <c r="Q51" s="14">
        <v>0</v>
      </c>
      <c r="R51" s="15">
        <v>-0.11</v>
      </c>
      <c r="S51" s="14">
        <v>0</v>
      </c>
      <c r="T51" s="14">
        <v>0</v>
      </c>
      <c r="U51" s="14">
        <v>0</v>
      </c>
      <c r="V51" s="14">
        <v>0</v>
      </c>
      <c r="W51" s="14">
        <v>608.83000000000004</v>
      </c>
      <c r="X51" s="14">
        <v>3136.8</v>
      </c>
    </row>
    <row r="52" spans="1:24">
      <c r="A52" s="2" t="s">
        <v>113</v>
      </c>
      <c r="B52" s="1" t="s">
        <v>114</v>
      </c>
      <c r="C52" s="14">
        <v>999.66</v>
      </c>
      <c r="D52" s="14">
        <v>166.61</v>
      </c>
      <c r="E52" s="14">
        <v>0</v>
      </c>
      <c r="F52" s="14">
        <v>174.22</v>
      </c>
      <c r="G52" s="14">
        <v>0</v>
      </c>
      <c r="H52" s="14">
        <v>0</v>
      </c>
      <c r="I52" s="14">
        <v>1340.49</v>
      </c>
      <c r="J52" s="14">
        <v>0</v>
      </c>
      <c r="K52" s="14">
        <v>0</v>
      </c>
      <c r="L52" s="14">
        <v>0</v>
      </c>
      <c r="M52" s="14">
        <v>29.45</v>
      </c>
      <c r="N52" s="14">
        <v>87.34</v>
      </c>
      <c r="O52" s="14">
        <v>0</v>
      </c>
      <c r="P52" s="14">
        <v>0</v>
      </c>
      <c r="Q52" s="14">
        <v>0</v>
      </c>
      <c r="R52" s="14">
        <v>0.1</v>
      </c>
      <c r="S52" s="14">
        <v>0</v>
      </c>
      <c r="T52" s="14">
        <v>0</v>
      </c>
      <c r="U52" s="14">
        <v>0</v>
      </c>
      <c r="V52" s="14">
        <v>0</v>
      </c>
      <c r="W52" s="14">
        <v>116.89</v>
      </c>
      <c r="X52" s="14">
        <v>1223.5999999999999</v>
      </c>
    </row>
    <row r="53" spans="1:24">
      <c r="A53" s="2" t="s">
        <v>115</v>
      </c>
      <c r="B53" s="1" t="s">
        <v>116</v>
      </c>
      <c r="C53" s="14">
        <v>880.02</v>
      </c>
      <c r="D53" s="14">
        <v>146.66999999999999</v>
      </c>
      <c r="E53" s="14">
        <v>0</v>
      </c>
      <c r="F53" s="14">
        <v>1356.8</v>
      </c>
      <c r="G53" s="14">
        <v>0</v>
      </c>
      <c r="H53" s="14">
        <v>0</v>
      </c>
      <c r="I53" s="14">
        <v>2383.4899999999998</v>
      </c>
      <c r="J53" s="14">
        <v>0</v>
      </c>
      <c r="K53" s="14">
        <v>0</v>
      </c>
      <c r="L53" s="14">
        <v>0</v>
      </c>
      <c r="M53" s="14">
        <v>253.72</v>
      </c>
      <c r="N53" s="14">
        <v>125.43</v>
      </c>
      <c r="O53" s="14">
        <v>0</v>
      </c>
      <c r="P53" s="14">
        <v>1500</v>
      </c>
      <c r="Q53" s="14">
        <v>0</v>
      </c>
      <c r="R53" s="15">
        <v>-0.06</v>
      </c>
      <c r="S53" s="14">
        <v>0</v>
      </c>
      <c r="T53" s="14">
        <v>0</v>
      </c>
      <c r="U53" s="14">
        <v>0</v>
      </c>
      <c r="V53" s="14">
        <v>0</v>
      </c>
      <c r="W53" s="14">
        <v>1879.09</v>
      </c>
      <c r="X53" s="14">
        <v>504.4</v>
      </c>
    </row>
    <row r="54" spans="1:24">
      <c r="A54" s="2" t="s">
        <v>117</v>
      </c>
      <c r="B54" s="1" t="s">
        <v>118</v>
      </c>
      <c r="C54" s="14">
        <v>1285.74</v>
      </c>
      <c r="D54" s="14">
        <v>214.29</v>
      </c>
      <c r="E54" s="14">
        <v>0</v>
      </c>
      <c r="F54" s="14">
        <v>0</v>
      </c>
      <c r="G54" s="14">
        <v>0</v>
      </c>
      <c r="H54" s="14">
        <v>0</v>
      </c>
      <c r="I54" s="14">
        <v>1500.03</v>
      </c>
      <c r="J54" s="14">
        <v>0</v>
      </c>
      <c r="K54" s="14">
        <v>0</v>
      </c>
      <c r="L54" s="14">
        <v>0</v>
      </c>
      <c r="M54" s="14">
        <v>56.27</v>
      </c>
      <c r="N54" s="14">
        <v>37.54</v>
      </c>
      <c r="O54" s="14">
        <v>0</v>
      </c>
      <c r="P54" s="14">
        <v>0</v>
      </c>
      <c r="Q54" s="14">
        <v>0</v>
      </c>
      <c r="R54" s="14">
        <v>0.02</v>
      </c>
      <c r="S54" s="14">
        <v>0</v>
      </c>
      <c r="T54" s="14">
        <v>0</v>
      </c>
      <c r="U54" s="14">
        <v>0</v>
      </c>
      <c r="V54" s="14">
        <v>0</v>
      </c>
      <c r="W54" s="14">
        <v>93.83</v>
      </c>
      <c r="X54" s="14">
        <v>1406.2</v>
      </c>
    </row>
    <row r="55" spans="1:24">
      <c r="A55" s="2" t="s">
        <v>119</v>
      </c>
      <c r="B55" s="1" t="s">
        <v>120</v>
      </c>
      <c r="C55" s="14">
        <v>1602</v>
      </c>
      <c r="D55" s="14">
        <v>267</v>
      </c>
      <c r="E55" s="14">
        <v>801</v>
      </c>
      <c r="F55" s="14">
        <v>0</v>
      </c>
      <c r="G55" s="14">
        <v>0</v>
      </c>
      <c r="H55" s="14">
        <v>0</v>
      </c>
      <c r="I55" s="14">
        <v>2670</v>
      </c>
      <c r="J55" s="14">
        <v>349.79</v>
      </c>
      <c r="K55" s="14">
        <v>0</v>
      </c>
      <c r="L55" s="14">
        <v>0</v>
      </c>
      <c r="M55" s="14">
        <v>293.54000000000002</v>
      </c>
      <c r="N55" s="14">
        <v>53.65</v>
      </c>
      <c r="O55" s="14">
        <v>0</v>
      </c>
      <c r="P55" s="14">
        <v>0</v>
      </c>
      <c r="Q55" s="14">
        <v>0</v>
      </c>
      <c r="R55" s="14">
        <v>0.02</v>
      </c>
      <c r="S55" s="14">
        <v>0</v>
      </c>
      <c r="T55" s="14">
        <v>0</v>
      </c>
      <c r="U55" s="14">
        <v>0</v>
      </c>
      <c r="V55" s="14">
        <v>0</v>
      </c>
      <c r="W55" s="14">
        <v>697</v>
      </c>
      <c r="X55" s="14">
        <v>1973</v>
      </c>
    </row>
    <row r="56" spans="1:24">
      <c r="A56" s="2" t="s">
        <v>121</v>
      </c>
      <c r="B56" s="1" t="s">
        <v>122</v>
      </c>
      <c r="C56" s="14">
        <v>880.02</v>
      </c>
      <c r="D56" s="14">
        <v>146.66999999999999</v>
      </c>
      <c r="E56" s="14">
        <v>0</v>
      </c>
      <c r="F56" s="14">
        <v>8896.64</v>
      </c>
      <c r="G56" s="14">
        <v>0</v>
      </c>
      <c r="H56" s="14">
        <v>0</v>
      </c>
      <c r="I56" s="14">
        <v>9923.33</v>
      </c>
      <c r="J56" s="14">
        <v>0</v>
      </c>
      <c r="K56" s="14">
        <v>0</v>
      </c>
      <c r="L56" s="14">
        <v>0</v>
      </c>
      <c r="M56" s="14">
        <v>2129.84</v>
      </c>
      <c r="N56" s="14">
        <v>240.48</v>
      </c>
      <c r="O56" s="14">
        <v>0</v>
      </c>
      <c r="P56" s="14">
        <v>4454.0600000000004</v>
      </c>
      <c r="Q56" s="14">
        <v>0</v>
      </c>
      <c r="R56" s="14">
        <v>0.15</v>
      </c>
      <c r="S56" s="14">
        <v>0</v>
      </c>
      <c r="T56" s="14">
        <v>0</v>
      </c>
      <c r="U56" s="14">
        <v>0</v>
      </c>
      <c r="V56" s="14">
        <v>0</v>
      </c>
      <c r="W56" s="14">
        <v>6824.53</v>
      </c>
      <c r="X56" s="14">
        <v>3098.8</v>
      </c>
    </row>
    <row r="57" spans="1:24">
      <c r="A57" s="2" t="s">
        <v>123</v>
      </c>
      <c r="B57" s="1" t="s">
        <v>124</v>
      </c>
      <c r="C57" s="14">
        <v>999.66</v>
      </c>
      <c r="D57" s="14">
        <v>166.61</v>
      </c>
      <c r="E57" s="14">
        <v>0</v>
      </c>
      <c r="F57" s="14">
        <v>432.26</v>
      </c>
      <c r="G57" s="14">
        <v>0</v>
      </c>
      <c r="H57" s="14">
        <v>0</v>
      </c>
      <c r="I57" s="14">
        <v>1598.53</v>
      </c>
      <c r="J57" s="14">
        <v>0</v>
      </c>
      <c r="K57" s="14">
        <v>0</v>
      </c>
      <c r="L57" s="14">
        <v>0</v>
      </c>
      <c r="M57" s="14">
        <v>66.989999999999995</v>
      </c>
      <c r="N57" s="14">
        <v>40.479999999999997</v>
      </c>
      <c r="O57" s="14">
        <v>0</v>
      </c>
      <c r="P57" s="14">
        <v>0</v>
      </c>
      <c r="Q57" s="14">
        <v>0</v>
      </c>
      <c r="R57" s="14">
        <v>0.06</v>
      </c>
      <c r="S57" s="14">
        <v>0</v>
      </c>
      <c r="T57" s="14">
        <v>0</v>
      </c>
      <c r="U57" s="14">
        <v>0</v>
      </c>
      <c r="V57" s="14">
        <v>0</v>
      </c>
      <c r="W57" s="14">
        <v>107.53</v>
      </c>
      <c r="X57" s="14">
        <v>1491</v>
      </c>
    </row>
    <row r="58" spans="1:24">
      <c r="A58" s="2" t="s">
        <v>125</v>
      </c>
      <c r="B58" s="1" t="s">
        <v>126</v>
      </c>
      <c r="C58" s="14">
        <v>799.98</v>
      </c>
      <c r="D58" s="14">
        <v>133.33000000000001</v>
      </c>
      <c r="E58" s="14">
        <v>0</v>
      </c>
      <c r="F58" s="14">
        <v>2100</v>
      </c>
      <c r="G58" s="14">
        <v>0</v>
      </c>
      <c r="H58" s="14">
        <v>0</v>
      </c>
      <c r="I58" s="14">
        <v>3033.31</v>
      </c>
      <c r="J58" s="14">
        <v>0</v>
      </c>
      <c r="K58" s="14">
        <v>0</v>
      </c>
      <c r="L58" s="14">
        <v>0</v>
      </c>
      <c r="M58" s="14">
        <v>392.53</v>
      </c>
      <c r="N58" s="14">
        <v>76.59</v>
      </c>
      <c r="O58" s="14">
        <v>0</v>
      </c>
      <c r="P58" s="14">
        <v>0</v>
      </c>
      <c r="Q58" s="14">
        <v>0</v>
      </c>
      <c r="R58" s="15">
        <v>-0.01</v>
      </c>
      <c r="S58" s="14">
        <v>0</v>
      </c>
      <c r="T58" s="14">
        <v>0</v>
      </c>
      <c r="U58" s="14">
        <v>0</v>
      </c>
      <c r="V58" s="14">
        <v>0</v>
      </c>
      <c r="W58" s="14">
        <v>469.11</v>
      </c>
      <c r="X58" s="14">
        <v>2564.1999999999998</v>
      </c>
    </row>
    <row r="59" spans="1:24">
      <c r="A59" s="2" t="s">
        <v>127</v>
      </c>
      <c r="B59" s="1" t="s">
        <v>128</v>
      </c>
      <c r="C59" s="14">
        <v>880.02</v>
      </c>
      <c r="D59" s="14">
        <v>146.66999999999999</v>
      </c>
      <c r="E59" s="14">
        <v>0</v>
      </c>
      <c r="F59" s="14">
        <v>1736</v>
      </c>
      <c r="G59" s="14">
        <v>0</v>
      </c>
      <c r="H59" s="14">
        <v>0</v>
      </c>
      <c r="I59" s="14">
        <v>2762.69</v>
      </c>
      <c r="J59" s="14">
        <v>0</v>
      </c>
      <c r="K59" s="14">
        <v>0</v>
      </c>
      <c r="L59" s="14">
        <v>0</v>
      </c>
      <c r="M59" s="14">
        <v>334.72</v>
      </c>
      <c r="N59" s="14">
        <v>25.48</v>
      </c>
      <c r="O59" s="14">
        <v>0</v>
      </c>
      <c r="P59" s="14">
        <v>0</v>
      </c>
      <c r="Q59" s="14">
        <v>0</v>
      </c>
      <c r="R59" s="15">
        <v>-0.11</v>
      </c>
      <c r="S59" s="14">
        <v>0</v>
      </c>
      <c r="T59" s="14">
        <v>0</v>
      </c>
      <c r="U59" s="14">
        <v>0</v>
      </c>
      <c r="V59" s="14">
        <v>0</v>
      </c>
      <c r="W59" s="14">
        <v>360.09</v>
      </c>
      <c r="X59" s="14">
        <v>2402.6</v>
      </c>
    </row>
    <row r="60" spans="1:24">
      <c r="A60" s="2" t="s">
        <v>129</v>
      </c>
      <c r="B60" s="1" t="s">
        <v>130</v>
      </c>
      <c r="C60" s="14">
        <v>880.02</v>
      </c>
      <c r="D60" s="14">
        <v>146.66999999999999</v>
      </c>
      <c r="E60" s="14">
        <v>0</v>
      </c>
      <c r="F60" s="14">
        <v>0</v>
      </c>
      <c r="G60" s="14">
        <v>0</v>
      </c>
      <c r="H60" s="14">
        <v>0</v>
      </c>
      <c r="I60" s="14">
        <v>1026.69</v>
      </c>
      <c r="J60" s="14">
        <v>0</v>
      </c>
      <c r="K60" s="14">
        <v>0</v>
      </c>
      <c r="L60" s="15">
        <v>-18.41</v>
      </c>
      <c r="M60" s="14">
        <v>0</v>
      </c>
      <c r="N60" s="14">
        <v>109.46</v>
      </c>
      <c r="O60" s="14">
        <v>0</v>
      </c>
      <c r="P60" s="14">
        <v>0</v>
      </c>
      <c r="Q60" s="14">
        <v>0</v>
      </c>
      <c r="R60" s="15">
        <v>-0.16</v>
      </c>
      <c r="S60" s="14">
        <v>0</v>
      </c>
      <c r="T60" s="14">
        <v>0</v>
      </c>
      <c r="U60" s="14">
        <v>0</v>
      </c>
      <c r="V60" s="14">
        <v>0</v>
      </c>
      <c r="W60" s="14">
        <v>90.89</v>
      </c>
      <c r="X60" s="14">
        <v>935.8</v>
      </c>
    </row>
    <row r="61" spans="1:24">
      <c r="A61" s="2" t="s">
        <v>131</v>
      </c>
      <c r="B61" s="1" t="s">
        <v>132</v>
      </c>
      <c r="C61" s="14">
        <v>880.02</v>
      </c>
      <c r="D61" s="14">
        <v>146.66999999999999</v>
      </c>
      <c r="E61" s="14">
        <v>0</v>
      </c>
      <c r="F61" s="14">
        <v>373.12</v>
      </c>
      <c r="G61" s="14">
        <v>772.35</v>
      </c>
      <c r="H61" s="14">
        <v>220</v>
      </c>
      <c r="I61" s="14">
        <v>2392.16</v>
      </c>
      <c r="J61" s="14">
        <v>0</v>
      </c>
      <c r="K61" s="14">
        <v>205.28</v>
      </c>
      <c r="L61" s="14">
        <v>0</v>
      </c>
      <c r="M61" s="14">
        <v>215.44</v>
      </c>
      <c r="N61" s="14">
        <v>182.58</v>
      </c>
      <c r="O61" s="14">
        <v>0</v>
      </c>
      <c r="P61" s="14">
        <v>205</v>
      </c>
      <c r="Q61" s="14">
        <v>0</v>
      </c>
      <c r="R61" s="14">
        <v>0.06</v>
      </c>
      <c r="S61" s="14">
        <v>0</v>
      </c>
      <c r="T61" s="14">
        <v>0</v>
      </c>
      <c r="U61" s="14">
        <v>0</v>
      </c>
      <c r="V61" s="14">
        <v>0</v>
      </c>
      <c r="W61" s="14">
        <v>808.36</v>
      </c>
      <c r="X61" s="14">
        <v>1583.8</v>
      </c>
    </row>
    <row r="62" spans="1:24">
      <c r="A62" s="2" t="s">
        <v>133</v>
      </c>
      <c r="B62" s="1" t="s">
        <v>134</v>
      </c>
      <c r="C62" s="14">
        <v>666.65</v>
      </c>
      <c r="D62" s="14">
        <v>111.11</v>
      </c>
      <c r="E62" s="14">
        <v>0</v>
      </c>
      <c r="F62" s="14">
        <v>1500</v>
      </c>
      <c r="G62" s="14">
        <v>390.73</v>
      </c>
      <c r="H62" s="14">
        <v>200</v>
      </c>
      <c r="I62" s="14">
        <v>2868.49</v>
      </c>
      <c r="J62" s="14">
        <v>0</v>
      </c>
      <c r="K62" s="14">
        <v>0</v>
      </c>
      <c r="L62" s="14">
        <v>0</v>
      </c>
      <c r="M62" s="14">
        <v>314.60000000000002</v>
      </c>
      <c r="N62" s="14">
        <v>74.73</v>
      </c>
      <c r="O62" s="14">
        <v>0</v>
      </c>
      <c r="P62" s="14">
        <v>0</v>
      </c>
      <c r="Q62" s="14">
        <v>0</v>
      </c>
      <c r="R62" s="15">
        <v>-0.04</v>
      </c>
      <c r="S62" s="14">
        <v>0</v>
      </c>
      <c r="T62" s="14">
        <v>0</v>
      </c>
      <c r="U62" s="14">
        <v>0</v>
      </c>
      <c r="V62" s="14">
        <v>0</v>
      </c>
      <c r="W62" s="14">
        <v>389.29</v>
      </c>
      <c r="X62" s="14">
        <v>2479.1999999999998</v>
      </c>
    </row>
    <row r="63" spans="1:24">
      <c r="A63" s="2" t="s">
        <v>135</v>
      </c>
      <c r="B63" s="1" t="s">
        <v>136</v>
      </c>
      <c r="C63" s="14">
        <v>999.66</v>
      </c>
      <c r="D63" s="14">
        <v>166.61</v>
      </c>
      <c r="E63" s="14">
        <v>0</v>
      </c>
      <c r="F63" s="14">
        <v>5909.15</v>
      </c>
      <c r="G63" s="14">
        <v>0</v>
      </c>
      <c r="H63" s="14">
        <v>0</v>
      </c>
      <c r="I63" s="14">
        <v>7075.42</v>
      </c>
      <c r="J63" s="14">
        <v>0</v>
      </c>
      <c r="K63" s="14">
        <v>0</v>
      </c>
      <c r="L63" s="14">
        <v>0</v>
      </c>
      <c r="M63" s="14">
        <v>1305.45</v>
      </c>
      <c r="N63" s="14">
        <v>98.14</v>
      </c>
      <c r="O63" s="14">
        <v>0</v>
      </c>
      <c r="P63" s="14">
        <v>0</v>
      </c>
      <c r="Q63" s="14">
        <v>0</v>
      </c>
      <c r="R63" s="14">
        <v>0.03</v>
      </c>
      <c r="S63" s="14">
        <v>0</v>
      </c>
      <c r="T63" s="14">
        <v>0</v>
      </c>
      <c r="U63" s="14">
        <v>0</v>
      </c>
      <c r="V63" s="14">
        <v>0</v>
      </c>
      <c r="W63" s="14">
        <v>1403.62</v>
      </c>
      <c r="X63" s="14">
        <v>5671.8</v>
      </c>
    </row>
    <row r="64" spans="1:24">
      <c r="A64" s="2" t="s">
        <v>137</v>
      </c>
      <c r="B64" s="1" t="s">
        <v>138</v>
      </c>
      <c r="C64" s="14">
        <v>880.02</v>
      </c>
      <c r="D64" s="14">
        <v>146.66999999999999</v>
      </c>
      <c r="E64" s="14">
        <v>0</v>
      </c>
      <c r="F64" s="14">
        <v>7952.52</v>
      </c>
      <c r="G64" s="14">
        <v>0</v>
      </c>
      <c r="H64" s="14">
        <v>0</v>
      </c>
      <c r="I64" s="14">
        <v>8979.2099999999991</v>
      </c>
      <c r="J64" s="14">
        <v>0</v>
      </c>
      <c r="K64" s="14">
        <v>0</v>
      </c>
      <c r="L64" s="14">
        <v>0</v>
      </c>
      <c r="M64" s="14">
        <v>1846.6</v>
      </c>
      <c r="N64" s="14">
        <v>80.67</v>
      </c>
      <c r="O64" s="14">
        <v>0</v>
      </c>
      <c r="P64" s="14">
        <v>2512.4699999999998</v>
      </c>
      <c r="Q64" s="14">
        <v>0</v>
      </c>
      <c r="R64" s="15">
        <v>-0.13</v>
      </c>
      <c r="S64" s="14">
        <v>0</v>
      </c>
      <c r="T64" s="14">
        <v>0</v>
      </c>
      <c r="U64" s="14">
        <v>0</v>
      </c>
      <c r="V64" s="14">
        <v>0</v>
      </c>
      <c r="W64" s="14">
        <v>4439.6099999999997</v>
      </c>
      <c r="X64" s="14">
        <v>4539.6000000000004</v>
      </c>
    </row>
    <row r="65" spans="1:24" s="7" customFormat="1">
      <c r="A65" s="17" t="s">
        <v>139</v>
      </c>
      <c r="C65" s="7" t="s">
        <v>140</v>
      </c>
      <c r="D65" s="7" t="s">
        <v>140</v>
      </c>
      <c r="E65" s="7" t="s">
        <v>140</v>
      </c>
      <c r="F65" s="7" t="s">
        <v>140</v>
      </c>
      <c r="G65" s="7" t="s">
        <v>140</v>
      </c>
      <c r="H65" s="7" t="s">
        <v>140</v>
      </c>
      <c r="I65" s="7" t="s">
        <v>140</v>
      </c>
      <c r="J65" s="7" t="s">
        <v>140</v>
      </c>
      <c r="K65" s="7" t="s">
        <v>140</v>
      </c>
      <c r="L65" s="7" t="s">
        <v>140</v>
      </c>
      <c r="M65" s="7" t="s">
        <v>140</v>
      </c>
      <c r="N65" s="7" t="s">
        <v>140</v>
      </c>
      <c r="O65" s="7" t="s">
        <v>140</v>
      </c>
      <c r="P65" s="7" t="s">
        <v>140</v>
      </c>
      <c r="Q65" s="7" t="s">
        <v>140</v>
      </c>
      <c r="R65" s="7" t="s">
        <v>140</v>
      </c>
      <c r="S65" s="7" t="s">
        <v>140</v>
      </c>
      <c r="T65" s="7" t="s">
        <v>140</v>
      </c>
      <c r="U65" s="7" t="s">
        <v>140</v>
      </c>
      <c r="V65" s="7" t="s">
        <v>140</v>
      </c>
      <c r="W65" s="7" t="s">
        <v>140</v>
      </c>
      <c r="X65" s="7" t="s">
        <v>140</v>
      </c>
    </row>
    <row r="66" spans="1:24">
      <c r="C66" s="19">
        <v>63952.82</v>
      </c>
      <c r="D66" s="19">
        <v>10804.88</v>
      </c>
      <c r="E66" s="19">
        <v>801</v>
      </c>
      <c r="F66" s="19">
        <v>136294.12</v>
      </c>
      <c r="G66" s="19">
        <v>5088.68</v>
      </c>
      <c r="H66" s="19">
        <v>1354.5</v>
      </c>
      <c r="I66" s="19">
        <v>218296</v>
      </c>
      <c r="J66" s="19">
        <v>5370.17</v>
      </c>
      <c r="K66" s="19">
        <v>557.84</v>
      </c>
      <c r="L66" s="20">
        <v>-188.49</v>
      </c>
      <c r="M66" s="19">
        <v>37353.82</v>
      </c>
      <c r="N66" s="19">
        <v>5185.1400000000003</v>
      </c>
      <c r="O66" s="19">
        <v>0</v>
      </c>
      <c r="P66" s="19">
        <v>19026.87</v>
      </c>
      <c r="Q66" s="19">
        <v>0</v>
      </c>
      <c r="R66" s="20">
        <v>-1.2</v>
      </c>
      <c r="S66" s="19">
        <v>1947.68</v>
      </c>
      <c r="T66" s="19">
        <v>0</v>
      </c>
      <c r="U66" s="19">
        <v>1300</v>
      </c>
      <c r="V66" s="19">
        <v>1241.3699999999999</v>
      </c>
      <c r="W66" s="19">
        <v>71793.2</v>
      </c>
      <c r="X66" s="19">
        <v>146502.79999999999</v>
      </c>
    </row>
    <row r="68" spans="1:24">
      <c r="A68" s="12" t="s">
        <v>141</v>
      </c>
    </row>
    <row r="69" spans="1:24">
      <c r="A69" s="2" t="s">
        <v>142</v>
      </c>
      <c r="B69" s="1" t="s">
        <v>143</v>
      </c>
      <c r="C69" s="14">
        <v>572.46</v>
      </c>
      <c r="D69" s="14">
        <v>95.41</v>
      </c>
      <c r="E69" s="14">
        <v>0</v>
      </c>
      <c r="F69" s="14">
        <v>1080.83</v>
      </c>
      <c r="G69" s="14">
        <v>0</v>
      </c>
      <c r="H69" s="14">
        <v>0</v>
      </c>
      <c r="I69" s="14">
        <v>1748.7</v>
      </c>
      <c r="J69" s="14">
        <v>0</v>
      </c>
      <c r="K69" s="14">
        <v>0</v>
      </c>
      <c r="L69" s="14">
        <v>0</v>
      </c>
      <c r="M69" s="14">
        <v>144.01</v>
      </c>
      <c r="N69" s="14">
        <v>75.37</v>
      </c>
      <c r="O69" s="14">
        <v>17.489999999999998</v>
      </c>
      <c r="P69" s="14">
        <v>0</v>
      </c>
      <c r="Q69" s="14">
        <v>85.69</v>
      </c>
      <c r="R69" s="14">
        <v>7.0000000000000007E-2</v>
      </c>
      <c r="S69" s="14">
        <v>0</v>
      </c>
      <c r="T69" s="14">
        <v>0</v>
      </c>
      <c r="U69" s="14">
        <v>0</v>
      </c>
      <c r="V69" s="14">
        <v>134.66999999999999</v>
      </c>
      <c r="W69" s="14">
        <v>457.3</v>
      </c>
      <c r="X69" s="14">
        <v>1291.4000000000001</v>
      </c>
    </row>
    <row r="70" spans="1:24">
      <c r="A70" s="2" t="s">
        <v>144</v>
      </c>
      <c r="B70" s="1" t="s">
        <v>145</v>
      </c>
      <c r="C70" s="14">
        <v>537.54</v>
      </c>
      <c r="D70" s="14">
        <v>89.59</v>
      </c>
      <c r="E70" s="14">
        <v>0</v>
      </c>
      <c r="F70" s="14">
        <v>4509.37</v>
      </c>
      <c r="G70" s="14">
        <v>0</v>
      </c>
      <c r="H70" s="14">
        <v>0</v>
      </c>
      <c r="I70" s="14">
        <v>5136.5</v>
      </c>
      <c r="J70" s="14">
        <v>0</v>
      </c>
      <c r="K70" s="14">
        <v>0</v>
      </c>
      <c r="L70" s="14">
        <v>0</v>
      </c>
      <c r="M70" s="14">
        <v>849.41</v>
      </c>
      <c r="N70" s="14">
        <v>176.34</v>
      </c>
      <c r="O70" s="14">
        <v>51.37</v>
      </c>
      <c r="P70" s="14">
        <v>0</v>
      </c>
      <c r="Q70" s="14">
        <v>251.69</v>
      </c>
      <c r="R70" s="14">
        <v>0.09</v>
      </c>
      <c r="S70" s="14">
        <v>0</v>
      </c>
      <c r="T70" s="14">
        <v>0</v>
      </c>
      <c r="U70" s="14">
        <v>0</v>
      </c>
      <c r="V70" s="14">
        <v>0</v>
      </c>
      <c r="W70" s="14">
        <v>1328.9</v>
      </c>
      <c r="X70" s="14">
        <v>3807.6</v>
      </c>
    </row>
    <row r="71" spans="1:24">
      <c r="A71" s="2" t="s">
        <v>146</v>
      </c>
      <c r="B71" s="1" t="s">
        <v>147</v>
      </c>
      <c r="C71" s="14">
        <v>633.41999999999996</v>
      </c>
      <c r="D71" s="14">
        <v>105.57</v>
      </c>
      <c r="E71" s="14">
        <v>0</v>
      </c>
      <c r="F71" s="14">
        <v>4605.17</v>
      </c>
      <c r="G71" s="14">
        <v>0</v>
      </c>
      <c r="H71" s="14">
        <v>0</v>
      </c>
      <c r="I71" s="14">
        <v>5344.16</v>
      </c>
      <c r="J71" s="14">
        <v>0</v>
      </c>
      <c r="K71" s="14">
        <v>0</v>
      </c>
      <c r="L71" s="14">
        <v>0</v>
      </c>
      <c r="M71" s="14">
        <v>898.25</v>
      </c>
      <c r="N71" s="14">
        <v>18.350000000000001</v>
      </c>
      <c r="O71" s="14">
        <v>0</v>
      </c>
      <c r="P71" s="14">
        <v>0</v>
      </c>
      <c r="Q71" s="14">
        <v>0</v>
      </c>
      <c r="R71" s="15">
        <v>-0.04</v>
      </c>
      <c r="S71" s="14">
        <v>0</v>
      </c>
      <c r="T71" s="14">
        <v>0</v>
      </c>
      <c r="U71" s="14">
        <v>0</v>
      </c>
      <c r="V71" s="14">
        <v>0</v>
      </c>
      <c r="W71" s="14">
        <v>916.56</v>
      </c>
      <c r="X71" s="14">
        <v>4427.6000000000004</v>
      </c>
    </row>
    <row r="72" spans="1:24">
      <c r="A72" s="2" t="s">
        <v>148</v>
      </c>
      <c r="B72" s="1" t="s">
        <v>149</v>
      </c>
      <c r="C72" s="14">
        <v>537.54</v>
      </c>
      <c r="D72" s="14">
        <v>89.59</v>
      </c>
      <c r="E72" s="14">
        <v>0</v>
      </c>
      <c r="F72" s="14">
        <v>2102.11</v>
      </c>
      <c r="G72" s="14">
        <v>0</v>
      </c>
      <c r="H72" s="14">
        <v>0</v>
      </c>
      <c r="I72" s="14">
        <v>2729.24</v>
      </c>
      <c r="J72" s="14">
        <v>0</v>
      </c>
      <c r="K72" s="14">
        <v>0</v>
      </c>
      <c r="L72" s="14">
        <v>0</v>
      </c>
      <c r="M72" s="14">
        <v>327.58</v>
      </c>
      <c r="N72" s="14">
        <v>82.78</v>
      </c>
      <c r="O72" s="14">
        <v>27.29</v>
      </c>
      <c r="P72" s="14">
        <v>0</v>
      </c>
      <c r="Q72" s="14">
        <v>133.72999999999999</v>
      </c>
      <c r="R72" s="14">
        <v>0.08</v>
      </c>
      <c r="S72" s="14">
        <v>0</v>
      </c>
      <c r="T72" s="14">
        <v>0</v>
      </c>
      <c r="U72" s="14">
        <v>300</v>
      </c>
      <c r="V72" s="14">
        <v>275.38</v>
      </c>
      <c r="W72" s="14">
        <v>1146.8399999999999</v>
      </c>
      <c r="X72" s="14">
        <v>1582.4</v>
      </c>
    </row>
    <row r="73" spans="1:24">
      <c r="A73" s="2" t="s">
        <v>150</v>
      </c>
      <c r="B73" s="1" t="s">
        <v>151</v>
      </c>
      <c r="C73" s="14">
        <v>480.24</v>
      </c>
      <c r="D73" s="14">
        <v>80.040000000000006</v>
      </c>
      <c r="E73" s="14">
        <v>0</v>
      </c>
      <c r="F73" s="14">
        <v>853.86</v>
      </c>
      <c r="G73" s="14">
        <v>0</v>
      </c>
      <c r="H73" s="14">
        <v>0</v>
      </c>
      <c r="I73" s="14">
        <v>1414.14</v>
      </c>
      <c r="J73" s="14">
        <v>0</v>
      </c>
      <c r="K73" s="14">
        <v>0</v>
      </c>
      <c r="L73" s="14">
        <v>0</v>
      </c>
      <c r="M73" s="14">
        <v>37.46</v>
      </c>
      <c r="N73" s="14">
        <v>35.340000000000003</v>
      </c>
      <c r="O73" s="14">
        <v>14.14</v>
      </c>
      <c r="P73" s="14">
        <v>0</v>
      </c>
      <c r="Q73" s="14">
        <v>69.290000000000006</v>
      </c>
      <c r="R73" s="15">
        <v>-0.09</v>
      </c>
      <c r="S73" s="14">
        <v>0</v>
      </c>
      <c r="T73" s="14">
        <v>0</v>
      </c>
      <c r="U73" s="14">
        <v>0</v>
      </c>
      <c r="V73" s="14">
        <v>0</v>
      </c>
      <c r="W73" s="14">
        <v>156.13999999999999</v>
      </c>
      <c r="X73" s="14">
        <v>1258</v>
      </c>
    </row>
    <row r="74" spans="1:24">
      <c r="A74" s="2" t="s">
        <v>152</v>
      </c>
      <c r="B74" s="1" t="s">
        <v>153</v>
      </c>
      <c r="C74" s="14">
        <v>480.24</v>
      </c>
      <c r="D74" s="14">
        <v>80.040000000000006</v>
      </c>
      <c r="E74" s="14">
        <v>0</v>
      </c>
      <c r="F74" s="14">
        <v>3679.98</v>
      </c>
      <c r="G74" s="14">
        <v>0</v>
      </c>
      <c r="H74" s="14">
        <v>0</v>
      </c>
      <c r="I74" s="14">
        <v>4240.26</v>
      </c>
      <c r="J74" s="14">
        <v>0</v>
      </c>
      <c r="K74" s="14">
        <v>0</v>
      </c>
      <c r="L74" s="14">
        <v>0</v>
      </c>
      <c r="M74" s="14">
        <v>650.33000000000004</v>
      </c>
      <c r="N74" s="14">
        <v>109.4</v>
      </c>
      <c r="O74" s="14">
        <v>42.4</v>
      </c>
      <c r="P74" s="14">
        <v>0</v>
      </c>
      <c r="Q74" s="14">
        <v>207.77</v>
      </c>
      <c r="R74" s="15">
        <v>-0.04</v>
      </c>
      <c r="S74" s="14">
        <v>0</v>
      </c>
      <c r="T74" s="14">
        <v>0</v>
      </c>
      <c r="U74" s="14">
        <v>700</v>
      </c>
      <c r="V74" s="14">
        <v>0</v>
      </c>
      <c r="W74" s="14">
        <v>1709.86</v>
      </c>
      <c r="X74" s="14">
        <v>2530.4</v>
      </c>
    </row>
    <row r="75" spans="1:24">
      <c r="A75" s="2" t="s">
        <v>154</v>
      </c>
      <c r="B75" s="1" t="s">
        <v>155</v>
      </c>
      <c r="C75" s="14">
        <v>633.6</v>
      </c>
      <c r="D75" s="14">
        <v>105.6</v>
      </c>
      <c r="E75" s="14">
        <v>0</v>
      </c>
      <c r="F75" s="14">
        <v>2095.37</v>
      </c>
      <c r="G75" s="14">
        <v>0</v>
      </c>
      <c r="H75" s="14">
        <v>0</v>
      </c>
      <c r="I75" s="14">
        <v>2834.57</v>
      </c>
      <c r="J75" s="14">
        <v>0</v>
      </c>
      <c r="K75" s="14">
        <v>0</v>
      </c>
      <c r="L75" s="14">
        <v>0</v>
      </c>
      <c r="M75" s="14">
        <v>350.07</v>
      </c>
      <c r="N75" s="14">
        <v>75.56</v>
      </c>
      <c r="O75" s="14">
        <v>0</v>
      </c>
      <c r="P75" s="14">
        <v>0</v>
      </c>
      <c r="Q75" s="14">
        <v>0</v>
      </c>
      <c r="R75" s="15">
        <v>-0.06</v>
      </c>
      <c r="S75" s="14">
        <v>0</v>
      </c>
      <c r="T75" s="14">
        <v>0</v>
      </c>
      <c r="U75" s="14">
        <v>0</v>
      </c>
      <c r="V75" s="14">
        <v>0</v>
      </c>
      <c r="W75" s="14">
        <v>425.57</v>
      </c>
      <c r="X75" s="14">
        <v>2409</v>
      </c>
    </row>
    <row r="76" spans="1:24">
      <c r="A76" s="2" t="s">
        <v>156</v>
      </c>
      <c r="B76" s="1" t="s">
        <v>157</v>
      </c>
      <c r="C76" s="14">
        <v>480.24</v>
      </c>
      <c r="D76" s="14">
        <v>80.040000000000006</v>
      </c>
      <c r="E76" s="14">
        <v>0</v>
      </c>
      <c r="F76" s="14">
        <v>860.18</v>
      </c>
      <c r="G76" s="14">
        <v>0</v>
      </c>
      <c r="H76" s="14">
        <v>0</v>
      </c>
      <c r="I76" s="14">
        <v>1420.46</v>
      </c>
      <c r="J76" s="14">
        <v>0</v>
      </c>
      <c r="K76" s="14">
        <v>0</v>
      </c>
      <c r="L76" s="14">
        <v>0</v>
      </c>
      <c r="M76" s="14">
        <v>38.15</v>
      </c>
      <c r="N76" s="14">
        <v>26.49</v>
      </c>
      <c r="O76" s="14">
        <v>14.2</v>
      </c>
      <c r="P76" s="14">
        <v>0</v>
      </c>
      <c r="Q76" s="14">
        <v>69.599999999999994</v>
      </c>
      <c r="R76" s="14">
        <v>0.02</v>
      </c>
      <c r="S76" s="14">
        <v>0</v>
      </c>
      <c r="T76" s="14">
        <v>0</v>
      </c>
      <c r="U76" s="14">
        <v>0</v>
      </c>
      <c r="V76" s="14">
        <v>0</v>
      </c>
      <c r="W76" s="14">
        <v>148.46</v>
      </c>
      <c r="X76" s="14">
        <v>1272</v>
      </c>
    </row>
    <row r="77" spans="1:24">
      <c r="A77" s="2" t="s">
        <v>158</v>
      </c>
      <c r="B77" s="1" t="s">
        <v>159</v>
      </c>
      <c r="C77" s="14">
        <v>633.41999999999996</v>
      </c>
      <c r="D77" s="14">
        <v>105.57</v>
      </c>
      <c r="E77" s="14">
        <v>0</v>
      </c>
      <c r="F77" s="14">
        <v>2173.94</v>
      </c>
      <c r="G77" s="14">
        <v>0</v>
      </c>
      <c r="H77" s="14">
        <v>0</v>
      </c>
      <c r="I77" s="14">
        <v>2912.93</v>
      </c>
      <c r="J77" s="14">
        <v>0</v>
      </c>
      <c r="K77" s="14">
        <v>0</v>
      </c>
      <c r="L77" s="14">
        <v>0</v>
      </c>
      <c r="M77" s="14">
        <v>366.81</v>
      </c>
      <c r="N77" s="14">
        <v>69.489999999999995</v>
      </c>
      <c r="O77" s="14">
        <v>0</v>
      </c>
      <c r="P77" s="14">
        <v>0</v>
      </c>
      <c r="Q77" s="14">
        <v>0</v>
      </c>
      <c r="R77" s="15">
        <v>-0.17</v>
      </c>
      <c r="S77" s="14">
        <v>0</v>
      </c>
      <c r="T77" s="14">
        <v>0</v>
      </c>
      <c r="U77" s="14">
        <v>150</v>
      </c>
      <c r="V77" s="14">
        <v>0</v>
      </c>
      <c r="W77" s="14">
        <v>586.13</v>
      </c>
      <c r="X77" s="14">
        <v>2326.8000000000002</v>
      </c>
    </row>
    <row r="78" spans="1:24">
      <c r="A78" s="2" t="s">
        <v>160</v>
      </c>
      <c r="B78" s="1" t="s">
        <v>161</v>
      </c>
      <c r="C78" s="14">
        <v>537.54</v>
      </c>
      <c r="D78" s="14">
        <v>89.59</v>
      </c>
      <c r="E78" s="14">
        <v>0</v>
      </c>
      <c r="F78" s="14">
        <v>2444.4699999999998</v>
      </c>
      <c r="G78" s="14">
        <v>0</v>
      </c>
      <c r="H78" s="14">
        <v>0</v>
      </c>
      <c r="I78" s="14">
        <v>3071.6</v>
      </c>
      <c r="J78" s="14">
        <v>0</v>
      </c>
      <c r="K78" s="14">
        <v>0</v>
      </c>
      <c r="L78" s="14">
        <v>0</v>
      </c>
      <c r="M78" s="14">
        <v>400.7</v>
      </c>
      <c r="N78" s="14">
        <v>87.79</v>
      </c>
      <c r="O78" s="14">
        <v>30.72</v>
      </c>
      <c r="P78" s="14">
        <v>0</v>
      </c>
      <c r="Q78" s="14">
        <v>150.51</v>
      </c>
      <c r="R78" s="14">
        <v>7.0000000000000007E-2</v>
      </c>
      <c r="S78" s="14">
        <v>0</v>
      </c>
      <c r="T78" s="14">
        <v>0</v>
      </c>
      <c r="U78" s="14">
        <v>500</v>
      </c>
      <c r="V78" s="14">
        <v>199.21</v>
      </c>
      <c r="W78" s="14">
        <v>1369</v>
      </c>
      <c r="X78" s="14">
        <v>1702.6</v>
      </c>
    </row>
    <row r="79" spans="1:24">
      <c r="A79" s="2" t="s">
        <v>162</v>
      </c>
      <c r="B79" s="1" t="s">
        <v>163</v>
      </c>
      <c r="C79" s="14">
        <v>537.54</v>
      </c>
      <c r="D79" s="14">
        <v>89.59</v>
      </c>
      <c r="E79" s="14">
        <v>0</v>
      </c>
      <c r="F79" s="14">
        <v>4974.51</v>
      </c>
      <c r="G79" s="14">
        <v>3343.4</v>
      </c>
      <c r="H79" s="14">
        <v>0</v>
      </c>
      <c r="I79" s="14">
        <v>8945.0400000000009</v>
      </c>
      <c r="J79" s="14">
        <v>0</v>
      </c>
      <c r="K79" s="14">
        <v>0</v>
      </c>
      <c r="L79" s="14">
        <v>0</v>
      </c>
      <c r="M79" s="14">
        <v>1836.35</v>
      </c>
      <c r="N79" s="14">
        <v>160.87</v>
      </c>
      <c r="O79" s="14">
        <v>89.45</v>
      </c>
      <c r="P79" s="14">
        <v>0</v>
      </c>
      <c r="Q79" s="14">
        <v>438.31</v>
      </c>
      <c r="R79" s="15">
        <v>-0.14000000000000001</v>
      </c>
      <c r="S79" s="14">
        <v>0</v>
      </c>
      <c r="T79" s="14">
        <v>0</v>
      </c>
      <c r="U79" s="14">
        <v>1000</v>
      </c>
      <c r="V79" s="14">
        <v>0</v>
      </c>
      <c r="W79" s="14">
        <v>3524.84</v>
      </c>
      <c r="X79" s="14">
        <v>5420.2</v>
      </c>
    </row>
    <row r="80" spans="1:24">
      <c r="A80" s="2" t="s">
        <v>164</v>
      </c>
      <c r="B80" s="1" t="s">
        <v>165</v>
      </c>
      <c r="C80" s="14">
        <v>480.24</v>
      </c>
      <c r="D80" s="14">
        <v>80.040000000000006</v>
      </c>
      <c r="E80" s="14">
        <v>0</v>
      </c>
      <c r="F80" s="14">
        <v>2874.05</v>
      </c>
      <c r="G80" s="14">
        <v>0</v>
      </c>
      <c r="H80" s="14">
        <v>0</v>
      </c>
      <c r="I80" s="14">
        <v>3434.33</v>
      </c>
      <c r="J80" s="14">
        <v>0</v>
      </c>
      <c r="K80" s="14">
        <v>0</v>
      </c>
      <c r="L80" s="14">
        <v>0</v>
      </c>
      <c r="M80" s="14">
        <v>478.18</v>
      </c>
      <c r="N80" s="14">
        <v>54.63</v>
      </c>
      <c r="O80" s="14">
        <v>34.340000000000003</v>
      </c>
      <c r="P80" s="14">
        <v>0</v>
      </c>
      <c r="Q80" s="14">
        <v>168.28</v>
      </c>
      <c r="R80" s="15">
        <v>-0.1</v>
      </c>
      <c r="S80" s="14">
        <v>0</v>
      </c>
      <c r="T80" s="14">
        <v>0</v>
      </c>
      <c r="U80" s="14">
        <v>0</v>
      </c>
      <c r="V80" s="14">
        <v>0</v>
      </c>
      <c r="W80" s="14">
        <v>735.33</v>
      </c>
      <c r="X80" s="14">
        <v>2699</v>
      </c>
    </row>
    <row r="81" spans="1:24">
      <c r="A81" s="2" t="s">
        <v>166</v>
      </c>
      <c r="B81" s="1" t="s">
        <v>167</v>
      </c>
      <c r="C81" s="14">
        <v>480.24</v>
      </c>
      <c r="D81" s="14">
        <v>80.040000000000006</v>
      </c>
      <c r="E81" s="14">
        <v>0</v>
      </c>
      <c r="F81" s="14">
        <v>469.69</v>
      </c>
      <c r="G81" s="14">
        <v>0</v>
      </c>
      <c r="H81" s="14">
        <v>0</v>
      </c>
      <c r="I81" s="14">
        <v>1029.97</v>
      </c>
      <c r="J81" s="14">
        <v>0</v>
      </c>
      <c r="K81" s="14">
        <v>0</v>
      </c>
      <c r="L81" s="15">
        <v>-18.059999999999999</v>
      </c>
      <c r="M81" s="14">
        <v>0</v>
      </c>
      <c r="N81" s="14">
        <v>31.1</v>
      </c>
      <c r="O81" s="14">
        <v>10.3</v>
      </c>
      <c r="P81" s="14">
        <v>0</v>
      </c>
      <c r="Q81" s="14">
        <v>50.47</v>
      </c>
      <c r="R81" s="15">
        <v>-0.04</v>
      </c>
      <c r="S81" s="14">
        <v>0</v>
      </c>
      <c r="T81" s="14">
        <v>0</v>
      </c>
      <c r="U81" s="14">
        <v>0</v>
      </c>
      <c r="V81" s="14">
        <v>0</v>
      </c>
      <c r="W81" s="14">
        <v>73.77</v>
      </c>
      <c r="X81" s="14">
        <v>956.2</v>
      </c>
    </row>
    <row r="82" spans="1:24">
      <c r="A82" s="2" t="s">
        <v>168</v>
      </c>
      <c r="B82" s="1" t="s">
        <v>169</v>
      </c>
      <c r="C82" s="14">
        <v>480.24</v>
      </c>
      <c r="D82" s="14">
        <v>80.040000000000006</v>
      </c>
      <c r="E82" s="14">
        <v>0</v>
      </c>
      <c r="F82" s="14">
        <v>519.23</v>
      </c>
      <c r="G82" s="14">
        <v>0</v>
      </c>
      <c r="H82" s="14">
        <v>0</v>
      </c>
      <c r="I82" s="14">
        <v>1079.51</v>
      </c>
      <c r="J82" s="14">
        <v>0</v>
      </c>
      <c r="K82" s="14">
        <v>0</v>
      </c>
      <c r="L82" s="15">
        <v>-12.67</v>
      </c>
      <c r="M82" s="14">
        <v>0</v>
      </c>
      <c r="N82" s="14">
        <v>27.19</v>
      </c>
      <c r="O82" s="14">
        <v>10.8</v>
      </c>
      <c r="P82" s="14">
        <v>0</v>
      </c>
      <c r="Q82" s="14">
        <v>52.9</v>
      </c>
      <c r="R82" s="14">
        <v>0.09</v>
      </c>
      <c r="S82" s="14">
        <v>0</v>
      </c>
      <c r="T82" s="14">
        <v>0</v>
      </c>
      <c r="U82" s="14">
        <v>0</v>
      </c>
      <c r="V82" s="14">
        <v>0</v>
      </c>
      <c r="W82" s="14">
        <v>78.31</v>
      </c>
      <c r="X82" s="14">
        <v>1001.2</v>
      </c>
    </row>
    <row r="83" spans="1:24">
      <c r="A83" s="2" t="s">
        <v>170</v>
      </c>
      <c r="B83" s="1" t="s">
        <v>171</v>
      </c>
      <c r="C83" s="14">
        <v>633.6</v>
      </c>
      <c r="D83" s="14">
        <v>105.6</v>
      </c>
      <c r="E83" s="14">
        <v>0</v>
      </c>
      <c r="F83" s="14">
        <v>2311.4499999999998</v>
      </c>
      <c r="G83" s="14">
        <v>0</v>
      </c>
      <c r="H83" s="14">
        <v>0</v>
      </c>
      <c r="I83" s="14">
        <v>3050.65</v>
      </c>
      <c r="J83" s="14">
        <v>0</v>
      </c>
      <c r="K83" s="14">
        <v>0</v>
      </c>
      <c r="L83" s="14">
        <v>0</v>
      </c>
      <c r="M83" s="14">
        <v>396.23</v>
      </c>
      <c r="N83" s="14">
        <v>103.77</v>
      </c>
      <c r="O83" s="14">
        <v>0</v>
      </c>
      <c r="P83" s="14">
        <v>0</v>
      </c>
      <c r="Q83" s="14">
        <v>0</v>
      </c>
      <c r="R83" s="15">
        <v>-0.15</v>
      </c>
      <c r="S83" s="14">
        <v>0</v>
      </c>
      <c r="T83" s="14">
        <v>0</v>
      </c>
      <c r="U83" s="14">
        <v>0</v>
      </c>
      <c r="V83" s="14">
        <v>0</v>
      </c>
      <c r="W83" s="14">
        <v>499.85</v>
      </c>
      <c r="X83" s="14">
        <v>2550.8000000000002</v>
      </c>
    </row>
    <row r="84" spans="1:24">
      <c r="A84" s="2" t="s">
        <v>172</v>
      </c>
      <c r="B84" s="1" t="s">
        <v>173</v>
      </c>
      <c r="C84" s="14">
        <v>633.66</v>
      </c>
      <c r="D84" s="14">
        <v>105.61</v>
      </c>
      <c r="E84" s="14">
        <v>0</v>
      </c>
      <c r="F84" s="14">
        <v>1769.63</v>
      </c>
      <c r="G84" s="14">
        <v>0</v>
      </c>
      <c r="H84" s="14">
        <v>0</v>
      </c>
      <c r="I84" s="14">
        <v>2508.9</v>
      </c>
      <c r="J84" s="14">
        <v>0</v>
      </c>
      <c r="K84" s="14">
        <v>0</v>
      </c>
      <c r="L84" s="14">
        <v>0</v>
      </c>
      <c r="M84" s="14">
        <v>280.51</v>
      </c>
      <c r="N84" s="14">
        <v>52.61</v>
      </c>
      <c r="O84" s="14">
        <v>0</v>
      </c>
      <c r="P84" s="14">
        <v>0</v>
      </c>
      <c r="Q84" s="14">
        <v>0</v>
      </c>
      <c r="R84" s="15">
        <v>-0.02</v>
      </c>
      <c r="S84" s="14">
        <v>0</v>
      </c>
      <c r="T84" s="14">
        <v>0</v>
      </c>
      <c r="U84" s="14">
        <v>0</v>
      </c>
      <c r="V84" s="14">
        <v>0</v>
      </c>
      <c r="W84" s="14">
        <v>333.1</v>
      </c>
      <c r="X84" s="14">
        <v>2175.8000000000002</v>
      </c>
    </row>
    <row r="85" spans="1:24">
      <c r="A85" s="2" t="s">
        <v>174</v>
      </c>
      <c r="B85" s="1" t="s">
        <v>175</v>
      </c>
      <c r="C85" s="14">
        <v>633.6</v>
      </c>
      <c r="D85" s="14">
        <v>105.6</v>
      </c>
      <c r="E85" s="14">
        <v>0</v>
      </c>
      <c r="F85" s="14">
        <v>1621.05</v>
      </c>
      <c r="G85" s="14">
        <v>0</v>
      </c>
      <c r="H85" s="14">
        <v>0</v>
      </c>
      <c r="I85" s="14">
        <v>2360.25</v>
      </c>
      <c r="J85" s="14">
        <v>0</v>
      </c>
      <c r="K85" s="14">
        <v>364.07</v>
      </c>
      <c r="L85" s="14">
        <v>0</v>
      </c>
      <c r="M85" s="14">
        <v>249.14</v>
      </c>
      <c r="N85" s="14">
        <v>18.350000000000001</v>
      </c>
      <c r="O85" s="14">
        <v>0</v>
      </c>
      <c r="P85" s="14">
        <v>0</v>
      </c>
      <c r="Q85" s="14">
        <v>0</v>
      </c>
      <c r="R85" s="14">
        <v>0.09</v>
      </c>
      <c r="S85" s="14">
        <v>0</v>
      </c>
      <c r="T85" s="14">
        <v>0</v>
      </c>
      <c r="U85" s="14">
        <v>0</v>
      </c>
      <c r="V85" s="14">
        <v>0</v>
      </c>
      <c r="W85" s="14">
        <v>631.65</v>
      </c>
      <c r="X85" s="14">
        <v>1728.6</v>
      </c>
    </row>
    <row r="86" spans="1:24">
      <c r="A86" s="2" t="s">
        <v>176</v>
      </c>
      <c r="B86" s="1" t="s">
        <v>177</v>
      </c>
      <c r="C86" s="14">
        <v>633.6</v>
      </c>
      <c r="D86" s="14">
        <v>105.6</v>
      </c>
      <c r="E86" s="14">
        <v>0</v>
      </c>
      <c r="F86" s="14">
        <v>829.2</v>
      </c>
      <c r="G86" s="14">
        <v>0</v>
      </c>
      <c r="H86" s="14">
        <v>0</v>
      </c>
      <c r="I86" s="14">
        <v>1568.4</v>
      </c>
      <c r="J86" s="14">
        <v>0</v>
      </c>
      <c r="K86" s="14">
        <v>0</v>
      </c>
      <c r="L86" s="14">
        <v>0</v>
      </c>
      <c r="M86" s="14">
        <v>63.71</v>
      </c>
      <c r="N86" s="14">
        <v>18.350000000000001</v>
      </c>
      <c r="O86" s="14">
        <v>0</v>
      </c>
      <c r="P86" s="14">
        <v>0</v>
      </c>
      <c r="Q86" s="14">
        <v>0</v>
      </c>
      <c r="R86" s="15">
        <v>-0.06</v>
      </c>
      <c r="S86" s="14">
        <v>0</v>
      </c>
      <c r="T86" s="14">
        <v>0</v>
      </c>
      <c r="U86" s="14">
        <v>0</v>
      </c>
      <c r="V86" s="14">
        <v>0</v>
      </c>
      <c r="W86" s="14">
        <v>82</v>
      </c>
      <c r="X86" s="14">
        <v>1486.4</v>
      </c>
    </row>
    <row r="87" spans="1:24">
      <c r="A87" s="2" t="s">
        <v>178</v>
      </c>
      <c r="B87" s="1" t="s">
        <v>179</v>
      </c>
      <c r="C87" s="14">
        <v>480.24</v>
      </c>
      <c r="D87" s="14">
        <v>80.040000000000006</v>
      </c>
      <c r="E87" s="14">
        <v>0</v>
      </c>
      <c r="F87" s="14">
        <v>2672.07</v>
      </c>
      <c r="G87" s="14">
        <v>0</v>
      </c>
      <c r="H87" s="14">
        <v>0</v>
      </c>
      <c r="I87" s="14">
        <v>3232.35</v>
      </c>
      <c r="J87" s="14">
        <v>0</v>
      </c>
      <c r="K87" s="14">
        <v>0</v>
      </c>
      <c r="L87" s="14">
        <v>0</v>
      </c>
      <c r="M87" s="14">
        <v>435.04</v>
      </c>
      <c r="N87" s="14">
        <v>59.9</v>
      </c>
      <c r="O87" s="14">
        <v>32.32</v>
      </c>
      <c r="P87" s="14">
        <v>0</v>
      </c>
      <c r="Q87" s="14">
        <v>158.38999999999999</v>
      </c>
      <c r="R87" s="15">
        <v>-0.1</v>
      </c>
      <c r="S87" s="14">
        <v>0</v>
      </c>
      <c r="T87" s="14">
        <v>0</v>
      </c>
      <c r="U87" s="14">
        <v>300</v>
      </c>
      <c r="V87" s="14">
        <v>200</v>
      </c>
      <c r="W87" s="14">
        <v>1185.55</v>
      </c>
      <c r="X87" s="14">
        <v>2046.8</v>
      </c>
    </row>
    <row r="88" spans="1:24">
      <c r="A88" s="2" t="s">
        <v>180</v>
      </c>
      <c r="B88" s="1" t="s">
        <v>181</v>
      </c>
      <c r="C88" s="14">
        <v>537.54</v>
      </c>
      <c r="D88" s="14">
        <v>89.59</v>
      </c>
      <c r="E88" s="14">
        <v>0</v>
      </c>
      <c r="F88" s="14">
        <v>2711.01</v>
      </c>
      <c r="G88" s="14">
        <v>0</v>
      </c>
      <c r="H88" s="14">
        <v>0</v>
      </c>
      <c r="I88" s="14">
        <v>3338.14</v>
      </c>
      <c r="J88" s="14">
        <v>0</v>
      </c>
      <c r="K88" s="14">
        <v>0</v>
      </c>
      <c r="L88" s="14">
        <v>0</v>
      </c>
      <c r="M88" s="14">
        <v>457.64</v>
      </c>
      <c r="N88" s="14">
        <v>89.87</v>
      </c>
      <c r="O88" s="14">
        <v>33.380000000000003</v>
      </c>
      <c r="P88" s="14">
        <v>0</v>
      </c>
      <c r="Q88" s="14">
        <v>163.57</v>
      </c>
      <c r="R88" s="14">
        <v>0.05</v>
      </c>
      <c r="S88" s="14">
        <v>0</v>
      </c>
      <c r="T88" s="14">
        <v>0</v>
      </c>
      <c r="U88" s="14">
        <v>0</v>
      </c>
      <c r="V88" s="14">
        <v>246.63</v>
      </c>
      <c r="W88" s="14">
        <v>991.14</v>
      </c>
      <c r="X88" s="14">
        <v>2347</v>
      </c>
    </row>
    <row r="89" spans="1:24">
      <c r="A89" s="2" t="s">
        <v>182</v>
      </c>
      <c r="B89" s="1" t="s">
        <v>183</v>
      </c>
      <c r="C89" s="14">
        <v>480.24</v>
      </c>
      <c r="D89" s="14">
        <v>80.040000000000006</v>
      </c>
      <c r="E89" s="14">
        <v>0</v>
      </c>
      <c r="F89" s="14">
        <v>4865.17</v>
      </c>
      <c r="G89" s="14">
        <v>0</v>
      </c>
      <c r="H89" s="14">
        <v>0</v>
      </c>
      <c r="I89" s="14">
        <v>5425.45</v>
      </c>
      <c r="J89" s="14">
        <v>0</v>
      </c>
      <c r="K89" s="14">
        <v>0</v>
      </c>
      <c r="L89" s="14">
        <v>0</v>
      </c>
      <c r="M89" s="14">
        <v>917.37</v>
      </c>
      <c r="N89" s="14">
        <v>114.22</v>
      </c>
      <c r="O89" s="14">
        <v>0</v>
      </c>
      <c r="P89" s="14">
        <v>0</v>
      </c>
      <c r="Q89" s="14">
        <v>0</v>
      </c>
      <c r="R89" s="14">
        <v>0.06</v>
      </c>
      <c r="S89" s="14">
        <v>0</v>
      </c>
      <c r="T89" s="14">
        <v>0</v>
      </c>
      <c r="U89" s="14">
        <v>0</v>
      </c>
      <c r="V89" s="14">
        <v>0</v>
      </c>
      <c r="W89" s="14">
        <v>1031.6500000000001</v>
      </c>
      <c r="X89" s="14">
        <v>4393.8</v>
      </c>
    </row>
    <row r="90" spans="1:24">
      <c r="A90" s="2" t="s">
        <v>184</v>
      </c>
      <c r="B90" s="1" t="s">
        <v>185</v>
      </c>
      <c r="C90" s="14">
        <v>537.54</v>
      </c>
      <c r="D90" s="14">
        <v>89.59</v>
      </c>
      <c r="E90" s="14">
        <v>0</v>
      </c>
      <c r="F90" s="14">
        <v>1961.01</v>
      </c>
      <c r="G90" s="14">
        <v>2751.63</v>
      </c>
      <c r="H90" s="14">
        <v>0</v>
      </c>
      <c r="I90" s="14">
        <v>5339.77</v>
      </c>
      <c r="J90" s="14">
        <v>0</v>
      </c>
      <c r="K90" s="14">
        <v>0</v>
      </c>
      <c r="L90" s="14">
        <v>0</v>
      </c>
      <c r="M90" s="14">
        <v>897.22</v>
      </c>
      <c r="N90" s="14">
        <v>77.77</v>
      </c>
      <c r="O90" s="14">
        <v>53.4</v>
      </c>
      <c r="P90" s="14">
        <v>0</v>
      </c>
      <c r="Q90" s="14">
        <v>261.64999999999998</v>
      </c>
      <c r="R90" s="14">
        <v>0.13</v>
      </c>
      <c r="S90" s="14">
        <v>0</v>
      </c>
      <c r="T90" s="14">
        <v>0</v>
      </c>
      <c r="U90" s="14">
        <v>0</v>
      </c>
      <c r="V90" s="14">
        <v>0</v>
      </c>
      <c r="W90" s="14">
        <v>1290.17</v>
      </c>
      <c r="X90" s="14">
        <v>4049.6</v>
      </c>
    </row>
    <row r="91" spans="1:24">
      <c r="A91" s="2" t="s">
        <v>186</v>
      </c>
      <c r="B91" s="1" t="s">
        <v>187</v>
      </c>
      <c r="C91" s="14">
        <v>633.6</v>
      </c>
      <c r="D91" s="14">
        <v>105.6</v>
      </c>
      <c r="E91" s="14">
        <v>0</v>
      </c>
      <c r="F91" s="14">
        <v>2835.29</v>
      </c>
      <c r="G91" s="14">
        <v>0</v>
      </c>
      <c r="H91" s="14">
        <v>0</v>
      </c>
      <c r="I91" s="14">
        <v>3574.49</v>
      </c>
      <c r="J91" s="14">
        <v>0</v>
      </c>
      <c r="K91" s="14">
        <v>0</v>
      </c>
      <c r="L91" s="14">
        <v>0</v>
      </c>
      <c r="M91" s="14">
        <v>508.12</v>
      </c>
      <c r="N91" s="14">
        <v>123.18</v>
      </c>
      <c r="O91" s="14">
        <v>0</v>
      </c>
      <c r="P91" s="14">
        <v>0</v>
      </c>
      <c r="Q91" s="14">
        <v>0</v>
      </c>
      <c r="R91" s="15">
        <v>-0.01</v>
      </c>
      <c r="S91" s="14">
        <v>0</v>
      </c>
      <c r="T91" s="14">
        <v>0</v>
      </c>
      <c r="U91" s="14">
        <v>0</v>
      </c>
      <c r="V91" s="14">
        <v>0</v>
      </c>
      <c r="W91" s="14">
        <v>631.29</v>
      </c>
      <c r="X91" s="14">
        <v>2943.2</v>
      </c>
    </row>
    <row r="92" spans="1:24">
      <c r="A92" s="2" t="s">
        <v>188</v>
      </c>
      <c r="B92" s="1" t="s">
        <v>189</v>
      </c>
      <c r="C92" s="14">
        <v>480.24</v>
      </c>
      <c r="D92" s="14">
        <v>80.040000000000006</v>
      </c>
      <c r="E92" s="14">
        <v>0</v>
      </c>
      <c r="F92" s="14">
        <v>244.08</v>
      </c>
      <c r="G92" s="14">
        <v>0</v>
      </c>
      <c r="H92" s="14">
        <v>0</v>
      </c>
      <c r="I92" s="14">
        <v>804.36</v>
      </c>
      <c r="J92" s="14">
        <v>0</v>
      </c>
      <c r="K92" s="14">
        <v>0</v>
      </c>
      <c r="L92" s="15">
        <v>-44.08</v>
      </c>
      <c r="M92" s="14">
        <v>0</v>
      </c>
      <c r="N92" s="14">
        <v>38.130000000000003</v>
      </c>
      <c r="O92" s="14">
        <v>8.0399999999999991</v>
      </c>
      <c r="P92" s="14">
        <v>0</v>
      </c>
      <c r="Q92" s="14">
        <v>39.409999999999997</v>
      </c>
      <c r="R92" s="14">
        <v>0.06</v>
      </c>
      <c r="S92" s="14">
        <v>0</v>
      </c>
      <c r="T92" s="14">
        <v>0</v>
      </c>
      <c r="U92" s="14">
        <v>0</v>
      </c>
      <c r="V92" s="14">
        <v>0</v>
      </c>
      <c r="W92" s="14">
        <v>41.56</v>
      </c>
      <c r="X92" s="14">
        <v>762.8</v>
      </c>
    </row>
    <row r="93" spans="1:24">
      <c r="A93" s="2" t="s">
        <v>190</v>
      </c>
      <c r="B93" s="1" t="s">
        <v>191</v>
      </c>
      <c r="C93" s="14">
        <v>1028.58</v>
      </c>
      <c r="D93" s="14">
        <v>171.43</v>
      </c>
      <c r="E93" s="14">
        <v>0</v>
      </c>
      <c r="F93" s="14">
        <v>3129.04</v>
      </c>
      <c r="G93" s="14">
        <v>0</v>
      </c>
      <c r="H93" s="14">
        <v>0</v>
      </c>
      <c r="I93" s="14">
        <v>4329.05</v>
      </c>
      <c r="J93" s="14">
        <v>0</v>
      </c>
      <c r="K93" s="14">
        <v>301.08999999999997</v>
      </c>
      <c r="L93" s="14">
        <v>0</v>
      </c>
      <c r="M93" s="14">
        <v>669.3</v>
      </c>
      <c r="N93" s="14">
        <v>52.93</v>
      </c>
      <c r="O93" s="14">
        <v>0</v>
      </c>
      <c r="P93" s="14">
        <v>0</v>
      </c>
      <c r="Q93" s="14">
        <v>0</v>
      </c>
      <c r="R93" s="15">
        <v>-7.0000000000000007E-2</v>
      </c>
      <c r="S93" s="14">
        <v>0</v>
      </c>
      <c r="T93" s="14">
        <v>0</v>
      </c>
      <c r="U93" s="14">
        <v>0</v>
      </c>
      <c r="V93" s="14">
        <v>0</v>
      </c>
      <c r="W93" s="14">
        <v>1023.25</v>
      </c>
      <c r="X93" s="14">
        <v>3305.8</v>
      </c>
    </row>
    <row r="94" spans="1:24">
      <c r="A94" s="2" t="s">
        <v>192</v>
      </c>
      <c r="B94" s="1" t="s">
        <v>193</v>
      </c>
      <c r="C94" s="14">
        <v>633.41999999999996</v>
      </c>
      <c r="D94" s="14">
        <v>105.57</v>
      </c>
      <c r="E94" s="14">
        <v>0</v>
      </c>
      <c r="F94" s="14">
        <v>1800.94</v>
      </c>
      <c r="G94" s="14">
        <v>0</v>
      </c>
      <c r="H94" s="14">
        <v>0</v>
      </c>
      <c r="I94" s="14">
        <v>2539.9299999999998</v>
      </c>
      <c r="J94" s="14">
        <v>0</v>
      </c>
      <c r="K94" s="14">
        <v>0</v>
      </c>
      <c r="L94" s="14">
        <v>0</v>
      </c>
      <c r="M94" s="14">
        <v>287.14</v>
      </c>
      <c r="N94" s="14">
        <v>18.350000000000001</v>
      </c>
      <c r="O94" s="14">
        <v>0</v>
      </c>
      <c r="P94" s="14">
        <v>0</v>
      </c>
      <c r="Q94" s="14">
        <v>0</v>
      </c>
      <c r="R94" s="14">
        <v>0.04</v>
      </c>
      <c r="S94" s="14">
        <v>0</v>
      </c>
      <c r="T94" s="14">
        <v>0</v>
      </c>
      <c r="U94" s="14">
        <v>0</v>
      </c>
      <c r="V94" s="14">
        <v>0</v>
      </c>
      <c r="W94" s="14">
        <v>305.52999999999997</v>
      </c>
      <c r="X94" s="14">
        <v>2234.4</v>
      </c>
    </row>
    <row r="95" spans="1:24">
      <c r="A95" s="2" t="s">
        <v>194</v>
      </c>
      <c r="B95" s="1" t="s">
        <v>195</v>
      </c>
      <c r="C95" s="14">
        <v>633.6</v>
      </c>
      <c r="D95" s="14">
        <v>105.6</v>
      </c>
      <c r="E95" s="14">
        <v>0</v>
      </c>
      <c r="F95" s="14">
        <v>2380.1999999999998</v>
      </c>
      <c r="G95" s="14">
        <v>0</v>
      </c>
      <c r="H95" s="14">
        <v>0</v>
      </c>
      <c r="I95" s="14">
        <v>3119.4</v>
      </c>
      <c r="J95" s="14">
        <v>0</v>
      </c>
      <c r="K95" s="14">
        <v>0</v>
      </c>
      <c r="L95" s="14">
        <v>0</v>
      </c>
      <c r="M95" s="14">
        <v>410.91</v>
      </c>
      <c r="N95" s="14">
        <v>76.069999999999993</v>
      </c>
      <c r="O95" s="14">
        <v>0</v>
      </c>
      <c r="P95" s="14">
        <v>0</v>
      </c>
      <c r="Q95" s="14">
        <v>0</v>
      </c>
      <c r="R95" s="14">
        <v>0.02</v>
      </c>
      <c r="S95" s="14">
        <v>0</v>
      </c>
      <c r="T95" s="14">
        <v>0</v>
      </c>
      <c r="U95" s="14">
        <v>0</v>
      </c>
      <c r="V95" s="14">
        <v>0</v>
      </c>
      <c r="W95" s="14">
        <v>487</v>
      </c>
      <c r="X95" s="14">
        <v>2632.4</v>
      </c>
    </row>
    <row r="96" spans="1:24">
      <c r="A96" s="2" t="s">
        <v>196</v>
      </c>
      <c r="B96" s="1" t="s">
        <v>197</v>
      </c>
      <c r="C96" s="14">
        <v>537.54</v>
      </c>
      <c r="D96" s="14">
        <v>89.59</v>
      </c>
      <c r="E96" s="14">
        <v>0</v>
      </c>
      <c r="F96" s="14">
        <v>1910.33</v>
      </c>
      <c r="G96" s="14">
        <v>0</v>
      </c>
      <c r="H96" s="14">
        <v>0</v>
      </c>
      <c r="I96" s="14">
        <v>2537.46</v>
      </c>
      <c r="J96" s="14">
        <v>0</v>
      </c>
      <c r="K96" s="14">
        <v>0</v>
      </c>
      <c r="L96" s="14">
        <v>0</v>
      </c>
      <c r="M96" s="14">
        <v>286.61</v>
      </c>
      <c r="N96" s="14">
        <v>44.8</v>
      </c>
      <c r="O96" s="14">
        <v>25.37</v>
      </c>
      <c r="P96" s="14">
        <v>0</v>
      </c>
      <c r="Q96" s="14">
        <v>124.34</v>
      </c>
      <c r="R96" s="14">
        <v>0.03</v>
      </c>
      <c r="S96" s="14">
        <v>0</v>
      </c>
      <c r="T96" s="14">
        <v>0</v>
      </c>
      <c r="U96" s="14">
        <v>0</v>
      </c>
      <c r="V96" s="14">
        <v>236.31</v>
      </c>
      <c r="W96" s="14">
        <v>717.46</v>
      </c>
      <c r="X96" s="14">
        <v>1820</v>
      </c>
    </row>
    <row r="97" spans="1:24">
      <c r="A97" s="2" t="s">
        <v>198</v>
      </c>
      <c r="B97" s="1" t="s">
        <v>199</v>
      </c>
      <c r="C97" s="14">
        <v>480.24</v>
      </c>
      <c r="D97" s="14">
        <v>80.040000000000006</v>
      </c>
      <c r="E97" s="14">
        <v>0</v>
      </c>
      <c r="F97" s="14">
        <v>3004.77</v>
      </c>
      <c r="G97" s="14">
        <v>0</v>
      </c>
      <c r="H97" s="14">
        <v>0</v>
      </c>
      <c r="I97" s="14">
        <v>3565.05</v>
      </c>
      <c r="J97" s="14">
        <v>0</v>
      </c>
      <c r="K97" s="14">
        <v>0</v>
      </c>
      <c r="L97" s="14">
        <v>0</v>
      </c>
      <c r="M97" s="14">
        <v>506.11</v>
      </c>
      <c r="N97" s="14">
        <v>97.72</v>
      </c>
      <c r="O97" s="14">
        <v>35.65</v>
      </c>
      <c r="P97" s="14">
        <v>0</v>
      </c>
      <c r="Q97" s="14">
        <v>174.69</v>
      </c>
      <c r="R97" s="14">
        <v>0.08</v>
      </c>
      <c r="S97" s="14">
        <v>0</v>
      </c>
      <c r="T97" s="14">
        <v>0</v>
      </c>
      <c r="U97" s="14">
        <v>500</v>
      </c>
      <c r="V97" s="14">
        <v>0</v>
      </c>
      <c r="W97" s="14">
        <v>1314.25</v>
      </c>
      <c r="X97" s="14">
        <v>2250.8000000000002</v>
      </c>
    </row>
    <row r="98" spans="1:24">
      <c r="A98" s="2" t="s">
        <v>200</v>
      </c>
      <c r="B98" s="1" t="s">
        <v>201</v>
      </c>
      <c r="C98" s="14">
        <v>633.6</v>
      </c>
      <c r="D98" s="14">
        <v>105.6</v>
      </c>
      <c r="E98" s="14">
        <v>0</v>
      </c>
      <c r="F98" s="14">
        <v>4734.21</v>
      </c>
      <c r="G98" s="14">
        <v>0</v>
      </c>
      <c r="H98" s="14">
        <v>0</v>
      </c>
      <c r="I98" s="14">
        <v>5473.41</v>
      </c>
      <c r="J98" s="14">
        <v>0</v>
      </c>
      <c r="K98" s="14">
        <v>0</v>
      </c>
      <c r="L98" s="14">
        <v>0</v>
      </c>
      <c r="M98" s="14">
        <v>928.65</v>
      </c>
      <c r="N98" s="14">
        <v>144</v>
      </c>
      <c r="O98" s="14">
        <v>0</v>
      </c>
      <c r="P98" s="14">
        <v>0</v>
      </c>
      <c r="Q98" s="14">
        <v>0</v>
      </c>
      <c r="R98" s="15">
        <v>-0.04</v>
      </c>
      <c r="S98" s="14">
        <v>0</v>
      </c>
      <c r="T98" s="14">
        <v>0</v>
      </c>
      <c r="U98" s="14">
        <v>0</v>
      </c>
      <c r="V98" s="14">
        <v>0</v>
      </c>
      <c r="W98" s="14">
        <v>1072.6099999999999</v>
      </c>
      <c r="X98" s="14">
        <v>4400.8</v>
      </c>
    </row>
    <row r="99" spans="1:24">
      <c r="A99" s="2" t="s">
        <v>202</v>
      </c>
      <c r="B99" s="1" t="s">
        <v>203</v>
      </c>
      <c r="C99" s="14">
        <v>480.24</v>
      </c>
      <c r="D99" s="14">
        <v>80.040000000000006</v>
      </c>
      <c r="E99" s="14">
        <v>0</v>
      </c>
      <c r="F99" s="14">
        <v>2148.77</v>
      </c>
      <c r="G99" s="14">
        <v>0</v>
      </c>
      <c r="H99" s="14">
        <v>0</v>
      </c>
      <c r="I99" s="14">
        <v>2709.05</v>
      </c>
      <c r="J99" s="14">
        <v>0</v>
      </c>
      <c r="K99" s="14">
        <v>0</v>
      </c>
      <c r="L99" s="14">
        <v>0</v>
      </c>
      <c r="M99" s="14">
        <v>323.26</v>
      </c>
      <c r="N99" s="14">
        <v>56.57</v>
      </c>
      <c r="O99" s="14">
        <v>0</v>
      </c>
      <c r="P99" s="14">
        <v>0</v>
      </c>
      <c r="Q99" s="14">
        <v>0</v>
      </c>
      <c r="R99" s="14">
        <v>0.02</v>
      </c>
      <c r="S99" s="14">
        <v>0</v>
      </c>
      <c r="T99" s="14">
        <v>0</v>
      </c>
      <c r="U99" s="14">
        <v>0</v>
      </c>
      <c r="V99" s="14">
        <v>0</v>
      </c>
      <c r="W99" s="14">
        <v>379.85</v>
      </c>
      <c r="X99" s="14">
        <v>2329.1999999999998</v>
      </c>
    </row>
    <row r="100" spans="1:24">
      <c r="A100" s="2" t="s">
        <v>204</v>
      </c>
      <c r="B100" s="1" t="s">
        <v>205</v>
      </c>
      <c r="C100" s="14">
        <v>537.48</v>
      </c>
      <c r="D100" s="14">
        <v>89.58</v>
      </c>
      <c r="E100" s="14">
        <v>0</v>
      </c>
      <c r="F100" s="14">
        <v>799.56</v>
      </c>
      <c r="G100" s="14">
        <v>0</v>
      </c>
      <c r="H100" s="14">
        <v>0</v>
      </c>
      <c r="I100" s="14">
        <v>1426.62</v>
      </c>
      <c r="J100" s="14">
        <v>0</v>
      </c>
      <c r="K100" s="14">
        <v>0</v>
      </c>
      <c r="L100" s="14">
        <v>0</v>
      </c>
      <c r="M100" s="14">
        <v>38.82</v>
      </c>
      <c r="N100" s="14">
        <v>15.57</v>
      </c>
      <c r="O100" s="14">
        <v>0</v>
      </c>
      <c r="P100" s="14">
        <v>0</v>
      </c>
      <c r="Q100" s="14">
        <v>0</v>
      </c>
      <c r="R100" s="14">
        <v>0.03</v>
      </c>
      <c r="S100" s="14">
        <v>0</v>
      </c>
      <c r="T100" s="14">
        <v>0</v>
      </c>
      <c r="U100" s="14">
        <v>0</v>
      </c>
      <c r="V100" s="14">
        <v>0</v>
      </c>
      <c r="W100" s="14">
        <v>54.42</v>
      </c>
      <c r="X100" s="14">
        <v>1372.2</v>
      </c>
    </row>
    <row r="101" spans="1:24">
      <c r="A101" s="2" t="s">
        <v>206</v>
      </c>
      <c r="B101" s="1" t="s">
        <v>207</v>
      </c>
      <c r="C101" s="14">
        <v>633.6</v>
      </c>
      <c r="D101" s="14">
        <v>105.6</v>
      </c>
      <c r="E101" s="14">
        <v>0</v>
      </c>
      <c r="F101" s="14">
        <v>4603.25</v>
      </c>
      <c r="G101" s="14">
        <v>0</v>
      </c>
      <c r="H101" s="14">
        <v>0</v>
      </c>
      <c r="I101" s="14">
        <v>5342.45</v>
      </c>
      <c r="J101" s="14">
        <v>0</v>
      </c>
      <c r="K101" s="14">
        <v>0</v>
      </c>
      <c r="L101" s="14">
        <v>0</v>
      </c>
      <c r="M101" s="14">
        <v>897.85</v>
      </c>
      <c r="N101" s="14">
        <v>137.6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1035.45</v>
      </c>
      <c r="X101" s="14">
        <v>4307</v>
      </c>
    </row>
    <row r="102" spans="1:24">
      <c r="A102" s="2" t="s">
        <v>208</v>
      </c>
      <c r="B102" s="1" t="s">
        <v>209</v>
      </c>
      <c r="C102" s="14">
        <v>537.54</v>
      </c>
      <c r="D102" s="14">
        <v>89.59</v>
      </c>
      <c r="E102" s="14">
        <v>0</v>
      </c>
      <c r="F102" s="14">
        <v>3383.3</v>
      </c>
      <c r="G102" s="14">
        <v>0</v>
      </c>
      <c r="H102" s="14">
        <v>0</v>
      </c>
      <c r="I102" s="14">
        <v>4010.43</v>
      </c>
      <c r="J102" s="14">
        <v>0</v>
      </c>
      <c r="K102" s="14">
        <v>0</v>
      </c>
      <c r="L102" s="14">
        <v>0</v>
      </c>
      <c r="M102" s="14">
        <v>601.24</v>
      </c>
      <c r="N102" s="14">
        <v>121.51</v>
      </c>
      <c r="O102" s="14">
        <v>40.1</v>
      </c>
      <c r="P102" s="14">
        <v>0</v>
      </c>
      <c r="Q102" s="14">
        <v>196.51</v>
      </c>
      <c r="R102" s="15">
        <v>-0.09</v>
      </c>
      <c r="S102" s="14">
        <v>0</v>
      </c>
      <c r="T102" s="14">
        <v>0</v>
      </c>
      <c r="U102" s="14">
        <v>400</v>
      </c>
      <c r="V102" s="14">
        <v>209.76</v>
      </c>
      <c r="W102" s="14">
        <v>1569.03</v>
      </c>
      <c r="X102" s="14">
        <v>2441.4</v>
      </c>
    </row>
    <row r="103" spans="1:24">
      <c r="A103" s="2" t="s">
        <v>210</v>
      </c>
      <c r="B103" s="1" t="s">
        <v>211</v>
      </c>
      <c r="C103" s="14">
        <v>527.85</v>
      </c>
      <c r="D103" s="14">
        <v>87.97</v>
      </c>
      <c r="E103" s="14">
        <v>0</v>
      </c>
      <c r="F103" s="14">
        <v>1348.07</v>
      </c>
      <c r="G103" s="14">
        <v>0</v>
      </c>
      <c r="H103" s="14">
        <v>0</v>
      </c>
      <c r="I103" s="14">
        <v>1963.89</v>
      </c>
      <c r="J103" s="14">
        <v>0</v>
      </c>
      <c r="K103" s="14">
        <v>0</v>
      </c>
      <c r="L103" s="14">
        <v>0</v>
      </c>
      <c r="M103" s="14">
        <v>178.44</v>
      </c>
      <c r="N103" s="14">
        <v>21.23</v>
      </c>
      <c r="O103" s="14">
        <v>0</v>
      </c>
      <c r="P103" s="14">
        <v>0</v>
      </c>
      <c r="Q103" s="14">
        <v>0</v>
      </c>
      <c r="R103" s="14">
        <v>0.02</v>
      </c>
      <c r="S103" s="14">
        <v>0</v>
      </c>
      <c r="T103" s="14">
        <v>0</v>
      </c>
      <c r="U103" s="14">
        <v>0</v>
      </c>
      <c r="V103" s="14">
        <v>0</v>
      </c>
      <c r="W103" s="14">
        <v>199.69</v>
      </c>
      <c r="X103" s="14">
        <v>1764.2</v>
      </c>
    </row>
    <row r="104" spans="1:24">
      <c r="A104" s="2" t="s">
        <v>212</v>
      </c>
      <c r="B104" s="1" t="s">
        <v>213</v>
      </c>
      <c r="C104" s="14">
        <v>480.24</v>
      </c>
      <c r="D104" s="14">
        <v>80.040000000000006</v>
      </c>
      <c r="E104" s="14">
        <v>0</v>
      </c>
      <c r="F104" s="14">
        <v>1352</v>
      </c>
      <c r="G104" s="14">
        <v>0</v>
      </c>
      <c r="H104" s="14">
        <v>0</v>
      </c>
      <c r="I104" s="14">
        <v>1912.28</v>
      </c>
      <c r="J104" s="14">
        <v>0</v>
      </c>
      <c r="K104" s="14">
        <v>0</v>
      </c>
      <c r="L104" s="14">
        <v>0</v>
      </c>
      <c r="M104" s="14">
        <v>170.18</v>
      </c>
      <c r="N104" s="14">
        <v>34.56</v>
      </c>
      <c r="O104" s="14">
        <v>19.12</v>
      </c>
      <c r="P104" s="14">
        <v>0</v>
      </c>
      <c r="Q104" s="14">
        <v>93.7</v>
      </c>
      <c r="R104" s="14">
        <v>0.12</v>
      </c>
      <c r="S104" s="14">
        <v>0</v>
      </c>
      <c r="T104" s="14">
        <v>0</v>
      </c>
      <c r="U104" s="14">
        <v>0</v>
      </c>
      <c r="V104" s="14">
        <v>0</v>
      </c>
      <c r="W104" s="14">
        <v>317.68</v>
      </c>
      <c r="X104" s="14">
        <v>1594.6</v>
      </c>
    </row>
    <row r="105" spans="1:24">
      <c r="A105" s="2" t="s">
        <v>214</v>
      </c>
      <c r="B105" s="1" t="s">
        <v>215</v>
      </c>
      <c r="C105" s="14">
        <v>534.29999999999995</v>
      </c>
      <c r="D105" s="14">
        <v>89.05</v>
      </c>
      <c r="E105" s="14">
        <v>0</v>
      </c>
      <c r="F105" s="14">
        <v>714.25</v>
      </c>
      <c r="G105" s="14">
        <v>0</v>
      </c>
      <c r="H105" s="14">
        <v>0</v>
      </c>
      <c r="I105" s="14">
        <v>1337.6</v>
      </c>
      <c r="J105" s="14">
        <v>0</v>
      </c>
      <c r="K105" s="14">
        <v>0</v>
      </c>
      <c r="L105" s="14">
        <v>0</v>
      </c>
      <c r="M105" s="14">
        <v>29.14</v>
      </c>
      <c r="N105" s="14">
        <v>40.82</v>
      </c>
      <c r="O105" s="14">
        <v>13.38</v>
      </c>
      <c r="P105" s="14">
        <v>0</v>
      </c>
      <c r="Q105" s="14">
        <v>65.540000000000006</v>
      </c>
      <c r="R105" s="15">
        <v>-0.08</v>
      </c>
      <c r="S105" s="14">
        <v>0</v>
      </c>
      <c r="T105" s="14">
        <v>0</v>
      </c>
      <c r="U105" s="14">
        <v>0</v>
      </c>
      <c r="V105" s="14">
        <v>0</v>
      </c>
      <c r="W105" s="14">
        <v>148.80000000000001</v>
      </c>
      <c r="X105" s="14">
        <v>1188.8</v>
      </c>
    </row>
    <row r="106" spans="1:24">
      <c r="A106" s="2" t="s">
        <v>216</v>
      </c>
      <c r="B106" s="1" t="s">
        <v>217</v>
      </c>
      <c r="C106" s="14">
        <v>537.54</v>
      </c>
      <c r="D106" s="14">
        <v>89.59</v>
      </c>
      <c r="E106" s="14">
        <v>0</v>
      </c>
      <c r="F106" s="14">
        <v>4334.38</v>
      </c>
      <c r="G106" s="14">
        <v>0</v>
      </c>
      <c r="H106" s="14">
        <v>0</v>
      </c>
      <c r="I106" s="14">
        <v>4961.51</v>
      </c>
      <c r="J106" s="14">
        <v>0</v>
      </c>
      <c r="K106" s="14">
        <v>0</v>
      </c>
      <c r="L106" s="14">
        <v>0</v>
      </c>
      <c r="M106" s="14">
        <v>808.25</v>
      </c>
      <c r="N106" s="14">
        <v>120.69</v>
      </c>
      <c r="O106" s="14">
        <v>49.62</v>
      </c>
      <c r="P106" s="14">
        <v>0</v>
      </c>
      <c r="Q106" s="14">
        <v>243.11</v>
      </c>
      <c r="R106" s="14">
        <v>0.02</v>
      </c>
      <c r="S106" s="14">
        <v>0</v>
      </c>
      <c r="T106" s="14">
        <v>343.11</v>
      </c>
      <c r="U106" s="14">
        <v>200</v>
      </c>
      <c r="V106" s="14">
        <v>216.71</v>
      </c>
      <c r="W106" s="14">
        <v>1981.51</v>
      </c>
      <c r="X106" s="14">
        <v>2980</v>
      </c>
    </row>
    <row r="107" spans="1:24">
      <c r="A107" s="2" t="s">
        <v>218</v>
      </c>
      <c r="B107" s="1" t="s">
        <v>219</v>
      </c>
      <c r="C107" s="14">
        <v>528</v>
      </c>
      <c r="D107" s="14">
        <v>88</v>
      </c>
      <c r="E107" s="14">
        <v>0</v>
      </c>
      <c r="F107" s="14">
        <v>2324.9899999999998</v>
      </c>
      <c r="G107" s="14">
        <v>0</v>
      </c>
      <c r="H107" s="14">
        <v>0</v>
      </c>
      <c r="I107" s="14">
        <v>2940.99</v>
      </c>
      <c r="J107" s="14">
        <v>442.08</v>
      </c>
      <c r="K107" s="14">
        <v>0</v>
      </c>
      <c r="L107" s="14">
        <v>0</v>
      </c>
      <c r="M107" s="14">
        <v>372.81</v>
      </c>
      <c r="N107" s="14">
        <v>77.290000000000006</v>
      </c>
      <c r="O107" s="14">
        <v>0</v>
      </c>
      <c r="P107" s="14">
        <v>0</v>
      </c>
      <c r="Q107" s="14">
        <v>0</v>
      </c>
      <c r="R107" s="15">
        <v>-0.19</v>
      </c>
      <c r="S107" s="14">
        <v>0</v>
      </c>
      <c r="T107" s="14">
        <v>0</v>
      </c>
      <c r="U107" s="14">
        <v>200</v>
      </c>
      <c r="V107" s="14">
        <v>0</v>
      </c>
      <c r="W107" s="14">
        <v>1091.99</v>
      </c>
      <c r="X107" s="14">
        <v>1849</v>
      </c>
    </row>
    <row r="108" spans="1:24">
      <c r="A108" s="2" t="s">
        <v>220</v>
      </c>
      <c r="B108" s="1" t="s">
        <v>221</v>
      </c>
      <c r="C108" s="14">
        <v>480.24</v>
      </c>
      <c r="D108" s="14">
        <v>80.040000000000006</v>
      </c>
      <c r="E108" s="14">
        <v>0</v>
      </c>
      <c r="F108" s="14">
        <v>5569.08</v>
      </c>
      <c r="G108" s="14">
        <v>0</v>
      </c>
      <c r="H108" s="14">
        <v>0</v>
      </c>
      <c r="I108" s="14">
        <v>6129.36</v>
      </c>
      <c r="J108" s="14">
        <v>0</v>
      </c>
      <c r="K108" s="14">
        <v>0</v>
      </c>
      <c r="L108" s="14">
        <v>0</v>
      </c>
      <c r="M108" s="14">
        <v>1082.93</v>
      </c>
      <c r="N108" s="14">
        <v>119.74</v>
      </c>
      <c r="O108" s="14">
        <v>0</v>
      </c>
      <c r="P108" s="14">
        <v>0</v>
      </c>
      <c r="Q108" s="14">
        <v>0</v>
      </c>
      <c r="R108" s="14">
        <v>0.09</v>
      </c>
      <c r="S108" s="14">
        <v>0</v>
      </c>
      <c r="T108" s="14">
        <v>0</v>
      </c>
      <c r="U108" s="14">
        <v>0</v>
      </c>
      <c r="V108" s="14">
        <v>0</v>
      </c>
      <c r="W108" s="14">
        <v>1202.76</v>
      </c>
      <c r="X108" s="14">
        <v>4926.6000000000004</v>
      </c>
    </row>
    <row r="109" spans="1:24">
      <c r="A109" s="2" t="s">
        <v>222</v>
      </c>
      <c r="B109" s="1" t="s">
        <v>223</v>
      </c>
      <c r="C109" s="14">
        <v>857.15</v>
      </c>
      <c r="D109" s="14">
        <v>142.86000000000001</v>
      </c>
      <c r="E109" s="14">
        <v>0</v>
      </c>
      <c r="F109" s="14">
        <v>1000</v>
      </c>
      <c r="G109" s="14">
        <v>0</v>
      </c>
      <c r="H109" s="14">
        <v>0</v>
      </c>
      <c r="I109" s="14">
        <v>2000.01</v>
      </c>
      <c r="J109" s="14">
        <v>0</v>
      </c>
      <c r="K109" s="14">
        <v>0</v>
      </c>
      <c r="L109" s="14">
        <v>0</v>
      </c>
      <c r="M109" s="14">
        <v>184.59</v>
      </c>
      <c r="N109" s="14">
        <v>26.65</v>
      </c>
      <c r="O109" s="14">
        <v>0</v>
      </c>
      <c r="P109" s="14">
        <v>0</v>
      </c>
      <c r="Q109" s="14">
        <v>0</v>
      </c>
      <c r="R109" s="15">
        <v>-0.03</v>
      </c>
      <c r="S109" s="14">
        <v>0</v>
      </c>
      <c r="T109" s="14">
        <v>0</v>
      </c>
      <c r="U109" s="14">
        <v>0</v>
      </c>
      <c r="V109" s="14">
        <v>0</v>
      </c>
      <c r="W109" s="14">
        <v>211.21</v>
      </c>
      <c r="X109" s="14">
        <v>1788.8</v>
      </c>
    </row>
    <row r="110" spans="1:24">
      <c r="A110" s="2" t="s">
        <v>224</v>
      </c>
      <c r="B110" s="1" t="s">
        <v>225</v>
      </c>
      <c r="C110" s="14">
        <v>480.24</v>
      </c>
      <c r="D110" s="14">
        <v>80.040000000000006</v>
      </c>
      <c r="E110" s="14">
        <v>0</v>
      </c>
      <c r="F110" s="14">
        <v>471</v>
      </c>
      <c r="G110" s="14">
        <v>0</v>
      </c>
      <c r="H110" s="14">
        <v>0</v>
      </c>
      <c r="I110" s="14">
        <v>1031.28</v>
      </c>
      <c r="J110" s="14">
        <v>0</v>
      </c>
      <c r="K110" s="14">
        <v>0</v>
      </c>
      <c r="L110" s="15">
        <v>-17.91</v>
      </c>
      <c r="M110" s="14">
        <v>0</v>
      </c>
      <c r="N110" s="14">
        <v>27.21</v>
      </c>
      <c r="O110" s="14">
        <v>10.31</v>
      </c>
      <c r="P110" s="14">
        <v>0</v>
      </c>
      <c r="Q110" s="14">
        <v>50.53</v>
      </c>
      <c r="R110" s="14">
        <v>0.14000000000000001</v>
      </c>
      <c r="S110" s="14">
        <v>0</v>
      </c>
      <c r="T110" s="14">
        <v>0</v>
      </c>
      <c r="U110" s="14">
        <v>0</v>
      </c>
      <c r="V110" s="14">
        <v>0</v>
      </c>
      <c r="W110" s="14">
        <v>70.28</v>
      </c>
      <c r="X110" s="14">
        <v>961</v>
      </c>
    </row>
    <row r="111" spans="1:24">
      <c r="A111" s="2" t="s">
        <v>226</v>
      </c>
      <c r="B111" s="1" t="s">
        <v>227</v>
      </c>
      <c r="C111" s="14">
        <v>537.54</v>
      </c>
      <c r="D111" s="14">
        <v>89.59</v>
      </c>
      <c r="E111" s="14">
        <v>0</v>
      </c>
      <c r="F111" s="14">
        <v>3134.67</v>
      </c>
      <c r="G111" s="14">
        <v>3205.87</v>
      </c>
      <c r="H111" s="14">
        <v>0</v>
      </c>
      <c r="I111" s="14">
        <v>6967.67</v>
      </c>
      <c r="J111" s="14">
        <v>0</v>
      </c>
      <c r="K111" s="14">
        <v>0</v>
      </c>
      <c r="L111" s="14">
        <v>0</v>
      </c>
      <c r="M111" s="14">
        <v>1280.0999999999999</v>
      </c>
      <c r="N111" s="14">
        <v>127.62</v>
      </c>
      <c r="O111" s="14">
        <v>69.67</v>
      </c>
      <c r="P111" s="14">
        <v>0</v>
      </c>
      <c r="Q111" s="14">
        <v>341.41</v>
      </c>
      <c r="R111" s="14">
        <v>0.12</v>
      </c>
      <c r="S111" s="14">
        <v>0</v>
      </c>
      <c r="T111" s="14">
        <v>0</v>
      </c>
      <c r="U111" s="14">
        <v>150</v>
      </c>
      <c r="V111" s="14">
        <v>587.75</v>
      </c>
      <c r="W111" s="14">
        <v>2556.67</v>
      </c>
      <c r="X111" s="14">
        <v>4411</v>
      </c>
    </row>
    <row r="112" spans="1:24">
      <c r="A112" s="2" t="s">
        <v>228</v>
      </c>
      <c r="B112" s="1" t="s">
        <v>229</v>
      </c>
      <c r="C112" s="14">
        <v>480.24</v>
      </c>
      <c r="D112" s="14">
        <v>80.040000000000006</v>
      </c>
      <c r="E112" s="14">
        <v>0</v>
      </c>
      <c r="F112" s="14">
        <v>22.4</v>
      </c>
      <c r="G112" s="14">
        <v>0</v>
      </c>
      <c r="H112" s="14">
        <v>0</v>
      </c>
      <c r="I112" s="14">
        <v>582.67999999999995</v>
      </c>
      <c r="J112" s="14">
        <v>0</v>
      </c>
      <c r="K112" s="14">
        <v>0</v>
      </c>
      <c r="L112" s="15">
        <v>-61.5</v>
      </c>
      <c r="M112" s="14">
        <v>0</v>
      </c>
      <c r="N112" s="14">
        <v>21.8</v>
      </c>
      <c r="O112" s="14">
        <v>5.83</v>
      </c>
      <c r="P112" s="14">
        <v>0</v>
      </c>
      <c r="Q112" s="14">
        <v>28.55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-5.32</v>
      </c>
      <c r="X112" s="14">
        <v>588</v>
      </c>
    </row>
    <row r="113" spans="1:24">
      <c r="A113" s="2" t="s">
        <v>230</v>
      </c>
      <c r="B113" s="1" t="s">
        <v>231</v>
      </c>
      <c r="C113" s="14">
        <v>633.6</v>
      </c>
      <c r="D113" s="14">
        <v>105.6</v>
      </c>
      <c r="E113" s="14">
        <v>0</v>
      </c>
      <c r="F113" s="14">
        <v>1295.18</v>
      </c>
      <c r="G113" s="14">
        <v>0</v>
      </c>
      <c r="H113" s="14">
        <v>0</v>
      </c>
      <c r="I113" s="14">
        <v>2034.38</v>
      </c>
      <c r="J113" s="14">
        <v>0</v>
      </c>
      <c r="K113" s="14">
        <v>0</v>
      </c>
      <c r="L113" s="14">
        <v>0</v>
      </c>
      <c r="M113" s="14">
        <v>190.75</v>
      </c>
      <c r="N113" s="14">
        <v>77.180000000000007</v>
      </c>
      <c r="O113" s="14">
        <v>0</v>
      </c>
      <c r="P113" s="14">
        <v>0</v>
      </c>
      <c r="Q113" s="14">
        <v>0</v>
      </c>
      <c r="R113" s="14">
        <v>0.05</v>
      </c>
      <c r="S113" s="14">
        <v>0</v>
      </c>
      <c r="T113" s="14">
        <v>0</v>
      </c>
      <c r="U113" s="14">
        <v>0</v>
      </c>
      <c r="V113" s="14">
        <v>0</v>
      </c>
      <c r="W113" s="14">
        <v>267.98</v>
      </c>
      <c r="X113" s="14">
        <v>1766.4</v>
      </c>
    </row>
    <row r="114" spans="1:24">
      <c r="A114" s="2" t="s">
        <v>232</v>
      </c>
      <c r="B114" s="1" t="s">
        <v>233</v>
      </c>
      <c r="C114" s="14">
        <v>633.6</v>
      </c>
      <c r="D114" s="14">
        <v>105.6</v>
      </c>
      <c r="E114" s="14">
        <v>0</v>
      </c>
      <c r="F114" s="14">
        <v>5120.54</v>
      </c>
      <c r="G114" s="14">
        <v>12012.45</v>
      </c>
      <c r="H114" s="14">
        <v>316.8</v>
      </c>
      <c r="I114" s="14">
        <v>18188.990000000002</v>
      </c>
      <c r="J114" s="14">
        <v>0</v>
      </c>
      <c r="K114" s="14">
        <v>0</v>
      </c>
      <c r="L114" s="14">
        <v>0</v>
      </c>
      <c r="M114" s="14">
        <v>4584.1099999999997</v>
      </c>
      <c r="N114" s="14">
        <v>158.69999999999999</v>
      </c>
      <c r="O114" s="14">
        <v>0</v>
      </c>
      <c r="P114" s="14">
        <v>0</v>
      </c>
      <c r="Q114" s="14">
        <v>0</v>
      </c>
      <c r="R114" s="15">
        <v>-0.02</v>
      </c>
      <c r="S114" s="14">
        <v>0</v>
      </c>
      <c r="T114" s="14">
        <v>0</v>
      </c>
      <c r="U114" s="14">
        <v>500</v>
      </c>
      <c r="V114" s="14">
        <v>0</v>
      </c>
      <c r="W114" s="14">
        <v>5242.79</v>
      </c>
      <c r="X114" s="14">
        <v>12946.2</v>
      </c>
    </row>
    <row r="115" spans="1:24" s="7" customFormat="1">
      <c r="A115" s="17" t="s">
        <v>139</v>
      </c>
      <c r="C115" s="7" t="s">
        <v>140</v>
      </c>
      <c r="D115" s="7" t="s">
        <v>140</v>
      </c>
      <c r="E115" s="7" t="s">
        <v>140</v>
      </c>
      <c r="F115" s="7" t="s">
        <v>140</v>
      </c>
      <c r="G115" s="7" t="s">
        <v>140</v>
      </c>
      <c r="H115" s="7" t="s">
        <v>140</v>
      </c>
      <c r="I115" s="7" t="s">
        <v>140</v>
      </c>
      <c r="J115" s="7" t="s">
        <v>140</v>
      </c>
      <c r="K115" s="7" t="s">
        <v>140</v>
      </c>
      <c r="L115" s="7" t="s">
        <v>140</v>
      </c>
      <c r="M115" s="7" t="s">
        <v>140</v>
      </c>
      <c r="N115" s="7" t="s">
        <v>140</v>
      </c>
      <c r="O115" s="7" t="s">
        <v>140</v>
      </c>
      <c r="P115" s="7" t="s">
        <v>140</v>
      </c>
      <c r="Q115" s="7" t="s">
        <v>140</v>
      </c>
      <c r="R115" s="7" t="s">
        <v>140</v>
      </c>
      <c r="S115" s="7" t="s">
        <v>140</v>
      </c>
      <c r="T115" s="7" t="s">
        <v>140</v>
      </c>
      <c r="U115" s="7" t="s">
        <v>140</v>
      </c>
      <c r="V115" s="7" t="s">
        <v>140</v>
      </c>
      <c r="W115" s="7" t="s">
        <v>140</v>
      </c>
      <c r="X115" s="7" t="s">
        <v>140</v>
      </c>
    </row>
    <row r="116" spans="1:24">
      <c r="C116" s="19">
        <v>26034.74</v>
      </c>
      <c r="D116" s="19">
        <v>4339.12</v>
      </c>
      <c r="E116" s="19">
        <v>0</v>
      </c>
      <c r="F116" s="19">
        <v>109643.65</v>
      </c>
      <c r="G116" s="19">
        <v>21313.35</v>
      </c>
      <c r="H116" s="19">
        <v>316.8</v>
      </c>
      <c r="I116" s="19">
        <v>161647.66</v>
      </c>
      <c r="J116" s="19">
        <v>442.08</v>
      </c>
      <c r="K116" s="19">
        <v>665.16</v>
      </c>
      <c r="L116" s="20">
        <v>-154.22</v>
      </c>
      <c r="M116" s="19">
        <v>24413.47</v>
      </c>
      <c r="N116" s="19">
        <v>3345.46</v>
      </c>
      <c r="O116" s="19">
        <v>738.69</v>
      </c>
      <c r="P116" s="19">
        <v>0</v>
      </c>
      <c r="Q116" s="19">
        <v>3619.64</v>
      </c>
      <c r="R116" s="19">
        <v>0.05</v>
      </c>
      <c r="S116" s="19">
        <v>0</v>
      </c>
      <c r="T116" s="19">
        <v>343.11</v>
      </c>
      <c r="U116" s="19">
        <v>4900</v>
      </c>
      <c r="V116" s="19">
        <v>2306.42</v>
      </c>
      <c r="W116" s="19">
        <v>40619.86</v>
      </c>
      <c r="X116" s="19">
        <v>121027.8</v>
      </c>
    </row>
    <row r="118" spans="1:24" s="7" customFormat="1">
      <c r="A118" s="16"/>
      <c r="C118" s="7" t="s">
        <v>234</v>
      </c>
      <c r="D118" s="7" t="s">
        <v>234</v>
      </c>
      <c r="E118" s="7" t="s">
        <v>234</v>
      </c>
      <c r="F118" s="7" t="s">
        <v>234</v>
      </c>
      <c r="G118" s="7" t="s">
        <v>234</v>
      </c>
      <c r="H118" s="7" t="s">
        <v>234</v>
      </c>
      <c r="I118" s="7" t="s">
        <v>234</v>
      </c>
      <c r="J118" s="7" t="s">
        <v>234</v>
      </c>
      <c r="K118" s="7" t="s">
        <v>234</v>
      </c>
      <c r="L118" s="7" t="s">
        <v>234</v>
      </c>
      <c r="M118" s="7" t="s">
        <v>234</v>
      </c>
      <c r="N118" s="7" t="s">
        <v>234</v>
      </c>
      <c r="O118" s="7" t="s">
        <v>234</v>
      </c>
      <c r="P118" s="7" t="s">
        <v>234</v>
      </c>
      <c r="Q118" s="7" t="s">
        <v>234</v>
      </c>
      <c r="R118" s="7" t="s">
        <v>234</v>
      </c>
      <c r="S118" s="7" t="s">
        <v>234</v>
      </c>
      <c r="T118" s="7" t="s">
        <v>234</v>
      </c>
      <c r="U118" s="7" t="s">
        <v>234</v>
      </c>
      <c r="V118" s="7" t="s">
        <v>234</v>
      </c>
      <c r="W118" s="7" t="s">
        <v>234</v>
      </c>
      <c r="X118" s="7" t="s">
        <v>234</v>
      </c>
    </row>
    <row r="119" spans="1:24">
      <c r="A119" s="17" t="s">
        <v>235</v>
      </c>
      <c r="B119" s="1" t="s">
        <v>236</v>
      </c>
      <c r="C119" s="19">
        <v>89987.56</v>
      </c>
      <c r="D119" s="19">
        <v>15144</v>
      </c>
      <c r="E119" s="19">
        <v>801</v>
      </c>
      <c r="F119" s="19">
        <v>245937.77</v>
      </c>
      <c r="G119" s="19">
        <v>26402.03</v>
      </c>
      <c r="H119" s="19">
        <v>1671.3</v>
      </c>
      <c r="I119" s="19">
        <v>379943.66</v>
      </c>
      <c r="J119" s="19">
        <v>5812.25</v>
      </c>
      <c r="K119" s="19">
        <v>1223</v>
      </c>
      <c r="L119" s="20">
        <v>-342.71</v>
      </c>
      <c r="M119" s="19">
        <v>61767.29</v>
      </c>
      <c r="N119" s="19">
        <v>8530.6</v>
      </c>
      <c r="O119" s="19">
        <v>738.69</v>
      </c>
      <c r="P119" s="19">
        <v>19026.87</v>
      </c>
      <c r="Q119" s="19">
        <v>3619.64</v>
      </c>
      <c r="R119" s="20">
        <v>-1.1499999999999999</v>
      </c>
      <c r="S119" s="19">
        <v>1947.68</v>
      </c>
      <c r="T119" s="19">
        <v>343.11</v>
      </c>
      <c r="U119" s="19">
        <v>6200</v>
      </c>
      <c r="V119" s="19">
        <v>3547.79</v>
      </c>
      <c r="W119" s="19">
        <v>112413.06</v>
      </c>
      <c r="X119" s="19">
        <v>267530.59999999998</v>
      </c>
    </row>
    <row r="121" spans="1:24">
      <c r="C121" s="1" t="s">
        <v>236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236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</row>
    <row r="122" spans="1:24">
      <c r="A122" s="2" t="s">
        <v>236</v>
      </c>
      <c r="B122" s="1" t="s">
        <v>236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7"/>
  <sheetViews>
    <sheetView topLeftCell="A85" workbookViewId="0">
      <selection activeCell="F15" sqref="F15"/>
    </sheetView>
  </sheetViews>
  <sheetFormatPr baseColWidth="10" defaultRowHeight="15"/>
  <cols>
    <col min="2" max="2" width="15.42578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237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238</v>
      </c>
      <c r="B8" s="34" t="s">
        <v>239</v>
      </c>
      <c r="C8" s="34" t="s">
        <v>240</v>
      </c>
      <c r="D8" s="35" t="s">
        <v>241</v>
      </c>
      <c r="E8" s="34" t="s">
        <v>242</v>
      </c>
      <c r="F8" s="33"/>
      <c r="G8" s="33"/>
      <c r="H8" s="33"/>
      <c r="I8" s="33"/>
      <c r="J8" s="33"/>
    </row>
    <row r="9" spans="1:10">
      <c r="A9" s="27" t="s">
        <v>166</v>
      </c>
      <c r="B9" s="27"/>
      <c r="C9" s="27" t="s">
        <v>243</v>
      </c>
      <c r="D9" s="27">
        <v>956.2</v>
      </c>
      <c r="E9" s="27" t="s">
        <v>167</v>
      </c>
      <c r="F9" s="27"/>
      <c r="G9" s="27"/>
      <c r="H9" s="27"/>
      <c r="I9" s="27"/>
      <c r="J9" s="27"/>
    </row>
    <row r="10" spans="1:10">
      <c r="A10" s="27" t="s">
        <v>168</v>
      </c>
      <c r="B10" s="27"/>
      <c r="C10" s="27" t="s">
        <v>243</v>
      </c>
      <c r="D10" s="27">
        <v>1001.2</v>
      </c>
      <c r="E10" s="27" t="s">
        <v>169</v>
      </c>
      <c r="F10" s="27"/>
      <c r="G10" s="27"/>
      <c r="H10" s="27"/>
      <c r="I10" s="27"/>
      <c r="J10" s="27"/>
    </row>
    <row r="11" spans="1:10">
      <c r="A11" s="27"/>
      <c r="B11" s="27" t="s">
        <v>244</v>
      </c>
      <c r="C11" s="27"/>
      <c r="D11" s="36">
        <v>1957.4</v>
      </c>
      <c r="E11" s="27" t="s">
        <v>245</v>
      </c>
      <c r="F11" s="27"/>
      <c r="G11" s="27"/>
      <c r="H11" s="27"/>
      <c r="I11" s="27"/>
      <c r="J11" s="27"/>
    </row>
    <row r="13" spans="1:10">
      <c r="A13" s="27" t="s">
        <v>142</v>
      </c>
      <c r="B13" s="27">
        <v>56708845760</v>
      </c>
      <c r="C13" s="27" t="s">
        <v>246</v>
      </c>
      <c r="D13" s="27">
        <v>1291.4000000000001</v>
      </c>
      <c r="E13" s="27" t="s">
        <v>143</v>
      </c>
      <c r="F13" s="27"/>
      <c r="G13" s="27"/>
      <c r="H13" s="27"/>
      <c r="I13" s="27"/>
      <c r="J13" s="27"/>
    </row>
    <row r="14" spans="1:10">
      <c r="A14" s="27" t="s">
        <v>144</v>
      </c>
      <c r="B14" s="27">
        <v>56708845774</v>
      </c>
      <c r="C14" s="27" t="s">
        <v>246</v>
      </c>
      <c r="D14" s="27">
        <v>3807.6000000000004</v>
      </c>
      <c r="E14" s="27" t="s">
        <v>145</v>
      </c>
      <c r="F14" s="27"/>
      <c r="G14" s="27"/>
      <c r="H14" s="27"/>
      <c r="I14" s="27"/>
      <c r="J14" s="27"/>
    </row>
    <row r="15" spans="1:10">
      <c r="A15" s="27">
        <v>16</v>
      </c>
      <c r="B15" s="27">
        <v>56708881292</v>
      </c>
      <c r="C15" s="27" t="s">
        <v>246</v>
      </c>
      <c r="D15" s="27">
        <v>5133</v>
      </c>
      <c r="E15" s="27" t="s">
        <v>36</v>
      </c>
      <c r="F15" s="27"/>
      <c r="G15" s="27"/>
      <c r="H15" s="27"/>
      <c r="I15" s="27"/>
      <c r="J15" s="27"/>
    </row>
    <row r="16" spans="1:10">
      <c r="A16" s="27" t="s">
        <v>152</v>
      </c>
      <c r="B16" s="27">
        <v>56708845791</v>
      </c>
      <c r="C16" s="27" t="s">
        <v>246</v>
      </c>
      <c r="D16" s="27">
        <v>2530.4</v>
      </c>
      <c r="E16" s="27" t="s">
        <v>153</v>
      </c>
      <c r="F16" s="27"/>
      <c r="G16" s="27"/>
      <c r="H16" s="27"/>
      <c r="I16" s="27"/>
      <c r="J16" s="27"/>
    </row>
    <row r="17" spans="1:5">
      <c r="A17" s="27">
        <v>18</v>
      </c>
      <c r="B17" s="27">
        <v>56708881349</v>
      </c>
      <c r="C17" s="27" t="s">
        <v>246</v>
      </c>
      <c r="D17" s="27">
        <v>20478.400000000001</v>
      </c>
      <c r="E17" s="27" t="s">
        <v>44</v>
      </c>
    </row>
    <row r="18" spans="1:5">
      <c r="A18" s="27" t="s">
        <v>160</v>
      </c>
      <c r="B18" s="27">
        <v>56708845820</v>
      </c>
      <c r="C18" s="27" t="s">
        <v>246</v>
      </c>
      <c r="D18" s="27">
        <v>1702.6000000000001</v>
      </c>
      <c r="E18" s="27" t="s">
        <v>161</v>
      </c>
    </row>
    <row r="19" spans="1:5">
      <c r="A19" s="27" t="s">
        <v>162</v>
      </c>
      <c r="B19" s="27">
        <v>56708845834</v>
      </c>
      <c r="C19" s="27" t="s">
        <v>246</v>
      </c>
      <c r="D19" s="27">
        <v>5420.2000000000007</v>
      </c>
      <c r="E19" s="27" t="s">
        <v>163</v>
      </c>
    </row>
    <row r="20" spans="1:5">
      <c r="A20" s="27" t="s">
        <v>71</v>
      </c>
      <c r="B20" s="27">
        <v>56708881457</v>
      </c>
      <c r="C20" s="27" t="s">
        <v>246</v>
      </c>
      <c r="D20" s="27">
        <v>2949.4</v>
      </c>
      <c r="E20" s="27" t="s">
        <v>72</v>
      </c>
    </row>
    <row r="21" spans="1:5">
      <c r="A21" s="27" t="s">
        <v>73</v>
      </c>
      <c r="B21" s="27">
        <v>56708845038</v>
      </c>
      <c r="C21" s="27" t="s">
        <v>246</v>
      </c>
      <c r="D21" s="27">
        <v>4709</v>
      </c>
      <c r="E21" s="27" t="s">
        <v>74</v>
      </c>
    </row>
    <row r="22" spans="1:5">
      <c r="A22" s="27" t="s">
        <v>180</v>
      </c>
      <c r="B22" s="27">
        <v>56708881915</v>
      </c>
      <c r="C22" s="27" t="s">
        <v>246</v>
      </c>
      <c r="D22" s="27">
        <v>2347</v>
      </c>
      <c r="E22" s="27" t="s">
        <v>181</v>
      </c>
    </row>
    <row r="23" spans="1:5">
      <c r="A23" s="27" t="s">
        <v>184</v>
      </c>
      <c r="B23" s="27">
        <v>56708845865</v>
      </c>
      <c r="C23" s="27" t="s">
        <v>246</v>
      </c>
      <c r="D23" s="27">
        <v>4049.6000000000004</v>
      </c>
      <c r="E23" s="27" t="s">
        <v>185</v>
      </c>
    </row>
    <row r="24" spans="1:5">
      <c r="A24" s="27" t="s">
        <v>186</v>
      </c>
      <c r="B24" s="27">
        <v>56708845879</v>
      </c>
      <c r="C24" s="27" t="s">
        <v>246</v>
      </c>
      <c r="D24" s="27">
        <v>2943.2000000000003</v>
      </c>
      <c r="E24" s="27" t="s">
        <v>187</v>
      </c>
    </row>
    <row r="25" spans="1:5">
      <c r="A25" s="27">
        <v>30</v>
      </c>
      <c r="B25" s="27">
        <v>56708881503</v>
      </c>
      <c r="C25" s="27" t="s">
        <v>246</v>
      </c>
      <c r="D25" s="27">
        <v>1904</v>
      </c>
      <c r="E25" s="27" t="s">
        <v>82</v>
      </c>
    </row>
    <row r="26" spans="1:5">
      <c r="A26" s="27" t="s">
        <v>196</v>
      </c>
      <c r="B26" s="27">
        <v>56708845911</v>
      </c>
      <c r="C26" s="27" t="s">
        <v>246</v>
      </c>
      <c r="D26" s="27">
        <v>1820</v>
      </c>
      <c r="E26" s="27" t="s">
        <v>197</v>
      </c>
    </row>
    <row r="27" spans="1:5">
      <c r="A27" s="27" t="s">
        <v>208</v>
      </c>
      <c r="B27" s="27">
        <v>56708881946</v>
      </c>
      <c r="C27" s="27" t="s">
        <v>246</v>
      </c>
      <c r="D27" s="27">
        <v>2441.4</v>
      </c>
      <c r="E27" s="27" t="s">
        <v>209</v>
      </c>
    </row>
    <row r="28" spans="1:5">
      <c r="A28" s="27" t="s">
        <v>115</v>
      </c>
      <c r="B28" s="27">
        <v>56708881596</v>
      </c>
      <c r="C28" s="27" t="s">
        <v>246</v>
      </c>
      <c r="D28" s="27">
        <v>504.40000000000003</v>
      </c>
      <c r="E28" s="27" t="s">
        <v>116</v>
      </c>
    </row>
    <row r="29" spans="1:5">
      <c r="A29" s="27" t="s">
        <v>216</v>
      </c>
      <c r="B29" s="27">
        <v>56708881963</v>
      </c>
      <c r="C29" s="27" t="s">
        <v>246</v>
      </c>
      <c r="D29" s="27">
        <v>2980</v>
      </c>
      <c r="E29" s="27" t="s">
        <v>217</v>
      </c>
    </row>
    <row r="30" spans="1:5">
      <c r="A30" s="27" t="s">
        <v>226</v>
      </c>
      <c r="B30" s="27">
        <v>60589747903</v>
      </c>
      <c r="C30" s="27" t="s">
        <v>246</v>
      </c>
      <c r="D30" s="27">
        <v>4411</v>
      </c>
      <c r="E30" s="27" t="s">
        <v>227</v>
      </c>
    </row>
    <row r="31" spans="1:5">
      <c r="A31" s="27" t="s">
        <v>232</v>
      </c>
      <c r="B31" s="27">
        <v>56708846050</v>
      </c>
      <c r="C31" s="27" t="s">
        <v>246</v>
      </c>
      <c r="D31" s="27">
        <v>12946.2</v>
      </c>
      <c r="E31" s="27" t="s">
        <v>233</v>
      </c>
    </row>
    <row r="32" spans="1:5">
      <c r="A32" s="27" t="s">
        <v>218</v>
      </c>
      <c r="B32" s="27">
        <v>56708845990</v>
      </c>
      <c r="C32" s="27" t="s">
        <v>246</v>
      </c>
      <c r="D32" s="27">
        <v>1849</v>
      </c>
      <c r="E32" s="27" t="s">
        <v>219</v>
      </c>
    </row>
    <row r="33" spans="1:5">
      <c r="A33" s="27" t="s">
        <v>214</v>
      </c>
      <c r="B33" s="27">
        <v>56708845973</v>
      </c>
      <c r="C33" s="27" t="s">
        <v>246</v>
      </c>
      <c r="D33" s="27">
        <v>1188.8</v>
      </c>
      <c r="E33" s="27" t="s">
        <v>215</v>
      </c>
    </row>
    <row r="34" spans="1:5">
      <c r="A34" s="27" t="s">
        <v>148</v>
      </c>
      <c r="B34" s="27">
        <v>56708845788</v>
      </c>
      <c r="C34" s="27" t="s">
        <v>246</v>
      </c>
      <c r="D34" s="27">
        <v>1582.4</v>
      </c>
      <c r="E34" s="27" t="s">
        <v>149</v>
      </c>
    </row>
    <row r="35" spans="1:5">
      <c r="A35" s="27" t="s">
        <v>39</v>
      </c>
      <c r="B35" s="27">
        <v>56708844916</v>
      </c>
      <c r="C35" s="27" t="s">
        <v>246</v>
      </c>
      <c r="D35" s="27">
        <v>1385.6000000000001</v>
      </c>
      <c r="E35" s="27" t="s">
        <v>40</v>
      </c>
    </row>
    <row r="36" spans="1:5">
      <c r="A36" s="27" t="s">
        <v>198</v>
      </c>
      <c r="B36" s="27">
        <v>56708845925</v>
      </c>
      <c r="C36" s="27" t="s">
        <v>246</v>
      </c>
      <c r="D36" s="27">
        <v>2250.8000000000002</v>
      </c>
      <c r="E36" s="27" t="s">
        <v>199</v>
      </c>
    </row>
    <row r="37" spans="1:5">
      <c r="A37" s="27" t="s">
        <v>178</v>
      </c>
      <c r="B37" s="27">
        <v>56708845851</v>
      </c>
      <c r="C37" s="27" t="s">
        <v>246</v>
      </c>
      <c r="D37" s="27">
        <v>2046.8000000000002</v>
      </c>
      <c r="E37" s="27" t="s">
        <v>179</v>
      </c>
    </row>
    <row r="38" spans="1:5">
      <c r="A38" s="27" t="s">
        <v>33</v>
      </c>
      <c r="B38" s="27">
        <v>56708844887</v>
      </c>
      <c r="C38" s="27" t="s">
        <v>246</v>
      </c>
      <c r="D38" s="27">
        <v>4149.8</v>
      </c>
      <c r="E38" s="27" t="s">
        <v>34</v>
      </c>
    </row>
    <row r="39" spans="1:5">
      <c r="A39" s="27" t="s">
        <v>113</v>
      </c>
      <c r="B39" s="27">
        <v>56708845254</v>
      </c>
      <c r="C39" s="27" t="s">
        <v>246</v>
      </c>
      <c r="D39" s="27">
        <v>1223.6000000000001</v>
      </c>
      <c r="E39" s="27" t="s">
        <v>114</v>
      </c>
    </row>
    <row r="40" spans="1:5">
      <c r="A40" s="27" t="s">
        <v>200</v>
      </c>
      <c r="B40" s="27">
        <v>56708845939</v>
      </c>
      <c r="C40" s="27" t="s">
        <v>246</v>
      </c>
      <c r="D40" s="27">
        <v>4400.8</v>
      </c>
      <c r="E40" s="27" t="s">
        <v>201</v>
      </c>
    </row>
    <row r="41" spans="1:5">
      <c r="A41" s="27" t="s">
        <v>194</v>
      </c>
      <c r="B41" s="27">
        <v>56708881929</v>
      </c>
      <c r="C41" s="27" t="s">
        <v>246</v>
      </c>
      <c r="D41" s="27">
        <v>2632.4</v>
      </c>
      <c r="E41" s="27" t="s">
        <v>195</v>
      </c>
    </row>
    <row r="42" spans="1:5">
      <c r="A42" s="27" t="s">
        <v>103</v>
      </c>
      <c r="B42" s="27">
        <v>56708845237</v>
      </c>
      <c r="C42" s="27" t="s">
        <v>246</v>
      </c>
      <c r="D42" s="27">
        <v>2539</v>
      </c>
      <c r="E42" s="27" t="s">
        <v>104</v>
      </c>
    </row>
    <row r="43" spans="1:5">
      <c r="A43" s="27" t="s">
        <v>47</v>
      </c>
      <c r="B43" s="27">
        <v>56708844950</v>
      </c>
      <c r="C43" s="27" t="s">
        <v>246</v>
      </c>
      <c r="D43" s="27">
        <v>859</v>
      </c>
      <c r="E43" s="27" t="s">
        <v>48</v>
      </c>
    </row>
    <row r="44" spans="1:5">
      <c r="A44" s="27" t="s">
        <v>117</v>
      </c>
      <c r="B44" s="27">
        <v>56708845268</v>
      </c>
      <c r="C44" s="27" t="s">
        <v>246</v>
      </c>
      <c r="D44" s="27">
        <v>1406.2</v>
      </c>
      <c r="E44" s="27" t="s">
        <v>118</v>
      </c>
    </row>
    <row r="45" spans="1:5">
      <c r="A45" s="27" t="s">
        <v>75</v>
      </c>
      <c r="B45" s="27">
        <v>56708881460</v>
      </c>
      <c r="C45" s="27" t="s">
        <v>246</v>
      </c>
      <c r="D45" s="27">
        <v>1680.8000000000002</v>
      </c>
      <c r="E45" s="27" t="s">
        <v>76</v>
      </c>
    </row>
    <row r="46" spans="1:5">
      <c r="A46" s="27" t="s">
        <v>170</v>
      </c>
      <c r="B46" s="27">
        <v>56708881901</v>
      </c>
      <c r="C46" s="27" t="s">
        <v>246</v>
      </c>
      <c r="D46" s="27">
        <v>2550.8000000000002</v>
      </c>
      <c r="E46" s="27" t="s">
        <v>171</v>
      </c>
    </row>
    <row r="47" spans="1:5">
      <c r="A47" s="27" t="s">
        <v>107</v>
      </c>
      <c r="B47" s="27">
        <v>56708845240</v>
      </c>
      <c r="C47" s="27" t="s">
        <v>246</v>
      </c>
      <c r="D47" s="27">
        <v>1656.4</v>
      </c>
      <c r="E47" s="27" t="s">
        <v>108</v>
      </c>
    </row>
    <row r="48" spans="1:5">
      <c r="A48" s="27" t="s">
        <v>45</v>
      </c>
      <c r="B48" s="27">
        <v>56708844947</v>
      </c>
      <c r="C48" s="27" t="s">
        <v>246</v>
      </c>
      <c r="D48" s="27">
        <v>1277.6000000000001</v>
      </c>
      <c r="E48" s="27" t="s">
        <v>46</v>
      </c>
    </row>
    <row r="49" spans="1:5">
      <c r="A49" s="27" t="s">
        <v>154</v>
      </c>
      <c r="B49" s="27">
        <v>56708881872</v>
      </c>
      <c r="C49" s="27" t="s">
        <v>246</v>
      </c>
      <c r="D49" s="27">
        <v>2409</v>
      </c>
      <c r="E49" s="27" t="s">
        <v>155</v>
      </c>
    </row>
    <row r="50" spans="1:5">
      <c r="A50" s="27" t="s">
        <v>119</v>
      </c>
      <c r="B50" s="27">
        <v>60589939521</v>
      </c>
      <c r="C50" s="27" t="s">
        <v>246</v>
      </c>
      <c r="D50" s="27">
        <v>1973</v>
      </c>
      <c r="E50" s="27" t="s">
        <v>120</v>
      </c>
    </row>
    <row r="51" spans="1:5">
      <c r="A51" s="27" t="s">
        <v>230</v>
      </c>
      <c r="B51" s="27">
        <v>56708846047</v>
      </c>
      <c r="C51" s="27" t="s">
        <v>246</v>
      </c>
      <c r="D51" s="27">
        <v>1766.4</v>
      </c>
      <c r="E51" s="27" t="s">
        <v>231</v>
      </c>
    </row>
    <row r="52" spans="1:5">
      <c r="A52" s="27" t="s">
        <v>37</v>
      </c>
      <c r="B52" s="27">
        <v>56708881304</v>
      </c>
      <c r="C52" s="27" t="s">
        <v>246</v>
      </c>
      <c r="D52" s="27">
        <v>2960.4</v>
      </c>
      <c r="E52" s="27" t="s">
        <v>38</v>
      </c>
    </row>
    <row r="53" spans="1:5">
      <c r="A53" s="27" t="s">
        <v>105</v>
      </c>
      <c r="B53" s="27">
        <v>56708881579</v>
      </c>
      <c r="C53" s="27" t="s">
        <v>246</v>
      </c>
      <c r="D53" s="27">
        <v>285.60000000000002</v>
      </c>
      <c r="E53" s="27" t="s">
        <v>106</v>
      </c>
    </row>
    <row r="54" spans="1:5">
      <c r="A54" s="27" t="s">
        <v>57</v>
      </c>
      <c r="B54" s="27">
        <v>60590329504</v>
      </c>
      <c r="C54" s="27" t="s">
        <v>246</v>
      </c>
      <c r="D54" s="27">
        <v>1784.6000000000001</v>
      </c>
      <c r="E54" s="27" t="s">
        <v>58</v>
      </c>
    </row>
    <row r="55" spans="1:5">
      <c r="A55" s="27" t="s">
        <v>206</v>
      </c>
      <c r="B55" s="27">
        <v>56708845942</v>
      </c>
      <c r="C55" s="27" t="s">
        <v>246</v>
      </c>
      <c r="D55" s="27">
        <v>4307</v>
      </c>
      <c r="E55" s="27" t="s">
        <v>207</v>
      </c>
    </row>
    <row r="56" spans="1:5">
      <c r="A56" s="27" t="s">
        <v>121</v>
      </c>
      <c r="B56" s="27">
        <v>60589627948</v>
      </c>
      <c r="C56" s="27" t="s">
        <v>246</v>
      </c>
      <c r="D56" s="27">
        <v>3098.8</v>
      </c>
      <c r="E56" s="27" t="s">
        <v>122</v>
      </c>
    </row>
    <row r="57" spans="1:5">
      <c r="A57" s="27" t="s">
        <v>49</v>
      </c>
      <c r="B57" s="27">
        <v>56708844964</v>
      </c>
      <c r="C57" s="27" t="s">
        <v>246</v>
      </c>
      <c r="D57" s="27">
        <v>1655.8000000000002</v>
      </c>
      <c r="E57" s="27" t="s">
        <v>50</v>
      </c>
    </row>
    <row r="58" spans="1:5">
      <c r="A58" s="27" t="s">
        <v>83</v>
      </c>
      <c r="B58" s="27">
        <v>60589552237</v>
      </c>
      <c r="C58" s="27" t="s">
        <v>246</v>
      </c>
      <c r="D58" s="27">
        <v>5672</v>
      </c>
      <c r="E58" s="27" t="s">
        <v>84</v>
      </c>
    </row>
    <row r="59" spans="1:5">
      <c r="A59" s="27" t="s">
        <v>188</v>
      </c>
      <c r="B59" s="27">
        <v>56708845882</v>
      </c>
      <c r="C59" s="27" t="s">
        <v>246</v>
      </c>
      <c r="D59" s="27">
        <v>762.80000000000007</v>
      </c>
      <c r="E59" s="27" t="s">
        <v>189</v>
      </c>
    </row>
    <row r="60" spans="1:5">
      <c r="A60" s="27" t="s">
        <v>63</v>
      </c>
      <c r="B60" s="27">
        <v>56708845010</v>
      </c>
      <c r="C60" s="27" t="s">
        <v>246</v>
      </c>
      <c r="D60" s="27">
        <v>2382.4</v>
      </c>
      <c r="E60" s="27" t="s">
        <v>64</v>
      </c>
    </row>
    <row r="61" spans="1:5">
      <c r="A61" s="27" t="s">
        <v>97</v>
      </c>
      <c r="B61" s="27">
        <v>56708881551</v>
      </c>
      <c r="C61" s="27" t="s">
        <v>246</v>
      </c>
      <c r="D61" s="27">
        <v>5885</v>
      </c>
      <c r="E61" s="27" t="s">
        <v>98</v>
      </c>
    </row>
    <row r="62" spans="1:5">
      <c r="A62" s="27" t="s">
        <v>59</v>
      </c>
      <c r="B62" s="27">
        <v>56708881426</v>
      </c>
      <c r="C62" s="27" t="s">
        <v>246</v>
      </c>
      <c r="D62" s="27">
        <v>4043.4</v>
      </c>
      <c r="E62" s="27" t="s">
        <v>60</v>
      </c>
    </row>
    <row r="63" spans="1:5">
      <c r="A63" s="27" t="s">
        <v>125</v>
      </c>
      <c r="B63" s="27">
        <v>56708845709</v>
      </c>
      <c r="C63" s="27" t="s">
        <v>246</v>
      </c>
      <c r="D63" s="27">
        <v>2564.2000000000003</v>
      </c>
      <c r="E63" s="27" t="s">
        <v>126</v>
      </c>
    </row>
    <row r="64" spans="1:5">
      <c r="A64" s="27" t="s">
        <v>79</v>
      </c>
      <c r="B64" s="27">
        <v>56708845072</v>
      </c>
      <c r="C64" s="27" t="s">
        <v>246</v>
      </c>
      <c r="D64" s="27">
        <v>2417.8000000000002</v>
      </c>
      <c r="E64" s="27" t="s">
        <v>80</v>
      </c>
    </row>
    <row r="65" spans="1:5">
      <c r="A65" s="27" t="s">
        <v>133</v>
      </c>
      <c r="B65" s="27">
        <v>60594462438</v>
      </c>
      <c r="C65" s="27" t="s">
        <v>246</v>
      </c>
      <c r="D65" s="27">
        <v>2479.2000000000003</v>
      </c>
      <c r="E65" s="27" t="s">
        <v>134</v>
      </c>
    </row>
    <row r="66" spans="1:5">
      <c r="A66" s="27" t="s">
        <v>228</v>
      </c>
      <c r="B66" s="27">
        <v>60590218306</v>
      </c>
      <c r="C66" s="27" t="s">
        <v>246</v>
      </c>
      <c r="D66" s="27">
        <v>588</v>
      </c>
      <c r="E66" s="27" t="s">
        <v>229</v>
      </c>
    </row>
    <row r="67" spans="1:5">
      <c r="A67" s="27" t="s">
        <v>137</v>
      </c>
      <c r="B67" s="27">
        <v>60589620126</v>
      </c>
      <c r="C67" s="27" t="s">
        <v>246</v>
      </c>
      <c r="D67" s="27">
        <v>4539.6000000000004</v>
      </c>
      <c r="E67" s="27" t="s">
        <v>138</v>
      </c>
    </row>
    <row r="68" spans="1:5">
      <c r="A68" s="27" t="s">
        <v>212</v>
      </c>
      <c r="B68" s="27">
        <v>56708881608</v>
      </c>
      <c r="C68" s="27" t="s">
        <v>246</v>
      </c>
      <c r="D68" s="27">
        <v>1594.6000000000001</v>
      </c>
      <c r="E68" s="27" t="s">
        <v>213</v>
      </c>
    </row>
    <row r="69" spans="1:5">
      <c r="A69" s="27" t="s">
        <v>55</v>
      </c>
      <c r="B69" s="27">
        <v>56708881383</v>
      </c>
      <c r="C69" s="27" t="s">
        <v>246</v>
      </c>
      <c r="D69" s="27">
        <v>3571.2000000000003</v>
      </c>
      <c r="E69" s="27" t="s">
        <v>56</v>
      </c>
    </row>
    <row r="70" spans="1:5">
      <c r="A70" s="27" t="s">
        <v>111</v>
      </c>
      <c r="B70" s="27">
        <v>56708881582</v>
      </c>
      <c r="C70" s="27" t="s">
        <v>246</v>
      </c>
      <c r="D70" s="27">
        <v>3136.8</v>
      </c>
      <c r="E70" s="27" t="s">
        <v>112</v>
      </c>
    </row>
    <row r="71" spans="1:5">
      <c r="A71" s="27" t="s">
        <v>87</v>
      </c>
      <c r="B71" s="27">
        <v>56708845115</v>
      </c>
      <c r="C71" s="27" t="s">
        <v>246</v>
      </c>
      <c r="D71" s="27">
        <v>935.2</v>
      </c>
      <c r="E71" s="27" t="s">
        <v>88</v>
      </c>
    </row>
    <row r="72" spans="1:5">
      <c r="A72" s="27" t="s">
        <v>158</v>
      </c>
      <c r="B72" s="27">
        <v>56710773131</v>
      </c>
      <c r="C72" s="27" t="s">
        <v>246</v>
      </c>
      <c r="D72" s="27">
        <v>2326.8000000000002</v>
      </c>
      <c r="E72" s="27" t="s">
        <v>159</v>
      </c>
    </row>
    <row r="73" spans="1:5">
      <c r="A73" s="27" t="s">
        <v>69</v>
      </c>
      <c r="B73" s="27">
        <v>56708881656</v>
      </c>
      <c r="C73" s="27" t="s">
        <v>246</v>
      </c>
      <c r="D73" s="27">
        <v>3105.6000000000004</v>
      </c>
      <c r="E73" s="27" t="s">
        <v>70</v>
      </c>
    </row>
    <row r="74" spans="1:5">
      <c r="A74" s="27" t="s">
        <v>89</v>
      </c>
      <c r="B74" s="27">
        <v>56708845530</v>
      </c>
      <c r="C74" s="27" t="s">
        <v>246</v>
      </c>
      <c r="D74" s="27">
        <v>1421</v>
      </c>
      <c r="E74" s="27" t="s">
        <v>90</v>
      </c>
    </row>
    <row r="75" spans="1:5">
      <c r="A75" s="27" t="s">
        <v>135</v>
      </c>
      <c r="B75" s="27">
        <v>56710784605</v>
      </c>
      <c r="C75" s="27" t="s">
        <v>246</v>
      </c>
      <c r="D75" s="27">
        <v>5671.8</v>
      </c>
      <c r="E75" s="27" t="s">
        <v>136</v>
      </c>
    </row>
    <row r="76" spans="1:5">
      <c r="A76" s="27" t="s">
        <v>190</v>
      </c>
      <c r="B76" s="27">
        <v>60589845501</v>
      </c>
      <c r="C76" s="27" t="s">
        <v>246</v>
      </c>
      <c r="D76" s="27">
        <v>3305.8</v>
      </c>
      <c r="E76" s="27" t="s">
        <v>191</v>
      </c>
    </row>
    <row r="77" spans="1:5">
      <c r="A77" s="27" t="s">
        <v>101</v>
      </c>
      <c r="B77" s="27">
        <v>60589669043</v>
      </c>
      <c r="C77" s="27" t="s">
        <v>246</v>
      </c>
      <c r="D77" s="27">
        <v>933.2</v>
      </c>
      <c r="E77" s="27" t="s">
        <v>102</v>
      </c>
    </row>
    <row r="78" spans="1:5">
      <c r="A78" s="27" t="s">
        <v>51</v>
      </c>
      <c r="B78" s="27">
        <v>60592609882</v>
      </c>
      <c r="C78" s="27" t="s">
        <v>246</v>
      </c>
      <c r="D78" s="27">
        <v>548.80000000000007</v>
      </c>
      <c r="E78" s="27" t="s">
        <v>52</v>
      </c>
    </row>
    <row r="79" spans="1:5">
      <c r="A79" s="27" t="s">
        <v>91</v>
      </c>
      <c r="B79" s="27">
        <v>60589665774</v>
      </c>
      <c r="C79" s="27" t="s">
        <v>246</v>
      </c>
      <c r="D79" s="27">
        <v>1022.6</v>
      </c>
      <c r="E79" s="27" t="s">
        <v>92</v>
      </c>
    </row>
    <row r="80" spans="1:5">
      <c r="A80" s="27" t="s">
        <v>224</v>
      </c>
      <c r="B80" s="27">
        <v>60589634536</v>
      </c>
      <c r="C80" s="27" t="s">
        <v>246</v>
      </c>
      <c r="D80" s="27">
        <v>961</v>
      </c>
      <c r="E80" s="27" t="s">
        <v>225</v>
      </c>
    </row>
    <row r="81" spans="1:5">
      <c r="A81" s="27" t="s">
        <v>150</v>
      </c>
      <c r="B81" s="27">
        <v>60589582591</v>
      </c>
      <c r="C81" s="27" t="s">
        <v>246</v>
      </c>
      <c r="D81" s="27">
        <v>1258</v>
      </c>
      <c r="E81" s="27" t="s">
        <v>151</v>
      </c>
    </row>
    <row r="82" spans="1:5">
      <c r="A82" s="27" t="s">
        <v>156</v>
      </c>
      <c r="B82" s="27">
        <v>60589642468</v>
      </c>
      <c r="C82" s="27" t="s">
        <v>246</v>
      </c>
      <c r="D82" s="27">
        <v>1272</v>
      </c>
      <c r="E82" s="27" t="s">
        <v>157</v>
      </c>
    </row>
    <row r="83" spans="1:5">
      <c r="A83" s="27" t="s">
        <v>220</v>
      </c>
      <c r="B83" s="27">
        <v>60589597089</v>
      </c>
      <c r="C83" s="27" t="s">
        <v>246</v>
      </c>
      <c r="D83" s="27">
        <v>4926.6000000000004</v>
      </c>
      <c r="E83" s="27" t="s">
        <v>221</v>
      </c>
    </row>
    <row r="84" spans="1:5">
      <c r="A84" s="27" t="s">
        <v>202</v>
      </c>
      <c r="B84" s="27">
        <v>60589426888</v>
      </c>
      <c r="C84" s="27" t="s">
        <v>246</v>
      </c>
      <c r="D84" s="27">
        <v>2329.2000000000003</v>
      </c>
      <c r="E84" s="27" t="s">
        <v>203</v>
      </c>
    </row>
    <row r="85" spans="1:5">
      <c r="A85" s="27" t="s">
        <v>65</v>
      </c>
      <c r="B85" s="27">
        <v>60590035188</v>
      </c>
      <c r="C85" s="27" t="s">
        <v>246</v>
      </c>
      <c r="D85" s="27">
        <v>1517.8000000000002</v>
      </c>
      <c r="E85" s="27" t="s">
        <v>66</v>
      </c>
    </row>
    <row r="86" spans="1:5">
      <c r="A86" s="27" t="s">
        <v>182</v>
      </c>
      <c r="B86" s="27">
        <v>60589704184</v>
      </c>
      <c r="C86" s="27" t="s">
        <v>246</v>
      </c>
      <c r="D86" s="27">
        <v>4393.8</v>
      </c>
      <c r="E86" s="27" t="s">
        <v>183</v>
      </c>
    </row>
    <row r="87" spans="1:5">
      <c r="A87" s="27" t="s">
        <v>129</v>
      </c>
      <c r="B87" s="27">
        <v>60590199370</v>
      </c>
      <c r="C87" s="27" t="s">
        <v>246</v>
      </c>
      <c r="D87" s="27">
        <v>935.80000000000007</v>
      </c>
      <c r="E87" s="27" t="s">
        <v>130</v>
      </c>
    </row>
    <row r="88" spans="1:5">
      <c r="A88" s="27" t="s">
        <v>164</v>
      </c>
      <c r="B88" s="27">
        <v>60590100738</v>
      </c>
      <c r="C88" s="27" t="s">
        <v>246</v>
      </c>
      <c r="D88" s="27">
        <v>2699</v>
      </c>
      <c r="E88" s="27" t="s">
        <v>165</v>
      </c>
    </row>
    <row r="89" spans="1:5">
      <c r="A89" s="27" t="s">
        <v>123</v>
      </c>
      <c r="B89" s="27">
        <v>60590412629</v>
      </c>
      <c r="C89" s="27" t="s">
        <v>246</v>
      </c>
      <c r="D89" s="27">
        <v>1491</v>
      </c>
      <c r="E89" s="27" t="s">
        <v>124</v>
      </c>
    </row>
    <row r="90" spans="1:5">
      <c r="A90" s="27" t="s">
        <v>85</v>
      </c>
      <c r="B90" s="27">
        <v>60590678030</v>
      </c>
      <c r="C90" s="27" t="s">
        <v>246</v>
      </c>
      <c r="D90" s="27">
        <v>5686.2000000000007</v>
      </c>
      <c r="E90" s="27" t="s">
        <v>86</v>
      </c>
    </row>
    <row r="91" spans="1:5">
      <c r="A91" s="27" t="s">
        <v>172</v>
      </c>
      <c r="B91" s="27">
        <v>60592118015</v>
      </c>
      <c r="C91" s="27" t="s">
        <v>246</v>
      </c>
      <c r="D91" s="27">
        <v>2175.8000000000002</v>
      </c>
      <c r="E91" s="27" t="s">
        <v>173</v>
      </c>
    </row>
    <row r="92" spans="1:5">
      <c r="A92" s="27" t="s">
        <v>95</v>
      </c>
      <c r="B92" s="27">
        <v>60590340221</v>
      </c>
      <c r="C92" s="27" t="s">
        <v>246</v>
      </c>
      <c r="D92" s="27">
        <v>1521.4</v>
      </c>
      <c r="E92" s="27" t="s">
        <v>96</v>
      </c>
    </row>
    <row r="93" spans="1:5">
      <c r="A93" s="27" t="s">
        <v>53</v>
      </c>
      <c r="B93" s="27">
        <v>60592030048</v>
      </c>
      <c r="C93" s="27" t="s">
        <v>246</v>
      </c>
      <c r="D93" s="27">
        <v>2667.4</v>
      </c>
      <c r="E93" s="27" t="s">
        <v>54</v>
      </c>
    </row>
    <row r="94" spans="1:5">
      <c r="A94" s="27" t="s">
        <v>41</v>
      </c>
      <c r="B94" s="27">
        <v>60592545278</v>
      </c>
      <c r="C94" s="27" t="s">
        <v>246</v>
      </c>
      <c r="D94" s="27">
        <v>1406.6000000000001</v>
      </c>
      <c r="E94" s="27" t="s">
        <v>42</v>
      </c>
    </row>
    <row r="95" spans="1:5">
      <c r="A95" s="27" t="s">
        <v>99</v>
      </c>
      <c r="B95" s="27">
        <v>60592337307</v>
      </c>
      <c r="C95" s="27" t="s">
        <v>246</v>
      </c>
      <c r="D95" s="27">
        <v>235.60000000000002</v>
      </c>
      <c r="E95" s="27" t="s">
        <v>100</v>
      </c>
    </row>
    <row r="96" spans="1:5">
      <c r="A96" s="27" t="s">
        <v>109</v>
      </c>
      <c r="B96" s="27">
        <v>56707771884</v>
      </c>
      <c r="C96" s="27" t="s">
        <v>246</v>
      </c>
      <c r="D96" s="27">
        <v>1421</v>
      </c>
      <c r="E96" s="27" t="s">
        <v>110</v>
      </c>
    </row>
    <row r="97" spans="1:5">
      <c r="A97" s="27" t="s">
        <v>192</v>
      </c>
      <c r="B97" s="27">
        <v>60592420864</v>
      </c>
      <c r="C97" s="27" t="s">
        <v>246</v>
      </c>
      <c r="D97" s="27">
        <v>2234.4</v>
      </c>
      <c r="E97" s="27" t="s">
        <v>193</v>
      </c>
    </row>
    <row r="98" spans="1:5">
      <c r="A98" s="27" t="s">
        <v>210</v>
      </c>
      <c r="B98" s="27">
        <v>60592492890</v>
      </c>
      <c r="C98" s="27" t="s">
        <v>246</v>
      </c>
      <c r="D98" s="27">
        <v>1764.2</v>
      </c>
      <c r="E98" s="27" t="s">
        <v>211</v>
      </c>
    </row>
    <row r="99" spans="1:5">
      <c r="A99" s="27" t="s">
        <v>176</v>
      </c>
      <c r="B99" s="27">
        <v>56686168111</v>
      </c>
      <c r="C99" s="27" t="s">
        <v>246</v>
      </c>
      <c r="D99" s="27">
        <v>1486.4</v>
      </c>
      <c r="E99" s="27" t="s">
        <v>177</v>
      </c>
    </row>
    <row r="100" spans="1:5">
      <c r="A100" s="27" t="s">
        <v>204</v>
      </c>
      <c r="B100" s="27">
        <v>60592585699</v>
      </c>
      <c r="C100" s="27" t="s">
        <v>246</v>
      </c>
      <c r="D100" s="27">
        <v>1372.2</v>
      </c>
      <c r="E100" s="27" t="s">
        <v>205</v>
      </c>
    </row>
    <row r="101" spans="1:5">
      <c r="A101" s="27" t="s">
        <v>174</v>
      </c>
      <c r="B101" s="27">
        <v>60592515217</v>
      </c>
      <c r="C101" s="27" t="s">
        <v>246</v>
      </c>
      <c r="D101" s="27">
        <v>1728.6000000000001</v>
      </c>
      <c r="E101" s="27" t="s">
        <v>175</v>
      </c>
    </row>
    <row r="102" spans="1:5">
      <c r="A102" s="27" t="s">
        <v>77</v>
      </c>
      <c r="B102" s="27">
        <v>60592636121</v>
      </c>
      <c r="C102" s="27" t="s">
        <v>246</v>
      </c>
      <c r="D102" s="27">
        <v>3857.4</v>
      </c>
      <c r="E102" s="27" t="s">
        <v>78</v>
      </c>
    </row>
    <row r="103" spans="1:5">
      <c r="A103" s="27" t="s">
        <v>127</v>
      </c>
      <c r="B103" s="27">
        <v>60592631462</v>
      </c>
      <c r="C103" s="27" t="s">
        <v>246</v>
      </c>
      <c r="D103" s="27">
        <v>2402.6</v>
      </c>
      <c r="E103" s="27" t="s">
        <v>128</v>
      </c>
    </row>
    <row r="104" spans="1:5">
      <c r="A104" s="27" t="s">
        <v>67</v>
      </c>
      <c r="B104" s="27">
        <v>60584074827</v>
      </c>
      <c r="C104" s="27" t="s">
        <v>246</v>
      </c>
      <c r="D104" s="27">
        <v>4063.4</v>
      </c>
      <c r="E104" s="27" t="s">
        <v>68</v>
      </c>
    </row>
    <row r="105" spans="1:5">
      <c r="A105" s="27" t="s">
        <v>222</v>
      </c>
      <c r="B105" s="27">
        <v>56708881977</v>
      </c>
      <c r="C105" s="27" t="s">
        <v>246</v>
      </c>
      <c r="D105" s="27">
        <v>1788.8000000000002</v>
      </c>
      <c r="E105" s="27" t="s">
        <v>223</v>
      </c>
    </row>
    <row r="106" spans="1:5">
      <c r="A106" s="27" t="s">
        <v>93</v>
      </c>
      <c r="B106" s="27">
        <v>56708881702</v>
      </c>
      <c r="C106" s="27" t="s">
        <v>246</v>
      </c>
      <c r="D106" s="27">
        <v>2634.4</v>
      </c>
      <c r="E106" s="27" t="s">
        <v>94</v>
      </c>
    </row>
    <row r="107" spans="1:5">
      <c r="A107" s="27" t="s">
        <v>146</v>
      </c>
      <c r="B107" s="27">
        <v>60594290172</v>
      </c>
      <c r="C107" s="27" t="s">
        <v>246</v>
      </c>
      <c r="D107" s="27">
        <v>4427.6000000000004</v>
      </c>
      <c r="E107" s="27" t="s">
        <v>147</v>
      </c>
    </row>
    <row r="108" spans="1:5">
      <c r="A108" s="27" t="s">
        <v>61</v>
      </c>
      <c r="B108" s="27">
        <v>60594219460</v>
      </c>
      <c r="C108" s="27" t="s">
        <v>246</v>
      </c>
      <c r="D108" s="27">
        <v>1134.2</v>
      </c>
      <c r="E108" s="27" t="s">
        <v>62</v>
      </c>
    </row>
    <row r="109" spans="1:5">
      <c r="A109" s="27"/>
      <c r="B109" s="27" t="s">
        <v>247</v>
      </c>
      <c r="C109" s="27"/>
      <c r="D109" s="36">
        <v>263989.40000000002</v>
      </c>
      <c r="E109" s="27" t="s">
        <v>248</v>
      </c>
    </row>
    <row r="111" spans="1:5">
      <c r="A111" s="27" t="s">
        <v>131</v>
      </c>
      <c r="B111" s="27">
        <v>1179675078</v>
      </c>
      <c r="C111" s="27" t="s">
        <v>249</v>
      </c>
      <c r="D111" s="27">
        <v>1583.8000000000002</v>
      </c>
      <c r="E111" s="27" t="s">
        <v>132</v>
      </c>
    </row>
    <row r="112" spans="1:5">
      <c r="A112" s="27"/>
      <c r="B112" s="27" t="s">
        <v>250</v>
      </c>
      <c r="C112" s="27"/>
      <c r="D112" s="36">
        <v>1583.8000000000002</v>
      </c>
      <c r="E112" s="27" t="s">
        <v>251</v>
      </c>
    </row>
    <row r="114" spans="2:5">
      <c r="B114" s="37" t="s">
        <v>244</v>
      </c>
      <c r="C114" s="37"/>
      <c r="D114" s="38">
        <v>1957.4</v>
      </c>
      <c r="E114" s="37" t="s">
        <v>245</v>
      </c>
    </row>
    <row r="115" spans="2:5">
      <c r="B115" s="37" t="s">
        <v>247</v>
      </c>
      <c r="C115" s="37"/>
      <c r="D115" s="38">
        <v>263989.40000000002</v>
      </c>
      <c r="E115" s="37" t="s">
        <v>248</v>
      </c>
    </row>
    <row r="116" spans="2:5">
      <c r="B116" s="37" t="s">
        <v>250</v>
      </c>
      <c r="C116" s="37"/>
      <c r="D116" s="38">
        <v>1583.8000000000002</v>
      </c>
      <c r="E116" s="37" t="s">
        <v>251</v>
      </c>
    </row>
    <row r="117" spans="2:5">
      <c r="B117" s="37"/>
      <c r="C117" s="37"/>
      <c r="D117" s="38">
        <v>267530.59999999998</v>
      </c>
      <c r="E117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2" sqref="B12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9" t="s">
        <v>259</v>
      </c>
      <c r="B1" s="49"/>
      <c r="C1" s="50"/>
      <c r="D1" s="51"/>
      <c r="E1" s="51"/>
      <c r="F1" s="52"/>
    </row>
    <row r="2" spans="1:6">
      <c r="A2" s="49" t="s">
        <v>271</v>
      </c>
      <c r="B2" s="49"/>
      <c r="C2" s="50"/>
      <c r="D2" s="51"/>
      <c r="E2" s="51"/>
      <c r="F2" s="52"/>
    </row>
    <row r="3" spans="1:6">
      <c r="A3" s="49" t="s">
        <v>260</v>
      </c>
      <c r="B3" s="53" t="s">
        <v>272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261</v>
      </c>
      <c r="B5" s="50" t="s">
        <v>262</v>
      </c>
      <c r="C5" s="50"/>
      <c r="D5" s="51"/>
      <c r="E5" s="51"/>
      <c r="F5" s="52"/>
    </row>
    <row r="6" spans="1:6">
      <c r="A6" s="51" t="s">
        <v>263</v>
      </c>
      <c r="B6" s="54">
        <v>154665.26</v>
      </c>
      <c r="C6" s="51"/>
      <c r="D6" s="51"/>
      <c r="E6" s="51"/>
      <c r="F6" s="52"/>
    </row>
    <row r="7" spans="1:6">
      <c r="A7" s="51" t="s">
        <v>264</v>
      </c>
      <c r="B7" s="54">
        <v>31379.96</v>
      </c>
      <c r="C7" s="51"/>
      <c r="D7" s="51"/>
      <c r="E7" s="51"/>
      <c r="F7" s="52"/>
    </row>
    <row r="8" spans="1:6">
      <c r="A8" s="51" t="s">
        <v>265</v>
      </c>
      <c r="B8" s="54">
        <v>0</v>
      </c>
      <c r="C8" s="51"/>
      <c r="D8" s="51"/>
      <c r="E8" s="51"/>
      <c r="F8" s="52"/>
    </row>
    <row r="9" spans="1:6">
      <c r="A9" s="51" t="s">
        <v>266</v>
      </c>
      <c r="B9" s="54">
        <v>6500.6</v>
      </c>
      <c r="C9" s="51"/>
      <c r="D9" s="51"/>
      <c r="E9" s="51"/>
      <c r="F9" s="52"/>
    </row>
    <row r="10" spans="1:6">
      <c r="A10" s="51" t="s">
        <v>267</v>
      </c>
      <c r="B10" s="54">
        <v>0</v>
      </c>
      <c r="C10" s="51"/>
      <c r="D10" s="51"/>
      <c r="E10" s="51"/>
      <c r="F10" s="52"/>
    </row>
    <row r="11" spans="1:6">
      <c r="A11" s="51" t="s">
        <v>268</v>
      </c>
      <c r="B11" s="54">
        <v>46488.3</v>
      </c>
      <c r="C11" s="51"/>
      <c r="D11" s="51"/>
      <c r="E11" s="51"/>
      <c r="F11" s="52"/>
    </row>
    <row r="12" spans="1:6">
      <c r="A12" s="51" t="s">
        <v>269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270</v>
      </c>
      <c r="B13" s="56">
        <v>180623.83</v>
      </c>
      <c r="C13" s="51"/>
      <c r="D13" s="51"/>
      <c r="E13" s="51"/>
      <c r="F13" s="52"/>
    </row>
    <row r="14" spans="1:6">
      <c r="A14" s="51"/>
      <c r="B14" s="57">
        <f>SUM(B6:B13)</f>
        <v>419657.94999999995</v>
      </c>
      <c r="C14" s="51"/>
      <c r="D14" s="57"/>
      <c r="E14" s="51"/>
      <c r="F14" s="52"/>
    </row>
    <row r="15" spans="1:6" ht="15.75" thickBot="1">
      <c r="A15" s="51"/>
      <c r="B15" s="58">
        <f>B14*0.16</f>
        <v>67145.271999999997</v>
      </c>
      <c r="C15" s="51"/>
      <c r="D15" s="52"/>
      <c r="E15" s="51"/>
      <c r="F15" s="52"/>
    </row>
    <row r="16" spans="1:6" ht="15.75" thickTop="1">
      <c r="A16" s="51"/>
      <c r="B16" s="59">
        <f>+B14+B15</f>
        <v>486803.22199999995</v>
      </c>
      <c r="C16" s="51"/>
      <c r="D16" s="59"/>
      <c r="E16" s="51"/>
      <c r="F16" s="52"/>
    </row>
    <row r="17" spans="1:6">
      <c r="A17" s="51"/>
      <c r="B17" s="54">
        <v>486803.22</v>
      </c>
      <c r="C17" s="51"/>
      <c r="D17" s="54"/>
      <c r="E17" s="51"/>
      <c r="F17" s="52"/>
    </row>
    <row r="18" spans="1:6">
      <c r="A18" s="51"/>
      <c r="B18" s="54">
        <f>+B16-B17</f>
        <v>1.9999999785795808E-3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2017-08-25T14:54:34Z</dcterms:created>
  <dcterms:modified xsi:type="dcterms:W3CDTF">2017-08-28T19:01:30Z</dcterms:modified>
</cp:coreProperties>
</file>