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5" i="3"/>
  <c r="G115"/>
  <c r="E115"/>
  <c r="E70"/>
  <c r="F70" s="1"/>
  <c r="I70" s="1"/>
  <c r="G70"/>
  <c r="H70"/>
  <c r="E71"/>
  <c r="G71" s="1"/>
  <c r="F71"/>
  <c r="H71"/>
  <c r="E72"/>
  <c r="G72" s="1"/>
  <c r="H72"/>
  <c r="E73"/>
  <c r="F73"/>
  <c r="I73" s="1"/>
  <c r="G73"/>
  <c r="H73"/>
  <c r="E74"/>
  <c r="F74" s="1"/>
  <c r="I74" s="1"/>
  <c r="G74"/>
  <c r="H74"/>
  <c r="E75"/>
  <c r="F75" s="1"/>
  <c r="H75"/>
  <c r="E76"/>
  <c r="G76" s="1"/>
  <c r="H76"/>
  <c r="E77"/>
  <c r="F77"/>
  <c r="I77" s="1"/>
  <c r="G77"/>
  <c r="H77"/>
  <c r="E78"/>
  <c r="F78" s="1"/>
  <c r="G78"/>
  <c r="H78"/>
  <c r="E79"/>
  <c r="G79" s="1"/>
  <c r="F79"/>
  <c r="H79"/>
  <c r="E80"/>
  <c r="G80" s="1"/>
  <c r="H80"/>
  <c r="E81"/>
  <c r="F81"/>
  <c r="G81"/>
  <c r="H81"/>
  <c r="E82"/>
  <c r="F82" s="1"/>
  <c r="G82"/>
  <c r="H82"/>
  <c r="E83"/>
  <c r="G83" s="1"/>
  <c r="F83"/>
  <c r="H83"/>
  <c r="E84"/>
  <c r="G84" s="1"/>
  <c r="H84"/>
  <c r="E85"/>
  <c r="F85"/>
  <c r="G85"/>
  <c r="H85"/>
  <c r="E86"/>
  <c r="F86" s="1"/>
  <c r="G86"/>
  <c r="H86"/>
  <c r="E87"/>
  <c r="G87" s="1"/>
  <c r="F87"/>
  <c r="H87"/>
  <c r="E88"/>
  <c r="G88" s="1"/>
  <c r="H88"/>
  <c r="E89"/>
  <c r="F89"/>
  <c r="G89"/>
  <c r="H89"/>
  <c r="E90"/>
  <c r="F90" s="1"/>
  <c r="G90"/>
  <c r="H90"/>
  <c r="E91"/>
  <c r="G91" s="1"/>
  <c r="F91"/>
  <c r="H91"/>
  <c r="E92"/>
  <c r="G92" s="1"/>
  <c r="H92"/>
  <c r="E93"/>
  <c r="F93"/>
  <c r="G93"/>
  <c r="H93"/>
  <c r="E94"/>
  <c r="F94" s="1"/>
  <c r="G94"/>
  <c r="H94"/>
  <c r="E95"/>
  <c r="G95" s="1"/>
  <c r="F95"/>
  <c r="H95"/>
  <c r="E96"/>
  <c r="G96" s="1"/>
  <c r="H96"/>
  <c r="E97"/>
  <c r="F97"/>
  <c r="G97"/>
  <c r="H97"/>
  <c r="E98"/>
  <c r="F98" s="1"/>
  <c r="G98"/>
  <c r="H98"/>
  <c r="E99"/>
  <c r="G99" s="1"/>
  <c r="F99"/>
  <c r="H99"/>
  <c r="E100"/>
  <c r="G100" s="1"/>
  <c r="H100"/>
  <c r="E101"/>
  <c r="F101"/>
  <c r="G101"/>
  <c r="H101"/>
  <c r="E102"/>
  <c r="F102" s="1"/>
  <c r="G102"/>
  <c r="H102"/>
  <c r="E103"/>
  <c r="G103" s="1"/>
  <c r="F103"/>
  <c r="H103"/>
  <c r="E104"/>
  <c r="G104" s="1"/>
  <c r="H104"/>
  <c r="E105"/>
  <c r="G105" s="1"/>
  <c r="F105"/>
  <c r="H105"/>
  <c r="E106"/>
  <c r="F106" s="1"/>
  <c r="G106"/>
  <c r="H106"/>
  <c r="E107"/>
  <c r="F107"/>
  <c r="G107"/>
  <c r="H107"/>
  <c r="E108"/>
  <c r="G108" s="1"/>
  <c r="H108"/>
  <c r="E109"/>
  <c r="G109" s="1"/>
  <c r="F109"/>
  <c r="H109"/>
  <c r="E110"/>
  <c r="F110" s="1"/>
  <c r="G110"/>
  <c r="H110"/>
  <c r="E111"/>
  <c r="F111"/>
  <c r="G111"/>
  <c r="H111"/>
  <c r="E112"/>
  <c r="G112" s="1"/>
  <c r="H112"/>
  <c r="E113"/>
  <c r="G113" s="1"/>
  <c r="F113"/>
  <c r="H113"/>
  <c r="H69"/>
  <c r="I69" s="1"/>
  <c r="G69"/>
  <c r="F69"/>
  <c r="E69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G27" s="1"/>
  <c r="H27"/>
  <c r="E28"/>
  <c r="G28" s="1"/>
  <c r="H28"/>
  <c r="E29"/>
  <c r="G29" s="1"/>
  <c r="H29"/>
  <c r="E30"/>
  <c r="G30" s="1"/>
  <c r="H30"/>
  <c r="E31"/>
  <c r="G31" s="1"/>
  <c r="H31"/>
  <c r="E32"/>
  <c r="G32" s="1"/>
  <c r="H32"/>
  <c r="E33"/>
  <c r="F33" s="1"/>
  <c r="H33"/>
  <c r="E34"/>
  <c r="F34" s="1"/>
  <c r="H34"/>
  <c r="E35"/>
  <c r="G35" s="1"/>
  <c r="H35"/>
  <c r="E36"/>
  <c r="G36" s="1"/>
  <c r="H36"/>
  <c r="E37"/>
  <c r="G37" s="1"/>
  <c r="H37"/>
  <c r="E38"/>
  <c r="G38" s="1"/>
  <c r="F38"/>
  <c r="H38"/>
  <c r="E39"/>
  <c r="G39" s="1"/>
  <c r="H39"/>
  <c r="E40"/>
  <c r="G40" s="1"/>
  <c r="H40"/>
  <c r="E41"/>
  <c r="G41" s="1"/>
  <c r="H41"/>
  <c r="E42"/>
  <c r="G42" s="1"/>
  <c r="H42"/>
  <c r="E43"/>
  <c r="G43" s="1"/>
  <c r="H43"/>
  <c r="E44"/>
  <c r="F44"/>
  <c r="H44"/>
  <c r="E45"/>
  <c r="G45" s="1"/>
  <c r="H45"/>
  <c r="E46"/>
  <c r="G46" s="1"/>
  <c r="H46"/>
  <c r="E47"/>
  <c r="G47" s="1"/>
  <c r="H47"/>
  <c r="E48"/>
  <c r="G48" s="1"/>
  <c r="H48"/>
  <c r="E49"/>
  <c r="F49" s="1"/>
  <c r="H49"/>
  <c r="E50"/>
  <c r="F50" s="1"/>
  <c r="G50"/>
  <c r="H50"/>
  <c r="E51"/>
  <c r="G51" s="1"/>
  <c r="H51"/>
  <c r="E52"/>
  <c r="G52" s="1"/>
  <c r="H52"/>
  <c r="E53"/>
  <c r="F53" s="1"/>
  <c r="H53"/>
  <c r="E54"/>
  <c r="F54" s="1"/>
  <c r="H54"/>
  <c r="E55"/>
  <c r="G55" s="1"/>
  <c r="H55"/>
  <c r="E56"/>
  <c r="G56" s="1"/>
  <c r="H56"/>
  <c r="E57"/>
  <c r="G57" s="1"/>
  <c r="H57"/>
  <c r="E58"/>
  <c r="G58" s="1"/>
  <c r="H58"/>
  <c r="E59"/>
  <c r="G59" s="1"/>
  <c r="H59"/>
  <c r="E60"/>
  <c r="G60" s="1"/>
  <c r="H60"/>
  <c r="E61"/>
  <c r="G61" s="1"/>
  <c r="H61"/>
  <c r="E62"/>
  <c r="G62" s="1"/>
  <c r="H62"/>
  <c r="E63"/>
  <c r="G63" s="1"/>
  <c r="H63"/>
  <c r="E64"/>
  <c r="G64" s="1"/>
  <c r="H64"/>
  <c r="H12"/>
  <c r="E12"/>
  <c r="G12" s="1"/>
  <c r="F52" l="1"/>
  <c r="G49"/>
  <c r="F37"/>
  <c r="F18"/>
  <c r="F41"/>
  <c r="F58"/>
  <c r="F25"/>
  <c r="G54"/>
  <c r="G53"/>
  <c r="I53" s="1"/>
  <c r="J53" s="1"/>
  <c r="K53" s="1"/>
  <c r="F48"/>
  <c r="F36"/>
  <c r="F20"/>
  <c r="F17"/>
  <c r="F60"/>
  <c r="F57"/>
  <c r="F42"/>
  <c r="F26"/>
  <c r="I26" s="1"/>
  <c r="J26" s="1"/>
  <c r="K26" s="1"/>
  <c r="F32"/>
  <c r="F12"/>
  <c r="F64"/>
  <c r="G34"/>
  <c r="I34" s="1"/>
  <c r="J34" s="1"/>
  <c r="K34" s="1"/>
  <c r="G33"/>
  <c r="F22"/>
  <c r="F21"/>
  <c r="F16"/>
  <c r="I16" s="1"/>
  <c r="E66"/>
  <c r="E118" s="1"/>
  <c r="I57"/>
  <c r="I42"/>
  <c r="I41"/>
  <c r="J41" s="1"/>
  <c r="K41" s="1"/>
  <c r="I58"/>
  <c r="F62"/>
  <c r="F61"/>
  <c r="I61" s="1"/>
  <c r="J61" s="1"/>
  <c r="K61" s="1"/>
  <c r="F56"/>
  <c r="I56" s="1"/>
  <c r="F46"/>
  <c r="I46" s="1"/>
  <c r="J46" s="1"/>
  <c r="K46" s="1"/>
  <c r="F45"/>
  <c r="F40"/>
  <c r="I40" s="1"/>
  <c r="F30"/>
  <c r="I30" s="1"/>
  <c r="J30" s="1"/>
  <c r="K30" s="1"/>
  <c r="F29"/>
  <c r="F24"/>
  <c r="I24" s="1"/>
  <c r="F14"/>
  <c r="I14" s="1"/>
  <c r="J14" s="1"/>
  <c r="K14" s="1"/>
  <c r="F13"/>
  <c r="I13" s="1"/>
  <c r="J13" s="1"/>
  <c r="K13" s="1"/>
  <c r="F28"/>
  <c r="I28" s="1"/>
  <c r="J28" s="1"/>
  <c r="K28" s="1"/>
  <c r="B16" i="4"/>
  <c r="B18" s="1"/>
  <c r="I25" i="3"/>
  <c r="J25" s="1"/>
  <c r="K25" s="1"/>
  <c r="I62"/>
  <c r="H66"/>
  <c r="H118" s="1"/>
  <c r="I45"/>
  <c r="J45" s="1"/>
  <c r="K45" s="1"/>
  <c r="I29"/>
  <c r="J29" s="1"/>
  <c r="K29" s="1"/>
  <c r="H115"/>
  <c r="I113"/>
  <c r="I109"/>
  <c r="I105"/>
  <c r="I101"/>
  <c r="I97"/>
  <c r="I93"/>
  <c r="J93" s="1"/>
  <c r="K93" s="1"/>
  <c r="I89"/>
  <c r="I85"/>
  <c r="I81"/>
  <c r="I50"/>
  <c r="I49"/>
  <c r="I33"/>
  <c r="I18"/>
  <c r="I17"/>
  <c r="J17" s="1"/>
  <c r="K17" s="1"/>
  <c r="I111"/>
  <c r="J111" s="1"/>
  <c r="K111" s="1"/>
  <c r="I110"/>
  <c r="I107"/>
  <c r="J107" s="1"/>
  <c r="K107" s="1"/>
  <c r="I106"/>
  <c r="J106" s="1"/>
  <c r="K106" s="1"/>
  <c r="I12"/>
  <c r="I54"/>
  <c r="J54" s="1"/>
  <c r="K54" s="1"/>
  <c r="I38"/>
  <c r="J38" s="1"/>
  <c r="K38" s="1"/>
  <c r="I37"/>
  <c r="J37" s="1"/>
  <c r="K37" s="1"/>
  <c r="I22"/>
  <c r="J22" s="1"/>
  <c r="K22" s="1"/>
  <c r="I21"/>
  <c r="J21" s="1"/>
  <c r="K21" s="1"/>
  <c r="J69"/>
  <c r="I102"/>
  <c r="J102" s="1"/>
  <c r="K102" s="1"/>
  <c r="I98"/>
  <c r="J98" s="1"/>
  <c r="K98" s="1"/>
  <c r="I94"/>
  <c r="K94" s="1"/>
  <c r="I90"/>
  <c r="I86"/>
  <c r="J86" s="1"/>
  <c r="K86" s="1"/>
  <c r="I82"/>
  <c r="J82" s="1"/>
  <c r="K82" s="1"/>
  <c r="I78"/>
  <c r="J78" s="1"/>
  <c r="K78" s="1"/>
  <c r="I71"/>
  <c r="J109"/>
  <c r="K109" s="1"/>
  <c r="I103"/>
  <c r="I99"/>
  <c r="I95"/>
  <c r="J94"/>
  <c r="I91"/>
  <c r="J90"/>
  <c r="I87"/>
  <c r="I83"/>
  <c r="I79"/>
  <c r="J110"/>
  <c r="J73"/>
  <c r="K73" s="1"/>
  <c r="J113"/>
  <c r="K113"/>
  <c r="J105"/>
  <c r="K105" s="1"/>
  <c r="J101"/>
  <c r="K101" s="1"/>
  <c r="J97"/>
  <c r="K97" s="1"/>
  <c r="J89"/>
  <c r="K89" s="1"/>
  <c r="J85"/>
  <c r="K85" s="1"/>
  <c r="J81"/>
  <c r="K81" s="1"/>
  <c r="J77"/>
  <c r="K77" s="1"/>
  <c r="J74"/>
  <c r="K74" s="1"/>
  <c r="J70"/>
  <c r="K70" s="1"/>
  <c r="F112"/>
  <c r="I112" s="1"/>
  <c r="F108"/>
  <c r="I108" s="1"/>
  <c r="F104"/>
  <c r="I104" s="1"/>
  <c r="F100"/>
  <c r="I100" s="1"/>
  <c r="F96"/>
  <c r="I96" s="1"/>
  <c r="F92"/>
  <c r="I92" s="1"/>
  <c r="F88"/>
  <c r="I88" s="1"/>
  <c r="F84"/>
  <c r="I84" s="1"/>
  <c r="F80"/>
  <c r="I80" s="1"/>
  <c r="F76"/>
  <c r="I76" s="1"/>
  <c r="F72"/>
  <c r="I72" s="1"/>
  <c r="G75"/>
  <c r="I75" s="1"/>
  <c r="J49"/>
  <c r="K49" s="1"/>
  <c r="J56"/>
  <c r="K56" s="1"/>
  <c r="J40"/>
  <c r="K40" s="1"/>
  <c r="J24"/>
  <c r="K24" s="1"/>
  <c r="I64"/>
  <c r="I48"/>
  <c r="I32"/>
  <c r="J18"/>
  <c r="K18" s="1"/>
  <c r="J50"/>
  <c r="K50" s="1"/>
  <c r="J33"/>
  <c r="K33" s="1"/>
  <c r="J62"/>
  <c r="K62" s="1"/>
  <c r="J58"/>
  <c r="K58" s="1"/>
  <c r="J57"/>
  <c r="K57" s="1"/>
  <c r="J42"/>
  <c r="K42" s="1"/>
  <c r="I36"/>
  <c r="I20"/>
  <c r="I60"/>
  <c r="I52"/>
  <c r="F63"/>
  <c r="I63" s="1"/>
  <c r="F59"/>
  <c r="I59" s="1"/>
  <c r="F55"/>
  <c r="I55" s="1"/>
  <c r="F51"/>
  <c r="I51" s="1"/>
  <c r="F47"/>
  <c r="I47" s="1"/>
  <c r="G44"/>
  <c r="I44" s="1"/>
  <c r="F43"/>
  <c r="I43" s="1"/>
  <c r="F39"/>
  <c r="I39" s="1"/>
  <c r="F35"/>
  <c r="I35" s="1"/>
  <c r="F31"/>
  <c r="I31" s="1"/>
  <c r="F27"/>
  <c r="F23"/>
  <c r="I23" s="1"/>
  <c r="F19"/>
  <c r="I19" s="1"/>
  <c r="F15"/>
  <c r="I15" s="1"/>
  <c r="I27"/>
  <c r="G66" l="1"/>
  <c r="G118" s="1"/>
  <c r="F66"/>
  <c r="F118" s="1"/>
  <c r="K110"/>
  <c r="K90"/>
  <c r="I66"/>
  <c r="J12"/>
  <c r="K12" s="1"/>
  <c r="K69"/>
  <c r="J71"/>
  <c r="K71" s="1"/>
  <c r="I115"/>
  <c r="J75"/>
  <c r="K75"/>
  <c r="J104"/>
  <c r="K104" s="1"/>
  <c r="J72"/>
  <c r="K72" s="1"/>
  <c r="J87"/>
  <c r="K87" s="1"/>
  <c r="J76"/>
  <c r="K76" s="1"/>
  <c r="J92"/>
  <c r="K92" s="1"/>
  <c r="J108"/>
  <c r="K108" s="1"/>
  <c r="J83"/>
  <c r="K83" s="1"/>
  <c r="J99"/>
  <c r="K99" s="1"/>
  <c r="K88"/>
  <c r="J88"/>
  <c r="J103"/>
  <c r="K103" s="1"/>
  <c r="J80"/>
  <c r="K80" s="1"/>
  <c r="J96"/>
  <c r="K96" s="1"/>
  <c r="J112"/>
  <c r="K112" s="1"/>
  <c r="J79"/>
  <c r="K79"/>
  <c r="J95"/>
  <c r="K95" s="1"/>
  <c r="J84"/>
  <c r="K84" s="1"/>
  <c r="J100"/>
  <c r="K100" s="1"/>
  <c r="J91"/>
  <c r="K91" s="1"/>
  <c r="J44"/>
  <c r="K44" s="1"/>
  <c r="J51"/>
  <c r="K51" s="1"/>
  <c r="J23"/>
  <c r="K23" s="1"/>
  <c r="J39"/>
  <c r="K39" s="1"/>
  <c r="J52"/>
  <c r="K52" s="1"/>
  <c r="J31"/>
  <c r="K31" s="1"/>
  <c r="J59"/>
  <c r="K59" s="1"/>
  <c r="J43"/>
  <c r="K43" s="1"/>
  <c r="J64"/>
  <c r="K64" s="1"/>
  <c r="J19"/>
  <c r="K19" s="1"/>
  <c r="J35"/>
  <c r="K35" s="1"/>
  <c r="J47"/>
  <c r="K47" s="1"/>
  <c r="J63"/>
  <c r="K63" s="1"/>
  <c r="J16"/>
  <c r="K16" s="1"/>
  <c r="J20"/>
  <c r="K20" s="1"/>
  <c r="J32"/>
  <c r="K32" s="1"/>
  <c r="J27"/>
  <c r="K27" s="1"/>
  <c r="J55"/>
  <c r="K55" s="1"/>
  <c r="J60"/>
  <c r="K60" s="1"/>
  <c r="J36"/>
  <c r="K36"/>
  <c r="J48"/>
  <c r="K48" s="1"/>
  <c r="J15"/>
  <c r="K15" s="1"/>
  <c r="K66" l="1"/>
  <c r="J115"/>
  <c r="K115"/>
  <c r="I118"/>
  <c r="J66"/>
  <c r="J118" l="1"/>
  <c r="K118"/>
</calcChain>
</file>

<file path=xl/sharedStrings.xml><?xml version="1.0" encoding="utf-8"?>
<sst xmlns="http://schemas.openxmlformats.org/spreadsheetml/2006/main" count="1001" uniqueCount="329">
  <si>
    <t>CONTPAQ i</t>
  </si>
  <si>
    <t xml:space="preserve">      NÓMINAS</t>
  </si>
  <si>
    <t>011 INGENIERIA FISCAL LABORAL SC</t>
  </si>
  <si>
    <t>Lista de Raya (forma tabular)</t>
  </si>
  <si>
    <t>Periodo 32 al 32 Semanal del 02/08/2017 al 08/08/2017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</si>
  <si>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</si>
  <si>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</si>
  <si>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</si>
  <si>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</si>
  <si>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</si>
  <si>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</si>
  <si>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</si>
  <si>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</si>
  <si>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</si>
  <si>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</si>
  <si>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</si>
  <si>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</si>
  <si>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</si>
  <si>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</si>
  <si>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</si>
  <si>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</si>
  <si>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</si>
  <si>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</si>
  <si>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</si>
  <si>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</si>
  <si>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</si>
  <si>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</si>
  <si>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</si>
  <si>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</si>
  <si>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</si>
  <si>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</si>
  <si>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</si>
  <si>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</si>
  <si>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</si>
  <si>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</si>
  <si>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</si>
  <si>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</si>
  <si>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</si>
  <si>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</si>
  <si>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</si>
  <si>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</si>
  <si>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</si>
  <si>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</si>
  <si>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</si>
  <si>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</si>
  <si>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</si>
  <si>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</si>
  <si>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</si>
  <si>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</si>
  <si>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</si>
  <si>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</si>
  <si>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</si>
  <si>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</si>
  <si>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</si>
  <si>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</si>
  <si>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</si>
  <si>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</si>
  <si>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</si>
  <si>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</si>
  <si>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</si>
  <si>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</si>
  <si>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</si>
  <si>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</si>
  <si>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</si>
  <si>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</si>
  <si>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</si>
  <si>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</si>
  <si>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</si>
  <si>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</si>
  <si>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</si>
  <si>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</si>
  <si>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</si>
  <si>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</si>
  <si>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</si>
  <si>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</si>
  <si>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</si>
  <si>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</si>
  <si>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</si>
  <si>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</si>
  <si>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</si>
  <si>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</si>
  <si>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</si>
  <si>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</si>
  <si>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</si>
  <si>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</si>
  <si>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</si>
  <si>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</si>
  <si>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</si>
  <si>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</si>
  <si>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</si>
  <si>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</si>
  <si>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</si>
  <si>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</si>
  <si>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</si>
  <si>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</si>
  <si>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</si>
  <si>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</si>
  <si>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</si>
  <si>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</si>
  <si>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</si>
  <si>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</si>
  <si>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</si>
  <si>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</si>
  <si>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</si>
  <si>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</si>
  <si>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</si>
  <si>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</si>
  <si>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</si>
  <si>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</si>
  <si>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</si>
  <si>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</si>
  <si>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</si>
  <si>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</si>
  <si>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</si>
  <si>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</si>
  <si>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</si>
  <si>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</si>
  <si>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</si>
  <si>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</si>
  <si>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</si>
  <si>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</si>
  <si>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</si>
  <si>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</si>
  <si>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</si>
  <si>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</si>
  <si>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</si>
  <si>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</si>
  <si>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</si>
  <si>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</si>
  <si>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</si>
  <si>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</si>
  <si>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</si>
  <si>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</si>
  <si>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</si>
  <si>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</si>
  <si>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</si>
  <si>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</si>
  <si>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</si>
  <si>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</si>
  <si>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</si>
  <si>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</si>
  <si>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</si>
  <si>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</si>
  <si>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</si>
  <si>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</si>
  <si>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ARS03</t>
  </si>
  <si>
    <t>Alvarez Ramirez Sergio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</si>
  <si>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</si>
  <si>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</si>
  <si>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</si>
  <si>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</si>
  <si>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</si>
  <si>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</si>
  <si>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</si>
  <si>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</si>
  <si>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</si>
  <si>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</si>
  <si>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</si>
  <si>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</si>
  <si>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</si>
  <si>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</si>
  <si>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</si>
  <si>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</si>
  <si>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</si>
  <si>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</si>
  <si>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</si>
  <si>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</si>
  <si>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</si>
  <si>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</si>
  <si>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</si>
  <si>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</si>
  <si>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</si>
  <si>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</si>
  <si>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</si>
  <si>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</si>
  <si>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</si>
  <si>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</si>
  <si>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</si>
  <si>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</si>
  <si>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</si>
  <si>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</si>
  <si>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</si>
  <si>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</si>
  <si>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</si>
  <si>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</si>
  <si>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</si>
  <si>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</si>
  <si>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</si>
  <si>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</si>
  <si>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</si>
  <si>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</si>
  <si>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</si>
  <si>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</si>
  <si>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</si>
  <si>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</si>
  <si>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</si>
  <si>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</si>
  <si>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</si>
  <si>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</si>
  <si>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</si>
  <si>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</si>
  <si>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</si>
  <si>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</si>
  <si>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</si>
  <si>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</si>
  <si>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</si>
  <si>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</si>
  <si>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</si>
  <si>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</si>
  <si>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</si>
  <si>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</si>
  <si>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</si>
  <si>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</si>
  <si>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</si>
  <si>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</si>
  <si>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</si>
  <si>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</si>
  <si>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</si>
  <si>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</si>
  <si>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</si>
  <si>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</si>
  <si>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</si>
  <si>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</si>
  <si>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</si>
  <si>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</si>
  <si>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</si>
  <si>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</si>
  <si>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</si>
  <si>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</si>
  <si>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</si>
  <si>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</si>
  <si>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</si>
  <si>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</si>
  <si>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</si>
  <si>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32 del 2017-08-02 al 2017-08-08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</si>
  <si>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</si>
  <si>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</si>
  <si>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</si>
  <si>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</si>
  <si>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</si>
  <si>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</si>
  <si>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</si>
  <si>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</si>
  <si>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</si>
  <si>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</si>
  <si>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93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</si>
  <si>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</si>
  <si>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</si>
  <si>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</si>
  <si>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</si>
  <si>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</si>
  <si>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</si>
  <si>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</si>
  <si>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</si>
  <si>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</si>
  <si>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</si>
  <si>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</si>
  <si>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</si>
  <si>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</si>
  <si>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</si>
  <si>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</si>
  <si>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</si>
  <si>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</si>
  <si>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</si>
  <si>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</si>
  <si>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</si>
  <si>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</si>
  <si>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</si>
  <si>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32</t>
  </si>
  <si>
    <t>02/08/2017 AL 08/08/2017</t>
  </si>
  <si>
    <t>SERVICIO</t>
  </si>
  <si>
    <t>AGUILAR BRAVO CRISTIAN SAUL</t>
  </si>
  <si>
    <t>AGUILAR HERNANDEZ CARLA CECILIA</t>
  </si>
  <si>
    <t>ALVIZAR ORGANISTA EDUARDO</t>
  </si>
  <si>
    <t>VENTAS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</si>
  <si>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</si>
  <si>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</si>
  <si>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</si>
  <si>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</si>
  <si>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</si>
  <si>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</si>
  <si>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</si>
  <si>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</si>
  <si>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</si>
  <si>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</si>
  <si>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</si>
  <si>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</si>
  <si>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</si>
  <si>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</si>
  <si>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GUERRERO GOMEZ MARVIN NOE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</si>
  <si>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</si>
  <si>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</si>
  <si>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</si>
  <si>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</si>
  <si>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</si>
  <si>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</si>
  <si>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</si>
  <si>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</si>
  <si>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</si>
  <si>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</si>
  <si>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LUPERCIO ESPINO ALAN JAIRO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</si>
  <si>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</si>
  <si>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</si>
  <si>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</si>
  <si>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</si>
  <si>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</si>
  <si>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ONTIVEROS PLIEGO LUIS GERARDO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</si>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</sst>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1"/>
  <sheetViews>
    <sheetView workbookViewId="0">
      <pane xSplit="2" ySplit="11" topLeftCell="D88" activePane="bottomRight" state="frozen"/>
      <selection pane="topRight" activeCell="C1" sqref="C1"/>
      <selection pane="bottomLeft" activeCell="A12" sqref="A12"/>
      <selection pane="bottomRight" activeCell="I12" sqref="I12:I63"/>
    </sheetView>
  </sheetViews>
  <sheetFormatPr baseColWidth="10" defaultRowHeight="11.25"/>
  <cols>
    <col min="1" max="1" width="8.28515625" style="2" customWidth="1"/>
    <col min="2" max="2" width="26.28515625" style="1" customWidth="1"/>
    <col min="3" max="3" width="15" style="1" bestFit="1" customWidth="1"/>
    <col min="4" max="4" width="11.42578125" style="1"/>
    <col min="5" max="5" width="16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233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249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250</v>
      </c>
      <c r="G8" s="40" t="s">
        <v>251</v>
      </c>
      <c r="H8" s="40" t="s">
        <v>252</v>
      </c>
      <c r="I8" s="40" t="s">
        <v>253</v>
      </c>
      <c r="J8" s="40" t="s">
        <v>254</v>
      </c>
      <c r="K8" s="40" t="s">
        <v>255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4141.49</v>
      </c>
      <c r="E12" s="41">
        <f>+C12</f>
        <v>4141.49</v>
      </c>
      <c r="F12" s="41">
        <f>+E12*2%</f>
        <v>82.829799999999992</v>
      </c>
      <c r="G12" s="41">
        <f>+E12*7.5%</f>
        <v>310.61174999999997</v>
      </c>
      <c r="H12" s="41">
        <f>+INGENIERIA!P12</f>
        <v>0</v>
      </c>
      <c r="I12" s="41">
        <f>SUM(E12:H12)</f>
        <v>4534.9315500000002</v>
      </c>
      <c r="J12" s="41">
        <f>+I12*16%</f>
        <v>725.58904800000005</v>
      </c>
      <c r="K12" s="41">
        <f>+I12+J12</f>
        <v>5260.5205980000001</v>
      </c>
      <c r="M12" s="60" t="s">
        <v>270</v>
      </c>
      <c r="N12" s="61" t="s">
        <v>271</v>
      </c>
    </row>
    <row r="13" spans="1:14" ht="15">
      <c r="A13" s="2" t="s">
        <v>34</v>
      </c>
      <c r="B13" s="1" t="s">
        <v>35</v>
      </c>
      <c r="C13" s="14">
        <v>3321.56</v>
      </c>
      <c r="E13" s="41">
        <f t="shared" ref="E13:E64" si="0">+C13</f>
        <v>3321.56</v>
      </c>
      <c r="F13" s="41">
        <f t="shared" ref="F13:F64" si="1">+E13*2%</f>
        <v>66.431200000000004</v>
      </c>
      <c r="G13" s="41">
        <f t="shared" ref="G13:G64" si="2">+E13*7.5%</f>
        <v>249.11699999999999</v>
      </c>
      <c r="H13" s="41">
        <f>+INGENIERIA!P13</f>
        <v>0</v>
      </c>
      <c r="I13" s="41">
        <f t="shared" ref="I13:I64" si="3">SUM(E13:H13)</f>
        <v>3637.1082000000001</v>
      </c>
      <c r="J13" s="41">
        <f t="shared" ref="J13:J64" si="4">+I13*16%</f>
        <v>581.93731200000002</v>
      </c>
      <c r="K13" s="41">
        <f t="shared" ref="K13:K64" si="5">+I13+J13</f>
        <v>4219.0455120000006</v>
      </c>
      <c r="M13" s="60" t="s">
        <v>270</v>
      </c>
      <c r="N13" s="61" t="s">
        <v>272</v>
      </c>
    </row>
    <row r="14" spans="1:14" ht="15">
      <c r="A14" s="2" t="s">
        <v>36</v>
      </c>
      <c r="B14" s="1" t="s">
        <v>37</v>
      </c>
      <c r="C14" s="14">
        <v>6572.82</v>
      </c>
      <c r="E14" s="41">
        <f t="shared" si="0"/>
        <v>6572.82</v>
      </c>
      <c r="F14" s="41">
        <f t="shared" si="1"/>
        <v>131.4564</v>
      </c>
      <c r="G14" s="41">
        <f t="shared" si="2"/>
        <v>492.96149999999994</v>
      </c>
      <c r="H14" s="41">
        <f>+INGENIERIA!P14</f>
        <v>0</v>
      </c>
      <c r="I14" s="41">
        <f t="shared" si="3"/>
        <v>7197.2379000000001</v>
      </c>
      <c r="J14" s="41">
        <f t="shared" si="4"/>
        <v>1151.5580640000001</v>
      </c>
      <c r="K14" s="41">
        <f t="shared" si="5"/>
        <v>8348.7959640000008</v>
      </c>
      <c r="M14" s="60" t="s">
        <v>270</v>
      </c>
      <c r="N14" s="61" t="s">
        <v>273</v>
      </c>
    </row>
    <row r="15" spans="1:14" ht="15" hidden="1">
      <c r="A15" s="2" t="s">
        <v>38</v>
      </c>
      <c r="B15" s="1" t="s">
        <v>39</v>
      </c>
      <c r="C15" s="14">
        <v>16913.009999999998</v>
      </c>
      <c r="E15" s="41">
        <f t="shared" si="0"/>
        <v>16913.009999999998</v>
      </c>
      <c r="F15" s="41">
        <f t="shared" si="1"/>
        <v>338.2602</v>
      </c>
      <c r="G15" s="41">
        <f t="shared" si="2"/>
        <v>1268.4757499999998</v>
      </c>
      <c r="H15" s="41">
        <f>+INGENIERIA!P15</f>
        <v>0</v>
      </c>
      <c r="I15" s="41">
        <f t="shared" si="3"/>
        <v>18519.74595</v>
      </c>
      <c r="J15" s="41">
        <f t="shared" si="4"/>
        <v>2963.1593520000001</v>
      </c>
      <c r="K15" s="41">
        <f t="shared" si="5"/>
        <v>21482.905301999999</v>
      </c>
      <c r="M15" s="60" t="s">
        <v>274</v>
      </c>
      <c r="N15" s="61" t="s">
        <v>275</v>
      </c>
    </row>
    <row r="16" spans="1:14" ht="15" hidden="1">
      <c r="A16" s="2" t="s">
        <v>40</v>
      </c>
      <c r="B16" s="1" t="s">
        <v>41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+INGENIERIA!P16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0" t="s">
        <v>274</v>
      </c>
      <c r="N16" s="61" t="s">
        <v>276</v>
      </c>
    </row>
    <row r="17" spans="1:14" ht="15" hidden="1">
      <c r="A17" s="2" t="s">
        <v>42</v>
      </c>
      <c r="B17" s="1" t="s">
        <v>43</v>
      </c>
      <c r="C17" s="14">
        <v>2337.16</v>
      </c>
      <c r="E17" s="41">
        <f t="shared" si="0"/>
        <v>2337.16</v>
      </c>
      <c r="F17" s="41">
        <f t="shared" si="1"/>
        <v>46.743199999999995</v>
      </c>
      <c r="G17" s="41">
        <f t="shared" si="2"/>
        <v>175.28699999999998</v>
      </c>
      <c r="H17" s="41">
        <f>+INGENIERIA!P17</f>
        <v>0</v>
      </c>
      <c r="I17" s="41">
        <f t="shared" si="3"/>
        <v>2559.1901999999995</v>
      </c>
      <c r="J17" s="41">
        <f t="shared" si="4"/>
        <v>409.47043199999996</v>
      </c>
      <c r="K17" s="41">
        <f t="shared" si="5"/>
        <v>2968.6606319999996</v>
      </c>
      <c r="M17" s="60" t="s">
        <v>274</v>
      </c>
      <c r="N17" s="61" t="s">
        <v>277</v>
      </c>
    </row>
    <row r="18" spans="1:14" ht="15" hidden="1">
      <c r="A18" s="2" t="s">
        <v>44</v>
      </c>
      <c r="B18" s="1" t="s">
        <v>45</v>
      </c>
      <c r="C18" s="14">
        <v>1499.96</v>
      </c>
      <c r="E18" s="41">
        <f t="shared" si="0"/>
        <v>1499.96</v>
      </c>
      <c r="F18" s="41">
        <f t="shared" si="1"/>
        <v>29.999200000000002</v>
      </c>
      <c r="G18" s="41">
        <f t="shared" si="2"/>
        <v>112.497</v>
      </c>
      <c r="H18" s="41">
        <f>+INGENIERIA!P18</f>
        <v>0</v>
      </c>
      <c r="I18" s="41">
        <f t="shared" si="3"/>
        <v>1642.4562000000001</v>
      </c>
      <c r="J18" s="41">
        <f t="shared" si="4"/>
        <v>262.79299200000003</v>
      </c>
      <c r="K18" s="41">
        <f t="shared" si="5"/>
        <v>1905.2491920000002</v>
      </c>
      <c r="M18" s="60" t="s">
        <v>274</v>
      </c>
      <c r="N18" s="61" t="s">
        <v>278</v>
      </c>
    </row>
    <row r="19" spans="1:14" ht="15" hidden="1">
      <c r="A19" s="2" t="s">
        <v>46</v>
      </c>
      <c r="B19" s="1" t="s">
        <v>47</v>
      </c>
      <c r="C19" s="14">
        <v>13654.4</v>
      </c>
      <c r="E19" s="41">
        <f t="shared" si="0"/>
        <v>13654.4</v>
      </c>
      <c r="F19" s="41">
        <f t="shared" si="1"/>
        <v>273.08800000000002</v>
      </c>
      <c r="G19" s="41">
        <f t="shared" si="2"/>
        <v>1024.08</v>
      </c>
      <c r="H19" s="41">
        <f>+INGENIERIA!P19</f>
        <v>0</v>
      </c>
      <c r="I19" s="41">
        <f t="shared" si="3"/>
        <v>14951.567999999999</v>
      </c>
      <c r="J19" s="41">
        <f t="shared" si="4"/>
        <v>2392.2508800000001</v>
      </c>
      <c r="K19" s="41">
        <f t="shared" si="5"/>
        <v>17343.818879999999</v>
      </c>
      <c r="M19" s="60" t="s">
        <v>274</v>
      </c>
      <c r="N19" s="61" t="s">
        <v>279</v>
      </c>
    </row>
    <row r="20" spans="1:14" ht="15" hidden="1">
      <c r="A20" s="2" t="s">
        <v>48</v>
      </c>
      <c r="B20" s="1" t="s">
        <v>49</v>
      </c>
      <c r="C20" s="14">
        <v>1026.69</v>
      </c>
      <c r="E20" s="41">
        <f t="shared" si="0"/>
        <v>1026.69</v>
      </c>
      <c r="F20" s="41">
        <f t="shared" si="1"/>
        <v>20.533800000000003</v>
      </c>
      <c r="G20" s="41">
        <f t="shared" si="2"/>
        <v>77.001750000000001</v>
      </c>
      <c r="H20" s="41">
        <f>+INGENIERIA!P20</f>
        <v>0</v>
      </c>
      <c r="I20" s="41">
        <f t="shared" si="3"/>
        <v>1124.2255499999999</v>
      </c>
      <c r="J20" s="41">
        <f t="shared" si="4"/>
        <v>179.87608799999998</v>
      </c>
      <c r="K20" s="41">
        <f t="shared" si="5"/>
        <v>1304.1016379999999</v>
      </c>
      <c r="M20" s="60" t="s">
        <v>280</v>
      </c>
      <c r="N20" s="61" t="s">
        <v>281</v>
      </c>
    </row>
    <row r="21" spans="1:14" ht="15" hidden="1">
      <c r="A21" s="2" t="s">
        <v>50</v>
      </c>
      <c r="B21" s="1" t="s">
        <v>51</v>
      </c>
      <c r="C21" s="14">
        <v>2669.75</v>
      </c>
      <c r="E21" s="41">
        <f t="shared" si="0"/>
        <v>2669.75</v>
      </c>
      <c r="F21" s="41">
        <f t="shared" si="1"/>
        <v>53.395000000000003</v>
      </c>
      <c r="G21" s="41">
        <f t="shared" si="2"/>
        <v>200.23124999999999</v>
      </c>
      <c r="H21" s="41">
        <f>+INGENIERIA!P21</f>
        <v>0</v>
      </c>
      <c r="I21" s="41">
        <f t="shared" si="3"/>
        <v>2923.3762499999998</v>
      </c>
      <c r="J21" s="41">
        <f t="shared" si="4"/>
        <v>467.74019999999996</v>
      </c>
      <c r="K21" s="41">
        <f t="shared" si="5"/>
        <v>3391.1164499999995</v>
      </c>
      <c r="M21" s="60" t="s">
        <v>282</v>
      </c>
      <c r="N21" s="61" t="s">
        <v>283</v>
      </c>
    </row>
    <row r="22" spans="1:14" ht="15" hidden="1">
      <c r="A22" s="2" t="s">
        <v>52</v>
      </c>
      <c r="B22" s="1" t="s">
        <v>53</v>
      </c>
      <c r="C22" s="14">
        <v>3519.75</v>
      </c>
      <c r="E22" s="41">
        <f t="shared" si="0"/>
        <v>3519.75</v>
      </c>
      <c r="F22" s="41">
        <f t="shared" si="1"/>
        <v>70.394999999999996</v>
      </c>
      <c r="G22" s="41">
        <f t="shared" si="2"/>
        <v>263.98124999999999</v>
      </c>
      <c r="H22" s="41">
        <f>+INGENIERIA!P22</f>
        <v>0</v>
      </c>
      <c r="I22" s="41">
        <f t="shared" si="3"/>
        <v>3854.1262499999998</v>
      </c>
      <c r="J22" s="41">
        <f t="shared" si="4"/>
        <v>616.66020000000003</v>
      </c>
      <c r="K22" s="41">
        <f t="shared" si="5"/>
        <v>4470.7864499999996</v>
      </c>
      <c r="M22" s="60" t="s">
        <v>282</v>
      </c>
      <c r="N22" s="61" t="s">
        <v>284</v>
      </c>
    </row>
    <row r="23" spans="1:14" ht="15" hidden="1">
      <c r="A23" s="2" t="s">
        <v>54</v>
      </c>
      <c r="B23" s="1" t="s">
        <v>55</v>
      </c>
      <c r="C23" s="14">
        <v>1026.69</v>
      </c>
      <c r="E23" s="41">
        <f t="shared" si="0"/>
        <v>1026.69</v>
      </c>
      <c r="F23" s="41">
        <f t="shared" si="1"/>
        <v>20.533800000000003</v>
      </c>
      <c r="G23" s="41">
        <f t="shared" si="2"/>
        <v>77.001750000000001</v>
      </c>
      <c r="H23" s="41">
        <f>+INGENIERIA!P23</f>
        <v>0</v>
      </c>
      <c r="I23" s="41">
        <f t="shared" si="3"/>
        <v>1124.2255499999999</v>
      </c>
      <c r="J23" s="41">
        <f t="shared" si="4"/>
        <v>179.87608799999998</v>
      </c>
      <c r="K23" s="41">
        <f t="shared" si="5"/>
        <v>1304.1016379999999</v>
      </c>
      <c r="M23" s="60" t="s">
        <v>274</v>
      </c>
      <c r="N23" s="61" t="s">
        <v>285</v>
      </c>
    </row>
    <row r="24" spans="1:14" ht="15" hidden="1">
      <c r="A24" s="2" t="s">
        <v>56</v>
      </c>
      <c r="B24" s="1" t="s">
        <v>57</v>
      </c>
      <c r="C24" s="14">
        <v>7211.26</v>
      </c>
      <c r="E24" s="41">
        <f t="shared" si="0"/>
        <v>7211.26</v>
      </c>
      <c r="F24" s="41">
        <f t="shared" si="1"/>
        <v>144.2252</v>
      </c>
      <c r="G24" s="41">
        <f t="shared" si="2"/>
        <v>540.84450000000004</v>
      </c>
      <c r="H24" s="41">
        <f>+INGENIERIA!P24</f>
        <v>0</v>
      </c>
      <c r="I24" s="41">
        <f t="shared" si="3"/>
        <v>7896.3297000000002</v>
      </c>
      <c r="J24" s="41">
        <f t="shared" si="4"/>
        <v>1263.412752</v>
      </c>
      <c r="K24" s="41">
        <f t="shared" si="5"/>
        <v>9159.7424520000004</v>
      </c>
      <c r="M24" s="60" t="s">
        <v>274</v>
      </c>
      <c r="N24" s="61" t="s">
        <v>286</v>
      </c>
    </row>
    <row r="25" spans="1:14" ht="15" hidden="1">
      <c r="A25" s="2" t="s">
        <v>58</v>
      </c>
      <c r="B25" s="1" t="s">
        <v>59</v>
      </c>
      <c r="C25" s="14">
        <v>6479.17</v>
      </c>
      <c r="E25" s="41">
        <f t="shared" si="0"/>
        <v>6479.17</v>
      </c>
      <c r="F25" s="41">
        <f t="shared" si="1"/>
        <v>129.58340000000001</v>
      </c>
      <c r="G25" s="41">
        <f t="shared" si="2"/>
        <v>485.93774999999999</v>
      </c>
      <c r="H25" s="41">
        <f>+INGENIERIA!P25</f>
        <v>0</v>
      </c>
      <c r="I25" s="41">
        <f t="shared" si="3"/>
        <v>7094.6911500000006</v>
      </c>
      <c r="J25" s="41">
        <f t="shared" si="4"/>
        <v>1135.1505840000002</v>
      </c>
      <c r="K25" s="41">
        <f t="shared" si="5"/>
        <v>8229.8417340000015</v>
      </c>
      <c r="M25" s="60" t="s">
        <v>274</v>
      </c>
      <c r="N25" s="61" t="s">
        <v>287</v>
      </c>
    </row>
    <row r="26" spans="1:14" ht="15" hidden="1">
      <c r="A26" s="2" t="s">
        <v>60</v>
      </c>
      <c r="B26" s="1" t="s">
        <v>61</v>
      </c>
      <c r="C26" s="14">
        <v>1026.69</v>
      </c>
      <c r="E26" s="41">
        <f t="shared" si="0"/>
        <v>1026.69</v>
      </c>
      <c r="F26" s="41">
        <f t="shared" si="1"/>
        <v>20.533800000000003</v>
      </c>
      <c r="G26" s="41">
        <f t="shared" si="2"/>
        <v>77.001750000000001</v>
      </c>
      <c r="H26" s="41">
        <f>+INGENIERIA!P26</f>
        <v>0</v>
      </c>
      <c r="I26" s="41">
        <f t="shared" si="3"/>
        <v>1124.2255499999999</v>
      </c>
      <c r="J26" s="41">
        <f t="shared" si="4"/>
        <v>179.87608799999998</v>
      </c>
      <c r="K26" s="41">
        <f t="shared" si="5"/>
        <v>1304.1016379999999</v>
      </c>
      <c r="M26" s="60" t="s">
        <v>274</v>
      </c>
      <c r="N26" s="61" t="s">
        <v>288</v>
      </c>
    </row>
    <row r="27" spans="1:14" ht="15" hidden="1">
      <c r="A27" s="2" t="s">
        <v>62</v>
      </c>
      <c r="B27" s="1" t="s">
        <v>63</v>
      </c>
      <c r="C27" s="14">
        <v>1026.69</v>
      </c>
      <c r="E27" s="41">
        <f t="shared" si="0"/>
        <v>1026.69</v>
      </c>
      <c r="F27" s="41">
        <f t="shared" si="1"/>
        <v>20.533800000000003</v>
      </c>
      <c r="G27" s="41">
        <f t="shared" si="2"/>
        <v>77.001750000000001</v>
      </c>
      <c r="H27" s="41">
        <f>+INGENIERIA!P27</f>
        <v>0</v>
      </c>
      <c r="I27" s="41">
        <f t="shared" si="3"/>
        <v>1124.2255499999999</v>
      </c>
      <c r="J27" s="41">
        <f t="shared" si="4"/>
        <v>179.87608799999998</v>
      </c>
      <c r="K27" s="41">
        <f t="shared" si="5"/>
        <v>1304.1016379999999</v>
      </c>
      <c r="M27" s="60" t="s">
        <v>274</v>
      </c>
      <c r="N27" s="61" t="s">
        <v>289</v>
      </c>
    </row>
    <row r="28" spans="1:14" ht="15" hidden="1">
      <c r="A28" s="2" t="s">
        <v>64</v>
      </c>
      <c r="B28" s="1" t="s">
        <v>65</v>
      </c>
      <c r="C28" s="14">
        <v>2800</v>
      </c>
      <c r="E28" s="41">
        <f t="shared" si="0"/>
        <v>2800</v>
      </c>
      <c r="F28" s="41">
        <f t="shared" si="1"/>
        <v>56</v>
      </c>
      <c r="G28" s="41">
        <f t="shared" si="2"/>
        <v>210</v>
      </c>
      <c r="H28" s="41">
        <f>+INGENIERIA!P28</f>
        <v>0</v>
      </c>
      <c r="I28" s="41">
        <f t="shared" si="3"/>
        <v>3066</v>
      </c>
      <c r="J28" s="41">
        <f t="shared" si="4"/>
        <v>490.56</v>
      </c>
      <c r="K28" s="41">
        <f t="shared" si="5"/>
        <v>3556.56</v>
      </c>
      <c r="M28" s="60" t="s">
        <v>274</v>
      </c>
      <c r="N28" s="61" t="s">
        <v>290</v>
      </c>
    </row>
    <row r="29" spans="1:14" ht="15" hidden="1">
      <c r="A29" s="2" t="s">
        <v>66</v>
      </c>
      <c r="B29" s="1" t="s">
        <v>67</v>
      </c>
      <c r="C29" s="14">
        <v>1633.31</v>
      </c>
      <c r="E29" s="41">
        <f t="shared" si="0"/>
        <v>1633.31</v>
      </c>
      <c r="F29" s="41">
        <f t="shared" si="1"/>
        <v>32.666199999999996</v>
      </c>
      <c r="G29" s="41">
        <f t="shared" si="2"/>
        <v>122.49824999999998</v>
      </c>
      <c r="H29" s="41">
        <f>+INGENIERIA!P29</f>
        <v>0</v>
      </c>
      <c r="I29" s="41">
        <f t="shared" si="3"/>
        <v>1788.4744499999997</v>
      </c>
      <c r="J29" s="41">
        <f t="shared" si="4"/>
        <v>286.15591199999994</v>
      </c>
      <c r="K29" s="41">
        <f t="shared" si="5"/>
        <v>2074.6303619999999</v>
      </c>
      <c r="M29" s="60" t="s">
        <v>291</v>
      </c>
      <c r="N29" s="61" t="s">
        <v>292</v>
      </c>
    </row>
    <row r="30" spans="1:14" ht="15" hidden="1">
      <c r="A30" s="2" t="s">
        <v>68</v>
      </c>
      <c r="B30" s="1" t="s">
        <v>69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+INGENIERIA!P30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280</v>
      </c>
      <c r="N30" s="61" t="s">
        <v>293</v>
      </c>
    </row>
    <row r="31" spans="1:14" ht="15" hidden="1">
      <c r="A31" s="2" t="s">
        <v>70</v>
      </c>
      <c r="B31" s="1" t="s">
        <v>71</v>
      </c>
      <c r="C31" s="14">
        <v>1026.69</v>
      </c>
      <c r="E31" s="41">
        <f t="shared" si="0"/>
        <v>1026.69</v>
      </c>
      <c r="F31" s="41">
        <f t="shared" si="1"/>
        <v>20.533800000000003</v>
      </c>
      <c r="G31" s="41">
        <f t="shared" si="2"/>
        <v>77.001750000000001</v>
      </c>
      <c r="H31" s="41">
        <f>+INGENIERIA!P31</f>
        <v>0</v>
      </c>
      <c r="I31" s="41">
        <f t="shared" si="3"/>
        <v>1124.2255499999999</v>
      </c>
      <c r="J31" s="41">
        <f t="shared" si="4"/>
        <v>179.87608799999998</v>
      </c>
      <c r="K31" s="41">
        <f t="shared" si="5"/>
        <v>1304.1016379999999</v>
      </c>
      <c r="M31" s="60" t="s">
        <v>274</v>
      </c>
      <c r="N31" s="61" t="s">
        <v>294</v>
      </c>
    </row>
    <row r="32" spans="1:14" ht="15" hidden="1">
      <c r="A32" s="2" t="s">
        <v>72</v>
      </c>
      <c r="B32" s="1" t="s">
        <v>73</v>
      </c>
      <c r="C32" s="14">
        <v>1026.69</v>
      </c>
      <c r="E32" s="41">
        <f t="shared" si="0"/>
        <v>1026.69</v>
      </c>
      <c r="F32" s="41">
        <f t="shared" si="1"/>
        <v>20.533800000000003</v>
      </c>
      <c r="G32" s="41">
        <f t="shared" si="2"/>
        <v>77.001750000000001</v>
      </c>
      <c r="H32" s="41">
        <f>+INGENIERIA!P32</f>
        <v>0</v>
      </c>
      <c r="I32" s="41">
        <f t="shared" si="3"/>
        <v>1124.2255499999999</v>
      </c>
      <c r="J32" s="41">
        <f t="shared" si="4"/>
        <v>179.87608799999998</v>
      </c>
      <c r="K32" s="41">
        <f t="shared" si="5"/>
        <v>1304.1016379999999</v>
      </c>
      <c r="M32" s="60" t="s">
        <v>274</v>
      </c>
      <c r="N32" s="61" t="s">
        <v>295</v>
      </c>
    </row>
    <row r="33" spans="1:14" ht="15">
      <c r="A33" s="2" t="s">
        <v>74</v>
      </c>
      <c r="B33" s="1" t="s">
        <v>75</v>
      </c>
      <c r="C33" s="14">
        <v>5900.99</v>
      </c>
      <c r="E33" s="41">
        <f t="shared" si="0"/>
        <v>5900.99</v>
      </c>
      <c r="F33" s="41">
        <f t="shared" si="1"/>
        <v>118.0198</v>
      </c>
      <c r="G33" s="41">
        <f t="shared" si="2"/>
        <v>442.57424999999995</v>
      </c>
      <c r="H33" s="41">
        <f>+INGENIERIA!P33</f>
        <v>0</v>
      </c>
      <c r="I33" s="41">
        <f t="shared" si="3"/>
        <v>6461.5840499999995</v>
      </c>
      <c r="J33" s="41">
        <f t="shared" si="4"/>
        <v>1033.8534479999998</v>
      </c>
      <c r="K33" s="41">
        <f t="shared" si="5"/>
        <v>7495.4374979999993</v>
      </c>
      <c r="M33" s="60" t="s">
        <v>296</v>
      </c>
      <c r="N33" s="61" t="s">
        <v>297</v>
      </c>
    </row>
    <row r="34" spans="1:14" ht="15" hidden="1">
      <c r="A34" s="2" t="s">
        <v>76</v>
      </c>
      <c r="B34" s="1" t="s">
        <v>77</v>
      </c>
      <c r="C34" s="14">
        <v>4532.47</v>
      </c>
      <c r="E34" s="41">
        <f t="shared" si="0"/>
        <v>4532.47</v>
      </c>
      <c r="F34" s="41">
        <f t="shared" si="1"/>
        <v>90.6494</v>
      </c>
      <c r="G34" s="41">
        <f t="shared" si="2"/>
        <v>339.93525</v>
      </c>
      <c r="H34" s="41">
        <f>+INGENIERIA!P34</f>
        <v>0</v>
      </c>
      <c r="I34" s="41">
        <f t="shared" si="3"/>
        <v>4963.05465</v>
      </c>
      <c r="J34" s="41">
        <f t="shared" si="4"/>
        <v>794.08874400000002</v>
      </c>
      <c r="K34" s="41">
        <f t="shared" si="5"/>
        <v>5757.1433939999997</v>
      </c>
      <c r="M34" s="60" t="s">
        <v>274</v>
      </c>
      <c r="N34" s="61" t="s">
        <v>298</v>
      </c>
    </row>
    <row r="35" spans="1:14" ht="15" hidden="1">
      <c r="A35" s="2" t="s">
        <v>78</v>
      </c>
      <c r="B35" s="1" t="s">
        <v>79</v>
      </c>
      <c r="C35" s="14">
        <v>2209.4899999999998</v>
      </c>
      <c r="E35" s="41">
        <f t="shared" si="0"/>
        <v>2209.4899999999998</v>
      </c>
      <c r="F35" s="41">
        <f t="shared" si="1"/>
        <v>44.189799999999998</v>
      </c>
      <c r="G35" s="41">
        <f t="shared" si="2"/>
        <v>165.71174999999997</v>
      </c>
      <c r="H35" s="41">
        <f>+INGENIERIA!P35</f>
        <v>0</v>
      </c>
      <c r="I35" s="41">
        <f t="shared" si="3"/>
        <v>2419.3915499999998</v>
      </c>
      <c r="J35" s="41">
        <f t="shared" si="4"/>
        <v>387.10264799999999</v>
      </c>
      <c r="K35" s="41">
        <f t="shared" si="5"/>
        <v>2806.4941979999999</v>
      </c>
      <c r="M35" s="60" t="s">
        <v>280</v>
      </c>
      <c r="N35" s="61" t="s">
        <v>299</v>
      </c>
    </row>
    <row r="36" spans="1:14" ht="15" hidden="1">
      <c r="A36" s="2" t="s">
        <v>80</v>
      </c>
      <c r="B36" s="1" t="s">
        <v>81</v>
      </c>
      <c r="C36" s="14">
        <v>3307.49</v>
      </c>
      <c r="E36" s="41">
        <f t="shared" si="0"/>
        <v>3307.49</v>
      </c>
      <c r="F36" s="41">
        <f t="shared" si="1"/>
        <v>66.149799999999999</v>
      </c>
      <c r="G36" s="41">
        <f t="shared" si="2"/>
        <v>248.06174999999996</v>
      </c>
      <c r="H36" s="41">
        <f>+INGENIERIA!P36</f>
        <v>0</v>
      </c>
      <c r="I36" s="41">
        <f t="shared" si="3"/>
        <v>3621.7015499999998</v>
      </c>
      <c r="J36" s="41">
        <f t="shared" si="4"/>
        <v>579.47224799999992</v>
      </c>
      <c r="K36" s="41">
        <f t="shared" si="5"/>
        <v>4201.1737979999998</v>
      </c>
      <c r="M36" s="60" t="s">
        <v>280</v>
      </c>
      <c r="N36" s="61" t="s">
        <v>300</v>
      </c>
    </row>
    <row r="37" spans="1:14" ht="15" hidden="1">
      <c r="A37" s="2" t="s">
        <v>82</v>
      </c>
      <c r="B37" s="1" t="s">
        <v>83</v>
      </c>
      <c r="C37" s="14">
        <v>4410.84</v>
      </c>
      <c r="E37" s="41">
        <f t="shared" si="0"/>
        <v>4410.84</v>
      </c>
      <c r="F37" s="41">
        <f t="shared" si="1"/>
        <v>88.216800000000006</v>
      </c>
      <c r="G37" s="41">
        <f t="shared" si="2"/>
        <v>330.81299999999999</v>
      </c>
      <c r="H37" s="41">
        <f>+INGENIERIA!P37</f>
        <v>0</v>
      </c>
      <c r="I37" s="41">
        <f t="shared" si="3"/>
        <v>4829.8698000000004</v>
      </c>
      <c r="J37" s="41">
        <f t="shared" si="4"/>
        <v>772.77916800000003</v>
      </c>
      <c r="K37" s="41">
        <f t="shared" si="5"/>
        <v>5602.6489680000004</v>
      </c>
      <c r="M37" s="60" t="s">
        <v>274</v>
      </c>
      <c r="N37" s="61" t="s">
        <v>301</v>
      </c>
    </row>
    <row r="38" spans="1:14" ht="15" hidden="1">
      <c r="A38" s="2" t="s">
        <v>84</v>
      </c>
      <c r="B38" s="1" t="s">
        <v>85</v>
      </c>
      <c r="C38" s="14">
        <v>2669.75</v>
      </c>
      <c r="E38" s="41">
        <f t="shared" si="0"/>
        <v>2669.75</v>
      </c>
      <c r="F38" s="41">
        <f t="shared" si="1"/>
        <v>53.395000000000003</v>
      </c>
      <c r="G38" s="41">
        <f t="shared" si="2"/>
        <v>200.23124999999999</v>
      </c>
      <c r="H38" s="41">
        <f>+INGENIERIA!P38</f>
        <v>0</v>
      </c>
      <c r="I38" s="41">
        <f t="shared" si="3"/>
        <v>2923.3762499999998</v>
      </c>
      <c r="J38" s="41">
        <f t="shared" si="4"/>
        <v>467.74019999999996</v>
      </c>
      <c r="K38" s="41">
        <f t="shared" si="5"/>
        <v>3391.1164499999995</v>
      </c>
      <c r="M38" s="60" t="s">
        <v>274</v>
      </c>
      <c r="N38" s="61" t="s">
        <v>302</v>
      </c>
    </row>
    <row r="39" spans="1:14" ht="15" hidden="1">
      <c r="A39" s="2" t="s">
        <v>86</v>
      </c>
      <c r="B39" s="1" t="s">
        <v>87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+INGENIERIA!P39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280</v>
      </c>
      <c r="N39" s="61" t="s">
        <v>303</v>
      </c>
    </row>
    <row r="40" spans="1:14" ht="15" hidden="1">
      <c r="A40" s="2" t="s">
        <v>88</v>
      </c>
      <c r="B40" s="1" t="s">
        <v>89</v>
      </c>
      <c r="C40" s="14">
        <v>1197.81</v>
      </c>
      <c r="E40" s="41">
        <f t="shared" si="0"/>
        <v>1197.81</v>
      </c>
      <c r="F40" s="41">
        <f t="shared" si="1"/>
        <v>23.956199999999999</v>
      </c>
      <c r="G40" s="41">
        <f t="shared" si="2"/>
        <v>89.83574999999999</v>
      </c>
      <c r="H40" s="41">
        <f>+INGENIERIA!P40</f>
        <v>0</v>
      </c>
      <c r="I40" s="41">
        <f t="shared" si="3"/>
        <v>1311.60195</v>
      </c>
      <c r="J40" s="41">
        <f t="shared" si="4"/>
        <v>209.856312</v>
      </c>
      <c r="K40" s="41">
        <f t="shared" si="5"/>
        <v>1521.4582620000001</v>
      </c>
      <c r="M40" s="60" t="s">
        <v>274</v>
      </c>
      <c r="N40" s="61" t="s">
        <v>304</v>
      </c>
    </row>
    <row r="41" spans="1:14" ht="15" hidden="1">
      <c r="A41" s="2" t="s">
        <v>90</v>
      </c>
      <c r="B41" s="1" t="s">
        <v>91</v>
      </c>
      <c r="C41" s="14">
        <v>1633.38</v>
      </c>
      <c r="E41" s="41">
        <f t="shared" si="0"/>
        <v>1633.38</v>
      </c>
      <c r="F41" s="41">
        <f t="shared" si="1"/>
        <v>32.6676</v>
      </c>
      <c r="G41" s="41">
        <f t="shared" si="2"/>
        <v>122.5035</v>
      </c>
      <c r="H41" s="41">
        <f>+INGENIERIA!P41</f>
        <v>0</v>
      </c>
      <c r="I41" s="41">
        <f t="shared" si="3"/>
        <v>1788.5511000000001</v>
      </c>
      <c r="J41" s="41">
        <f t="shared" si="4"/>
        <v>286.16817600000002</v>
      </c>
      <c r="K41" s="41">
        <f t="shared" si="5"/>
        <v>2074.7192760000003</v>
      </c>
      <c r="M41" s="60" t="s">
        <v>280</v>
      </c>
      <c r="N41" s="61" t="s">
        <v>305</v>
      </c>
    </row>
    <row r="42" spans="1:14" ht="15" hidden="1">
      <c r="A42" s="2" t="s">
        <v>92</v>
      </c>
      <c r="B42" s="1" t="s">
        <v>93</v>
      </c>
      <c r="C42" s="14">
        <v>4675.87</v>
      </c>
      <c r="E42" s="41">
        <f t="shared" si="0"/>
        <v>4675.87</v>
      </c>
      <c r="F42" s="41">
        <f t="shared" si="1"/>
        <v>93.517399999999995</v>
      </c>
      <c r="G42" s="41">
        <f t="shared" si="2"/>
        <v>350.69024999999999</v>
      </c>
      <c r="H42" s="41">
        <f>+INGENIERIA!P42</f>
        <v>0</v>
      </c>
      <c r="I42" s="41">
        <f t="shared" si="3"/>
        <v>5120.0776499999993</v>
      </c>
      <c r="J42" s="41">
        <f t="shared" si="4"/>
        <v>819.21242399999994</v>
      </c>
      <c r="K42" s="41">
        <f t="shared" si="5"/>
        <v>5939.2900739999995</v>
      </c>
      <c r="M42" s="60" t="s">
        <v>274</v>
      </c>
      <c r="N42" s="61" t="s">
        <v>306</v>
      </c>
    </row>
    <row r="43" spans="1:14" ht="15" hidden="1">
      <c r="A43" s="2" t="s">
        <v>94</v>
      </c>
      <c r="B43" s="1" t="s">
        <v>95</v>
      </c>
      <c r="C43" s="14">
        <v>1633.31</v>
      </c>
      <c r="E43" s="41">
        <f t="shared" si="0"/>
        <v>1633.31</v>
      </c>
      <c r="F43" s="41">
        <f t="shared" si="1"/>
        <v>32.666199999999996</v>
      </c>
      <c r="G43" s="41">
        <f t="shared" si="2"/>
        <v>122.49824999999998</v>
      </c>
      <c r="H43" s="41">
        <f>+INGENIERIA!P43</f>
        <v>0</v>
      </c>
      <c r="I43" s="41">
        <f t="shared" si="3"/>
        <v>1788.4744499999997</v>
      </c>
      <c r="J43" s="41">
        <f t="shared" si="4"/>
        <v>286.15591199999994</v>
      </c>
      <c r="K43" s="41">
        <f t="shared" si="5"/>
        <v>2074.6303619999999</v>
      </c>
      <c r="M43" s="60" t="s">
        <v>291</v>
      </c>
      <c r="N43" s="61" t="s">
        <v>307</v>
      </c>
    </row>
    <row r="44" spans="1:14" ht="15">
      <c r="A44" s="2" t="s">
        <v>96</v>
      </c>
      <c r="B44" s="1" t="s">
        <v>97</v>
      </c>
      <c r="C44" s="14">
        <v>5994.74</v>
      </c>
      <c r="E44" s="41">
        <f t="shared" si="0"/>
        <v>5994.74</v>
      </c>
      <c r="F44" s="41">
        <f t="shared" si="1"/>
        <v>119.8948</v>
      </c>
      <c r="G44" s="41">
        <f t="shared" si="2"/>
        <v>449.60549999999995</v>
      </c>
      <c r="H44" s="41">
        <f>+INGENIERIA!P44</f>
        <v>0</v>
      </c>
      <c r="I44" s="41">
        <f t="shared" si="3"/>
        <v>6564.2402999999995</v>
      </c>
      <c r="J44" s="41">
        <f t="shared" si="4"/>
        <v>1050.278448</v>
      </c>
      <c r="K44" s="41">
        <f t="shared" si="5"/>
        <v>7614.5187479999995</v>
      </c>
      <c r="M44" s="60" t="s">
        <v>270</v>
      </c>
      <c r="N44" s="61" t="s">
        <v>308</v>
      </c>
    </row>
    <row r="45" spans="1:14" ht="15" hidden="1">
      <c r="A45" s="2" t="s">
        <v>98</v>
      </c>
      <c r="B45" s="1" t="s">
        <v>99</v>
      </c>
      <c r="C45" s="14">
        <v>1022.56</v>
      </c>
      <c r="E45" s="41">
        <f t="shared" si="0"/>
        <v>1022.56</v>
      </c>
      <c r="F45" s="41">
        <f t="shared" si="1"/>
        <v>20.4512</v>
      </c>
      <c r="G45" s="41">
        <f t="shared" si="2"/>
        <v>76.691999999999993</v>
      </c>
      <c r="H45" s="41">
        <f>+INGENIERIA!P45</f>
        <v>0</v>
      </c>
      <c r="I45" s="41">
        <f t="shared" si="3"/>
        <v>1119.7031999999999</v>
      </c>
      <c r="J45" s="41">
        <f t="shared" si="4"/>
        <v>179.152512</v>
      </c>
      <c r="K45" s="41">
        <f t="shared" si="5"/>
        <v>1298.855712</v>
      </c>
      <c r="M45" s="60" t="s">
        <v>274</v>
      </c>
      <c r="N45" s="61" t="s">
        <v>309</v>
      </c>
    </row>
    <row r="46" spans="1:14" ht="15" hidden="1">
      <c r="A46" s="2" t="s">
        <v>100</v>
      </c>
      <c r="B46" s="1" t="s">
        <v>101</v>
      </c>
      <c r="C46" s="14">
        <v>855.57</v>
      </c>
      <c r="E46" s="41">
        <f t="shared" si="0"/>
        <v>855.57</v>
      </c>
      <c r="F46" s="41">
        <f t="shared" si="1"/>
        <v>17.1114</v>
      </c>
      <c r="G46" s="41">
        <f t="shared" si="2"/>
        <v>64.167749999999998</v>
      </c>
      <c r="H46" s="41">
        <f>+INGENIERIA!P46</f>
        <v>0</v>
      </c>
      <c r="I46" s="41">
        <f t="shared" si="3"/>
        <v>936.84915000000001</v>
      </c>
      <c r="J46" s="41">
        <f t="shared" si="4"/>
        <v>149.89586400000002</v>
      </c>
      <c r="K46" s="41">
        <f t="shared" si="5"/>
        <v>1086.7450140000001</v>
      </c>
      <c r="M46" s="60" t="s">
        <v>274</v>
      </c>
      <c r="N46" s="61" t="s">
        <v>310</v>
      </c>
    </row>
    <row r="47" spans="1:14" ht="15" hidden="1">
      <c r="A47" s="2" t="s">
        <v>102</v>
      </c>
      <c r="B47" s="1" t="s">
        <v>103</v>
      </c>
      <c r="C47" s="14">
        <v>1413.66</v>
      </c>
      <c r="E47" s="41">
        <f t="shared" si="0"/>
        <v>1413.66</v>
      </c>
      <c r="F47" s="41">
        <f t="shared" si="1"/>
        <v>28.273200000000003</v>
      </c>
      <c r="G47" s="41">
        <f t="shared" si="2"/>
        <v>106.0245</v>
      </c>
      <c r="H47" s="41">
        <f>+INGENIERIA!P47</f>
        <v>0</v>
      </c>
      <c r="I47" s="41">
        <f t="shared" si="3"/>
        <v>1547.9577000000002</v>
      </c>
      <c r="J47" s="41">
        <f t="shared" si="4"/>
        <v>247.67323200000004</v>
      </c>
      <c r="K47" s="41">
        <f t="shared" si="5"/>
        <v>1795.6309320000003</v>
      </c>
      <c r="M47" s="60" t="s">
        <v>274</v>
      </c>
      <c r="N47" s="61" t="s">
        <v>311</v>
      </c>
    </row>
    <row r="48" spans="1:14" ht="15" hidden="1">
      <c r="A48" s="2" t="s">
        <v>104</v>
      </c>
      <c r="B48" s="1" t="s">
        <v>105</v>
      </c>
      <c r="C48" s="14">
        <v>855.57</v>
      </c>
      <c r="E48" s="41">
        <f t="shared" si="0"/>
        <v>855.57</v>
      </c>
      <c r="F48" s="41">
        <f t="shared" si="1"/>
        <v>17.1114</v>
      </c>
      <c r="G48" s="41">
        <f t="shared" si="2"/>
        <v>64.167749999999998</v>
      </c>
      <c r="H48" s="41">
        <f>+INGENIERIA!P48</f>
        <v>0</v>
      </c>
      <c r="I48" s="41">
        <f t="shared" si="3"/>
        <v>936.84915000000001</v>
      </c>
      <c r="J48" s="41">
        <f t="shared" si="4"/>
        <v>149.89586400000002</v>
      </c>
      <c r="K48" s="41">
        <f t="shared" si="5"/>
        <v>1086.7450140000001</v>
      </c>
      <c r="M48" s="60" t="s">
        <v>274</v>
      </c>
      <c r="N48" s="61" t="s">
        <v>312</v>
      </c>
    </row>
    <row r="49" spans="1:14" ht="15">
      <c r="A49" s="2" t="s">
        <v>106</v>
      </c>
      <c r="B49" s="1" t="s">
        <v>107</v>
      </c>
      <c r="C49" s="14">
        <v>1869</v>
      </c>
      <c r="E49" s="41">
        <f t="shared" si="0"/>
        <v>1869</v>
      </c>
      <c r="F49" s="41">
        <f t="shared" si="1"/>
        <v>37.380000000000003</v>
      </c>
      <c r="G49" s="41">
        <f t="shared" si="2"/>
        <v>140.17499999999998</v>
      </c>
      <c r="H49" s="41">
        <f>+INGENIERIA!P49</f>
        <v>0</v>
      </c>
      <c r="I49" s="41">
        <f t="shared" si="3"/>
        <v>2046.5550000000001</v>
      </c>
      <c r="J49" s="41">
        <f t="shared" si="4"/>
        <v>327.44880000000001</v>
      </c>
      <c r="K49" s="41">
        <f t="shared" si="5"/>
        <v>2374.0038</v>
      </c>
      <c r="M49" s="60" t="s">
        <v>270</v>
      </c>
      <c r="N49" s="61" t="s">
        <v>313</v>
      </c>
    </row>
    <row r="50" spans="1:14" ht="15" hidden="1">
      <c r="A50" s="2" t="s">
        <v>108</v>
      </c>
      <c r="B50" s="1" t="s">
        <v>109</v>
      </c>
      <c r="C50" s="14">
        <v>1516.69</v>
      </c>
      <c r="E50" s="41">
        <f t="shared" si="0"/>
        <v>1516.69</v>
      </c>
      <c r="F50" s="41">
        <f t="shared" si="1"/>
        <v>30.3338</v>
      </c>
      <c r="G50" s="41">
        <f t="shared" si="2"/>
        <v>113.75175</v>
      </c>
      <c r="H50" s="41">
        <f>+INGENIERIA!P50</f>
        <v>0</v>
      </c>
      <c r="I50" s="41">
        <f t="shared" si="3"/>
        <v>1660.7755500000001</v>
      </c>
      <c r="J50" s="41">
        <f t="shared" si="4"/>
        <v>265.72408799999999</v>
      </c>
      <c r="K50" s="41">
        <f t="shared" si="5"/>
        <v>1926.499638</v>
      </c>
      <c r="M50" s="60" t="s">
        <v>280</v>
      </c>
      <c r="N50" s="61" t="s">
        <v>314</v>
      </c>
    </row>
    <row r="51" spans="1:14" ht="15">
      <c r="A51" s="2" t="s">
        <v>110</v>
      </c>
      <c r="B51" s="1" t="s">
        <v>111</v>
      </c>
      <c r="C51" s="14">
        <v>2814.96</v>
      </c>
      <c r="E51" s="41">
        <f t="shared" si="0"/>
        <v>2814.96</v>
      </c>
      <c r="F51" s="41">
        <f t="shared" si="1"/>
        <v>56.299199999999999</v>
      </c>
      <c r="G51" s="41">
        <f t="shared" si="2"/>
        <v>211.12199999999999</v>
      </c>
      <c r="H51" s="41">
        <f>+INGENIERIA!P51</f>
        <v>0</v>
      </c>
      <c r="I51" s="41">
        <f t="shared" si="3"/>
        <v>3082.3811999999998</v>
      </c>
      <c r="J51" s="41">
        <f t="shared" si="4"/>
        <v>493.180992</v>
      </c>
      <c r="K51" s="41">
        <f t="shared" si="5"/>
        <v>3575.5621919999999</v>
      </c>
      <c r="M51" s="60" t="s">
        <v>270</v>
      </c>
      <c r="N51" s="61" t="s">
        <v>315</v>
      </c>
    </row>
    <row r="52" spans="1:14" ht="15">
      <c r="A52" s="2" t="s">
        <v>112</v>
      </c>
      <c r="B52" s="1" t="s">
        <v>113</v>
      </c>
      <c r="C52" s="14">
        <v>1930.88</v>
      </c>
      <c r="E52" s="41">
        <f t="shared" si="0"/>
        <v>1930.88</v>
      </c>
      <c r="F52" s="41">
        <f t="shared" si="1"/>
        <v>38.617600000000003</v>
      </c>
      <c r="G52" s="41">
        <f t="shared" si="2"/>
        <v>144.816</v>
      </c>
      <c r="H52" s="41">
        <f>+INGENIERIA!P52</f>
        <v>0</v>
      </c>
      <c r="I52" s="41">
        <f t="shared" si="3"/>
        <v>2114.3136</v>
      </c>
      <c r="J52" s="41">
        <f t="shared" si="4"/>
        <v>338.29017599999997</v>
      </c>
      <c r="K52" s="41">
        <f t="shared" si="5"/>
        <v>2452.6037759999999</v>
      </c>
      <c r="M52" s="60" t="s">
        <v>270</v>
      </c>
      <c r="N52" s="61" t="s">
        <v>316</v>
      </c>
    </row>
    <row r="53" spans="1:14" ht="15" hidden="1">
      <c r="A53" s="2" t="s">
        <v>114</v>
      </c>
      <c r="B53" s="1" t="s">
        <v>115</v>
      </c>
      <c r="C53" s="14">
        <v>11066.97</v>
      </c>
      <c r="E53" s="41">
        <f t="shared" si="0"/>
        <v>11066.97</v>
      </c>
      <c r="F53" s="41">
        <f t="shared" si="1"/>
        <v>221.33939999999998</v>
      </c>
      <c r="G53" s="41">
        <f t="shared" si="2"/>
        <v>830.02274999999997</v>
      </c>
      <c r="H53" s="41">
        <f>+INGENIERIA!P53</f>
        <v>0</v>
      </c>
      <c r="I53" s="41">
        <f t="shared" si="3"/>
        <v>12118.33215</v>
      </c>
      <c r="J53" s="41">
        <f t="shared" si="4"/>
        <v>1938.9331440000001</v>
      </c>
      <c r="K53" s="41">
        <f t="shared" si="5"/>
        <v>14057.265294000001</v>
      </c>
      <c r="M53" s="60" t="s">
        <v>274</v>
      </c>
      <c r="N53" s="61" t="s">
        <v>317</v>
      </c>
    </row>
    <row r="54" spans="1:14" ht="15">
      <c r="A54" s="2" t="s">
        <v>116</v>
      </c>
      <c r="B54" s="1" t="s">
        <v>117</v>
      </c>
      <c r="C54" s="14">
        <v>1250.02</v>
      </c>
      <c r="E54" s="41">
        <f t="shared" si="0"/>
        <v>1250.02</v>
      </c>
      <c r="F54" s="41">
        <f t="shared" si="1"/>
        <v>25.000399999999999</v>
      </c>
      <c r="G54" s="41">
        <f t="shared" si="2"/>
        <v>93.751499999999993</v>
      </c>
      <c r="H54" s="41">
        <f>+INGENIERIA!P54</f>
        <v>0</v>
      </c>
      <c r="I54" s="41">
        <f t="shared" si="3"/>
        <v>1368.7719</v>
      </c>
      <c r="J54" s="41">
        <f t="shared" si="4"/>
        <v>219.00350399999999</v>
      </c>
      <c r="K54" s="41">
        <f t="shared" si="5"/>
        <v>1587.775404</v>
      </c>
      <c r="M54" s="60" t="s">
        <v>296</v>
      </c>
      <c r="N54" s="61" t="s">
        <v>318</v>
      </c>
    </row>
    <row r="55" spans="1:14" ht="15" hidden="1">
      <c r="A55" s="2" t="s">
        <v>118</v>
      </c>
      <c r="B55" s="1" t="s">
        <v>119</v>
      </c>
      <c r="C55" s="14">
        <v>2769.75</v>
      </c>
      <c r="E55" s="41">
        <f t="shared" si="0"/>
        <v>2769.75</v>
      </c>
      <c r="F55" s="41">
        <f t="shared" si="1"/>
        <v>55.395000000000003</v>
      </c>
      <c r="G55" s="41">
        <f t="shared" si="2"/>
        <v>207.73124999999999</v>
      </c>
      <c r="H55" s="41">
        <f>+INGENIERIA!P55</f>
        <v>0</v>
      </c>
      <c r="I55" s="41">
        <f t="shared" si="3"/>
        <v>3032.8762499999998</v>
      </c>
      <c r="J55" s="41">
        <f t="shared" si="4"/>
        <v>485.2602</v>
      </c>
      <c r="K55" s="41">
        <f t="shared" si="5"/>
        <v>3518.13645</v>
      </c>
      <c r="M55" s="60" t="s">
        <v>291</v>
      </c>
      <c r="N55" s="61" t="s">
        <v>319</v>
      </c>
    </row>
    <row r="56" spans="1:14" ht="15" hidden="1">
      <c r="A56" s="2" t="s">
        <v>120</v>
      </c>
      <c r="B56" s="1" t="s">
        <v>121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+INGENIERIA!P56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0" t="s">
        <v>274</v>
      </c>
      <c r="N56" s="61" t="s">
        <v>320</v>
      </c>
    </row>
    <row r="57" spans="1:14" ht="15">
      <c r="A57" s="2" t="s">
        <v>122</v>
      </c>
      <c r="B57" s="1" t="s">
        <v>123</v>
      </c>
      <c r="C57" s="14">
        <v>1924.78</v>
      </c>
      <c r="E57" s="41">
        <f t="shared" si="0"/>
        <v>1924.78</v>
      </c>
      <c r="F57" s="41">
        <f t="shared" si="1"/>
        <v>38.495600000000003</v>
      </c>
      <c r="G57" s="41">
        <f t="shared" si="2"/>
        <v>144.35849999999999</v>
      </c>
      <c r="H57" s="41">
        <f>+INGENIERIA!P57</f>
        <v>0</v>
      </c>
      <c r="I57" s="41">
        <f t="shared" si="3"/>
        <v>2107.6340999999998</v>
      </c>
      <c r="J57" s="41">
        <f t="shared" si="4"/>
        <v>337.22145599999999</v>
      </c>
      <c r="K57" s="41">
        <f t="shared" si="5"/>
        <v>2444.8555559999995</v>
      </c>
      <c r="M57" s="60" t="s">
        <v>296</v>
      </c>
      <c r="N57" s="61" t="s">
        <v>321</v>
      </c>
    </row>
    <row r="58" spans="1:14" ht="15">
      <c r="A58" s="2" t="s">
        <v>124</v>
      </c>
      <c r="B58" s="1" t="s">
        <v>125</v>
      </c>
      <c r="C58" s="14">
        <v>4263.3100000000004</v>
      </c>
      <c r="E58" s="41">
        <f t="shared" si="0"/>
        <v>4263.3100000000004</v>
      </c>
      <c r="F58" s="41">
        <f t="shared" si="1"/>
        <v>85.266200000000012</v>
      </c>
      <c r="G58" s="41">
        <f t="shared" si="2"/>
        <v>319.74825000000004</v>
      </c>
      <c r="H58" s="41">
        <f>+INGENIERIA!P58</f>
        <v>0</v>
      </c>
      <c r="I58" s="41">
        <f t="shared" si="3"/>
        <v>4668.3244500000001</v>
      </c>
      <c r="J58" s="41">
        <f t="shared" si="4"/>
        <v>746.93191200000001</v>
      </c>
      <c r="K58" s="41">
        <f t="shared" si="5"/>
        <v>5415.2563620000001</v>
      </c>
      <c r="M58" s="60" t="s">
        <v>296</v>
      </c>
      <c r="N58" s="61" t="s">
        <v>322</v>
      </c>
    </row>
    <row r="59" spans="1:14" ht="15" hidden="1">
      <c r="A59" s="2" t="s">
        <v>126</v>
      </c>
      <c r="B59" s="1" t="s">
        <v>127</v>
      </c>
      <c r="C59" s="14">
        <v>1626.99</v>
      </c>
      <c r="E59" s="41">
        <f t="shared" si="0"/>
        <v>1626.99</v>
      </c>
      <c r="F59" s="41">
        <f t="shared" si="1"/>
        <v>32.5398</v>
      </c>
      <c r="G59" s="41">
        <f t="shared" si="2"/>
        <v>122.02424999999999</v>
      </c>
      <c r="H59" s="41">
        <f>+INGENIERIA!P59</f>
        <v>0</v>
      </c>
      <c r="I59" s="41">
        <f t="shared" si="3"/>
        <v>1781.55405</v>
      </c>
      <c r="J59" s="41">
        <f t="shared" si="4"/>
        <v>285.04864800000001</v>
      </c>
      <c r="K59" s="41">
        <f t="shared" si="5"/>
        <v>2066.6026980000001</v>
      </c>
      <c r="M59" s="60" t="s">
        <v>280</v>
      </c>
      <c r="N59" s="61" t="s">
        <v>323</v>
      </c>
    </row>
    <row r="60" spans="1:14" ht="15" hidden="1">
      <c r="A60" s="2" t="s">
        <v>128</v>
      </c>
      <c r="B60" s="1" t="s">
        <v>129</v>
      </c>
      <c r="C60" s="14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+INGENIERIA!P60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0" t="s">
        <v>274</v>
      </c>
      <c r="N60" s="61" t="s">
        <v>324</v>
      </c>
    </row>
    <row r="61" spans="1:14" ht="15" hidden="1">
      <c r="A61" s="2" t="s">
        <v>130</v>
      </c>
      <c r="B61" s="1" t="s">
        <v>131</v>
      </c>
      <c r="C61" s="14">
        <v>7678.67</v>
      </c>
      <c r="E61" s="41">
        <f t="shared" si="0"/>
        <v>7678.67</v>
      </c>
      <c r="F61" s="41">
        <f t="shared" si="1"/>
        <v>153.57339999999999</v>
      </c>
      <c r="G61" s="41">
        <f t="shared" si="2"/>
        <v>575.90025000000003</v>
      </c>
      <c r="H61" s="41">
        <f>+INGENIERIA!P61</f>
        <v>0</v>
      </c>
      <c r="I61" s="41">
        <f t="shared" si="3"/>
        <v>8408.14365</v>
      </c>
      <c r="J61" s="41">
        <f t="shared" si="4"/>
        <v>1345.3029839999999</v>
      </c>
      <c r="K61" s="41">
        <f t="shared" si="5"/>
        <v>9753.4466339999999</v>
      </c>
      <c r="M61" s="60" t="s">
        <v>274</v>
      </c>
      <c r="N61" s="61" t="s">
        <v>325</v>
      </c>
    </row>
    <row r="62" spans="1:14" ht="15">
      <c r="A62" s="2" t="s">
        <v>132</v>
      </c>
      <c r="B62" s="1" t="s">
        <v>133</v>
      </c>
      <c r="C62" s="14">
        <v>2277.7600000000002</v>
      </c>
      <c r="E62" s="41">
        <f t="shared" si="0"/>
        <v>2277.7600000000002</v>
      </c>
      <c r="F62" s="41">
        <f t="shared" si="1"/>
        <v>45.555200000000006</v>
      </c>
      <c r="G62" s="41">
        <f t="shared" si="2"/>
        <v>170.83200000000002</v>
      </c>
      <c r="H62" s="41">
        <f>+INGENIERIA!P62</f>
        <v>0</v>
      </c>
      <c r="I62" s="41">
        <f t="shared" si="3"/>
        <v>2494.1471999999999</v>
      </c>
      <c r="J62" s="41">
        <f t="shared" si="4"/>
        <v>399.06355200000002</v>
      </c>
      <c r="K62" s="41">
        <f t="shared" si="5"/>
        <v>2893.210752</v>
      </c>
      <c r="M62" s="60" t="s">
        <v>296</v>
      </c>
      <c r="N62" s="61" t="s">
        <v>326</v>
      </c>
    </row>
    <row r="63" spans="1:14" ht="15">
      <c r="A63" s="2" t="s">
        <v>134</v>
      </c>
      <c r="B63" s="1" t="s">
        <v>135</v>
      </c>
      <c r="C63" s="14">
        <v>5543.68</v>
      </c>
      <c r="E63" s="41">
        <f t="shared" si="0"/>
        <v>5543.68</v>
      </c>
      <c r="F63" s="41">
        <f t="shared" si="1"/>
        <v>110.87360000000001</v>
      </c>
      <c r="G63" s="41">
        <f t="shared" si="2"/>
        <v>415.77600000000001</v>
      </c>
      <c r="H63" s="41">
        <f>+INGENIERIA!P63</f>
        <v>0</v>
      </c>
      <c r="I63" s="41">
        <f t="shared" si="3"/>
        <v>6070.3296</v>
      </c>
      <c r="J63" s="41">
        <f t="shared" si="4"/>
        <v>971.25273600000003</v>
      </c>
      <c r="K63" s="41">
        <f t="shared" si="5"/>
        <v>7041.5823360000004</v>
      </c>
      <c r="M63" s="60" t="s">
        <v>270</v>
      </c>
      <c r="N63" s="61" t="s">
        <v>327</v>
      </c>
    </row>
    <row r="64" spans="1:14" ht="15" hidden="1">
      <c r="A64" s="2" t="s">
        <v>136</v>
      </c>
      <c r="B64" s="1" t="s">
        <v>137</v>
      </c>
      <c r="C64" s="14">
        <v>855.57</v>
      </c>
      <c r="E64" s="41">
        <f t="shared" si="0"/>
        <v>855.57</v>
      </c>
      <c r="F64" s="41">
        <f t="shared" si="1"/>
        <v>17.1114</v>
      </c>
      <c r="G64" s="41">
        <f t="shared" si="2"/>
        <v>64.167749999999998</v>
      </c>
      <c r="H64" s="41">
        <f>+INGENIERIA!P64</f>
        <v>0</v>
      </c>
      <c r="I64" s="41">
        <f t="shared" si="3"/>
        <v>936.84915000000001</v>
      </c>
      <c r="J64" s="41">
        <f t="shared" si="4"/>
        <v>149.89586400000002</v>
      </c>
      <c r="K64" s="41">
        <f t="shared" si="5"/>
        <v>1086.7450140000001</v>
      </c>
      <c r="M64" s="60" t="s">
        <v>274</v>
      </c>
      <c r="N64" s="61" t="s">
        <v>328</v>
      </c>
    </row>
    <row r="65" spans="1:11" s="7" customFormat="1" hidden="1">
      <c r="A65" s="17" t="s">
        <v>138</v>
      </c>
      <c r="C65" s="7" t="s">
        <v>139</v>
      </c>
      <c r="E65" s="39" t="s">
        <v>139</v>
      </c>
      <c r="F65" s="39" t="s">
        <v>139</v>
      </c>
      <c r="G65" s="39" t="s">
        <v>139</v>
      </c>
      <c r="H65" s="39" t="s">
        <v>139</v>
      </c>
      <c r="I65" s="39" t="s">
        <v>139</v>
      </c>
      <c r="J65" s="39" t="s">
        <v>139</v>
      </c>
      <c r="K65" s="39" t="s">
        <v>139</v>
      </c>
    </row>
    <row r="66" spans="1:11" hidden="1">
      <c r="C66" s="19">
        <v>173749.76000000001</v>
      </c>
      <c r="E66" s="42">
        <f>SUM(E12:E64)</f>
        <v>173749.76000000007</v>
      </c>
      <c r="F66" s="42">
        <f t="shared" ref="F66:K66" si="6">SUM(F12:F64)</f>
        <v>3474.9951999999994</v>
      </c>
      <c r="G66" s="42">
        <f t="shared" si="6"/>
        <v>13031.232000000002</v>
      </c>
      <c r="H66" s="42">
        <f t="shared" si="6"/>
        <v>0</v>
      </c>
      <c r="I66" s="42">
        <f t="shared" si="6"/>
        <v>190255.98719999997</v>
      </c>
      <c r="J66" s="42">
        <f t="shared" si="6"/>
        <v>30440.957951999993</v>
      </c>
      <c r="K66" s="42">
        <f t="shared" si="6"/>
        <v>220696.94515199988</v>
      </c>
    </row>
    <row r="68" spans="1:11">
      <c r="A68" s="12" t="s">
        <v>140</v>
      </c>
    </row>
    <row r="69" spans="1:11">
      <c r="A69" s="2" t="s">
        <v>141</v>
      </c>
      <c r="B69" s="1" t="s">
        <v>142</v>
      </c>
      <c r="C69" s="14">
        <v>3649.93</v>
      </c>
      <c r="E69" s="41">
        <f>+C69</f>
        <v>3649.93</v>
      </c>
      <c r="F69" s="41">
        <f>+E69*2%</f>
        <v>72.998599999999996</v>
      </c>
      <c r="G69" s="41">
        <f>+E69*7.5%</f>
        <v>273.74474999999995</v>
      </c>
      <c r="H69" s="41">
        <f>+INGENIERIA!P69</f>
        <v>178.85</v>
      </c>
      <c r="I69" s="41">
        <f>SUM(E69:H69)</f>
        <v>4175.5233499999995</v>
      </c>
      <c r="J69" s="41">
        <f>+I69*16%</f>
        <v>668.08373599999993</v>
      </c>
      <c r="K69" s="41">
        <f>+I69+J69</f>
        <v>4843.6070859999991</v>
      </c>
    </row>
    <row r="70" spans="1:11">
      <c r="A70" s="2" t="s">
        <v>143</v>
      </c>
      <c r="B70" s="1" t="s">
        <v>144</v>
      </c>
      <c r="C70" s="14">
        <v>5935.49</v>
      </c>
      <c r="E70" s="41">
        <f t="shared" ref="E70:E113" si="7">+C70</f>
        <v>5935.49</v>
      </c>
      <c r="F70" s="41">
        <f t="shared" ref="F70:F113" si="8">+E70*2%</f>
        <v>118.7098</v>
      </c>
      <c r="G70" s="41">
        <f t="shared" ref="G70:G113" si="9">+E70*7.5%</f>
        <v>445.16174999999998</v>
      </c>
      <c r="H70" s="41">
        <f>+INGENIERIA!P70</f>
        <v>290.83999999999997</v>
      </c>
      <c r="I70" s="41">
        <f t="shared" ref="I70:I113" si="10">SUM(E70:H70)</f>
        <v>6790.2015499999998</v>
      </c>
      <c r="J70" s="41">
        <f t="shared" ref="J70:J113" si="11">+I70*16%</f>
        <v>1086.4322480000001</v>
      </c>
      <c r="K70" s="41">
        <f t="shared" ref="K70:K113" si="12">+I70+J70</f>
        <v>7876.6337979999998</v>
      </c>
    </row>
    <row r="71" spans="1:11">
      <c r="A71" s="2" t="s">
        <v>145</v>
      </c>
      <c r="B71" s="1" t="s">
        <v>146</v>
      </c>
      <c r="C71" s="14">
        <v>3633.42</v>
      </c>
      <c r="E71" s="41">
        <f t="shared" si="7"/>
        <v>3633.42</v>
      </c>
      <c r="F71" s="41">
        <f t="shared" si="8"/>
        <v>72.668400000000005</v>
      </c>
      <c r="G71" s="41">
        <f t="shared" si="9"/>
        <v>272.50650000000002</v>
      </c>
      <c r="H71" s="41">
        <f>+INGENIERIA!P71</f>
        <v>0</v>
      </c>
      <c r="I71" s="41">
        <f t="shared" si="10"/>
        <v>3978.5949000000001</v>
      </c>
      <c r="J71" s="41">
        <f t="shared" si="11"/>
        <v>636.57518400000004</v>
      </c>
      <c r="K71" s="41">
        <f t="shared" si="12"/>
        <v>4615.1700840000003</v>
      </c>
    </row>
    <row r="72" spans="1:11">
      <c r="A72" s="2" t="s">
        <v>147</v>
      </c>
      <c r="B72" s="1" t="s">
        <v>148</v>
      </c>
      <c r="C72" s="14">
        <v>3053.14</v>
      </c>
      <c r="E72" s="41">
        <f t="shared" si="7"/>
        <v>3053.14</v>
      </c>
      <c r="F72" s="41">
        <f t="shared" si="8"/>
        <v>61.062799999999996</v>
      </c>
      <c r="G72" s="41">
        <f t="shared" si="9"/>
        <v>228.98549999999997</v>
      </c>
      <c r="H72" s="41">
        <f>+INGENIERIA!P72</f>
        <v>149.6</v>
      </c>
      <c r="I72" s="41">
        <f t="shared" si="10"/>
        <v>3492.7882999999997</v>
      </c>
      <c r="J72" s="41">
        <f t="shared" si="11"/>
        <v>558.84612800000002</v>
      </c>
      <c r="K72" s="41">
        <f t="shared" si="12"/>
        <v>4051.6344279999998</v>
      </c>
    </row>
    <row r="73" spans="1:11">
      <c r="A73" s="2" t="s">
        <v>149</v>
      </c>
      <c r="B73" s="1" t="s">
        <v>150</v>
      </c>
      <c r="C73" s="14">
        <v>1563.13</v>
      </c>
      <c r="E73" s="41">
        <f t="shared" si="7"/>
        <v>1563.13</v>
      </c>
      <c r="F73" s="41">
        <f t="shared" si="8"/>
        <v>31.262600000000003</v>
      </c>
      <c r="G73" s="41">
        <f t="shared" si="9"/>
        <v>117.23475000000001</v>
      </c>
      <c r="H73" s="41">
        <f>+INGENIERIA!P73</f>
        <v>76.59</v>
      </c>
      <c r="I73" s="41">
        <f t="shared" si="10"/>
        <v>1788.2173500000001</v>
      </c>
      <c r="J73" s="41">
        <f t="shared" si="11"/>
        <v>286.11477600000001</v>
      </c>
      <c r="K73" s="41">
        <f t="shared" si="12"/>
        <v>2074.3321260000002</v>
      </c>
    </row>
    <row r="74" spans="1:11">
      <c r="A74" s="2" t="s">
        <v>151</v>
      </c>
      <c r="B74" s="1" t="s">
        <v>152</v>
      </c>
      <c r="C74" s="14">
        <v>4061.34</v>
      </c>
      <c r="E74" s="41">
        <f t="shared" si="7"/>
        <v>4061.34</v>
      </c>
      <c r="F74" s="41">
        <f t="shared" si="8"/>
        <v>81.226800000000011</v>
      </c>
      <c r="G74" s="41">
        <f t="shared" si="9"/>
        <v>304.60050000000001</v>
      </c>
      <c r="H74" s="41">
        <f>+INGENIERIA!P74</f>
        <v>199.01</v>
      </c>
      <c r="I74" s="41">
        <f t="shared" si="10"/>
        <v>4646.1773000000012</v>
      </c>
      <c r="J74" s="41">
        <f t="shared" si="11"/>
        <v>743.38836800000024</v>
      </c>
      <c r="K74" s="41">
        <f t="shared" si="12"/>
        <v>5389.5656680000011</v>
      </c>
    </row>
    <row r="75" spans="1:11">
      <c r="A75" s="2" t="s">
        <v>153</v>
      </c>
      <c r="B75" s="1" t="s">
        <v>154</v>
      </c>
      <c r="C75" s="14">
        <v>3154.97</v>
      </c>
      <c r="E75" s="41">
        <f t="shared" si="7"/>
        <v>3154.97</v>
      </c>
      <c r="F75" s="41">
        <f t="shared" si="8"/>
        <v>63.099399999999996</v>
      </c>
      <c r="G75" s="41">
        <f t="shared" si="9"/>
        <v>236.62274999999997</v>
      </c>
      <c r="H75" s="41">
        <f>+INGENIERIA!P75</f>
        <v>0</v>
      </c>
      <c r="I75" s="41">
        <f t="shared" si="10"/>
        <v>3454.6921499999999</v>
      </c>
      <c r="J75" s="41">
        <f t="shared" si="11"/>
        <v>552.75074399999994</v>
      </c>
      <c r="K75" s="41">
        <f t="shared" si="12"/>
        <v>4007.4428939999998</v>
      </c>
    </row>
    <row r="76" spans="1:11">
      <c r="A76" s="2" t="s">
        <v>155</v>
      </c>
      <c r="B76" s="1" t="s">
        <v>156</v>
      </c>
      <c r="C76" s="14">
        <v>1165.97</v>
      </c>
      <c r="E76" s="41">
        <f t="shared" si="7"/>
        <v>1165.97</v>
      </c>
      <c r="F76" s="41">
        <f t="shared" si="8"/>
        <v>23.319400000000002</v>
      </c>
      <c r="G76" s="41">
        <f t="shared" si="9"/>
        <v>87.447749999999999</v>
      </c>
      <c r="H76" s="41">
        <f>+INGENIERIA!P76</f>
        <v>57.13</v>
      </c>
      <c r="I76" s="41">
        <f t="shared" si="10"/>
        <v>1333.8671500000003</v>
      </c>
      <c r="J76" s="41">
        <f t="shared" si="11"/>
        <v>213.41874400000006</v>
      </c>
      <c r="K76" s="41">
        <f t="shared" si="12"/>
        <v>1547.2858940000003</v>
      </c>
    </row>
    <row r="77" spans="1:11">
      <c r="A77" s="2" t="s">
        <v>157</v>
      </c>
      <c r="B77" s="1" t="s">
        <v>158</v>
      </c>
      <c r="C77" s="14">
        <v>2768.9</v>
      </c>
      <c r="E77" s="41">
        <f t="shared" si="7"/>
        <v>2768.9</v>
      </c>
      <c r="F77" s="41">
        <f t="shared" si="8"/>
        <v>55.378</v>
      </c>
      <c r="G77" s="41">
        <f t="shared" si="9"/>
        <v>207.66749999999999</v>
      </c>
      <c r="H77" s="41">
        <f>+INGENIERIA!P77</f>
        <v>135.68</v>
      </c>
      <c r="I77" s="41">
        <f t="shared" si="10"/>
        <v>3167.6255000000001</v>
      </c>
      <c r="J77" s="41">
        <f t="shared" si="11"/>
        <v>506.82008000000002</v>
      </c>
      <c r="K77" s="41">
        <f t="shared" si="12"/>
        <v>3674.4455800000001</v>
      </c>
    </row>
    <row r="78" spans="1:11">
      <c r="A78" s="2" t="s">
        <v>159</v>
      </c>
      <c r="B78" s="1" t="s">
        <v>160</v>
      </c>
      <c r="C78" s="14">
        <v>4984.5600000000004</v>
      </c>
      <c r="E78" s="41">
        <f t="shared" si="7"/>
        <v>4984.5600000000004</v>
      </c>
      <c r="F78" s="41">
        <f t="shared" si="8"/>
        <v>99.691200000000009</v>
      </c>
      <c r="G78" s="41">
        <f t="shared" si="9"/>
        <v>373.84200000000004</v>
      </c>
      <c r="H78" s="41">
        <f>+INGENIERIA!P78</f>
        <v>244.24</v>
      </c>
      <c r="I78" s="41">
        <f t="shared" si="10"/>
        <v>5702.3332</v>
      </c>
      <c r="J78" s="41">
        <f t="shared" si="11"/>
        <v>912.37331200000006</v>
      </c>
      <c r="K78" s="41">
        <f t="shared" si="12"/>
        <v>6614.7065119999997</v>
      </c>
    </row>
    <row r="79" spans="1:11">
      <c r="A79" s="2" t="s">
        <v>161</v>
      </c>
      <c r="B79" s="1" t="s">
        <v>162</v>
      </c>
      <c r="C79" s="14">
        <v>2624.35</v>
      </c>
      <c r="E79" s="41">
        <f t="shared" si="7"/>
        <v>2624.35</v>
      </c>
      <c r="F79" s="41">
        <f t="shared" si="8"/>
        <v>52.487000000000002</v>
      </c>
      <c r="G79" s="41">
        <f t="shared" si="9"/>
        <v>196.82624999999999</v>
      </c>
      <c r="H79" s="41">
        <f>+INGENIERIA!P79</f>
        <v>128.59</v>
      </c>
      <c r="I79" s="41">
        <f t="shared" si="10"/>
        <v>3002.2532500000002</v>
      </c>
      <c r="J79" s="41">
        <f t="shared" si="11"/>
        <v>480.36052000000007</v>
      </c>
      <c r="K79" s="41">
        <f t="shared" si="12"/>
        <v>3482.6137700000004</v>
      </c>
    </row>
    <row r="80" spans="1:11">
      <c r="A80" s="2" t="s">
        <v>163</v>
      </c>
      <c r="B80" s="1" t="s">
        <v>164</v>
      </c>
      <c r="C80" s="14">
        <v>1039.55</v>
      </c>
      <c r="E80" s="41">
        <f t="shared" si="7"/>
        <v>1039.55</v>
      </c>
      <c r="F80" s="41">
        <f t="shared" si="8"/>
        <v>20.791</v>
      </c>
      <c r="G80" s="41">
        <f t="shared" si="9"/>
        <v>77.966249999999988</v>
      </c>
      <c r="H80" s="41">
        <f>+INGENIERIA!P80</f>
        <v>50.94</v>
      </c>
      <c r="I80" s="41">
        <f t="shared" si="10"/>
        <v>1189.2472499999999</v>
      </c>
      <c r="J80" s="41">
        <f t="shared" si="11"/>
        <v>190.27955999999998</v>
      </c>
      <c r="K80" s="41">
        <f t="shared" si="12"/>
        <v>1379.5268099999998</v>
      </c>
    </row>
    <row r="81" spans="1:11">
      <c r="A81" s="2" t="s">
        <v>165</v>
      </c>
      <c r="B81" s="1" t="s">
        <v>166</v>
      </c>
      <c r="C81" s="14">
        <v>1060.58</v>
      </c>
      <c r="E81" s="41">
        <f t="shared" si="7"/>
        <v>1060.58</v>
      </c>
      <c r="F81" s="41">
        <f t="shared" si="8"/>
        <v>21.211600000000001</v>
      </c>
      <c r="G81" s="41">
        <f t="shared" si="9"/>
        <v>79.543499999999995</v>
      </c>
      <c r="H81" s="41">
        <f>+INGENIERIA!P81</f>
        <v>51.97</v>
      </c>
      <c r="I81" s="41">
        <f t="shared" si="10"/>
        <v>1213.3051</v>
      </c>
      <c r="J81" s="41">
        <f t="shared" si="11"/>
        <v>194.128816</v>
      </c>
      <c r="K81" s="41">
        <f t="shared" si="12"/>
        <v>1407.433916</v>
      </c>
    </row>
    <row r="82" spans="1:11">
      <c r="A82" s="2" t="s">
        <v>167</v>
      </c>
      <c r="B82" s="1" t="s">
        <v>168</v>
      </c>
      <c r="C82" s="14">
        <v>4032.85</v>
      </c>
      <c r="E82" s="41">
        <f t="shared" si="7"/>
        <v>4032.85</v>
      </c>
      <c r="F82" s="41">
        <f t="shared" si="8"/>
        <v>80.656999999999996</v>
      </c>
      <c r="G82" s="41">
        <f t="shared" si="9"/>
        <v>302.46375</v>
      </c>
      <c r="H82" s="41">
        <f>+INGENIERIA!P82</f>
        <v>0</v>
      </c>
      <c r="I82" s="41">
        <f t="shared" si="10"/>
        <v>4415.9707499999995</v>
      </c>
      <c r="J82" s="41">
        <f t="shared" si="11"/>
        <v>706.55531999999994</v>
      </c>
      <c r="K82" s="41">
        <f t="shared" si="12"/>
        <v>5122.5260699999999</v>
      </c>
    </row>
    <row r="83" spans="1:11">
      <c r="A83" s="2" t="s">
        <v>169</v>
      </c>
      <c r="B83" s="1" t="s">
        <v>170</v>
      </c>
      <c r="C83" s="14">
        <v>2508.9</v>
      </c>
      <c r="E83" s="41">
        <f t="shared" si="7"/>
        <v>2508.9</v>
      </c>
      <c r="F83" s="41">
        <f t="shared" si="8"/>
        <v>50.178000000000004</v>
      </c>
      <c r="G83" s="41">
        <f t="shared" si="9"/>
        <v>188.16749999999999</v>
      </c>
      <c r="H83" s="41">
        <f>+INGENIERIA!P83</f>
        <v>0</v>
      </c>
      <c r="I83" s="41">
        <f t="shared" si="10"/>
        <v>2747.2455</v>
      </c>
      <c r="J83" s="41">
        <f t="shared" si="11"/>
        <v>439.55928</v>
      </c>
      <c r="K83" s="41">
        <f t="shared" si="12"/>
        <v>3186.8047799999999</v>
      </c>
    </row>
    <row r="84" spans="1:11">
      <c r="A84" s="2" t="s">
        <v>171</v>
      </c>
      <c r="B84" s="1" t="s">
        <v>172</v>
      </c>
      <c r="C84" s="14">
        <v>2534.77</v>
      </c>
      <c r="E84" s="41">
        <f t="shared" si="7"/>
        <v>2534.77</v>
      </c>
      <c r="F84" s="41">
        <f t="shared" si="8"/>
        <v>50.695399999999999</v>
      </c>
      <c r="G84" s="41">
        <f t="shared" si="9"/>
        <v>190.10774999999998</v>
      </c>
      <c r="H84" s="41">
        <f>+INGENIERIA!P84</f>
        <v>0</v>
      </c>
      <c r="I84" s="41">
        <f t="shared" si="10"/>
        <v>2775.5731500000002</v>
      </c>
      <c r="J84" s="41">
        <f t="shared" si="11"/>
        <v>444.09170400000005</v>
      </c>
      <c r="K84" s="41">
        <f t="shared" si="12"/>
        <v>3219.6648540000001</v>
      </c>
    </row>
    <row r="85" spans="1:11">
      <c r="A85" s="2" t="s">
        <v>173</v>
      </c>
      <c r="B85" s="1" t="s">
        <v>174</v>
      </c>
      <c r="C85" s="14">
        <v>1236.72</v>
      </c>
      <c r="E85" s="41">
        <f t="shared" si="7"/>
        <v>1236.72</v>
      </c>
      <c r="F85" s="41">
        <f t="shared" si="8"/>
        <v>24.734400000000001</v>
      </c>
      <c r="G85" s="41">
        <f t="shared" si="9"/>
        <v>92.754000000000005</v>
      </c>
      <c r="H85" s="41">
        <f>+INGENIERIA!P85</f>
        <v>0</v>
      </c>
      <c r="I85" s="41">
        <f t="shared" si="10"/>
        <v>1354.2084</v>
      </c>
      <c r="J85" s="41">
        <f t="shared" si="11"/>
        <v>216.67334400000001</v>
      </c>
      <c r="K85" s="41">
        <f t="shared" si="12"/>
        <v>1570.881744</v>
      </c>
    </row>
    <row r="86" spans="1:11">
      <c r="A86" s="2" t="s">
        <v>175</v>
      </c>
      <c r="B86" s="1" t="s">
        <v>176</v>
      </c>
      <c r="C86" s="14">
        <v>2924.47</v>
      </c>
      <c r="E86" s="41">
        <f t="shared" si="7"/>
        <v>2924.47</v>
      </c>
      <c r="F86" s="41">
        <f t="shared" si="8"/>
        <v>58.489399999999996</v>
      </c>
      <c r="G86" s="41">
        <f t="shared" si="9"/>
        <v>219.33524999999997</v>
      </c>
      <c r="H86" s="41">
        <f>+INGENIERIA!P86</f>
        <v>143.30000000000001</v>
      </c>
      <c r="I86" s="41">
        <f t="shared" si="10"/>
        <v>3345.59465</v>
      </c>
      <c r="J86" s="41">
        <f t="shared" si="11"/>
        <v>535.29514400000005</v>
      </c>
      <c r="K86" s="41">
        <f t="shared" si="12"/>
        <v>3880.8897940000002</v>
      </c>
    </row>
    <row r="87" spans="1:11">
      <c r="A87" s="2" t="s">
        <v>177</v>
      </c>
      <c r="B87" s="1" t="s">
        <v>178</v>
      </c>
      <c r="C87" s="14">
        <v>3177.69</v>
      </c>
      <c r="E87" s="41">
        <f t="shared" si="7"/>
        <v>3177.69</v>
      </c>
      <c r="F87" s="41">
        <f t="shared" si="8"/>
        <v>63.553800000000003</v>
      </c>
      <c r="G87" s="41">
        <f t="shared" si="9"/>
        <v>238.32675</v>
      </c>
      <c r="H87" s="41">
        <f>+INGENIERIA!P87</f>
        <v>155.71</v>
      </c>
      <c r="I87" s="41">
        <f t="shared" si="10"/>
        <v>3635.2805500000004</v>
      </c>
      <c r="J87" s="41">
        <f t="shared" si="11"/>
        <v>581.64488800000004</v>
      </c>
      <c r="K87" s="41">
        <f t="shared" si="12"/>
        <v>4216.9254380000002</v>
      </c>
    </row>
    <row r="88" spans="1:11">
      <c r="A88" s="2" t="s">
        <v>179</v>
      </c>
      <c r="B88" s="1" t="s">
        <v>180</v>
      </c>
      <c r="C88" s="14">
        <v>5425.45</v>
      </c>
      <c r="E88" s="41">
        <f t="shared" si="7"/>
        <v>5425.45</v>
      </c>
      <c r="F88" s="41">
        <f t="shared" si="8"/>
        <v>108.509</v>
      </c>
      <c r="G88" s="41">
        <f t="shared" si="9"/>
        <v>406.90875</v>
      </c>
      <c r="H88" s="41">
        <f>+INGENIERIA!P88</f>
        <v>0</v>
      </c>
      <c r="I88" s="41">
        <f t="shared" si="10"/>
        <v>5940.8677499999994</v>
      </c>
      <c r="J88" s="41">
        <f t="shared" si="11"/>
        <v>950.53883999999994</v>
      </c>
      <c r="K88" s="41">
        <f t="shared" si="12"/>
        <v>6891.4065899999996</v>
      </c>
    </row>
    <row r="89" spans="1:11">
      <c r="A89" s="2" t="s">
        <v>181</v>
      </c>
      <c r="B89" s="1" t="s">
        <v>182</v>
      </c>
      <c r="C89" s="14">
        <v>2420.0300000000002</v>
      </c>
      <c r="E89" s="41">
        <f t="shared" si="7"/>
        <v>2420.0300000000002</v>
      </c>
      <c r="F89" s="41">
        <f t="shared" si="8"/>
        <v>48.400600000000004</v>
      </c>
      <c r="G89" s="41">
        <f t="shared" si="9"/>
        <v>181.50225</v>
      </c>
      <c r="H89" s="41">
        <f>+INGENIERIA!P89</f>
        <v>118.58</v>
      </c>
      <c r="I89" s="41">
        <f t="shared" si="10"/>
        <v>2768.5128500000001</v>
      </c>
      <c r="J89" s="41">
        <f t="shared" si="11"/>
        <v>442.96205600000002</v>
      </c>
      <c r="K89" s="41">
        <f t="shared" si="12"/>
        <v>3211.4749059999999</v>
      </c>
    </row>
    <row r="90" spans="1:11">
      <c r="A90" s="2" t="s">
        <v>183</v>
      </c>
      <c r="B90" s="1" t="s">
        <v>184</v>
      </c>
      <c r="C90" s="14">
        <v>4002.3</v>
      </c>
      <c r="E90" s="41">
        <f t="shared" si="7"/>
        <v>4002.3</v>
      </c>
      <c r="F90" s="41">
        <f t="shared" si="8"/>
        <v>80.046000000000006</v>
      </c>
      <c r="G90" s="41">
        <f t="shared" si="9"/>
        <v>300.17250000000001</v>
      </c>
      <c r="H90" s="41">
        <f>+INGENIERIA!P90</f>
        <v>0</v>
      </c>
      <c r="I90" s="41">
        <f t="shared" si="10"/>
        <v>4382.5185000000001</v>
      </c>
      <c r="J90" s="41">
        <f t="shared" si="11"/>
        <v>701.20296000000008</v>
      </c>
      <c r="K90" s="41">
        <f t="shared" si="12"/>
        <v>5083.7214600000007</v>
      </c>
    </row>
    <row r="91" spans="1:11">
      <c r="A91" s="2" t="s">
        <v>185</v>
      </c>
      <c r="B91" s="1" t="s">
        <v>186</v>
      </c>
      <c r="C91" s="14">
        <v>2069.5500000000002</v>
      </c>
      <c r="E91" s="41">
        <f t="shared" si="7"/>
        <v>2069.5500000000002</v>
      </c>
      <c r="F91" s="41">
        <f t="shared" si="8"/>
        <v>41.391000000000005</v>
      </c>
      <c r="G91" s="41">
        <f t="shared" si="9"/>
        <v>155.21625</v>
      </c>
      <c r="H91" s="41">
        <f>+INGENIERIA!P91</f>
        <v>101.41</v>
      </c>
      <c r="I91" s="41">
        <f t="shared" si="10"/>
        <v>2367.5672500000001</v>
      </c>
      <c r="J91" s="41">
        <f t="shared" si="11"/>
        <v>378.81076000000002</v>
      </c>
      <c r="K91" s="41">
        <f t="shared" si="12"/>
        <v>2746.3780099999999</v>
      </c>
    </row>
    <row r="92" spans="1:11">
      <c r="A92" s="2" t="s">
        <v>187</v>
      </c>
      <c r="B92" s="1" t="s">
        <v>188</v>
      </c>
      <c r="C92" s="14">
        <v>2668.82</v>
      </c>
      <c r="E92" s="41">
        <f t="shared" si="7"/>
        <v>2668.82</v>
      </c>
      <c r="F92" s="41">
        <f t="shared" si="8"/>
        <v>53.376400000000004</v>
      </c>
      <c r="G92" s="41">
        <f t="shared" si="9"/>
        <v>200.16150000000002</v>
      </c>
      <c r="H92" s="41">
        <f>+INGENIERIA!P92</f>
        <v>0</v>
      </c>
      <c r="I92" s="41">
        <f t="shared" si="10"/>
        <v>2922.3579000000004</v>
      </c>
      <c r="J92" s="41">
        <f t="shared" si="11"/>
        <v>467.57726400000007</v>
      </c>
      <c r="K92" s="41">
        <f t="shared" si="12"/>
        <v>3389.9351640000004</v>
      </c>
    </row>
    <row r="93" spans="1:11">
      <c r="A93" s="2" t="s">
        <v>189</v>
      </c>
      <c r="B93" s="1" t="s">
        <v>190</v>
      </c>
      <c r="C93" s="14">
        <v>2543.5100000000002</v>
      </c>
      <c r="E93" s="41">
        <f t="shared" si="7"/>
        <v>2543.5100000000002</v>
      </c>
      <c r="F93" s="41">
        <f t="shared" si="8"/>
        <v>50.870200000000004</v>
      </c>
      <c r="G93" s="41">
        <f t="shared" si="9"/>
        <v>190.76325</v>
      </c>
      <c r="H93" s="41">
        <f>+INGENIERIA!P93</f>
        <v>0</v>
      </c>
      <c r="I93" s="41">
        <f t="shared" si="10"/>
        <v>2785.14345</v>
      </c>
      <c r="J93" s="41">
        <f t="shared" si="11"/>
        <v>445.622952</v>
      </c>
      <c r="K93" s="41">
        <f t="shared" si="12"/>
        <v>3230.7664020000002</v>
      </c>
    </row>
    <row r="94" spans="1:11">
      <c r="A94" s="2" t="s">
        <v>191</v>
      </c>
      <c r="B94" s="1" t="s">
        <v>192</v>
      </c>
      <c r="C94" s="14">
        <v>4690.92</v>
      </c>
      <c r="E94" s="41">
        <f t="shared" si="7"/>
        <v>4690.92</v>
      </c>
      <c r="F94" s="41">
        <f t="shared" si="8"/>
        <v>93.818399999999997</v>
      </c>
      <c r="G94" s="41">
        <f t="shared" si="9"/>
        <v>351.81900000000002</v>
      </c>
      <c r="H94" s="41">
        <f>+INGENIERIA!P94</f>
        <v>0</v>
      </c>
      <c r="I94" s="41">
        <f t="shared" si="10"/>
        <v>5136.5574000000006</v>
      </c>
      <c r="J94" s="41">
        <f t="shared" si="11"/>
        <v>821.84918400000015</v>
      </c>
      <c r="K94" s="41">
        <f t="shared" si="12"/>
        <v>5958.4065840000003</v>
      </c>
    </row>
    <row r="95" spans="1:11">
      <c r="A95" s="2" t="s">
        <v>193</v>
      </c>
      <c r="B95" s="1" t="s">
        <v>194</v>
      </c>
      <c r="C95" s="14">
        <v>2751.96</v>
      </c>
      <c r="E95" s="41">
        <f t="shared" si="7"/>
        <v>2751.96</v>
      </c>
      <c r="F95" s="41">
        <f t="shared" si="8"/>
        <v>55.039200000000001</v>
      </c>
      <c r="G95" s="41">
        <f t="shared" si="9"/>
        <v>206.39699999999999</v>
      </c>
      <c r="H95" s="41">
        <f>+INGENIERIA!P95</f>
        <v>134.85</v>
      </c>
      <c r="I95" s="41">
        <f t="shared" si="10"/>
        <v>3148.2462</v>
      </c>
      <c r="J95" s="41">
        <f t="shared" si="11"/>
        <v>503.71939200000003</v>
      </c>
      <c r="K95" s="41">
        <f t="shared" si="12"/>
        <v>3651.965592</v>
      </c>
    </row>
    <row r="96" spans="1:11">
      <c r="A96" s="2" t="s">
        <v>195</v>
      </c>
      <c r="B96" s="1" t="s">
        <v>196</v>
      </c>
      <c r="C96" s="14">
        <v>3130.91</v>
      </c>
      <c r="E96" s="41">
        <f t="shared" si="7"/>
        <v>3130.91</v>
      </c>
      <c r="F96" s="41">
        <f t="shared" si="8"/>
        <v>62.618200000000002</v>
      </c>
      <c r="G96" s="41">
        <f t="shared" si="9"/>
        <v>234.81824999999998</v>
      </c>
      <c r="H96" s="41">
        <f>+INGENIERIA!P96</f>
        <v>153.41</v>
      </c>
      <c r="I96" s="41">
        <f t="shared" si="10"/>
        <v>3581.7564499999994</v>
      </c>
      <c r="J96" s="41">
        <f t="shared" si="11"/>
        <v>573.08103199999994</v>
      </c>
      <c r="K96" s="41">
        <f t="shared" si="12"/>
        <v>4154.837481999999</v>
      </c>
    </row>
    <row r="97" spans="1:11">
      <c r="A97" s="2" t="s">
        <v>197</v>
      </c>
      <c r="B97" s="1" t="s">
        <v>198</v>
      </c>
      <c r="C97" s="14">
        <v>5407.93</v>
      </c>
      <c r="E97" s="41">
        <f t="shared" si="7"/>
        <v>5407.93</v>
      </c>
      <c r="F97" s="41">
        <f t="shared" si="8"/>
        <v>108.15860000000001</v>
      </c>
      <c r="G97" s="41">
        <f t="shared" si="9"/>
        <v>405.59475000000003</v>
      </c>
      <c r="H97" s="41">
        <f>+INGENIERIA!P97</f>
        <v>0</v>
      </c>
      <c r="I97" s="41">
        <f t="shared" si="10"/>
        <v>5921.6833500000002</v>
      </c>
      <c r="J97" s="41">
        <f t="shared" si="11"/>
        <v>947.46933600000011</v>
      </c>
      <c r="K97" s="41">
        <f t="shared" si="12"/>
        <v>6869.1526860000004</v>
      </c>
    </row>
    <row r="98" spans="1:11">
      <c r="A98" s="2" t="s">
        <v>199</v>
      </c>
      <c r="B98" s="1" t="s">
        <v>200</v>
      </c>
      <c r="C98" s="14">
        <v>2871.92</v>
      </c>
      <c r="E98" s="41">
        <f t="shared" si="7"/>
        <v>2871.92</v>
      </c>
      <c r="F98" s="41">
        <f t="shared" si="8"/>
        <v>57.438400000000001</v>
      </c>
      <c r="G98" s="41">
        <f t="shared" si="9"/>
        <v>215.39400000000001</v>
      </c>
      <c r="H98" s="41">
        <f>+INGENIERIA!P98</f>
        <v>0</v>
      </c>
      <c r="I98" s="41">
        <f t="shared" si="10"/>
        <v>3144.7524000000003</v>
      </c>
      <c r="J98" s="41">
        <f t="shared" si="11"/>
        <v>503.16038400000008</v>
      </c>
      <c r="K98" s="41">
        <f t="shared" si="12"/>
        <v>3647.9127840000006</v>
      </c>
    </row>
    <row r="99" spans="1:11">
      <c r="A99" s="2" t="s">
        <v>201</v>
      </c>
      <c r="B99" s="1" t="s">
        <v>202</v>
      </c>
      <c r="C99" s="14">
        <v>1925.53</v>
      </c>
      <c r="E99" s="41">
        <f t="shared" si="7"/>
        <v>1925.53</v>
      </c>
      <c r="F99" s="41">
        <f t="shared" si="8"/>
        <v>38.510600000000004</v>
      </c>
      <c r="G99" s="41">
        <f t="shared" si="9"/>
        <v>144.41475</v>
      </c>
      <c r="H99" s="41">
        <f>+INGENIERIA!P99</f>
        <v>0</v>
      </c>
      <c r="I99" s="41">
        <f t="shared" si="10"/>
        <v>2108.4553500000002</v>
      </c>
      <c r="J99" s="41">
        <f t="shared" si="11"/>
        <v>337.35285600000003</v>
      </c>
      <c r="K99" s="41">
        <f t="shared" si="12"/>
        <v>2445.8082060000002</v>
      </c>
    </row>
    <row r="100" spans="1:11">
      <c r="A100" s="2" t="s">
        <v>203</v>
      </c>
      <c r="B100" s="1" t="s">
        <v>204</v>
      </c>
      <c r="C100" s="14">
        <v>5276.97</v>
      </c>
      <c r="E100" s="41">
        <f t="shared" si="7"/>
        <v>5276.97</v>
      </c>
      <c r="F100" s="41">
        <f t="shared" si="8"/>
        <v>105.5394</v>
      </c>
      <c r="G100" s="41">
        <f t="shared" si="9"/>
        <v>395.77275000000003</v>
      </c>
      <c r="H100" s="41">
        <f>+INGENIERIA!P100</f>
        <v>0</v>
      </c>
      <c r="I100" s="41">
        <f t="shared" si="10"/>
        <v>5778.28215</v>
      </c>
      <c r="J100" s="41">
        <f t="shared" si="11"/>
        <v>924.52514400000007</v>
      </c>
      <c r="K100" s="41">
        <f t="shared" si="12"/>
        <v>6702.8072940000002</v>
      </c>
    </row>
    <row r="101" spans="1:11">
      <c r="A101" s="2" t="s">
        <v>205</v>
      </c>
      <c r="B101" s="1" t="s">
        <v>206</v>
      </c>
      <c r="C101" s="14">
        <v>4718.3500000000004</v>
      </c>
      <c r="E101" s="41">
        <f t="shared" si="7"/>
        <v>4718.3500000000004</v>
      </c>
      <c r="F101" s="41">
        <f t="shared" si="8"/>
        <v>94.367000000000004</v>
      </c>
      <c r="G101" s="41">
        <f t="shared" si="9"/>
        <v>353.87625000000003</v>
      </c>
      <c r="H101" s="41">
        <f>+INGENIERIA!P101</f>
        <v>231.2</v>
      </c>
      <c r="I101" s="41">
        <f t="shared" si="10"/>
        <v>5397.7932500000006</v>
      </c>
      <c r="J101" s="41">
        <f t="shared" si="11"/>
        <v>863.64692000000014</v>
      </c>
      <c r="K101" s="41">
        <f t="shared" si="12"/>
        <v>6261.4401700000008</v>
      </c>
    </row>
    <row r="102" spans="1:11">
      <c r="A102" s="2" t="s">
        <v>207</v>
      </c>
      <c r="B102" s="1" t="s">
        <v>208</v>
      </c>
      <c r="C102" s="14">
        <v>2244.56</v>
      </c>
      <c r="E102" s="41">
        <f t="shared" si="7"/>
        <v>2244.56</v>
      </c>
      <c r="F102" s="41">
        <f t="shared" si="8"/>
        <v>44.891199999999998</v>
      </c>
      <c r="G102" s="41">
        <f t="shared" si="9"/>
        <v>168.34199999999998</v>
      </c>
      <c r="H102" s="41">
        <f>+INGENIERIA!P102</f>
        <v>0</v>
      </c>
      <c r="I102" s="41">
        <f t="shared" si="10"/>
        <v>2457.7932000000001</v>
      </c>
      <c r="J102" s="41">
        <f t="shared" si="11"/>
        <v>393.24691200000001</v>
      </c>
      <c r="K102" s="41">
        <f t="shared" si="12"/>
        <v>2851.0401120000001</v>
      </c>
    </row>
    <row r="103" spans="1:11">
      <c r="A103" s="2" t="s">
        <v>209</v>
      </c>
      <c r="B103" s="1" t="s">
        <v>210</v>
      </c>
      <c r="C103" s="14">
        <v>1830.28</v>
      </c>
      <c r="E103" s="41">
        <f t="shared" si="7"/>
        <v>1830.28</v>
      </c>
      <c r="F103" s="41">
        <f t="shared" si="8"/>
        <v>36.605600000000003</v>
      </c>
      <c r="G103" s="41">
        <f t="shared" si="9"/>
        <v>137.27099999999999</v>
      </c>
      <c r="H103" s="41">
        <f>+INGENIERIA!P103</f>
        <v>89.68</v>
      </c>
      <c r="I103" s="41">
        <f t="shared" si="10"/>
        <v>2093.8366000000001</v>
      </c>
      <c r="J103" s="41">
        <f t="shared" si="11"/>
        <v>335.01385600000003</v>
      </c>
      <c r="K103" s="41">
        <f t="shared" si="12"/>
        <v>2428.8504560000001</v>
      </c>
    </row>
    <row r="104" spans="1:11">
      <c r="A104" s="2" t="s">
        <v>211</v>
      </c>
      <c r="B104" s="1" t="s">
        <v>212</v>
      </c>
      <c r="C104" s="14">
        <v>1719.17</v>
      </c>
      <c r="E104" s="41">
        <f t="shared" si="7"/>
        <v>1719.17</v>
      </c>
      <c r="F104" s="41">
        <f t="shared" si="8"/>
        <v>34.383400000000002</v>
      </c>
      <c r="G104" s="41">
        <f t="shared" si="9"/>
        <v>128.93774999999999</v>
      </c>
      <c r="H104" s="41">
        <f>+INGENIERIA!P104</f>
        <v>84.24</v>
      </c>
      <c r="I104" s="41">
        <f t="shared" si="10"/>
        <v>1966.7311500000001</v>
      </c>
      <c r="J104" s="41">
        <f t="shared" si="11"/>
        <v>314.676984</v>
      </c>
      <c r="K104" s="41">
        <f t="shared" si="12"/>
        <v>2281.4081340000002</v>
      </c>
    </row>
    <row r="105" spans="1:11">
      <c r="A105" s="2" t="s">
        <v>213</v>
      </c>
      <c r="B105" s="1" t="s">
        <v>214</v>
      </c>
      <c r="C105" s="14">
        <v>4028.33</v>
      </c>
      <c r="E105" s="41">
        <f t="shared" si="7"/>
        <v>4028.33</v>
      </c>
      <c r="F105" s="41">
        <f t="shared" si="8"/>
        <v>80.566599999999994</v>
      </c>
      <c r="G105" s="41">
        <f t="shared" si="9"/>
        <v>302.12475000000001</v>
      </c>
      <c r="H105" s="41">
        <f>+INGENIERIA!P105</f>
        <v>197.39</v>
      </c>
      <c r="I105" s="41">
        <f t="shared" si="10"/>
        <v>4608.4113500000003</v>
      </c>
      <c r="J105" s="41">
        <f t="shared" si="11"/>
        <v>737.34581600000001</v>
      </c>
      <c r="K105" s="41">
        <f t="shared" si="12"/>
        <v>5345.7571660000003</v>
      </c>
    </row>
    <row r="106" spans="1:11">
      <c r="A106" s="2" t="s">
        <v>215</v>
      </c>
      <c r="B106" s="1" t="s">
        <v>216</v>
      </c>
      <c r="C106" s="14">
        <v>3584.84</v>
      </c>
      <c r="E106" s="41">
        <f t="shared" si="7"/>
        <v>3584.84</v>
      </c>
      <c r="F106" s="41">
        <f t="shared" si="8"/>
        <v>71.69680000000001</v>
      </c>
      <c r="G106" s="41">
        <f t="shared" si="9"/>
        <v>268.863</v>
      </c>
      <c r="H106" s="41">
        <f>+INGENIERIA!P106</f>
        <v>0</v>
      </c>
      <c r="I106" s="41">
        <f t="shared" si="10"/>
        <v>3925.3998000000001</v>
      </c>
      <c r="J106" s="41">
        <f t="shared" si="11"/>
        <v>628.06396800000005</v>
      </c>
      <c r="K106" s="41">
        <f t="shared" si="12"/>
        <v>4553.4637680000005</v>
      </c>
    </row>
    <row r="107" spans="1:11">
      <c r="A107" s="2" t="s">
        <v>217</v>
      </c>
      <c r="B107" s="1" t="s">
        <v>218</v>
      </c>
      <c r="C107" s="14">
        <v>5359.97</v>
      </c>
      <c r="E107" s="41">
        <f t="shared" si="7"/>
        <v>5359.97</v>
      </c>
      <c r="F107" s="41">
        <f t="shared" si="8"/>
        <v>107.19940000000001</v>
      </c>
      <c r="G107" s="41">
        <f t="shared" si="9"/>
        <v>401.99775</v>
      </c>
      <c r="H107" s="41">
        <f>+INGENIERIA!P107</f>
        <v>0</v>
      </c>
      <c r="I107" s="41">
        <f t="shared" si="10"/>
        <v>5869.1671500000011</v>
      </c>
      <c r="J107" s="41">
        <f t="shared" si="11"/>
        <v>939.0667440000002</v>
      </c>
      <c r="K107" s="41">
        <f t="shared" si="12"/>
        <v>6808.2338940000009</v>
      </c>
    </row>
    <row r="108" spans="1:11">
      <c r="A108" s="2" t="s">
        <v>219</v>
      </c>
      <c r="B108" s="1" t="s">
        <v>220</v>
      </c>
      <c r="C108" s="14">
        <v>1200.01</v>
      </c>
      <c r="E108" s="41">
        <f t="shared" si="7"/>
        <v>1200.01</v>
      </c>
      <c r="F108" s="41">
        <f t="shared" si="8"/>
        <v>24.0002</v>
      </c>
      <c r="G108" s="41">
        <f t="shared" si="9"/>
        <v>90.000749999999996</v>
      </c>
      <c r="H108" s="41">
        <f>+INGENIERIA!P108</f>
        <v>0</v>
      </c>
      <c r="I108" s="41">
        <f t="shared" si="10"/>
        <v>1314.0109499999999</v>
      </c>
      <c r="J108" s="41">
        <f t="shared" si="11"/>
        <v>210.24175199999999</v>
      </c>
      <c r="K108" s="41">
        <f t="shared" si="12"/>
        <v>1524.2527019999998</v>
      </c>
    </row>
    <row r="109" spans="1:11">
      <c r="A109" s="2" t="s">
        <v>221</v>
      </c>
      <c r="B109" s="1" t="s">
        <v>222</v>
      </c>
      <c r="C109" s="14">
        <v>1328.86</v>
      </c>
      <c r="E109" s="41">
        <f t="shared" si="7"/>
        <v>1328.86</v>
      </c>
      <c r="F109" s="41">
        <f t="shared" si="8"/>
        <v>26.577199999999998</v>
      </c>
      <c r="G109" s="41">
        <f t="shared" si="9"/>
        <v>99.66449999999999</v>
      </c>
      <c r="H109" s="41">
        <f>+INGENIERIA!P109</f>
        <v>65.11</v>
      </c>
      <c r="I109" s="41">
        <f t="shared" si="10"/>
        <v>1520.2116999999998</v>
      </c>
      <c r="J109" s="41">
        <f t="shared" si="11"/>
        <v>243.23387199999999</v>
      </c>
      <c r="K109" s="41">
        <f t="shared" si="12"/>
        <v>1763.4455719999999</v>
      </c>
    </row>
    <row r="110" spans="1:11">
      <c r="A110" s="2" t="s">
        <v>223</v>
      </c>
      <c r="B110" s="1" t="s">
        <v>224</v>
      </c>
      <c r="C110" s="14">
        <v>5898.16</v>
      </c>
      <c r="E110" s="41">
        <f t="shared" si="7"/>
        <v>5898.16</v>
      </c>
      <c r="F110" s="41">
        <f t="shared" si="8"/>
        <v>117.9632</v>
      </c>
      <c r="G110" s="41">
        <f t="shared" si="9"/>
        <v>442.36199999999997</v>
      </c>
      <c r="H110" s="41">
        <f>+INGENIERIA!P110</f>
        <v>289.01</v>
      </c>
      <c r="I110" s="41">
        <f t="shared" si="10"/>
        <v>6747.4952000000003</v>
      </c>
      <c r="J110" s="41">
        <f t="shared" si="11"/>
        <v>1079.599232</v>
      </c>
      <c r="K110" s="41">
        <f t="shared" si="12"/>
        <v>7827.0944319999999</v>
      </c>
    </row>
    <row r="111" spans="1:11">
      <c r="A111" s="2" t="s">
        <v>225</v>
      </c>
      <c r="B111" s="1" t="s">
        <v>226</v>
      </c>
      <c r="C111" s="14">
        <v>738.9</v>
      </c>
      <c r="E111" s="41">
        <f t="shared" si="7"/>
        <v>738.9</v>
      </c>
      <c r="F111" s="41">
        <f t="shared" si="8"/>
        <v>14.778</v>
      </c>
      <c r="G111" s="41">
        <f t="shared" si="9"/>
        <v>55.417499999999997</v>
      </c>
      <c r="H111" s="41">
        <f>+INGENIERIA!P111</f>
        <v>36.21</v>
      </c>
      <c r="I111" s="41">
        <f t="shared" si="10"/>
        <v>845.30550000000005</v>
      </c>
      <c r="J111" s="41">
        <f t="shared" si="11"/>
        <v>135.24888000000001</v>
      </c>
      <c r="K111" s="41">
        <f t="shared" si="12"/>
        <v>980.55438000000004</v>
      </c>
    </row>
    <row r="112" spans="1:11">
      <c r="A112" s="2" t="s">
        <v>227</v>
      </c>
      <c r="B112" s="1" t="s">
        <v>228</v>
      </c>
      <c r="C112" s="14">
        <v>3261.77</v>
      </c>
      <c r="E112" s="41">
        <f t="shared" si="7"/>
        <v>3261.77</v>
      </c>
      <c r="F112" s="41">
        <f t="shared" si="8"/>
        <v>65.235399999999998</v>
      </c>
      <c r="G112" s="41">
        <f t="shared" si="9"/>
        <v>244.63274999999999</v>
      </c>
      <c r="H112" s="41">
        <f>+INGENIERIA!P112</f>
        <v>0</v>
      </c>
      <c r="I112" s="41">
        <f t="shared" si="10"/>
        <v>3571.6381499999998</v>
      </c>
      <c r="J112" s="41">
        <f t="shared" si="11"/>
        <v>571.46210399999995</v>
      </c>
      <c r="K112" s="41">
        <f t="shared" si="12"/>
        <v>4143.1002539999999</v>
      </c>
    </row>
    <row r="113" spans="1:11">
      <c r="A113" s="2" t="s">
        <v>229</v>
      </c>
      <c r="B113" s="1" t="s">
        <v>230</v>
      </c>
      <c r="C113" s="14">
        <v>6455.61</v>
      </c>
      <c r="E113" s="41">
        <f t="shared" si="7"/>
        <v>6455.61</v>
      </c>
      <c r="F113" s="41">
        <f t="shared" si="8"/>
        <v>129.1122</v>
      </c>
      <c r="G113" s="41">
        <f t="shared" si="9"/>
        <v>484.17074999999994</v>
      </c>
      <c r="H113" s="41">
        <f>+INGENIERIA!P113</f>
        <v>0</v>
      </c>
      <c r="I113" s="41">
        <f t="shared" si="10"/>
        <v>7068.8929499999995</v>
      </c>
      <c r="J113" s="41">
        <f t="shared" si="11"/>
        <v>1131.022872</v>
      </c>
      <c r="K113" s="41">
        <f t="shared" si="12"/>
        <v>8199.915821999999</v>
      </c>
    </row>
    <row r="114" spans="1:11" s="7" customFormat="1">
      <c r="A114" s="17" t="s">
        <v>138</v>
      </c>
      <c r="C114" s="7" t="s">
        <v>139</v>
      </c>
      <c r="E114" s="39" t="s">
        <v>139</v>
      </c>
      <c r="F114" s="39" t="s">
        <v>139</v>
      </c>
      <c r="G114" s="39" t="s">
        <v>139</v>
      </c>
      <c r="H114" s="39" t="s">
        <v>139</v>
      </c>
      <c r="I114" s="39" t="s">
        <v>139</v>
      </c>
      <c r="J114" s="39" t="s">
        <v>139</v>
      </c>
      <c r="K114" s="39" t="s">
        <v>139</v>
      </c>
    </row>
    <row r="115" spans="1:11">
      <c r="C115" s="19">
        <v>142665.34</v>
      </c>
      <c r="E115" s="42">
        <f>SUM(E69:E113)</f>
        <v>142665.33999999997</v>
      </c>
      <c r="F115" s="42">
        <f t="shared" ref="F115:K115" si="13">SUM(F69:F113)</f>
        <v>2853.3068000000007</v>
      </c>
      <c r="G115" s="42">
        <f t="shared" si="13"/>
        <v>10699.9005</v>
      </c>
      <c r="H115" s="42">
        <f t="shared" si="13"/>
        <v>3363.5399999999991</v>
      </c>
      <c r="I115" s="42">
        <f t="shared" si="13"/>
        <v>159582.08730000004</v>
      </c>
      <c r="J115" s="42">
        <f t="shared" si="13"/>
        <v>25533.133968000006</v>
      </c>
      <c r="K115" s="42">
        <f t="shared" si="13"/>
        <v>185115.22126799996</v>
      </c>
    </row>
    <row r="117" spans="1:11" s="7" customFormat="1">
      <c r="A117" s="16"/>
      <c r="C117" s="7" t="s">
        <v>231</v>
      </c>
      <c r="E117" s="39" t="s">
        <v>231</v>
      </c>
      <c r="F117" s="39" t="s">
        <v>231</v>
      </c>
      <c r="G117" s="39" t="s">
        <v>231</v>
      </c>
      <c r="H117" s="39" t="s">
        <v>231</v>
      </c>
      <c r="I117" s="39" t="s">
        <v>231</v>
      </c>
      <c r="J117" s="39" t="s">
        <v>231</v>
      </c>
      <c r="K117" s="39" t="s">
        <v>231</v>
      </c>
    </row>
    <row r="118" spans="1:11" ht="13.5" thickBot="1">
      <c r="A118" s="17" t="s">
        <v>232</v>
      </c>
      <c r="B118" s="1" t="s">
        <v>233</v>
      </c>
      <c r="C118" s="19">
        <v>316415.09999999998</v>
      </c>
      <c r="E118" s="43">
        <f>+E66+E115</f>
        <v>316415.10000000003</v>
      </c>
      <c r="F118" s="43">
        <f t="shared" ref="F118:K118" si="14">+F66+F115</f>
        <v>6328.3019999999997</v>
      </c>
      <c r="G118" s="43">
        <f t="shared" si="14"/>
        <v>23731.1325</v>
      </c>
      <c r="H118" s="43">
        <f t="shared" si="14"/>
        <v>3363.5399999999991</v>
      </c>
      <c r="I118" s="43">
        <f t="shared" si="14"/>
        <v>349838.07449999999</v>
      </c>
      <c r="J118" s="43">
        <f t="shared" si="14"/>
        <v>55974.091919999999</v>
      </c>
      <c r="K118" s="43">
        <f t="shared" si="14"/>
        <v>405812.16641999985</v>
      </c>
    </row>
    <row r="119" spans="1:11" ht="12" thickTop="1"/>
    <row r="120" spans="1:11">
      <c r="C120" s="1" t="s">
        <v>233</v>
      </c>
    </row>
    <row r="121" spans="1:11">
      <c r="A121" s="2" t="s">
        <v>233</v>
      </c>
      <c r="B121" s="1" t="s">
        <v>233</v>
      </c>
      <c r="C121" s="18"/>
    </row>
  </sheetData>
  <autoFilter ref="A11:N66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1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5" sqref="C25"/>
    </sheetView>
  </sheetViews>
  <sheetFormatPr baseColWidth="10" defaultRowHeight="11.25"/>
  <cols>
    <col min="1" max="1" width="8.28515625" style="2" customWidth="1"/>
    <col min="2" max="2" width="26.28515625" style="1" customWidth="1"/>
    <col min="3" max="3" width="11.42578125" style="1" customWidth="1"/>
    <col min="4" max="5" width="9.85546875" style="1" customWidth="1"/>
    <col min="6" max="6" width="13.5703125" style="1" customWidth="1"/>
    <col min="7" max="7" width="13.85546875" style="1" customWidth="1"/>
    <col min="8" max="8" width="15" style="1" bestFit="1" customWidth="1"/>
    <col min="9" max="10" width="13" style="1" customWidth="1"/>
    <col min="11" max="11" width="12.5703125" style="1" customWidth="1"/>
    <col min="12" max="12" width="11.5703125" style="1" customWidth="1"/>
    <col min="13" max="13" width="10.5703125" style="1" customWidth="1"/>
    <col min="14" max="14" width="10.140625" style="1" customWidth="1"/>
    <col min="15" max="15" width="11.85546875" style="1" customWidth="1"/>
    <col min="16" max="16" width="11" style="1" customWidth="1"/>
    <col min="17" max="17" width="10.5703125" style="1" customWidth="1"/>
    <col min="18" max="18" width="11.140625" style="1" customWidth="1"/>
    <col min="19" max="19" width="10.5703125" style="1" customWidth="1"/>
    <col min="20" max="20" width="11.140625" style="1" customWidth="1"/>
    <col min="21" max="21" width="13.7109375" style="1" customWidth="1"/>
    <col min="22" max="22" width="15" style="1" bestFit="1" customWidth="1"/>
    <col min="23" max="23" width="12.140625" style="1" customWidth="1"/>
    <col min="24" max="16384" width="11.42578125" style="1"/>
  </cols>
  <sheetData>
    <row r="1" spans="1:23" ht="18" customHeight="1">
      <c r="A1" s="3" t="s">
        <v>0</v>
      </c>
      <c r="B1" s="47" t="s">
        <v>233</v>
      </c>
      <c r="C1" s="48"/>
      <c r="D1" s="48"/>
      <c r="E1" s="48"/>
    </row>
    <row r="2" spans="1:23" ht="24.95" customHeight="1">
      <c r="A2" s="4" t="s">
        <v>1</v>
      </c>
      <c r="B2" s="21" t="s">
        <v>2</v>
      </c>
      <c r="C2" s="22"/>
      <c r="D2" s="22"/>
      <c r="E2" s="22"/>
    </row>
    <row r="3" spans="1:23" ht="15.75">
      <c r="B3" s="23" t="s">
        <v>3</v>
      </c>
      <c r="C3" s="24"/>
      <c r="D3" s="24"/>
      <c r="E3" s="24"/>
      <c r="F3" s="7"/>
    </row>
    <row r="4" spans="1:23" ht="15">
      <c r="B4" s="25" t="s">
        <v>4</v>
      </c>
      <c r="C4" s="24"/>
      <c r="D4" s="24"/>
      <c r="E4" s="24"/>
      <c r="F4" s="7"/>
    </row>
    <row r="5" spans="1:23">
      <c r="B5" s="6" t="s">
        <v>5</v>
      </c>
    </row>
    <row r="6" spans="1:23">
      <c r="B6" s="6" t="s">
        <v>6</v>
      </c>
    </row>
    <row r="8" spans="1:2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999.66</v>
      </c>
      <c r="D12" s="14">
        <v>166.61</v>
      </c>
      <c r="E12" s="14">
        <v>0</v>
      </c>
      <c r="F12" s="14">
        <v>2975.22</v>
      </c>
      <c r="G12" s="14">
        <v>0</v>
      </c>
      <c r="H12" s="14">
        <v>4141.49</v>
      </c>
      <c r="I12" s="14">
        <v>0</v>
      </c>
      <c r="J12" s="14">
        <v>0</v>
      </c>
      <c r="K12" s="14">
        <v>0</v>
      </c>
      <c r="L12" s="14">
        <v>629.23</v>
      </c>
      <c r="M12" s="14">
        <v>71.78</v>
      </c>
      <c r="N12" s="14">
        <v>0</v>
      </c>
      <c r="O12" s="14">
        <v>0</v>
      </c>
      <c r="P12" s="14">
        <v>0</v>
      </c>
      <c r="Q12" s="15">
        <v>-0.12</v>
      </c>
      <c r="R12" s="14">
        <v>0</v>
      </c>
      <c r="S12" s="14">
        <v>0</v>
      </c>
      <c r="T12" s="14">
        <v>0</v>
      </c>
      <c r="U12" s="14">
        <v>0</v>
      </c>
      <c r="V12" s="14">
        <v>700.89</v>
      </c>
      <c r="W12" s="14">
        <v>3440.6</v>
      </c>
    </row>
    <row r="13" spans="1:23">
      <c r="A13" s="2" t="s">
        <v>34</v>
      </c>
      <c r="B13" s="1" t="s">
        <v>35</v>
      </c>
      <c r="C13" s="14">
        <v>999.66</v>
      </c>
      <c r="D13" s="14">
        <v>166.61</v>
      </c>
      <c r="E13" s="14">
        <v>0</v>
      </c>
      <c r="F13" s="14">
        <v>2155.29</v>
      </c>
      <c r="G13" s="14">
        <v>0</v>
      </c>
      <c r="H13" s="14">
        <v>3321.56</v>
      </c>
      <c r="I13" s="14">
        <v>0</v>
      </c>
      <c r="J13" s="14">
        <v>0</v>
      </c>
      <c r="K13" s="14">
        <v>0</v>
      </c>
      <c r="L13" s="14">
        <v>454.1</v>
      </c>
      <c r="M13" s="14">
        <v>74.42</v>
      </c>
      <c r="N13" s="14">
        <v>0</v>
      </c>
      <c r="O13" s="14">
        <v>0</v>
      </c>
      <c r="P13" s="14">
        <v>0</v>
      </c>
      <c r="Q13" s="14">
        <v>0.04</v>
      </c>
      <c r="R13" s="14">
        <v>0</v>
      </c>
      <c r="S13" s="14">
        <v>0</v>
      </c>
      <c r="T13" s="14">
        <v>0</v>
      </c>
      <c r="U13" s="14">
        <v>0</v>
      </c>
      <c r="V13" s="14">
        <v>528.55999999999995</v>
      </c>
      <c r="W13" s="14">
        <v>2793</v>
      </c>
    </row>
    <row r="14" spans="1:23">
      <c r="A14" s="2" t="s">
        <v>36</v>
      </c>
      <c r="B14" s="1" t="s">
        <v>37</v>
      </c>
      <c r="C14" s="14">
        <v>1400.04</v>
      </c>
      <c r="D14" s="14">
        <v>233.34</v>
      </c>
      <c r="E14" s="14">
        <v>0</v>
      </c>
      <c r="F14" s="14">
        <v>4939.4399999999996</v>
      </c>
      <c r="G14" s="14">
        <v>0</v>
      </c>
      <c r="H14" s="14">
        <v>6572.82</v>
      </c>
      <c r="I14" s="14">
        <v>0</v>
      </c>
      <c r="J14" s="14">
        <v>1900</v>
      </c>
      <c r="K14" s="14">
        <v>0</v>
      </c>
      <c r="L14" s="14">
        <v>1187.23</v>
      </c>
      <c r="M14" s="14">
        <v>147.53</v>
      </c>
      <c r="N14" s="14">
        <v>0</v>
      </c>
      <c r="O14" s="14">
        <v>0</v>
      </c>
      <c r="P14" s="14">
        <v>0</v>
      </c>
      <c r="Q14" s="15">
        <v>-0.14000000000000001</v>
      </c>
      <c r="R14" s="14">
        <v>0</v>
      </c>
      <c r="S14" s="14">
        <v>0</v>
      </c>
      <c r="T14" s="14">
        <v>0</v>
      </c>
      <c r="U14" s="14">
        <v>0</v>
      </c>
      <c r="V14" s="14">
        <v>3234.62</v>
      </c>
      <c r="W14" s="14">
        <v>3338.2</v>
      </c>
    </row>
    <row r="15" spans="1:23">
      <c r="A15" s="2" t="s">
        <v>38</v>
      </c>
      <c r="B15" s="1" t="s">
        <v>39</v>
      </c>
      <c r="C15" s="14">
        <v>4000.02</v>
      </c>
      <c r="D15" s="14">
        <v>666.67</v>
      </c>
      <c r="E15" s="14">
        <v>0</v>
      </c>
      <c r="F15" s="14">
        <v>12246.32</v>
      </c>
      <c r="G15" s="14">
        <v>0</v>
      </c>
      <c r="H15" s="14">
        <v>16913.009999999998</v>
      </c>
      <c r="I15" s="14">
        <v>0</v>
      </c>
      <c r="J15" s="14">
        <v>0</v>
      </c>
      <c r="K15" s="14">
        <v>0</v>
      </c>
      <c r="L15" s="14">
        <v>4277.17</v>
      </c>
      <c r="M15" s="14">
        <v>354.62</v>
      </c>
      <c r="N15" s="14">
        <v>0</v>
      </c>
      <c r="O15" s="14">
        <v>0</v>
      </c>
      <c r="P15" s="14">
        <v>0</v>
      </c>
      <c r="Q15" s="14">
        <v>0.03</v>
      </c>
      <c r="R15" s="14">
        <v>0</v>
      </c>
      <c r="S15" s="14">
        <v>0</v>
      </c>
      <c r="T15" s="14">
        <v>0</v>
      </c>
      <c r="U15" s="14">
        <v>413.79</v>
      </c>
      <c r="V15" s="14">
        <v>5045.6099999999997</v>
      </c>
      <c r="W15" s="14">
        <v>11867.4</v>
      </c>
    </row>
    <row r="16" spans="1:23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1026.69</v>
      </c>
      <c r="I16" s="14">
        <v>0</v>
      </c>
      <c r="J16" s="14">
        <v>352.56</v>
      </c>
      <c r="K16" s="15">
        <v>-18.41</v>
      </c>
      <c r="L16" s="14">
        <v>0</v>
      </c>
      <c r="M16" s="14">
        <v>68.09</v>
      </c>
      <c r="N16" s="14">
        <v>0</v>
      </c>
      <c r="O16" s="14">
        <v>0</v>
      </c>
      <c r="P16" s="14">
        <v>0</v>
      </c>
      <c r="Q16" s="14">
        <v>0.05</v>
      </c>
      <c r="R16" s="14">
        <v>0</v>
      </c>
      <c r="S16" s="14">
        <v>0</v>
      </c>
      <c r="T16" s="14">
        <v>0</v>
      </c>
      <c r="U16" s="14">
        <v>0</v>
      </c>
      <c r="V16" s="14">
        <v>402.29</v>
      </c>
      <c r="W16" s="14">
        <v>624.4</v>
      </c>
    </row>
    <row r="17" spans="1:23">
      <c r="A17" s="2" t="s">
        <v>42</v>
      </c>
      <c r="B17" s="1" t="s">
        <v>43</v>
      </c>
      <c r="C17" s="14">
        <v>733.35</v>
      </c>
      <c r="D17" s="14">
        <v>122.22</v>
      </c>
      <c r="E17" s="14">
        <v>0</v>
      </c>
      <c r="F17" s="14">
        <v>1481.59</v>
      </c>
      <c r="G17" s="14">
        <v>0</v>
      </c>
      <c r="H17" s="14">
        <v>2337.16</v>
      </c>
      <c r="I17" s="14">
        <v>600</v>
      </c>
      <c r="J17" s="14">
        <v>0</v>
      </c>
      <c r="K17" s="14">
        <v>0</v>
      </c>
      <c r="L17" s="14">
        <v>245</v>
      </c>
      <c r="M17" s="14">
        <v>37.270000000000003</v>
      </c>
      <c r="N17" s="14">
        <v>0</v>
      </c>
      <c r="O17" s="14">
        <v>0</v>
      </c>
      <c r="P17" s="14">
        <v>0</v>
      </c>
      <c r="Q17" s="14">
        <v>0.02</v>
      </c>
      <c r="R17" s="14">
        <v>616.47</v>
      </c>
      <c r="S17" s="14">
        <v>0</v>
      </c>
      <c r="T17" s="14">
        <v>0</v>
      </c>
      <c r="U17" s="14">
        <v>0</v>
      </c>
      <c r="V17" s="14">
        <v>1498.76</v>
      </c>
      <c r="W17" s="14">
        <v>838.4</v>
      </c>
    </row>
    <row r="18" spans="1:23">
      <c r="A18" s="2" t="s">
        <v>44</v>
      </c>
      <c r="B18" s="1" t="s">
        <v>45</v>
      </c>
      <c r="C18" s="14">
        <v>1285.68</v>
      </c>
      <c r="D18" s="14">
        <v>214.28</v>
      </c>
      <c r="E18" s="14">
        <v>0</v>
      </c>
      <c r="F18" s="14">
        <v>0</v>
      </c>
      <c r="G18" s="14">
        <v>0</v>
      </c>
      <c r="H18" s="14">
        <v>1499.96</v>
      </c>
      <c r="I18" s="14">
        <v>0</v>
      </c>
      <c r="J18" s="14">
        <v>0</v>
      </c>
      <c r="K18" s="14">
        <v>0</v>
      </c>
      <c r="L18" s="14">
        <v>56.26</v>
      </c>
      <c r="M18" s="14">
        <v>37.24</v>
      </c>
      <c r="N18" s="14">
        <v>0</v>
      </c>
      <c r="O18" s="14">
        <v>0</v>
      </c>
      <c r="P18" s="14">
        <v>0</v>
      </c>
      <c r="Q18" s="14">
        <v>0.06</v>
      </c>
      <c r="R18" s="14">
        <v>0</v>
      </c>
      <c r="S18" s="14">
        <v>0</v>
      </c>
      <c r="T18" s="14">
        <v>0</v>
      </c>
      <c r="U18" s="14">
        <v>0</v>
      </c>
      <c r="V18" s="14">
        <v>93.56</v>
      </c>
      <c r="W18" s="14">
        <v>1406.4</v>
      </c>
    </row>
    <row r="19" spans="1:23">
      <c r="A19" s="2" t="s">
        <v>46</v>
      </c>
      <c r="B19" s="1" t="s">
        <v>47</v>
      </c>
      <c r="C19" s="14">
        <v>4000.02</v>
      </c>
      <c r="D19" s="14">
        <v>666.67</v>
      </c>
      <c r="E19" s="14">
        <v>0</v>
      </c>
      <c r="F19" s="14">
        <v>8987.7099999999991</v>
      </c>
      <c r="G19" s="14">
        <v>0</v>
      </c>
      <c r="H19" s="14">
        <v>13654.4</v>
      </c>
      <c r="I19" s="14">
        <v>0</v>
      </c>
      <c r="J19" s="14">
        <v>0</v>
      </c>
      <c r="K19" s="14">
        <v>0</v>
      </c>
      <c r="L19" s="14">
        <v>3249.16</v>
      </c>
      <c r="M19" s="14">
        <v>360.26</v>
      </c>
      <c r="N19" s="14">
        <v>0</v>
      </c>
      <c r="O19" s="14">
        <v>2000</v>
      </c>
      <c r="P19" s="14">
        <v>0</v>
      </c>
      <c r="Q19" s="15">
        <v>-0.01</v>
      </c>
      <c r="R19" s="14">
        <v>0</v>
      </c>
      <c r="S19" s="14">
        <v>0</v>
      </c>
      <c r="T19" s="14">
        <v>1000</v>
      </c>
      <c r="U19" s="14">
        <v>413.79</v>
      </c>
      <c r="V19" s="14">
        <v>7023.2</v>
      </c>
      <c r="W19" s="14">
        <v>6631.2</v>
      </c>
    </row>
    <row r="20" spans="1:23">
      <c r="A20" s="2" t="s">
        <v>48</v>
      </c>
      <c r="B20" s="1" t="s">
        <v>49</v>
      </c>
      <c r="C20" s="14">
        <v>880.02</v>
      </c>
      <c r="D20" s="14">
        <v>146.66999999999999</v>
      </c>
      <c r="E20" s="14">
        <v>0</v>
      </c>
      <c r="F20" s="14">
        <v>0</v>
      </c>
      <c r="G20" s="14">
        <v>0</v>
      </c>
      <c r="H20" s="14">
        <v>1026.69</v>
      </c>
      <c r="I20" s="14">
        <v>590.30999999999995</v>
      </c>
      <c r="J20" s="14">
        <v>0</v>
      </c>
      <c r="K20" s="15">
        <v>-18.41</v>
      </c>
      <c r="L20" s="14">
        <v>0</v>
      </c>
      <c r="M20" s="14">
        <v>236.26</v>
      </c>
      <c r="N20" s="14">
        <v>0</v>
      </c>
      <c r="O20" s="14">
        <v>0</v>
      </c>
      <c r="P20" s="14">
        <v>0</v>
      </c>
      <c r="Q20" s="14">
        <v>0.13</v>
      </c>
      <c r="R20" s="14">
        <v>0</v>
      </c>
      <c r="S20" s="14">
        <v>0</v>
      </c>
      <c r="T20" s="14">
        <v>0</v>
      </c>
      <c r="U20" s="14">
        <v>0</v>
      </c>
      <c r="V20" s="14">
        <v>808.29</v>
      </c>
      <c r="W20" s="14">
        <v>218.4</v>
      </c>
    </row>
    <row r="21" spans="1:23">
      <c r="A21" s="2" t="s">
        <v>50</v>
      </c>
      <c r="B21" s="1" t="s">
        <v>51</v>
      </c>
      <c r="C21" s="14">
        <v>1602</v>
      </c>
      <c r="D21" s="14">
        <v>267</v>
      </c>
      <c r="E21" s="14">
        <v>600.75</v>
      </c>
      <c r="F21" s="14">
        <v>200</v>
      </c>
      <c r="G21" s="14">
        <v>0</v>
      </c>
      <c r="H21" s="14">
        <v>2669.75</v>
      </c>
      <c r="I21" s="14">
        <v>0</v>
      </c>
      <c r="J21" s="14">
        <v>0</v>
      </c>
      <c r="K21" s="14">
        <v>0</v>
      </c>
      <c r="L21" s="14">
        <v>293.48</v>
      </c>
      <c r="M21" s="14">
        <v>49.95</v>
      </c>
      <c r="N21" s="14">
        <v>0</v>
      </c>
      <c r="O21" s="14">
        <v>0</v>
      </c>
      <c r="P21" s="14">
        <v>0</v>
      </c>
      <c r="Q21" s="14">
        <v>0.02</v>
      </c>
      <c r="R21" s="14">
        <v>697.9</v>
      </c>
      <c r="S21" s="14">
        <v>0</v>
      </c>
      <c r="T21" s="14">
        <v>300</v>
      </c>
      <c r="U21" s="14">
        <v>0</v>
      </c>
      <c r="V21" s="14">
        <v>1341.35</v>
      </c>
      <c r="W21" s="14">
        <v>1328.4</v>
      </c>
    </row>
    <row r="22" spans="1:23">
      <c r="A22" s="2" t="s">
        <v>52</v>
      </c>
      <c r="B22" s="1" t="s">
        <v>53</v>
      </c>
      <c r="C22" s="14">
        <v>1602</v>
      </c>
      <c r="D22" s="14">
        <v>267</v>
      </c>
      <c r="E22" s="14">
        <v>600.75</v>
      </c>
      <c r="F22" s="14">
        <v>1050</v>
      </c>
      <c r="G22" s="14">
        <v>0</v>
      </c>
      <c r="H22" s="14">
        <v>3519.75</v>
      </c>
      <c r="I22" s="14">
        <v>0</v>
      </c>
      <c r="J22" s="14">
        <v>0</v>
      </c>
      <c r="K22" s="14">
        <v>0</v>
      </c>
      <c r="L22" s="14">
        <v>475.04</v>
      </c>
      <c r="M22" s="14">
        <v>50.09</v>
      </c>
      <c r="N22" s="14">
        <v>0</v>
      </c>
      <c r="O22" s="14">
        <v>0</v>
      </c>
      <c r="P22" s="14">
        <v>0</v>
      </c>
      <c r="Q22" s="14">
        <v>0.02</v>
      </c>
      <c r="R22" s="14">
        <v>0</v>
      </c>
      <c r="S22" s="14">
        <v>0</v>
      </c>
      <c r="T22" s="14">
        <v>0</v>
      </c>
      <c r="U22" s="14">
        <v>0</v>
      </c>
      <c r="V22" s="14">
        <v>525.15</v>
      </c>
      <c r="W22" s="14">
        <v>2994.6</v>
      </c>
    </row>
    <row r="23" spans="1:23">
      <c r="A23" s="2" t="s">
        <v>54</v>
      </c>
      <c r="B23" s="1" t="s">
        <v>55</v>
      </c>
      <c r="C23" s="14">
        <v>880.02</v>
      </c>
      <c r="D23" s="14">
        <v>146.66999999999999</v>
      </c>
      <c r="E23" s="14">
        <v>0</v>
      </c>
      <c r="F23" s="14">
        <v>0</v>
      </c>
      <c r="G23" s="14">
        <v>0</v>
      </c>
      <c r="H23" s="14">
        <v>1026.69</v>
      </c>
      <c r="I23" s="14">
        <v>470.86</v>
      </c>
      <c r="J23" s="14">
        <v>0</v>
      </c>
      <c r="K23" s="15">
        <v>-18.41</v>
      </c>
      <c r="L23" s="14">
        <v>0</v>
      </c>
      <c r="M23" s="14">
        <v>25.48</v>
      </c>
      <c r="N23" s="14">
        <v>0</v>
      </c>
      <c r="O23" s="14">
        <v>0</v>
      </c>
      <c r="P23" s="14">
        <v>0</v>
      </c>
      <c r="Q23" s="15">
        <v>-0.04</v>
      </c>
      <c r="R23" s="14">
        <v>0</v>
      </c>
      <c r="S23" s="14">
        <v>0</v>
      </c>
      <c r="T23" s="14">
        <v>0</v>
      </c>
      <c r="U23" s="14">
        <v>0</v>
      </c>
      <c r="V23" s="14">
        <v>477.89</v>
      </c>
      <c r="W23" s="14">
        <v>548.79999999999995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6184.57</v>
      </c>
      <c r="G24" s="14">
        <v>0</v>
      </c>
      <c r="H24" s="14">
        <v>7211.26</v>
      </c>
      <c r="I24" s="14">
        <v>0</v>
      </c>
      <c r="J24" s="14">
        <v>0</v>
      </c>
      <c r="K24" s="14">
        <v>0</v>
      </c>
      <c r="L24" s="14">
        <v>1337.39</v>
      </c>
      <c r="M24" s="14">
        <v>27.1</v>
      </c>
      <c r="N24" s="14">
        <v>0</v>
      </c>
      <c r="O24" s="14">
        <v>0</v>
      </c>
      <c r="P24" s="14">
        <v>0</v>
      </c>
      <c r="Q24" s="15">
        <v>-0.03</v>
      </c>
      <c r="R24" s="14">
        <v>0</v>
      </c>
      <c r="S24" s="14">
        <v>0</v>
      </c>
      <c r="T24" s="14">
        <v>0</v>
      </c>
      <c r="U24" s="14">
        <v>0</v>
      </c>
      <c r="V24" s="14">
        <v>1364.46</v>
      </c>
      <c r="W24" s="14">
        <v>5846.8</v>
      </c>
    </row>
    <row r="25" spans="1:23">
      <c r="A25" s="2" t="s">
        <v>58</v>
      </c>
      <c r="B25" s="1" t="s">
        <v>59</v>
      </c>
      <c r="C25" s="14">
        <v>4000.02</v>
      </c>
      <c r="D25" s="14">
        <v>666.67</v>
      </c>
      <c r="E25" s="14">
        <v>0</v>
      </c>
      <c r="F25" s="14">
        <v>1812.48</v>
      </c>
      <c r="G25" s="14">
        <v>0</v>
      </c>
      <c r="H25" s="14">
        <v>6479.17</v>
      </c>
      <c r="I25" s="14">
        <v>0</v>
      </c>
      <c r="J25" s="14">
        <v>0</v>
      </c>
      <c r="K25" s="14">
        <v>0</v>
      </c>
      <c r="L25" s="14">
        <v>1165.21</v>
      </c>
      <c r="M25" s="14">
        <v>280.97000000000003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413.79</v>
      </c>
      <c r="V25" s="14">
        <v>1859.97</v>
      </c>
      <c r="W25" s="14">
        <v>4619.2</v>
      </c>
    </row>
    <row r="26" spans="1:23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0</v>
      </c>
      <c r="H26" s="14">
        <v>1026.69</v>
      </c>
      <c r="I26" s="14">
        <v>0</v>
      </c>
      <c r="J26" s="14">
        <v>0</v>
      </c>
      <c r="K26" s="15">
        <v>-18.41</v>
      </c>
      <c r="L26" s="14">
        <v>0</v>
      </c>
      <c r="M26" s="14">
        <v>158.41</v>
      </c>
      <c r="N26" s="14">
        <v>0</v>
      </c>
      <c r="O26" s="14">
        <v>0</v>
      </c>
      <c r="P26" s="14">
        <v>0</v>
      </c>
      <c r="Q26" s="14">
        <v>0.09</v>
      </c>
      <c r="R26" s="14">
        <v>0</v>
      </c>
      <c r="S26" s="14">
        <v>0</v>
      </c>
      <c r="T26" s="14">
        <v>0</v>
      </c>
      <c r="U26" s="14">
        <v>0</v>
      </c>
      <c r="V26" s="14">
        <v>140.09</v>
      </c>
      <c r="W26" s="14">
        <v>886.6</v>
      </c>
    </row>
    <row r="27" spans="1:23">
      <c r="A27" s="2" t="s">
        <v>62</v>
      </c>
      <c r="B27" s="1" t="s">
        <v>63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0</v>
      </c>
      <c r="H27" s="14">
        <v>1026.69</v>
      </c>
      <c r="I27" s="14">
        <v>0</v>
      </c>
      <c r="J27" s="14">
        <v>0</v>
      </c>
      <c r="K27" s="15">
        <v>-18.41</v>
      </c>
      <c r="L27" s="14">
        <v>0</v>
      </c>
      <c r="M27" s="14">
        <v>25.53</v>
      </c>
      <c r="N27" s="14">
        <v>0</v>
      </c>
      <c r="O27" s="14">
        <v>0</v>
      </c>
      <c r="P27" s="14">
        <v>0</v>
      </c>
      <c r="Q27" s="15">
        <v>-0.03</v>
      </c>
      <c r="R27" s="14">
        <v>0</v>
      </c>
      <c r="S27" s="14">
        <v>0</v>
      </c>
      <c r="T27" s="14">
        <v>0</v>
      </c>
      <c r="U27" s="14">
        <v>0</v>
      </c>
      <c r="V27" s="14">
        <v>7.09</v>
      </c>
      <c r="W27" s="14">
        <v>1019.6</v>
      </c>
    </row>
    <row r="28" spans="1:23">
      <c r="A28" s="2" t="s">
        <v>64</v>
      </c>
      <c r="B28" s="1" t="s">
        <v>65</v>
      </c>
      <c r="C28" s="14">
        <v>2400</v>
      </c>
      <c r="D28" s="14">
        <v>400</v>
      </c>
      <c r="E28" s="14">
        <v>0</v>
      </c>
      <c r="F28" s="14">
        <v>0</v>
      </c>
      <c r="G28" s="14">
        <v>0</v>
      </c>
      <c r="H28" s="14">
        <v>2800</v>
      </c>
      <c r="I28" s="14">
        <v>0</v>
      </c>
      <c r="J28" s="14">
        <v>0</v>
      </c>
      <c r="K28" s="14">
        <v>0</v>
      </c>
      <c r="L28" s="14">
        <v>342.69</v>
      </c>
      <c r="M28" s="14">
        <v>74.989999999999995</v>
      </c>
      <c r="N28" s="14">
        <v>0</v>
      </c>
      <c r="O28" s="14">
        <v>0</v>
      </c>
      <c r="P28" s="14">
        <v>0</v>
      </c>
      <c r="Q28" s="14">
        <v>0.12</v>
      </c>
      <c r="R28" s="14">
        <v>0</v>
      </c>
      <c r="S28" s="14">
        <v>0</v>
      </c>
      <c r="T28" s="14">
        <v>0</v>
      </c>
      <c r="U28" s="14">
        <v>0</v>
      </c>
      <c r="V28" s="14">
        <v>417.8</v>
      </c>
      <c r="W28" s="14">
        <v>2382.1999999999998</v>
      </c>
    </row>
    <row r="29" spans="1:23">
      <c r="A29" s="2" t="s">
        <v>66</v>
      </c>
      <c r="B29" s="1" t="s">
        <v>67</v>
      </c>
      <c r="C29" s="14">
        <v>1399.98</v>
      </c>
      <c r="D29" s="14">
        <v>233.33</v>
      </c>
      <c r="E29" s="14">
        <v>0</v>
      </c>
      <c r="F29" s="14">
        <v>0</v>
      </c>
      <c r="G29" s="14">
        <v>0</v>
      </c>
      <c r="H29" s="14">
        <v>1633.31</v>
      </c>
      <c r="I29" s="14">
        <v>0</v>
      </c>
      <c r="J29" s="14">
        <v>0</v>
      </c>
      <c r="K29" s="14">
        <v>0</v>
      </c>
      <c r="L29" s="14">
        <v>70.77</v>
      </c>
      <c r="M29" s="14">
        <v>44.73</v>
      </c>
      <c r="N29" s="14">
        <v>0</v>
      </c>
      <c r="O29" s="14">
        <v>0</v>
      </c>
      <c r="P29" s="14">
        <v>0</v>
      </c>
      <c r="Q29" s="14">
        <v>0.01</v>
      </c>
      <c r="R29" s="14">
        <v>0</v>
      </c>
      <c r="S29" s="14">
        <v>0</v>
      </c>
      <c r="T29" s="14">
        <v>0</v>
      </c>
      <c r="U29" s="14">
        <v>0</v>
      </c>
      <c r="V29" s="14">
        <v>115.51</v>
      </c>
      <c r="W29" s="14">
        <v>1517.8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649.46</v>
      </c>
      <c r="J30" s="14">
        <v>0</v>
      </c>
      <c r="K30" s="15">
        <v>-18.41</v>
      </c>
      <c r="L30" s="14">
        <v>0</v>
      </c>
      <c r="M30" s="14">
        <v>25.48</v>
      </c>
      <c r="N30" s="14">
        <v>0</v>
      </c>
      <c r="O30" s="14">
        <v>0</v>
      </c>
      <c r="P30" s="14">
        <v>0</v>
      </c>
      <c r="Q30" s="14">
        <v>0.16</v>
      </c>
      <c r="R30" s="14">
        <v>0</v>
      </c>
      <c r="S30" s="14">
        <v>0</v>
      </c>
      <c r="T30" s="14">
        <v>0</v>
      </c>
      <c r="U30" s="14">
        <v>0</v>
      </c>
      <c r="V30" s="14">
        <v>656.69</v>
      </c>
      <c r="W30" s="14">
        <v>370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1026.69</v>
      </c>
      <c r="I31" s="14">
        <v>0</v>
      </c>
      <c r="J31" s="14">
        <v>0</v>
      </c>
      <c r="K31" s="15">
        <v>-18.41</v>
      </c>
      <c r="L31" s="14">
        <v>0</v>
      </c>
      <c r="M31" s="14">
        <v>67.89</v>
      </c>
      <c r="N31" s="14">
        <v>0</v>
      </c>
      <c r="O31" s="14">
        <v>0</v>
      </c>
      <c r="P31" s="14">
        <v>0</v>
      </c>
      <c r="Q31" s="14">
        <v>0.01</v>
      </c>
      <c r="R31" s="14">
        <v>0</v>
      </c>
      <c r="S31" s="14">
        <v>0</v>
      </c>
      <c r="T31" s="14">
        <v>0</v>
      </c>
      <c r="U31" s="14">
        <v>0</v>
      </c>
      <c r="V31" s="14">
        <v>49.49</v>
      </c>
      <c r="W31" s="14">
        <v>977.2</v>
      </c>
    </row>
    <row r="32" spans="1:23">
      <c r="A32" s="2" t="s">
        <v>72</v>
      </c>
      <c r="B32" s="1" t="s">
        <v>73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1026.69</v>
      </c>
      <c r="I32" s="14">
        <v>0</v>
      </c>
      <c r="J32" s="14">
        <v>0</v>
      </c>
      <c r="K32" s="15">
        <v>-18.41</v>
      </c>
      <c r="L32" s="14">
        <v>0</v>
      </c>
      <c r="M32" s="14">
        <v>79.349999999999994</v>
      </c>
      <c r="N32" s="14">
        <v>0</v>
      </c>
      <c r="O32" s="14">
        <v>0</v>
      </c>
      <c r="P32" s="14">
        <v>0</v>
      </c>
      <c r="Q32" s="15">
        <v>-0.05</v>
      </c>
      <c r="R32" s="14">
        <v>0</v>
      </c>
      <c r="S32" s="14">
        <v>0</v>
      </c>
      <c r="T32" s="14">
        <v>0</v>
      </c>
      <c r="U32" s="14">
        <v>0</v>
      </c>
      <c r="V32" s="14">
        <v>60.89</v>
      </c>
      <c r="W32" s="14">
        <v>965.8</v>
      </c>
    </row>
    <row r="33" spans="1:23">
      <c r="A33" s="2" t="s">
        <v>74</v>
      </c>
      <c r="B33" s="1" t="s">
        <v>75</v>
      </c>
      <c r="C33" s="14">
        <v>1399.98</v>
      </c>
      <c r="D33" s="14">
        <v>233.33</v>
      </c>
      <c r="E33" s="14">
        <v>0</v>
      </c>
      <c r="F33" s="14">
        <v>4267.68</v>
      </c>
      <c r="G33" s="14">
        <v>0</v>
      </c>
      <c r="H33" s="14">
        <v>5900.99</v>
      </c>
      <c r="I33" s="14">
        <v>0</v>
      </c>
      <c r="J33" s="14">
        <v>0</v>
      </c>
      <c r="K33" s="14">
        <v>0</v>
      </c>
      <c r="L33" s="14">
        <v>1029.22</v>
      </c>
      <c r="M33" s="14">
        <v>136.21</v>
      </c>
      <c r="N33" s="14">
        <v>0</v>
      </c>
      <c r="O33" s="14">
        <v>0</v>
      </c>
      <c r="P33" s="14">
        <v>0</v>
      </c>
      <c r="Q33" s="15">
        <v>-0.04</v>
      </c>
      <c r="R33" s="14">
        <v>0</v>
      </c>
      <c r="S33" s="14">
        <v>0</v>
      </c>
      <c r="T33" s="14">
        <v>0</v>
      </c>
      <c r="U33" s="14">
        <v>0</v>
      </c>
      <c r="V33" s="14">
        <v>1165.3900000000001</v>
      </c>
      <c r="W33" s="14">
        <v>4735.6000000000004</v>
      </c>
    </row>
    <row r="34" spans="1:23">
      <c r="A34" s="2" t="s">
        <v>76</v>
      </c>
      <c r="B34" s="1" t="s">
        <v>77</v>
      </c>
      <c r="C34" s="14">
        <v>733.35</v>
      </c>
      <c r="D34" s="14">
        <v>122.22</v>
      </c>
      <c r="E34" s="14">
        <v>0</v>
      </c>
      <c r="F34" s="14">
        <v>3676.9</v>
      </c>
      <c r="G34" s="14">
        <v>0</v>
      </c>
      <c r="H34" s="14">
        <v>4532.47</v>
      </c>
      <c r="I34" s="14">
        <v>676.93</v>
      </c>
      <c r="J34" s="14">
        <v>0</v>
      </c>
      <c r="K34" s="14">
        <v>0</v>
      </c>
      <c r="L34" s="14">
        <v>712.75</v>
      </c>
      <c r="M34" s="14">
        <v>86.79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1476.47</v>
      </c>
      <c r="W34" s="14">
        <v>3056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0</v>
      </c>
      <c r="F35" s="14">
        <v>1182.8</v>
      </c>
      <c r="G35" s="14">
        <v>0</v>
      </c>
      <c r="H35" s="14">
        <v>2209.4899999999998</v>
      </c>
      <c r="I35" s="14">
        <v>0</v>
      </c>
      <c r="J35" s="14">
        <v>0</v>
      </c>
      <c r="K35" s="14">
        <v>0</v>
      </c>
      <c r="L35" s="14">
        <v>222.13</v>
      </c>
      <c r="M35" s="14">
        <v>25.48</v>
      </c>
      <c r="N35" s="14">
        <v>0</v>
      </c>
      <c r="O35" s="14">
        <v>0</v>
      </c>
      <c r="P35" s="14">
        <v>0</v>
      </c>
      <c r="Q35" s="15">
        <v>-0.12</v>
      </c>
      <c r="R35" s="14">
        <v>0</v>
      </c>
      <c r="S35" s="14">
        <v>0</v>
      </c>
      <c r="T35" s="14">
        <v>0</v>
      </c>
      <c r="U35" s="14">
        <v>0</v>
      </c>
      <c r="V35" s="14">
        <v>247.49</v>
      </c>
      <c r="W35" s="14">
        <v>1962</v>
      </c>
    </row>
    <row r="36" spans="1:23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0</v>
      </c>
      <c r="F36" s="14">
        <v>2280.8000000000002</v>
      </c>
      <c r="G36" s="14">
        <v>0</v>
      </c>
      <c r="H36" s="14">
        <v>3307.49</v>
      </c>
      <c r="I36" s="14">
        <v>0</v>
      </c>
      <c r="J36" s="14">
        <v>0</v>
      </c>
      <c r="K36" s="14">
        <v>0</v>
      </c>
      <c r="L36" s="14">
        <v>451.09</v>
      </c>
      <c r="M36" s="14">
        <v>217.88</v>
      </c>
      <c r="N36" s="14">
        <v>0</v>
      </c>
      <c r="O36" s="14">
        <v>0</v>
      </c>
      <c r="P36" s="14">
        <v>0</v>
      </c>
      <c r="Q36" s="14">
        <v>0.12</v>
      </c>
      <c r="R36" s="14">
        <v>0</v>
      </c>
      <c r="S36" s="14">
        <v>0</v>
      </c>
      <c r="T36" s="14">
        <v>0</v>
      </c>
      <c r="U36" s="14">
        <v>0</v>
      </c>
      <c r="V36" s="14">
        <v>669.09</v>
      </c>
      <c r="W36" s="14">
        <v>2638.4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0</v>
      </c>
      <c r="F37" s="14">
        <v>3384.15</v>
      </c>
      <c r="G37" s="14">
        <v>0</v>
      </c>
      <c r="H37" s="14">
        <v>4410.84</v>
      </c>
      <c r="I37" s="14">
        <v>0</v>
      </c>
      <c r="J37" s="14">
        <v>0</v>
      </c>
      <c r="K37" s="14">
        <v>0</v>
      </c>
      <c r="L37" s="14">
        <v>686.77</v>
      </c>
      <c r="M37" s="14">
        <v>240.39</v>
      </c>
      <c r="N37" s="14">
        <v>0</v>
      </c>
      <c r="O37" s="14">
        <v>0</v>
      </c>
      <c r="P37" s="14">
        <v>0</v>
      </c>
      <c r="Q37" s="14">
        <v>0.08</v>
      </c>
      <c r="R37" s="14">
        <v>0</v>
      </c>
      <c r="S37" s="14">
        <v>0</v>
      </c>
      <c r="T37" s="14">
        <v>0</v>
      </c>
      <c r="U37" s="14">
        <v>0</v>
      </c>
      <c r="V37" s="14">
        <v>927.24</v>
      </c>
      <c r="W37" s="14">
        <v>3483.6</v>
      </c>
    </row>
    <row r="38" spans="1:23">
      <c r="A38" s="2" t="s">
        <v>84</v>
      </c>
      <c r="B38" s="1" t="s">
        <v>85</v>
      </c>
      <c r="C38" s="14">
        <v>1602</v>
      </c>
      <c r="D38" s="14">
        <v>267</v>
      </c>
      <c r="E38" s="14">
        <v>600.75</v>
      </c>
      <c r="F38" s="14">
        <v>200</v>
      </c>
      <c r="G38" s="14">
        <v>0</v>
      </c>
      <c r="H38" s="14">
        <v>2669.75</v>
      </c>
      <c r="I38" s="14">
        <v>0</v>
      </c>
      <c r="J38" s="14">
        <v>0</v>
      </c>
      <c r="K38" s="14">
        <v>0</v>
      </c>
      <c r="L38" s="14">
        <v>293.48</v>
      </c>
      <c r="M38" s="14">
        <v>52.96</v>
      </c>
      <c r="N38" s="14">
        <v>0</v>
      </c>
      <c r="O38" s="14">
        <v>0</v>
      </c>
      <c r="P38" s="14">
        <v>0</v>
      </c>
      <c r="Q38" s="14">
        <v>0.11</v>
      </c>
      <c r="R38" s="14">
        <v>0</v>
      </c>
      <c r="S38" s="14">
        <v>0</v>
      </c>
      <c r="T38" s="14">
        <v>0</v>
      </c>
      <c r="U38" s="14">
        <v>0</v>
      </c>
      <c r="V38" s="14">
        <v>346.55</v>
      </c>
      <c r="W38" s="14">
        <v>2323.1999999999998</v>
      </c>
    </row>
    <row r="39" spans="1:23">
      <c r="A39" s="2" t="s">
        <v>86</v>
      </c>
      <c r="B39" s="1" t="s">
        <v>87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1026.69</v>
      </c>
      <c r="I39" s="14">
        <v>0</v>
      </c>
      <c r="J39" s="14">
        <v>0</v>
      </c>
      <c r="K39" s="15">
        <v>-18.41</v>
      </c>
      <c r="L39" s="14">
        <v>0</v>
      </c>
      <c r="M39" s="14">
        <v>46.51</v>
      </c>
      <c r="N39" s="14">
        <v>0</v>
      </c>
      <c r="O39" s="14">
        <v>0</v>
      </c>
      <c r="P39" s="14">
        <v>0</v>
      </c>
      <c r="Q39" s="15">
        <v>-0.01</v>
      </c>
      <c r="R39" s="14">
        <v>0</v>
      </c>
      <c r="S39" s="14">
        <v>0</v>
      </c>
      <c r="T39" s="14">
        <v>0</v>
      </c>
      <c r="U39" s="14">
        <v>0</v>
      </c>
      <c r="V39" s="14">
        <v>28.09</v>
      </c>
      <c r="W39" s="14">
        <v>998.6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171.12</v>
      </c>
      <c r="H40" s="14">
        <v>1197.81</v>
      </c>
      <c r="I40" s="14">
        <v>0</v>
      </c>
      <c r="J40" s="14">
        <v>0</v>
      </c>
      <c r="K40" s="14">
        <v>0</v>
      </c>
      <c r="L40" s="14">
        <v>6.96</v>
      </c>
      <c r="M40" s="14">
        <v>110.08</v>
      </c>
      <c r="N40" s="14">
        <v>0</v>
      </c>
      <c r="O40" s="14">
        <v>0</v>
      </c>
      <c r="P40" s="14">
        <v>0</v>
      </c>
      <c r="Q40" s="15">
        <v>-0.03</v>
      </c>
      <c r="R40" s="14">
        <v>0</v>
      </c>
      <c r="S40" s="14">
        <v>0</v>
      </c>
      <c r="T40" s="14">
        <v>0</v>
      </c>
      <c r="U40" s="14">
        <v>0</v>
      </c>
      <c r="V40" s="14">
        <v>117.01</v>
      </c>
      <c r="W40" s="14">
        <v>1080.8</v>
      </c>
    </row>
    <row r="41" spans="1:23">
      <c r="A41" s="2" t="s">
        <v>90</v>
      </c>
      <c r="B41" s="1" t="s">
        <v>91</v>
      </c>
      <c r="C41" s="14">
        <v>1400.04</v>
      </c>
      <c r="D41" s="14">
        <v>233.34</v>
      </c>
      <c r="E41" s="14">
        <v>0</v>
      </c>
      <c r="F41" s="14">
        <v>0</v>
      </c>
      <c r="G41" s="14">
        <v>0</v>
      </c>
      <c r="H41" s="14">
        <v>1633.38</v>
      </c>
      <c r="I41" s="14">
        <v>0</v>
      </c>
      <c r="J41" s="14">
        <v>0</v>
      </c>
      <c r="K41" s="14">
        <v>0</v>
      </c>
      <c r="L41" s="14">
        <v>70.78</v>
      </c>
      <c r="M41" s="14">
        <v>141.69</v>
      </c>
      <c r="N41" s="14">
        <v>0</v>
      </c>
      <c r="O41" s="14">
        <v>0</v>
      </c>
      <c r="P41" s="14">
        <v>0</v>
      </c>
      <c r="Q41" s="15">
        <v>-0.09</v>
      </c>
      <c r="R41" s="14">
        <v>0</v>
      </c>
      <c r="S41" s="14">
        <v>0</v>
      </c>
      <c r="T41" s="14">
        <v>0</v>
      </c>
      <c r="U41" s="14">
        <v>0</v>
      </c>
      <c r="V41" s="14">
        <v>212.38</v>
      </c>
      <c r="W41" s="14">
        <v>1421</v>
      </c>
    </row>
    <row r="42" spans="1:23">
      <c r="A42" s="2" t="s">
        <v>92</v>
      </c>
      <c r="B42" s="1" t="s">
        <v>93</v>
      </c>
      <c r="C42" s="14">
        <v>876.48</v>
      </c>
      <c r="D42" s="14">
        <v>146.08000000000001</v>
      </c>
      <c r="E42" s="14">
        <v>0</v>
      </c>
      <c r="F42" s="14">
        <v>3653.31</v>
      </c>
      <c r="G42" s="14">
        <v>0</v>
      </c>
      <c r="H42" s="14">
        <v>4675.87</v>
      </c>
      <c r="I42" s="14">
        <v>0</v>
      </c>
      <c r="J42" s="14">
        <v>0</v>
      </c>
      <c r="K42" s="14">
        <v>0</v>
      </c>
      <c r="L42" s="14">
        <v>743.38</v>
      </c>
      <c r="M42" s="14">
        <v>25.38</v>
      </c>
      <c r="N42" s="14">
        <v>0</v>
      </c>
      <c r="O42" s="14">
        <v>260</v>
      </c>
      <c r="P42" s="14">
        <v>0</v>
      </c>
      <c r="Q42" s="14">
        <v>0.11</v>
      </c>
      <c r="R42" s="14">
        <v>0</v>
      </c>
      <c r="S42" s="14">
        <v>0</v>
      </c>
      <c r="T42" s="14">
        <v>0</v>
      </c>
      <c r="U42" s="14">
        <v>0</v>
      </c>
      <c r="V42" s="14">
        <v>1028.8699999999999</v>
      </c>
      <c r="W42" s="14">
        <v>3647</v>
      </c>
    </row>
    <row r="43" spans="1:23">
      <c r="A43" s="2" t="s">
        <v>94</v>
      </c>
      <c r="B43" s="1" t="s">
        <v>95</v>
      </c>
      <c r="C43" s="14">
        <v>1399.98</v>
      </c>
      <c r="D43" s="14">
        <v>233.33</v>
      </c>
      <c r="E43" s="14">
        <v>0</v>
      </c>
      <c r="F43" s="14">
        <v>0</v>
      </c>
      <c r="G43" s="14">
        <v>0</v>
      </c>
      <c r="H43" s="14">
        <v>1633.31</v>
      </c>
      <c r="I43" s="14">
        <v>0</v>
      </c>
      <c r="J43" s="14">
        <v>0</v>
      </c>
      <c r="K43" s="14">
        <v>0</v>
      </c>
      <c r="L43" s="14">
        <v>70.77</v>
      </c>
      <c r="M43" s="14">
        <v>41.04</v>
      </c>
      <c r="N43" s="14">
        <v>0</v>
      </c>
      <c r="O43" s="14">
        <v>0</v>
      </c>
      <c r="P43" s="14">
        <v>0</v>
      </c>
      <c r="Q43" s="14">
        <v>0.1</v>
      </c>
      <c r="R43" s="14">
        <v>0</v>
      </c>
      <c r="S43" s="14">
        <v>0</v>
      </c>
      <c r="T43" s="14">
        <v>0</v>
      </c>
      <c r="U43" s="14">
        <v>0</v>
      </c>
      <c r="V43" s="14">
        <v>111.91</v>
      </c>
      <c r="W43" s="14">
        <v>1521.4</v>
      </c>
    </row>
    <row r="44" spans="1:23">
      <c r="A44" s="2" t="s">
        <v>96</v>
      </c>
      <c r="B44" s="1" t="s">
        <v>97</v>
      </c>
      <c r="C44" s="14">
        <v>999.66</v>
      </c>
      <c r="D44" s="14">
        <v>166.61</v>
      </c>
      <c r="E44" s="14">
        <v>0</v>
      </c>
      <c r="F44" s="14">
        <v>4828.47</v>
      </c>
      <c r="G44" s="14">
        <v>0</v>
      </c>
      <c r="H44" s="14">
        <v>5994.74</v>
      </c>
      <c r="I44" s="14">
        <v>0</v>
      </c>
      <c r="J44" s="14">
        <v>0</v>
      </c>
      <c r="K44" s="14">
        <v>0</v>
      </c>
      <c r="L44" s="14">
        <v>1051.27</v>
      </c>
      <c r="M44" s="14">
        <v>87.77</v>
      </c>
      <c r="N44" s="14">
        <v>0</v>
      </c>
      <c r="O44" s="14">
        <v>0</v>
      </c>
      <c r="P44" s="14">
        <v>0</v>
      </c>
      <c r="Q44" s="14">
        <v>0.1</v>
      </c>
      <c r="R44" s="14">
        <v>0</v>
      </c>
      <c r="S44" s="14">
        <v>0</v>
      </c>
      <c r="T44" s="14">
        <v>0</v>
      </c>
      <c r="U44" s="14">
        <v>0</v>
      </c>
      <c r="V44" s="14">
        <v>1139.1400000000001</v>
      </c>
      <c r="W44" s="14">
        <v>4855.6000000000004</v>
      </c>
    </row>
    <row r="45" spans="1:23">
      <c r="A45" s="2" t="s">
        <v>98</v>
      </c>
      <c r="B45" s="1" t="s">
        <v>99</v>
      </c>
      <c r="C45" s="14">
        <v>876.48</v>
      </c>
      <c r="D45" s="14">
        <v>146.08000000000001</v>
      </c>
      <c r="E45" s="14">
        <v>0</v>
      </c>
      <c r="F45" s="14">
        <v>0</v>
      </c>
      <c r="G45" s="14">
        <v>0</v>
      </c>
      <c r="H45" s="14">
        <v>1022.56</v>
      </c>
      <c r="I45" s="14">
        <v>0</v>
      </c>
      <c r="J45" s="14">
        <v>0</v>
      </c>
      <c r="K45" s="15">
        <v>-25.36</v>
      </c>
      <c r="L45" s="14">
        <v>0</v>
      </c>
      <c r="M45" s="14">
        <v>25.38</v>
      </c>
      <c r="N45" s="14">
        <v>0</v>
      </c>
      <c r="O45" s="14">
        <v>0</v>
      </c>
      <c r="P45" s="14">
        <v>0</v>
      </c>
      <c r="Q45" s="15">
        <v>-0.06</v>
      </c>
      <c r="R45" s="14">
        <v>0</v>
      </c>
      <c r="S45" s="14">
        <v>0</v>
      </c>
      <c r="T45" s="14">
        <v>0</v>
      </c>
      <c r="U45" s="14">
        <v>0</v>
      </c>
      <c r="V45" s="14">
        <v>-0.04</v>
      </c>
      <c r="W45" s="14">
        <v>1022.6</v>
      </c>
    </row>
    <row r="46" spans="1:23">
      <c r="A46" s="2" t="s">
        <v>100</v>
      </c>
      <c r="B46" s="1" t="s">
        <v>101</v>
      </c>
      <c r="C46" s="14">
        <v>733.35</v>
      </c>
      <c r="D46" s="14">
        <v>122.22</v>
      </c>
      <c r="E46" s="14">
        <v>0</v>
      </c>
      <c r="F46" s="14">
        <v>0</v>
      </c>
      <c r="G46" s="14">
        <v>0</v>
      </c>
      <c r="H46" s="14">
        <v>855.57</v>
      </c>
      <c r="I46" s="14">
        <v>0</v>
      </c>
      <c r="J46" s="14">
        <v>0</v>
      </c>
      <c r="K46" s="15">
        <v>-38.43</v>
      </c>
      <c r="L46" s="14">
        <v>0</v>
      </c>
      <c r="M46" s="14">
        <v>101.28</v>
      </c>
      <c r="N46" s="14">
        <v>0</v>
      </c>
      <c r="O46" s="14">
        <v>0</v>
      </c>
      <c r="P46" s="14">
        <v>0</v>
      </c>
      <c r="Q46" s="15">
        <v>-0.08</v>
      </c>
      <c r="R46" s="14">
        <v>0</v>
      </c>
      <c r="S46" s="14">
        <v>0</v>
      </c>
      <c r="T46" s="14">
        <v>0</v>
      </c>
      <c r="U46" s="14">
        <v>0</v>
      </c>
      <c r="V46" s="14">
        <v>62.77</v>
      </c>
      <c r="W46" s="14">
        <v>792.8</v>
      </c>
    </row>
    <row r="47" spans="1:23">
      <c r="A47" s="2" t="s">
        <v>102</v>
      </c>
      <c r="B47" s="1" t="s">
        <v>103</v>
      </c>
      <c r="C47" s="14">
        <v>733.35</v>
      </c>
      <c r="D47" s="14">
        <v>122.22</v>
      </c>
      <c r="E47" s="14">
        <v>0</v>
      </c>
      <c r="F47" s="14">
        <v>558.09</v>
      </c>
      <c r="G47" s="14">
        <v>0</v>
      </c>
      <c r="H47" s="14">
        <v>1413.66</v>
      </c>
      <c r="I47" s="14">
        <v>0</v>
      </c>
      <c r="J47" s="14">
        <v>0</v>
      </c>
      <c r="K47" s="14">
        <v>0</v>
      </c>
      <c r="L47" s="14">
        <v>37.409999999999997</v>
      </c>
      <c r="M47" s="14">
        <v>212.22</v>
      </c>
      <c r="N47" s="14">
        <v>0</v>
      </c>
      <c r="O47" s="14">
        <v>1000</v>
      </c>
      <c r="P47" s="14">
        <v>0</v>
      </c>
      <c r="Q47" s="14">
        <v>0.03</v>
      </c>
      <c r="R47" s="14">
        <v>0</v>
      </c>
      <c r="S47" s="14">
        <v>0</v>
      </c>
      <c r="T47" s="14">
        <v>0</v>
      </c>
      <c r="U47" s="14">
        <v>0</v>
      </c>
      <c r="V47" s="14">
        <v>1249.6600000000001</v>
      </c>
      <c r="W47" s="14">
        <v>164</v>
      </c>
    </row>
    <row r="48" spans="1:23">
      <c r="A48" s="2" t="s">
        <v>104</v>
      </c>
      <c r="B48" s="1" t="s">
        <v>105</v>
      </c>
      <c r="C48" s="14">
        <v>733.35</v>
      </c>
      <c r="D48" s="14">
        <v>122.22</v>
      </c>
      <c r="E48" s="14">
        <v>0</v>
      </c>
      <c r="F48" s="14">
        <v>0</v>
      </c>
      <c r="G48" s="14">
        <v>0</v>
      </c>
      <c r="H48" s="14">
        <v>855.57</v>
      </c>
      <c r="I48" s="14">
        <v>520</v>
      </c>
      <c r="J48" s="14">
        <v>0</v>
      </c>
      <c r="K48" s="15">
        <v>-38.43</v>
      </c>
      <c r="L48" s="14">
        <v>0</v>
      </c>
      <c r="M48" s="14">
        <v>99.99</v>
      </c>
      <c r="N48" s="14">
        <v>0</v>
      </c>
      <c r="O48" s="14">
        <v>200</v>
      </c>
      <c r="P48" s="14">
        <v>0</v>
      </c>
      <c r="Q48" s="14">
        <v>0.01</v>
      </c>
      <c r="R48" s="14">
        <v>0</v>
      </c>
      <c r="S48" s="14">
        <v>0</v>
      </c>
      <c r="T48" s="14">
        <v>0</v>
      </c>
      <c r="U48" s="14">
        <v>0</v>
      </c>
      <c r="V48" s="14">
        <v>781.57</v>
      </c>
      <c r="W48" s="14">
        <v>74</v>
      </c>
    </row>
    <row r="49" spans="1:23">
      <c r="A49" s="2" t="s">
        <v>106</v>
      </c>
      <c r="B49" s="1" t="s">
        <v>107</v>
      </c>
      <c r="C49" s="14">
        <v>1602</v>
      </c>
      <c r="D49" s="14">
        <v>267</v>
      </c>
      <c r="E49" s="14">
        <v>0</v>
      </c>
      <c r="F49" s="14">
        <v>0</v>
      </c>
      <c r="G49" s="14">
        <v>0</v>
      </c>
      <c r="H49" s="14">
        <v>1869</v>
      </c>
      <c r="I49" s="14">
        <v>0</v>
      </c>
      <c r="J49" s="14">
        <v>0</v>
      </c>
      <c r="K49" s="14">
        <v>0</v>
      </c>
      <c r="L49" s="14">
        <v>163.25</v>
      </c>
      <c r="M49" s="14">
        <v>49.33</v>
      </c>
      <c r="N49" s="14">
        <v>0</v>
      </c>
      <c r="O49" s="14">
        <v>0</v>
      </c>
      <c r="P49" s="14">
        <v>0</v>
      </c>
      <c r="Q49" s="14">
        <v>0.02</v>
      </c>
      <c r="R49" s="14">
        <v>0</v>
      </c>
      <c r="S49" s="14">
        <v>0</v>
      </c>
      <c r="T49" s="14">
        <v>0</v>
      </c>
      <c r="U49" s="14">
        <v>0</v>
      </c>
      <c r="V49" s="14">
        <v>212.6</v>
      </c>
      <c r="W49" s="14">
        <v>1656.4</v>
      </c>
    </row>
    <row r="50" spans="1:23">
      <c r="A50" s="2" t="s">
        <v>108</v>
      </c>
      <c r="B50" s="1" t="s">
        <v>109</v>
      </c>
      <c r="C50" s="14">
        <v>1300.02</v>
      </c>
      <c r="D50" s="14">
        <v>216.67</v>
      </c>
      <c r="E50" s="14">
        <v>0</v>
      </c>
      <c r="F50" s="14">
        <v>0</v>
      </c>
      <c r="G50" s="14">
        <v>0</v>
      </c>
      <c r="H50" s="14">
        <v>1516.69</v>
      </c>
      <c r="I50" s="14">
        <v>0</v>
      </c>
      <c r="J50" s="14">
        <v>0</v>
      </c>
      <c r="K50" s="14">
        <v>0</v>
      </c>
      <c r="L50" s="14">
        <v>58.08</v>
      </c>
      <c r="M50" s="14">
        <v>37.64</v>
      </c>
      <c r="N50" s="14">
        <v>0</v>
      </c>
      <c r="O50" s="14">
        <v>0</v>
      </c>
      <c r="P50" s="14">
        <v>0</v>
      </c>
      <c r="Q50" s="15">
        <v>-0.03</v>
      </c>
      <c r="R50" s="14">
        <v>0</v>
      </c>
      <c r="S50" s="14">
        <v>0</v>
      </c>
      <c r="T50" s="14">
        <v>0</v>
      </c>
      <c r="U50" s="14">
        <v>0</v>
      </c>
      <c r="V50" s="14">
        <v>95.69</v>
      </c>
      <c r="W50" s="14">
        <v>1421</v>
      </c>
    </row>
    <row r="51" spans="1:23">
      <c r="A51" s="2" t="s">
        <v>110</v>
      </c>
      <c r="B51" s="1" t="s">
        <v>111</v>
      </c>
      <c r="C51" s="14">
        <v>999.66</v>
      </c>
      <c r="D51" s="14">
        <v>166.61</v>
      </c>
      <c r="E51" s="14">
        <v>0</v>
      </c>
      <c r="F51" s="14">
        <v>1648.69</v>
      </c>
      <c r="G51" s="14">
        <v>0</v>
      </c>
      <c r="H51" s="14">
        <v>2814.96</v>
      </c>
      <c r="I51" s="14">
        <v>0</v>
      </c>
      <c r="J51" s="14">
        <v>0</v>
      </c>
      <c r="K51" s="14">
        <v>0</v>
      </c>
      <c r="L51" s="14">
        <v>345.89</v>
      </c>
      <c r="M51" s="14">
        <v>64.260000000000005</v>
      </c>
      <c r="N51" s="14">
        <v>0</v>
      </c>
      <c r="O51" s="14">
        <v>0</v>
      </c>
      <c r="P51" s="14">
        <v>0</v>
      </c>
      <c r="Q51" s="14">
        <v>0.01</v>
      </c>
      <c r="R51" s="14">
        <v>0</v>
      </c>
      <c r="S51" s="14">
        <v>0</v>
      </c>
      <c r="T51" s="14">
        <v>0</v>
      </c>
      <c r="U51" s="14">
        <v>0</v>
      </c>
      <c r="V51" s="14">
        <v>410.16</v>
      </c>
      <c r="W51" s="14">
        <v>2404.8000000000002</v>
      </c>
    </row>
    <row r="52" spans="1:23">
      <c r="A52" s="2" t="s">
        <v>112</v>
      </c>
      <c r="B52" s="1" t="s">
        <v>113</v>
      </c>
      <c r="C52" s="14">
        <v>999.66</v>
      </c>
      <c r="D52" s="14">
        <v>166.61</v>
      </c>
      <c r="E52" s="14">
        <v>0</v>
      </c>
      <c r="F52" s="14">
        <v>764.61</v>
      </c>
      <c r="G52" s="14">
        <v>0</v>
      </c>
      <c r="H52" s="14">
        <v>1930.88</v>
      </c>
      <c r="I52" s="14">
        <v>0</v>
      </c>
      <c r="J52" s="14">
        <v>0</v>
      </c>
      <c r="K52" s="14">
        <v>0</v>
      </c>
      <c r="L52" s="14">
        <v>173.15</v>
      </c>
      <c r="M52" s="14">
        <v>87.34</v>
      </c>
      <c r="N52" s="14">
        <v>0</v>
      </c>
      <c r="O52" s="14">
        <v>0</v>
      </c>
      <c r="P52" s="14">
        <v>0</v>
      </c>
      <c r="Q52" s="15">
        <v>-0.01</v>
      </c>
      <c r="R52" s="14">
        <v>0</v>
      </c>
      <c r="S52" s="14">
        <v>0</v>
      </c>
      <c r="T52" s="14">
        <v>0</v>
      </c>
      <c r="U52" s="14">
        <v>0</v>
      </c>
      <c r="V52" s="14">
        <v>260.48</v>
      </c>
      <c r="W52" s="14">
        <v>1670.4</v>
      </c>
    </row>
    <row r="53" spans="1:23">
      <c r="A53" s="2" t="s">
        <v>114</v>
      </c>
      <c r="B53" s="1" t="s">
        <v>115</v>
      </c>
      <c r="C53" s="14">
        <v>880.02</v>
      </c>
      <c r="D53" s="14">
        <v>146.66999999999999</v>
      </c>
      <c r="E53" s="14">
        <v>0</v>
      </c>
      <c r="F53" s="14">
        <v>10040.280000000001</v>
      </c>
      <c r="G53" s="14">
        <v>0</v>
      </c>
      <c r="H53" s="14">
        <v>11066.97</v>
      </c>
      <c r="I53" s="14">
        <v>0</v>
      </c>
      <c r="J53" s="14">
        <v>0</v>
      </c>
      <c r="K53" s="14">
        <v>0</v>
      </c>
      <c r="L53" s="14">
        <v>2472.9299999999998</v>
      </c>
      <c r="M53" s="14">
        <v>125.43</v>
      </c>
      <c r="N53" s="14">
        <v>0</v>
      </c>
      <c r="O53" s="14">
        <v>5674.58</v>
      </c>
      <c r="P53" s="14">
        <v>0</v>
      </c>
      <c r="Q53" s="14">
        <v>0.03</v>
      </c>
      <c r="R53" s="14">
        <v>0</v>
      </c>
      <c r="S53" s="14">
        <v>0</v>
      </c>
      <c r="T53" s="14">
        <v>0</v>
      </c>
      <c r="U53" s="14">
        <v>0</v>
      </c>
      <c r="V53" s="14">
        <v>8272.9699999999993</v>
      </c>
      <c r="W53" s="14">
        <v>2794</v>
      </c>
    </row>
    <row r="54" spans="1:23">
      <c r="A54" s="2" t="s">
        <v>116</v>
      </c>
      <c r="B54" s="1" t="s">
        <v>117</v>
      </c>
      <c r="C54" s="14">
        <v>1071.45</v>
      </c>
      <c r="D54" s="14">
        <v>178.57</v>
      </c>
      <c r="E54" s="14">
        <v>0</v>
      </c>
      <c r="F54" s="14">
        <v>0</v>
      </c>
      <c r="G54" s="14">
        <v>0</v>
      </c>
      <c r="H54" s="14">
        <v>1250.02</v>
      </c>
      <c r="I54" s="14">
        <v>0</v>
      </c>
      <c r="J54" s="14">
        <v>0</v>
      </c>
      <c r="K54" s="14">
        <v>0</v>
      </c>
      <c r="L54" s="14">
        <v>19.61</v>
      </c>
      <c r="M54" s="14">
        <v>33.590000000000003</v>
      </c>
      <c r="N54" s="14">
        <v>0</v>
      </c>
      <c r="O54" s="14">
        <v>0</v>
      </c>
      <c r="P54" s="14">
        <v>0</v>
      </c>
      <c r="Q54" s="14">
        <v>0.02</v>
      </c>
      <c r="R54" s="14">
        <v>0</v>
      </c>
      <c r="S54" s="14">
        <v>0</v>
      </c>
      <c r="T54" s="14">
        <v>0</v>
      </c>
      <c r="U54" s="14">
        <v>0</v>
      </c>
      <c r="V54" s="14">
        <v>53.22</v>
      </c>
      <c r="W54" s="14">
        <v>1196.8</v>
      </c>
    </row>
    <row r="55" spans="1:23">
      <c r="A55" s="2" t="s">
        <v>118</v>
      </c>
      <c r="B55" s="1" t="s">
        <v>119</v>
      </c>
      <c r="C55" s="14">
        <v>1602</v>
      </c>
      <c r="D55" s="14">
        <v>267</v>
      </c>
      <c r="E55" s="14">
        <v>600.75</v>
      </c>
      <c r="F55" s="14">
        <v>300</v>
      </c>
      <c r="G55" s="14">
        <v>0</v>
      </c>
      <c r="H55" s="14">
        <v>2769.75</v>
      </c>
      <c r="I55" s="14">
        <v>349.79</v>
      </c>
      <c r="J55" s="14">
        <v>0</v>
      </c>
      <c r="K55" s="14">
        <v>0</v>
      </c>
      <c r="L55" s="14">
        <v>314.83999999999997</v>
      </c>
      <c r="M55" s="14">
        <v>53.65</v>
      </c>
      <c r="N55" s="14">
        <v>0</v>
      </c>
      <c r="O55" s="14">
        <v>0</v>
      </c>
      <c r="P55" s="14">
        <v>0</v>
      </c>
      <c r="Q55" s="15">
        <v>-0.13</v>
      </c>
      <c r="R55" s="14">
        <v>0</v>
      </c>
      <c r="S55" s="14">
        <v>0</v>
      </c>
      <c r="T55" s="14">
        <v>0</v>
      </c>
      <c r="U55" s="14">
        <v>0</v>
      </c>
      <c r="V55" s="14">
        <v>718.15</v>
      </c>
      <c r="W55" s="14">
        <v>2051.6</v>
      </c>
    </row>
    <row r="56" spans="1:23">
      <c r="A56" s="2" t="s">
        <v>120</v>
      </c>
      <c r="B56" s="1" t="s">
        <v>121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1026.69</v>
      </c>
      <c r="I56" s="14">
        <v>0</v>
      </c>
      <c r="J56" s="14">
        <v>0</v>
      </c>
      <c r="K56" s="15">
        <v>-18.41</v>
      </c>
      <c r="L56" s="14">
        <v>0</v>
      </c>
      <c r="M56" s="14">
        <v>240.48</v>
      </c>
      <c r="N56" s="14">
        <v>0</v>
      </c>
      <c r="O56" s="14">
        <v>500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0</v>
      </c>
      <c r="V56" s="14">
        <v>722.09</v>
      </c>
      <c r="W56" s="14">
        <v>304.60000000000002</v>
      </c>
    </row>
    <row r="57" spans="1:23">
      <c r="A57" s="2" t="s">
        <v>122</v>
      </c>
      <c r="B57" s="1" t="s">
        <v>123</v>
      </c>
      <c r="C57" s="14">
        <v>999.66</v>
      </c>
      <c r="D57" s="14">
        <v>166.61</v>
      </c>
      <c r="E57" s="14">
        <v>0</v>
      </c>
      <c r="F57" s="14">
        <v>758.51</v>
      </c>
      <c r="G57" s="14">
        <v>0</v>
      </c>
      <c r="H57" s="14">
        <v>1924.78</v>
      </c>
      <c r="I57" s="14">
        <v>0</v>
      </c>
      <c r="J57" s="14">
        <v>0</v>
      </c>
      <c r="K57" s="14">
        <v>0</v>
      </c>
      <c r="L57" s="14">
        <v>172.18</v>
      </c>
      <c r="M57" s="14">
        <v>40.479999999999997</v>
      </c>
      <c r="N57" s="14">
        <v>0</v>
      </c>
      <c r="O57" s="14">
        <v>0</v>
      </c>
      <c r="P57" s="14">
        <v>0</v>
      </c>
      <c r="Q57" s="15">
        <v>-0.08</v>
      </c>
      <c r="R57" s="14">
        <v>0</v>
      </c>
      <c r="S57" s="14">
        <v>0</v>
      </c>
      <c r="T57" s="14">
        <v>0</v>
      </c>
      <c r="U57" s="14">
        <v>0</v>
      </c>
      <c r="V57" s="14">
        <v>212.58</v>
      </c>
      <c r="W57" s="14">
        <v>1712.2</v>
      </c>
    </row>
    <row r="58" spans="1:23">
      <c r="A58" s="2" t="s">
        <v>124</v>
      </c>
      <c r="B58" s="1" t="s">
        <v>125</v>
      </c>
      <c r="C58" s="14">
        <v>799.98</v>
      </c>
      <c r="D58" s="14">
        <v>133.33000000000001</v>
      </c>
      <c r="E58" s="14">
        <v>0</v>
      </c>
      <c r="F58" s="14">
        <v>3330</v>
      </c>
      <c r="G58" s="14">
        <v>0</v>
      </c>
      <c r="H58" s="14">
        <v>4263.3100000000004</v>
      </c>
      <c r="I58" s="14">
        <v>0</v>
      </c>
      <c r="J58" s="14">
        <v>0</v>
      </c>
      <c r="K58" s="14">
        <v>0</v>
      </c>
      <c r="L58" s="14">
        <v>655.25</v>
      </c>
      <c r="M58" s="14">
        <v>76.59</v>
      </c>
      <c r="N58" s="14">
        <v>0</v>
      </c>
      <c r="O58" s="14">
        <v>0</v>
      </c>
      <c r="P58" s="14">
        <v>0</v>
      </c>
      <c r="Q58" s="14">
        <v>7.0000000000000007E-2</v>
      </c>
      <c r="R58" s="14">
        <v>0</v>
      </c>
      <c r="S58" s="14">
        <v>0</v>
      </c>
      <c r="T58" s="14">
        <v>0</v>
      </c>
      <c r="U58" s="14">
        <v>0</v>
      </c>
      <c r="V58" s="14">
        <v>731.91</v>
      </c>
      <c r="W58" s="14">
        <v>3531.4</v>
      </c>
    </row>
    <row r="59" spans="1:23">
      <c r="A59" s="2" t="s">
        <v>126</v>
      </c>
      <c r="B59" s="1" t="s">
        <v>127</v>
      </c>
      <c r="C59" s="14">
        <v>880.02</v>
      </c>
      <c r="D59" s="14">
        <v>146.66999999999999</v>
      </c>
      <c r="E59" s="14">
        <v>0</v>
      </c>
      <c r="F59" s="14">
        <v>600.29999999999995</v>
      </c>
      <c r="G59" s="14">
        <v>0</v>
      </c>
      <c r="H59" s="14">
        <v>1626.99</v>
      </c>
      <c r="I59" s="14">
        <v>0</v>
      </c>
      <c r="J59" s="14">
        <v>0</v>
      </c>
      <c r="K59" s="14">
        <v>0</v>
      </c>
      <c r="L59" s="14">
        <v>70.08</v>
      </c>
      <c r="M59" s="14">
        <v>25.48</v>
      </c>
      <c r="N59" s="14">
        <v>0</v>
      </c>
      <c r="O59" s="14">
        <v>0</v>
      </c>
      <c r="P59" s="14">
        <v>0</v>
      </c>
      <c r="Q59" s="14">
        <v>0.03</v>
      </c>
      <c r="R59" s="14">
        <v>0</v>
      </c>
      <c r="S59" s="14">
        <v>0</v>
      </c>
      <c r="T59" s="14">
        <v>0</v>
      </c>
      <c r="U59" s="14">
        <v>0</v>
      </c>
      <c r="V59" s="14">
        <v>95.59</v>
      </c>
      <c r="W59" s="14">
        <v>1531.4</v>
      </c>
    </row>
    <row r="60" spans="1:23">
      <c r="A60" s="2" t="s">
        <v>128</v>
      </c>
      <c r="B60" s="1" t="s">
        <v>129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1026.69</v>
      </c>
      <c r="I60" s="14">
        <v>0</v>
      </c>
      <c r="J60" s="14">
        <v>0</v>
      </c>
      <c r="K60" s="15">
        <v>-18.41</v>
      </c>
      <c r="L60" s="14">
        <v>0</v>
      </c>
      <c r="M60" s="14">
        <v>109.46</v>
      </c>
      <c r="N60" s="14">
        <v>0</v>
      </c>
      <c r="O60" s="14">
        <v>0</v>
      </c>
      <c r="P60" s="14">
        <v>0</v>
      </c>
      <c r="Q60" s="14">
        <v>0.04</v>
      </c>
      <c r="R60" s="14">
        <v>0</v>
      </c>
      <c r="S60" s="14">
        <v>0</v>
      </c>
      <c r="T60" s="14">
        <v>0</v>
      </c>
      <c r="U60" s="14">
        <v>0</v>
      </c>
      <c r="V60" s="14">
        <v>91.09</v>
      </c>
      <c r="W60" s="14">
        <v>935.6</v>
      </c>
    </row>
    <row r="61" spans="1:23">
      <c r="A61" s="2" t="s">
        <v>130</v>
      </c>
      <c r="B61" s="1" t="s">
        <v>131</v>
      </c>
      <c r="C61" s="14">
        <v>880.02</v>
      </c>
      <c r="D61" s="14">
        <v>146.66999999999999</v>
      </c>
      <c r="E61" s="14">
        <v>0</v>
      </c>
      <c r="F61" s="14">
        <v>6651.98</v>
      </c>
      <c r="G61" s="14">
        <v>0</v>
      </c>
      <c r="H61" s="14">
        <v>7678.67</v>
      </c>
      <c r="I61" s="14">
        <v>0</v>
      </c>
      <c r="J61" s="14">
        <v>205.28</v>
      </c>
      <c r="K61" s="14">
        <v>0</v>
      </c>
      <c r="L61" s="14">
        <v>1456.44</v>
      </c>
      <c r="M61" s="14">
        <v>182.58</v>
      </c>
      <c r="N61" s="14">
        <v>0</v>
      </c>
      <c r="O61" s="14">
        <v>205</v>
      </c>
      <c r="P61" s="14">
        <v>0</v>
      </c>
      <c r="Q61" s="14">
        <v>0.17</v>
      </c>
      <c r="R61" s="14">
        <v>0</v>
      </c>
      <c r="S61" s="14">
        <v>0</v>
      </c>
      <c r="T61" s="14">
        <v>0</v>
      </c>
      <c r="U61" s="14">
        <v>0</v>
      </c>
      <c r="V61" s="14">
        <v>2049.4699999999998</v>
      </c>
      <c r="W61" s="14">
        <v>5629.2</v>
      </c>
    </row>
    <row r="62" spans="1:23">
      <c r="A62" s="2" t="s">
        <v>132</v>
      </c>
      <c r="B62" s="1" t="s">
        <v>133</v>
      </c>
      <c r="C62" s="14">
        <v>666.65</v>
      </c>
      <c r="D62" s="14">
        <v>111.11</v>
      </c>
      <c r="E62" s="14">
        <v>0</v>
      </c>
      <c r="F62" s="14">
        <v>1500</v>
      </c>
      <c r="G62" s="14">
        <v>0</v>
      </c>
      <c r="H62" s="14">
        <v>2277.7600000000002</v>
      </c>
      <c r="I62" s="14">
        <v>0</v>
      </c>
      <c r="J62" s="14">
        <v>0</v>
      </c>
      <c r="K62" s="14">
        <v>0</v>
      </c>
      <c r="L62" s="14">
        <v>234.36</v>
      </c>
      <c r="M62" s="14">
        <v>74.73</v>
      </c>
      <c r="N62" s="14">
        <v>0</v>
      </c>
      <c r="O62" s="14">
        <v>0</v>
      </c>
      <c r="P62" s="14">
        <v>0</v>
      </c>
      <c r="Q62" s="15">
        <v>-0.13</v>
      </c>
      <c r="R62" s="14">
        <v>0</v>
      </c>
      <c r="S62" s="14">
        <v>0</v>
      </c>
      <c r="T62" s="14">
        <v>0</v>
      </c>
      <c r="U62" s="14">
        <v>0</v>
      </c>
      <c r="V62" s="14">
        <v>308.95999999999998</v>
      </c>
      <c r="W62" s="14">
        <v>1968.8</v>
      </c>
    </row>
    <row r="63" spans="1:23">
      <c r="A63" s="2" t="s">
        <v>134</v>
      </c>
      <c r="B63" s="1" t="s">
        <v>135</v>
      </c>
      <c r="C63" s="14">
        <v>999.66</v>
      </c>
      <c r="D63" s="14">
        <v>166.61</v>
      </c>
      <c r="E63" s="14">
        <v>0</v>
      </c>
      <c r="F63" s="14">
        <v>4377.41</v>
      </c>
      <c r="G63" s="14">
        <v>0</v>
      </c>
      <c r="H63" s="14">
        <v>5543.68</v>
      </c>
      <c r="I63" s="14">
        <v>0</v>
      </c>
      <c r="J63" s="14">
        <v>0</v>
      </c>
      <c r="K63" s="14">
        <v>0</v>
      </c>
      <c r="L63" s="14">
        <v>945.18</v>
      </c>
      <c r="M63" s="14">
        <v>98.14</v>
      </c>
      <c r="N63" s="14">
        <v>0</v>
      </c>
      <c r="O63" s="14">
        <v>0</v>
      </c>
      <c r="P63" s="14">
        <v>0</v>
      </c>
      <c r="Q63" s="15">
        <v>-0.04</v>
      </c>
      <c r="R63" s="14">
        <v>0</v>
      </c>
      <c r="S63" s="14">
        <v>0</v>
      </c>
      <c r="T63" s="14">
        <v>0</v>
      </c>
      <c r="U63" s="14">
        <v>0</v>
      </c>
      <c r="V63" s="14">
        <v>1043.28</v>
      </c>
      <c r="W63" s="14">
        <v>4500.3999999999996</v>
      </c>
    </row>
    <row r="64" spans="1:23">
      <c r="A64" s="2" t="s">
        <v>136</v>
      </c>
      <c r="B64" s="1" t="s">
        <v>137</v>
      </c>
      <c r="C64" s="14">
        <v>733.35</v>
      </c>
      <c r="D64" s="14">
        <v>122.22</v>
      </c>
      <c r="E64" s="14">
        <v>0</v>
      </c>
      <c r="F64" s="14">
        <v>0</v>
      </c>
      <c r="G64" s="14">
        <v>0</v>
      </c>
      <c r="H64" s="14">
        <v>855.57</v>
      </c>
      <c r="I64" s="14">
        <v>0</v>
      </c>
      <c r="J64" s="14">
        <v>0</v>
      </c>
      <c r="K64" s="15">
        <v>-38.43</v>
      </c>
      <c r="L64" s="14">
        <v>0</v>
      </c>
      <c r="M64" s="14">
        <v>72.83</v>
      </c>
      <c r="N64" s="14">
        <v>0</v>
      </c>
      <c r="O64" s="14">
        <v>500</v>
      </c>
      <c r="P64" s="14">
        <v>0</v>
      </c>
      <c r="Q64" s="15">
        <v>-0.03</v>
      </c>
      <c r="R64" s="14">
        <v>0</v>
      </c>
      <c r="S64" s="14">
        <v>0</v>
      </c>
      <c r="T64" s="14">
        <v>0</v>
      </c>
      <c r="U64" s="14">
        <v>0</v>
      </c>
      <c r="V64" s="14">
        <v>534.37</v>
      </c>
      <c r="W64" s="14">
        <v>321.2</v>
      </c>
    </row>
    <row r="65" spans="1:23" s="7" customFormat="1">
      <c r="A65" s="17" t="s">
        <v>138</v>
      </c>
      <c r="C65" s="7" t="s">
        <v>139</v>
      </c>
      <c r="D65" s="7" t="s">
        <v>139</v>
      </c>
      <c r="E65" s="7" t="s">
        <v>139</v>
      </c>
      <c r="F65" s="7" t="s">
        <v>139</v>
      </c>
      <c r="G65" s="7" t="s">
        <v>139</v>
      </c>
      <c r="H65" s="7" t="s">
        <v>139</v>
      </c>
      <c r="I65" s="7" t="s">
        <v>139</v>
      </c>
      <c r="J65" s="7" t="s">
        <v>139</v>
      </c>
      <c r="K65" s="7" t="s">
        <v>139</v>
      </c>
      <c r="L65" s="7" t="s">
        <v>139</v>
      </c>
      <c r="M65" s="7" t="s">
        <v>139</v>
      </c>
      <c r="N65" s="7" t="s">
        <v>139</v>
      </c>
      <c r="O65" s="7" t="s">
        <v>139</v>
      </c>
      <c r="P65" s="7" t="s">
        <v>139</v>
      </c>
      <c r="Q65" s="7" t="s">
        <v>139</v>
      </c>
      <c r="R65" s="7" t="s">
        <v>139</v>
      </c>
      <c r="S65" s="7" t="s">
        <v>139</v>
      </c>
      <c r="T65" s="7" t="s">
        <v>139</v>
      </c>
      <c r="U65" s="7" t="s">
        <v>139</v>
      </c>
      <c r="V65" s="7" t="s">
        <v>139</v>
      </c>
      <c r="W65" s="7" t="s">
        <v>139</v>
      </c>
    </row>
    <row r="66" spans="1:23">
      <c r="C66" s="19">
        <v>64404.92</v>
      </c>
      <c r="D66" s="19">
        <v>10734.12</v>
      </c>
      <c r="E66" s="19">
        <v>2403</v>
      </c>
      <c r="F66" s="19">
        <v>96036.6</v>
      </c>
      <c r="G66" s="19">
        <v>171.12</v>
      </c>
      <c r="H66" s="19">
        <v>173749.76000000001</v>
      </c>
      <c r="I66" s="19">
        <v>3857.35</v>
      </c>
      <c r="J66" s="19">
        <v>2457.84</v>
      </c>
      <c r="K66" s="20">
        <v>-343.16</v>
      </c>
      <c r="L66" s="19">
        <v>26239.98</v>
      </c>
      <c r="M66" s="19">
        <v>5320.5</v>
      </c>
      <c r="N66" s="19">
        <v>0</v>
      </c>
      <c r="O66" s="19">
        <v>10339.58</v>
      </c>
      <c r="P66" s="19">
        <v>0</v>
      </c>
      <c r="Q66" s="19">
        <v>0.53</v>
      </c>
      <c r="R66" s="19">
        <v>1314.37</v>
      </c>
      <c r="S66" s="19">
        <v>0</v>
      </c>
      <c r="T66" s="19">
        <v>1300</v>
      </c>
      <c r="U66" s="19">
        <v>1241.3699999999999</v>
      </c>
      <c r="V66" s="19">
        <v>51728.36</v>
      </c>
      <c r="W66" s="19">
        <v>122021.4</v>
      </c>
    </row>
    <row r="68" spans="1:23">
      <c r="A68" s="12" t="s">
        <v>140</v>
      </c>
    </row>
    <row r="69" spans="1:23">
      <c r="A69" s="2" t="s">
        <v>141</v>
      </c>
      <c r="B69" s="1" t="s">
        <v>142</v>
      </c>
      <c r="C69" s="14">
        <v>572.46</v>
      </c>
      <c r="D69" s="14">
        <v>95.41</v>
      </c>
      <c r="E69" s="14">
        <v>0</v>
      </c>
      <c r="F69" s="14">
        <v>2982.06</v>
      </c>
      <c r="G69" s="14">
        <v>0</v>
      </c>
      <c r="H69" s="14">
        <v>3649.93</v>
      </c>
      <c r="I69" s="14">
        <v>0</v>
      </c>
      <c r="J69" s="14">
        <v>0</v>
      </c>
      <c r="K69" s="14">
        <v>0</v>
      </c>
      <c r="L69" s="14">
        <v>524.24</v>
      </c>
      <c r="M69" s="14">
        <v>75.37</v>
      </c>
      <c r="N69" s="14">
        <v>36.5</v>
      </c>
      <c r="O69" s="14">
        <v>0</v>
      </c>
      <c r="P69" s="14">
        <v>178.85</v>
      </c>
      <c r="Q69" s="15">
        <v>-0.1</v>
      </c>
      <c r="R69" s="14">
        <v>0</v>
      </c>
      <c r="S69" s="14">
        <v>0</v>
      </c>
      <c r="T69" s="14">
        <v>0</v>
      </c>
      <c r="U69" s="14">
        <v>134.66999999999999</v>
      </c>
      <c r="V69" s="14">
        <v>949.53</v>
      </c>
      <c r="W69" s="14">
        <v>2700.4</v>
      </c>
    </row>
    <row r="70" spans="1:23">
      <c r="A70" s="2" t="s">
        <v>143</v>
      </c>
      <c r="B70" s="1" t="s">
        <v>144</v>
      </c>
      <c r="C70" s="14">
        <v>537.54</v>
      </c>
      <c r="D70" s="14">
        <v>89.59</v>
      </c>
      <c r="E70" s="14">
        <v>0</v>
      </c>
      <c r="F70" s="14">
        <v>5308.36</v>
      </c>
      <c r="G70" s="14">
        <v>0</v>
      </c>
      <c r="H70" s="14">
        <v>5935.49</v>
      </c>
      <c r="I70" s="14">
        <v>0</v>
      </c>
      <c r="J70" s="14">
        <v>0</v>
      </c>
      <c r="K70" s="14">
        <v>0</v>
      </c>
      <c r="L70" s="14">
        <v>1037.33</v>
      </c>
      <c r="M70" s="14">
        <v>176.34</v>
      </c>
      <c r="N70" s="14">
        <v>59.35</v>
      </c>
      <c r="O70" s="14">
        <v>0</v>
      </c>
      <c r="P70" s="14">
        <v>290.83999999999997</v>
      </c>
      <c r="Q70" s="14">
        <v>0.03</v>
      </c>
      <c r="R70" s="14">
        <v>0</v>
      </c>
      <c r="S70" s="14">
        <v>0</v>
      </c>
      <c r="T70" s="14">
        <v>0</v>
      </c>
      <c r="U70" s="14">
        <v>0</v>
      </c>
      <c r="V70" s="14">
        <v>1563.89</v>
      </c>
      <c r="W70" s="14">
        <v>4371.6000000000004</v>
      </c>
    </row>
    <row r="71" spans="1:23">
      <c r="A71" s="2" t="s">
        <v>145</v>
      </c>
      <c r="B71" s="1" t="s">
        <v>146</v>
      </c>
      <c r="C71" s="14">
        <v>527.85</v>
      </c>
      <c r="D71" s="14">
        <v>105.57</v>
      </c>
      <c r="E71" s="14">
        <v>0</v>
      </c>
      <c r="F71" s="14">
        <v>3000</v>
      </c>
      <c r="G71" s="14">
        <v>0</v>
      </c>
      <c r="H71" s="14">
        <v>3633.42</v>
      </c>
      <c r="I71" s="14">
        <v>0</v>
      </c>
      <c r="J71" s="14">
        <v>0</v>
      </c>
      <c r="K71" s="14">
        <v>0</v>
      </c>
      <c r="L71" s="14">
        <v>520.71</v>
      </c>
      <c r="M71" s="14">
        <v>15.73</v>
      </c>
      <c r="N71" s="14">
        <v>0</v>
      </c>
      <c r="O71" s="14">
        <v>0</v>
      </c>
      <c r="P71" s="14">
        <v>0</v>
      </c>
      <c r="Q71" s="15">
        <v>-0.02</v>
      </c>
      <c r="R71" s="14">
        <v>0</v>
      </c>
      <c r="S71" s="14">
        <v>0</v>
      </c>
      <c r="T71" s="14">
        <v>0</v>
      </c>
      <c r="U71" s="14">
        <v>0</v>
      </c>
      <c r="V71" s="14">
        <v>536.41999999999996</v>
      </c>
      <c r="W71" s="14">
        <v>3097</v>
      </c>
    </row>
    <row r="72" spans="1:23">
      <c r="A72" s="2" t="s">
        <v>147</v>
      </c>
      <c r="B72" s="1" t="s">
        <v>148</v>
      </c>
      <c r="C72" s="14">
        <v>537.54</v>
      </c>
      <c r="D72" s="14">
        <v>89.59</v>
      </c>
      <c r="E72" s="14">
        <v>0</v>
      </c>
      <c r="F72" s="14">
        <v>2426.0100000000002</v>
      </c>
      <c r="G72" s="14">
        <v>0</v>
      </c>
      <c r="H72" s="14">
        <v>3053.14</v>
      </c>
      <c r="I72" s="14">
        <v>0</v>
      </c>
      <c r="J72" s="14">
        <v>0</v>
      </c>
      <c r="K72" s="14">
        <v>0</v>
      </c>
      <c r="L72" s="14">
        <v>396.76</v>
      </c>
      <c r="M72" s="14">
        <v>82.78</v>
      </c>
      <c r="N72" s="14">
        <v>30.53</v>
      </c>
      <c r="O72" s="14">
        <v>0</v>
      </c>
      <c r="P72" s="14">
        <v>149.6</v>
      </c>
      <c r="Q72" s="14">
        <v>0.09</v>
      </c>
      <c r="R72" s="14">
        <v>0</v>
      </c>
      <c r="S72" s="14">
        <v>0</v>
      </c>
      <c r="T72" s="14">
        <v>300</v>
      </c>
      <c r="U72" s="14">
        <v>275.38</v>
      </c>
      <c r="V72" s="14">
        <v>1235.1400000000001</v>
      </c>
      <c r="W72" s="14">
        <v>1818</v>
      </c>
    </row>
    <row r="73" spans="1:23">
      <c r="A73" s="2" t="s">
        <v>149</v>
      </c>
      <c r="B73" s="1" t="s">
        <v>150</v>
      </c>
      <c r="C73" s="14">
        <v>480.24</v>
      </c>
      <c r="D73" s="14">
        <v>80.040000000000006</v>
      </c>
      <c r="E73" s="14">
        <v>0</v>
      </c>
      <c r="F73" s="14">
        <v>1002.85</v>
      </c>
      <c r="G73" s="14">
        <v>0</v>
      </c>
      <c r="H73" s="14">
        <v>1563.13</v>
      </c>
      <c r="I73" s="14">
        <v>0</v>
      </c>
      <c r="J73" s="14">
        <v>0</v>
      </c>
      <c r="K73" s="14">
        <v>0</v>
      </c>
      <c r="L73" s="14">
        <v>63.14</v>
      </c>
      <c r="M73" s="14">
        <v>35.340000000000003</v>
      </c>
      <c r="N73" s="14">
        <v>15.63</v>
      </c>
      <c r="O73" s="14">
        <v>0</v>
      </c>
      <c r="P73" s="14">
        <v>76.59</v>
      </c>
      <c r="Q73" s="14">
        <v>0.03</v>
      </c>
      <c r="R73" s="14">
        <v>0</v>
      </c>
      <c r="S73" s="14">
        <v>0</v>
      </c>
      <c r="T73" s="14">
        <v>0</v>
      </c>
      <c r="U73" s="14">
        <v>0</v>
      </c>
      <c r="V73" s="14">
        <v>190.73</v>
      </c>
      <c r="W73" s="14">
        <v>1372.4</v>
      </c>
    </row>
    <row r="74" spans="1:23">
      <c r="A74" s="2" t="s">
        <v>151</v>
      </c>
      <c r="B74" s="1" t="s">
        <v>152</v>
      </c>
      <c r="C74" s="14">
        <v>480.24</v>
      </c>
      <c r="D74" s="14">
        <v>80.040000000000006</v>
      </c>
      <c r="E74" s="14">
        <v>0</v>
      </c>
      <c r="F74" s="14">
        <v>1709.91</v>
      </c>
      <c r="G74" s="14">
        <v>1791.15</v>
      </c>
      <c r="H74" s="14">
        <v>4061.34</v>
      </c>
      <c r="I74" s="14">
        <v>0</v>
      </c>
      <c r="J74" s="14">
        <v>0</v>
      </c>
      <c r="K74" s="14">
        <v>0</v>
      </c>
      <c r="L74" s="14">
        <v>612.11</v>
      </c>
      <c r="M74" s="14">
        <v>109.4</v>
      </c>
      <c r="N74" s="14">
        <v>40.61</v>
      </c>
      <c r="O74" s="14">
        <v>0</v>
      </c>
      <c r="P74" s="14">
        <v>199.01</v>
      </c>
      <c r="Q74" s="14">
        <v>0.01</v>
      </c>
      <c r="R74" s="14">
        <v>0</v>
      </c>
      <c r="S74" s="14">
        <v>0</v>
      </c>
      <c r="T74" s="14">
        <v>700</v>
      </c>
      <c r="U74" s="14">
        <v>0</v>
      </c>
      <c r="V74" s="14">
        <v>1661.14</v>
      </c>
      <c r="W74" s="14">
        <v>2400.1999999999998</v>
      </c>
    </row>
    <row r="75" spans="1:23">
      <c r="A75" s="2" t="s">
        <v>153</v>
      </c>
      <c r="B75" s="1" t="s">
        <v>154</v>
      </c>
      <c r="C75" s="14">
        <v>633.6</v>
      </c>
      <c r="D75" s="14">
        <v>105.6</v>
      </c>
      <c r="E75" s="14">
        <v>0</v>
      </c>
      <c r="F75" s="14">
        <v>2415.77</v>
      </c>
      <c r="G75" s="14">
        <v>0</v>
      </c>
      <c r="H75" s="14">
        <v>3154.97</v>
      </c>
      <c r="I75" s="14">
        <v>0</v>
      </c>
      <c r="J75" s="14">
        <v>0</v>
      </c>
      <c r="K75" s="14">
        <v>0</v>
      </c>
      <c r="L75" s="14">
        <v>418.51</v>
      </c>
      <c r="M75" s="14">
        <v>75.56</v>
      </c>
      <c r="N75" s="14">
        <v>0</v>
      </c>
      <c r="O75" s="14">
        <v>0</v>
      </c>
      <c r="P75" s="14">
        <v>0</v>
      </c>
      <c r="Q75" s="15">
        <v>-0.1</v>
      </c>
      <c r="R75" s="14">
        <v>0</v>
      </c>
      <c r="S75" s="14">
        <v>0</v>
      </c>
      <c r="T75" s="14">
        <v>0</v>
      </c>
      <c r="U75" s="14">
        <v>0</v>
      </c>
      <c r="V75" s="14">
        <v>493.97</v>
      </c>
      <c r="W75" s="14">
        <v>2661</v>
      </c>
    </row>
    <row r="76" spans="1:23">
      <c r="A76" s="2" t="s">
        <v>155</v>
      </c>
      <c r="B76" s="1" t="s">
        <v>156</v>
      </c>
      <c r="C76" s="14">
        <v>480.24</v>
      </c>
      <c r="D76" s="14">
        <v>80.040000000000006</v>
      </c>
      <c r="E76" s="14">
        <v>0</v>
      </c>
      <c r="F76" s="14">
        <v>605.69000000000005</v>
      </c>
      <c r="G76" s="14">
        <v>0</v>
      </c>
      <c r="H76" s="14">
        <v>1165.97</v>
      </c>
      <c r="I76" s="14">
        <v>0</v>
      </c>
      <c r="J76" s="14">
        <v>0</v>
      </c>
      <c r="K76" s="14">
        <v>0</v>
      </c>
      <c r="L76" s="14">
        <v>3.5</v>
      </c>
      <c r="M76" s="14">
        <v>26.49</v>
      </c>
      <c r="N76" s="14">
        <v>11.66</v>
      </c>
      <c r="O76" s="14">
        <v>0</v>
      </c>
      <c r="P76" s="14">
        <v>57.13</v>
      </c>
      <c r="Q76" s="14">
        <v>0.19</v>
      </c>
      <c r="R76" s="14">
        <v>0</v>
      </c>
      <c r="S76" s="14">
        <v>0</v>
      </c>
      <c r="T76" s="14">
        <v>0</v>
      </c>
      <c r="U76" s="14">
        <v>0</v>
      </c>
      <c r="V76" s="14">
        <v>98.97</v>
      </c>
      <c r="W76" s="14">
        <v>1067</v>
      </c>
    </row>
    <row r="77" spans="1:23">
      <c r="A77" s="2" t="s">
        <v>157</v>
      </c>
      <c r="B77" s="1" t="s">
        <v>158</v>
      </c>
      <c r="C77" s="14">
        <v>537.54</v>
      </c>
      <c r="D77" s="14">
        <v>89.59</v>
      </c>
      <c r="E77" s="14">
        <v>0</v>
      </c>
      <c r="F77" s="14">
        <v>2141.77</v>
      </c>
      <c r="G77" s="14">
        <v>0</v>
      </c>
      <c r="H77" s="14">
        <v>2768.9</v>
      </c>
      <c r="I77" s="14">
        <v>0</v>
      </c>
      <c r="J77" s="14">
        <v>0</v>
      </c>
      <c r="K77" s="14">
        <v>0</v>
      </c>
      <c r="L77" s="14">
        <v>336.05</v>
      </c>
      <c r="M77" s="14">
        <v>87.79</v>
      </c>
      <c r="N77" s="14">
        <v>27.69</v>
      </c>
      <c r="O77" s="14">
        <v>0</v>
      </c>
      <c r="P77" s="14">
        <v>135.68</v>
      </c>
      <c r="Q77" s="14">
        <v>0.08</v>
      </c>
      <c r="R77" s="14">
        <v>0</v>
      </c>
      <c r="S77" s="14">
        <v>0</v>
      </c>
      <c r="T77" s="14">
        <v>500</v>
      </c>
      <c r="U77" s="14">
        <v>199.21</v>
      </c>
      <c r="V77" s="14">
        <v>1286.5</v>
      </c>
      <c r="W77" s="14">
        <v>1482.4</v>
      </c>
    </row>
    <row r="78" spans="1:23">
      <c r="A78" s="2" t="s">
        <v>159</v>
      </c>
      <c r="B78" s="1" t="s">
        <v>160</v>
      </c>
      <c r="C78" s="14">
        <v>537.54</v>
      </c>
      <c r="D78" s="14">
        <v>89.59</v>
      </c>
      <c r="E78" s="14">
        <v>0</v>
      </c>
      <c r="F78" s="14">
        <v>4357.43</v>
      </c>
      <c r="G78" s="14">
        <v>0</v>
      </c>
      <c r="H78" s="14">
        <v>4984.5600000000004</v>
      </c>
      <c r="I78" s="14">
        <v>0</v>
      </c>
      <c r="J78" s="14">
        <v>0</v>
      </c>
      <c r="K78" s="14">
        <v>0</v>
      </c>
      <c r="L78" s="14">
        <v>813.68</v>
      </c>
      <c r="M78" s="14">
        <v>160.87</v>
      </c>
      <c r="N78" s="14">
        <v>49.85</v>
      </c>
      <c r="O78" s="14">
        <v>0</v>
      </c>
      <c r="P78" s="14">
        <v>244.24</v>
      </c>
      <c r="Q78" s="15">
        <v>-0.08</v>
      </c>
      <c r="R78" s="14">
        <v>0</v>
      </c>
      <c r="S78" s="14">
        <v>0</v>
      </c>
      <c r="T78" s="14">
        <v>1000</v>
      </c>
      <c r="U78" s="14">
        <v>0</v>
      </c>
      <c r="V78" s="14">
        <v>2268.56</v>
      </c>
      <c r="W78" s="14">
        <v>2716</v>
      </c>
    </row>
    <row r="79" spans="1:23">
      <c r="A79" s="2" t="s">
        <v>161</v>
      </c>
      <c r="B79" s="1" t="s">
        <v>162</v>
      </c>
      <c r="C79" s="14">
        <v>480.24</v>
      </c>
      <c r="D79" s="14">
        <v>80.040000000000006</v>
      </c>
      <c r="E79" s="14">
        <v>0</v>
      </c>
      <c r="F79" s="14">
        <v>2064.0700000000002</v>
      </c>
      <c r="G79" s="14">
        <v>0</v>
      </c>
      <c r="H79" s="14">
        <v>2624.35</v>
      </c>
      <c r="I79" s="14">
        <v>0</v>
      </c>
      <c r="J79" s="14">
        <v>0</v>
      </c>
      <c r="K79" s="14">
        <v>0</v>
      </c>
      <c r="L79" s="14">
        <v>305.17</v>
      </c>
      <c r="M79" s="14">
        <v>54.63</v>
      </c>
      <c r="N79" s="14">
        <v>26.24</v>
      </c>
      <c r="O79" s="14">
        <v>0</v>
      </c>
      <c r="P79" s="14">
        <v>128.59</v>
      </c>
      <c r="Q79" s="15">
        <v>-0.08</v>
      </c>
      <c r="R79" s="14">
        <v>0</v>
      </c>
      <c r="S79" s="14">
        <v>0</v>
      </c>
      <c r="T79" s="14">
        <v>0</v>
      </c>
      <c r="U79" s="14">
        <v>0</v>
      </c>
      <c r="V79" s="14">
        <v>514.54999999999995</v>
      </c>
      <c r="W79" s="14">
        <v>2109.8000000000002</v>
      </c>
    </row>
    <row r="80" spans="1:23">
      <c r="A80" s="2" t="s">
        <v>163</v>
      </c>
      <c r="B80" s="1" t="s">
        <v>164</v>
      </c>
      <c r="C80" s="14">
        <v>480.24</v>
      </c>
      <c r="D80" s="14">
        <v>80.040000000000006</v>
      </c>
      <c r="E80" s="14">
        <v>0</v>
      </c>
      <c r="F80" s="14">
        <v>479.27</v>
      </c>
      <c r="G80" s="14">
        <v>0</v>
      </c>
      <c r="H80" s="14">
        <v>1039.55</v>
      </c>
      <c r="I80" s="14">
        <v>0</v>
      </c>
      <c r="J80" s="14">
        <v>0</v>
      </c>
      <c r="K80" s="15">
        <v>-17.010000000000002</v>
      </c>
      <c r="L80" s="14">
        <v>0</v>
      </c>
      <c r="M80" s="14">
        <v>31.1</v>
      </c>
      <c r="N80" s="14">
        <v>10.4</v>
      </c>
      <c r="O80" s="14">
        <v>0</v>
      </c>
      <c r="P80" s="14">
        <v>50.94</v>
      </c>
      <c r="Q80" s="15">
        <v>-0.08</v>
      </c>
      <c r="R80" s="14">
        <v>0</v>
      </c>
      <c r="S80" s="14">
        <v>0</v>
      </c>
      <c r="T80" s="14">
        <v>0</v>
      </c>
      <c r="U80" s="14">
        <v>0</v>
      </c>
      <c r="V80" s="14">
        <v>75.349999999999994</v>
      </c>
      <c r="W80" s="14">
        <v>964.2</v>
      </c>
    </row>
    <row r="81" spans="1:23">
      <c r="A81" s="2" t="s">
        <v>165</v>
      </c>
      <c r="B81" s="1" t="s">
        <v>166</v>
      </c>
      <c r="C81" s="14">
        <v>480.24</v>
      </c>
      <c r="D81" s="14">
        <v>80.040000000000006</v>
      </c>
      <c r="E81" s="14">
        <v>0</v>
      </c>
      <c r="F81" s="14">
        <v>500.3</v>
      </c>
      <c r="G81" s="14">
        <v>0</v>
      </c>
      <c r="H81" s="14">
        <v>1060.58</v>
      </c>
      <c r="I81" s="14">
        <v>0</v>
      </c>
      <c r="J81" s="14">
        <v>0</v>
      </c>
      <c r="K81" s="15">
        <v>-14.73</v>
      </c>
      <c r="L81" s="14">
        <v>0</v>
      </c>
      <c r="M81" s="14">
        <v>27.19</v>
      </c>
      <c r="N81" s="14">
        <v>10.61</v>
      </c>
      <c r="O81" s="14">
        <v>0</v>
      </c>
      <c r="P81" s="14">
        <v>51.97</v>
      </c>
      <c r="Q81" s="14">
        <v>0.14000000000000001</v>
      </c>
      <c r="R81" s="14">
        <v>0</v>
      </c>
      <c r="S81" s="14">
        <v>0</v>
      </c>
      <c r="T81" s="14">
        <v>0</v>
      </c>
      <c r="U81" s="14">
        <v>0</v>
      </c>
      <c r="V81" s="14">
        <v>75.180000000000007</v>
      </c>
      <c r="W81" s="14">
        <v>985.4</v>
      </c>
    </row>
    <row r="82" spans="1:23">
      <c r="A82" s="2" t="s">
        <v>167</v>
      </c>
      <c r="B82" s="1" t="s">
        <v>168</v>
      </c>
      <c r="C82" s="14">
        <v>633.6</v>
      </c>
      <c r="D82" s="14">
        <v>105.6</v>
      </c>
      <c r="E82" s="14">
        <v>0</v>
      </c>
      <c r="F82" s="14">
        <v>3293.65</v>
      </c>
      <c r="G82" s="14">
        <v>0</v>
      </c>
      <c r="H82" s="14">
        <v>4032.85</v>
      </c>
      <c r="I82" s="14">
        <v>0</v>
      </c>
      <c r="J82" s="14">
        <v>0</v>
      </c>
      <c r="K82" s="14">
        <v>0</v>
      </c>
      <c r="L82" s="14">
        <v>606.03</v>
      </c>
      <c r="M82" s="14">
        <v>103.77</v>
      </c>
      <c r="N82" s="14">
        <v>0</v>
      </c>
      <c r="O82" s="14">
        <v>0</v>
      </c>
      <c r="P82" s="14">
        <v>0</v>
      </c>
      <c r="Q82" s="14">
        <v>0.05</v>
      </c>
      <c r="R82" s="14">
        <v>0</v>
      </c>
      <c r="S82" s="14">
        <v>0</v>
      </c>
      <c r="T82" s="14">
        <v>0</v>
      </c>
      <c r="U82" s="14">
        <v>0</v>
      </c>
      <c r="V82" s="14">
        <v>709.85</v>
      </c>
      <c r="W82" s="14">
        <v>3323</v>
      </c>
    </row>
    <row r="83" spans="1:23">
      <c r="A83" s="2" t="s">
        <v>169</v>
      </c>
      <c r="B83" s="1" t="s">
        <v>170</v>
      </c>
      <c r="C83" s="14">
        <v>633.66</v>
      </c>
      <c r="D83" s="14">
        <v>105.61</v>
      </c>
      <c r="E83" s="14">
        <v>0</v>
      </c>
      <c r="F83" s="14">
        <v>1769.63</v>
      </c>
      <c r="G83" s="14">
        <v>0</v>
      </c>
      <c r="H83" s="14">
        <v>2508.9</v>
      </c>
      <c r="I83" s="14">
        <v>0</v>
      </c>
      <c r="J83" s="14">
        <v>0</v>
      </c>
      <c r="K83" s="14">
        <v>0</v>
      </c>
      <c r="L83" s="14">
        <v>280.51</v>
      </c>
      <c r="M83" s="14">
        <v>52.61</v>
      </c>
      <c r="N83" s="14">
        <v>0</v>
      </c>
      <c r="O83" s="14">
        <v>0</v>
      </c>
      <c r="P83" s="14">
        <v>0</v>
      </c>
      <c r="Q83" s="15">
        <v>-0.02</v>
      </c>
      <c r="R83" s="14">
        <v>0</v>
      </c>
      <c r="S83" s="14">
        <v>0</v>
      </c>
      <c r="T83" s="14">
        <v>0</v>
      </c>
      <c r="U83" s="14">
        <v>0</v>
      </c>
      <c r="V83" s="14">
        <v>333.1</v>
      </c>
      <c r="W83" s="14">
        <v>2175.8000000000002</v>
      </c>
    </row>
    <row r="84" spans="1:23">
      <c r="A84" s="2" t="s">
        <v>171</v>
      </c>
      <c r="B84" s="1" t="s">
        <v>172</v>
      </c>
      <c r="C84" s="14">
        <v>633.6</v>
      </c>
      <c r="D84" s="14">
        <v>105.6</v>
      </c>
      <c r="E84" s="14">
        <v>0</v>
      </c>
      <c r="F84" s="14">
        <v>1795.57</v>
      </c>
      <c r="G84" s="14">
        <v>0</v>
      </c>
      <c r="H84" s="14">
        <v>2534.77</v>
      </c>
      <c r="I84" s="14">
        <v>0</v>
      </c>
      <c r="J84" s="14">
        <v>364.07</v>
      </c>
      <c r="K84" s="14">
        <v>0</v>
      </c>
      <c r="L84" s="14">
        <v>286.04000000000002</v>
      </c>
      <c r="M84" s="14">
        <v>18.350000000000001</v>
      </c>
      <c r="N84" s="14">
        <v>0</v>
      </c>
      <c r="O84" s="14">
        <v>0</v>
      </c>
      <c r="P84" s="14">
        <v>0</v>
      </c>
      <c r="Q84" s="14">
        <v>0.11</v>
      </c>
      <c r="R84" s="14">
        <v>0</v>
      </c>
      <c r="S84" s="14">
        <v>0</v>
      </c>
      <c r="T84" s="14">
        <v>0</v>
      </c>
      <c r="U84" s="14">
        <v>0</v>
      </c>
      <c r="V84" s="14">
        <v>668.57</v>
      </c>
      <c r="W84" s="14">
        <v>1866.2</v>
      </c>
    </row>
    <row r="85" spans="1:23">
      <c r="A85" s="2" t="s">
        <v>173</v>
      </c>
      <c r="B85" s="1" t="s">
        <v>174</v>
      </c>
      <c r="C85" s="14">
        <v>633.6</v>
      </c>
      <c r="D85" s="14">
        <v>105.6</v>
      </c>
      <c r="E85" s="14">
        <v>0</v>
      </c>
      <c r="F85" s="14">
        <v>497.52</v>
      </c>
      <c r="G85" s="14">
        <v>0</v>
      </c>
      <c r="H85" s="14">
        <v>1236.72</v>
      </c>
      <c r="I85" s="14">
        <v>0</v>
      </c>
      <c r="J85" s="14">
        <v>0</v>
      </c>
      <c r="K85" s="14">
        <v>0</v>
      </c>
      <c r="L85" s="14">
        <v>18.16</v>
      </c>
      <c r="M85" s="14">
        <v>18.350000000000001</v>
      </c>
      <c r="N85" s="14">
        <v>0</v>
      </c>
      <c r="O85" s="14">
        <v>0</v>
      </c>
      <c r="P85" s="14">
        <v>0</v>
      </c>
      <c r="Q85" s="14">
        <v>0.01</v>
      </c>
      <c r="R85" s="14">
        <v>0</v>
      </c>
      <c r="S85" s="14">
        <v>0</v>
      </c>
      <c r="T85" s="14">
        <v>0</v>
      </c>
      <c r="U85" s="14">
        <v>0</v>
      </c>
      <c r="V85" s="14">
        <v>36.520000000000003</v>
      </c>
      <c r="W85" s="14">
        <v>1200.2</v>
      </c>
    </row>
    <row r="86" spans="1:23">
      <c r="A86" s="2" t="s">
        <v>175</v>
      </c>
      <c r="B86" s="1" t="s">
        <v>176</v>
      </c>
      <c r="C86" s="14">
        <v>480.24</v>
      </c>
      <c r="D86" s="14">
        <v>80.040000000000006</v>
      </c>
      <c r="E86" s="14">
        <v>0</v>
      </c>
      <c r="F86" s="14">
        <v>2364.19</v>
      </c>
      <c r="G86" s="14">
        <v>0</v>
      </c>
      <c r="H86" s="14">
        <v>2924.47</v>
      </c>
      <c r="I86" s="14">
        <v>0</v>
      </c>
      <c r="J86" s="14">
        <v>0</v>
      </c>
      <c r="K86" s="14">
        <v>0</v>
      </c>
      <c r="L86" s="14">
        <v>369.28</v>
      </c>
      <c r="M86" s="14">
        <v>59.9</v>
      </c>
      <c r="N86" s="14">
        <v>29.24</v>
      </c>
      <c r="O86" s="14">
        <v>0</v>
      </c>
      <c r="P86" s="14">
        <v>143.30000000000001</v>
      </c>
      <c r="Q86" s="15">
        <v>-0.05</v>
      </c>
      <c r="R86" s="14">
        <v>0</v>
      </c>
      <c r="S86" s="14">
        <v>0</v>
      </c>
      <c r="T86" s="14">
        <v>300</v>
      </c>
      <c r="U86" s="14">
        <v>200</v>
      </c>
      <c r="V86" s="14">
        <v>1101.67</v>
      </c>
      <c r="W86" s="14">
        <v>1822.8</v>
      </c>
    </row>
    <row r="87" spans="1:23">
      <c r="A87" s="2" t="s">
        <v>177</v>
      </c>
      <c r="B87" s="1" t="s">
        <v>178</v>
      </c>
      <c r="C87" s="14">
        <v>537.54</v>
      </c>
      <c r="D87" s="14">
        <v>89.59</v>
      </c>
      <c r="E87" s="14">
        <v>0</v>
      </c>
      <c r="F87" s="14">
        <v>2550.56</v>
      </c>
      <c r="G87" s="14">
        <v>0</v>
      </c>
      <c r="H87" s="14">
        <v>3177.69</v>
      </c>
      <c r="I87" s="14">
        <v>0</v>
      </c>
      <c r="J87" s="14">
        <v>0</v>
      </c>
      <c r="K87" s="14">
        <v>0</v>
      </c>
      <c r="L87" s="14">
        <v>423.37</v>
      </c>
      <c r="M87" s="14">
        <v>89.87</v>
      </c>
      <c r="N87" s="14">
        <v>31.78</v>
      </c>
      <c r="O87" s="14">
        <v>0</v>
      </c>
      <c r="P87" s="14">
        <v>155.71</v>
      </c>
      <c r="Q87" s="15">
        <v>-7.0000000000000007E-2</v>
      </c>
      <c r="R87" s="14">
        <v>0</v>
      </c>
      <c r="S87" s="14">
        <v>0</v>
      </c>
      <c r="T87" s="14">
        <v>0</v>
      </c>
      <c r="U87" s="14">
        <v>246.63</v>
      </c>
      <c r="V87" s="14">
        <v>947.29</v>
      </c>
      <c r="W87" s="14">
        <v>2230.4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0</v>
      </c>
      <c r="F88" s="14">
        <v>4865.17</v>
      </c>
      <c r="G88" s="14">
        <v>0</v>
      </c>
      <c r="H88" s="14">
        <v>5425.45</v>
      </c>
      <c r="I88" s="14">
        <v>0</v>
      </c>
      <c r="J88" s="14">
        <v>0</v>
      </c>
      <c r="K88" s="14">
        <v>0</v>
      </c>
      <c r="L88" s="14">
        <v>917.37</v>
      </c>
      <c r="M88" s="14">
        <v>114.22</v>
      </c>
      <c r="N88" s="14">
        <v>0</v>
      </c>
      <c r="O88" s="14">
        <v>0</v>
      </c>
      <c r="P88" s="14">
        <v>0</v>
      </c>
      <c r="Q88" s="15">
        <v>-0.14000000000000001</v>
      </c>
      <c r="R88" s="14">
        <v>0</v>
      </c>
      <c r="S88" s="14">
        <v>0</v>
      </c>
      <c r="T88" s="14">
        <v>0</v>
      </c>
      <c r="U88" s="14">
        <v>0</v>
      </c>
      <c r="V88" s="14">
        <v>1031.45</v>
      </c>
      <c r="W88" s="14">
        <v>4394</v>
      </c>
    </row>
    <row r="89" spans="1:23">
      <c r="A89" s="2" t="s">
        <v>181</v>
      </c>
      <c r="B89" s="1" t="s">
        <v>182</v>
      </c>
      <c r="C89" s="14">
        <v>537.54</v>
      </c>
      <c r="D89" s="14">
        <v>89.59</v>
      </c>
      <c r="E89" s="14">
        <v>0</v>
      </c>
      <c r="F89" s="14">
        <v>1792.9</v>
      </c>
      <c r="G89" s="14">
        <v>0</v>
      </c>
      <c r="H89" s="14">
        <v>2420.0300000000002</v>
      </c>
      <c r="I89" s="14">
        <v>0</v>
      </c>
      <c r="J89" s="14">
        <v>0</v>
      </c>
      <c r="K89" s="14">
        <v>0</v>
      </c>
      <c r="L89" s="14">
        <v>261.52999999999997</v>
      </c>
      <c r="M89" s="14">
        <v>77.77</v>
      </c>
      <c r="N89" s="14">
        <v>24.2</v>
      </c>
      <c r="O89" s="14">
        <v>0</v>
      </c>
      <c r="P89" s="14">
        <v>118.58</v>
      </c>
      <c r="Q89" s="15">
        <v>-0.05</v>
      </c>
      <c r="R89" s="14">
        <v>0</v>
      </c>
      <c r="S89" s="14">
        <v>0</v>
      </c>
      <c r="T89" s="14">
        <v>0</v>
      </c>
      <c r="U89" s="14">
        <v>0</v>
      </c>
      <c r="V89" s="14">
        <v>482.03</v>
      </c>
      <c r="W89" s="14">
        <v>1938</v>
      </c>
    </row>
    <row r="90" spans="1:23">
      <c r="A90" s="2" t="s">
        <v>183</v>
      </c>
      <c r="B90" s="1" t="s">
        <v>184</v>
      </c>
      <c r="C90" s="14">
        <v>633.6</v>
      </c>
      <c r="D90" s="14">
        <v>105.6</v>
      </c>
      <c r="E90" s="14">
        <v>0</v>
      </c>
      <c r="F90" s="14">
        <v>3263.1</v>
      </c>
      <c r="G90" s="14">
        <v>0</v>
      </c>
      <c r="H90" s="14">
        <v>4002.3</v>
      </c>
      <c r="I90" s="14">
        <v>0</v>
      </c>
      <c r="J90" s="14">
        <v>0</v>
      </c>
      <c r="K90" s="14">
        <v>0</v>
      </c>
      <c r="L90" s="14">
        <v>599.5</v>
      </c>
      <c r="M90" s="14">
        <v>123.18</v>
      </c>
      <c r="N90" s="14">
        <v>0</v>
      </c>
      <c r="O90" s="14">
        <v>0</v>
      </c>
      <c r="P90" s="14">
        <v>0</v>
      </c>
      <c r="Q90" s="14">
        <v>0.02</v>
      </c>
      <c r="R90" s="14">
        <v>0</v>
      </c>
      <c r="S90" s="14">
        <v>0</v>
      </c>
      <c r="T90" s="14">
        <v>0</v>
      </c>
      <c r="U90" s="14">
        <v>0</v>
      </c>
      <c r="V90" s="14">
        <v>722.7</v>
      </c>
      <c r="W90" s="14">
        <v>3279.6</v>
      </c>
    </row>
    <row r="91" spans="1:23">
      <c r="A91" s="2" t="s">
        <v>185</v>
      </c>
      <c r="B91" s="1" t="s">
        <v>186</v>
      </c>
      <c r="C91" s="14">
        <v>480.24</v>
      </c>
      <c r="D91" s="14">
        <v>80.040000000000006</v>
      </c>
      <c r="E91" s="14">
        <v>0</v>
      </c>
      <c r="F91" s="14">
        <v>1509.27</v>
      </c>
      <c r="G91" s="14">
        <v>0</v>
      </c>
      <c r="H91" s="14">
        <v>2069.5500000000002</v>
      </c>
      <c r="I91" s="14">
        <v>0</v>
      </c>
      <c r="J91" s="14">
        <v>0</v>
      </c>
      <c r="K91" s="14">
        <v>0</v>
      </c>
      <c r="L91" s="14">
        <v>197.05</v>
      </c>
      <c r="M91" s="14">
        <v>38.130000000000003</v>
      </c>
      <c r="N91" s="14">
        <v>20.7</v>
      </c>
      <c r="O91" s="14">
        <v>0</v>
      </c>
      <c r="P91" s="14">
        <v>101.41</v>
      </c>
      <c r="Q91" s="14">
        <v>0.06</v>
      </c>
      <c r="R91" s="14">
        <v>0</v>
      </c>
      <c r="S91" s="14">
        <v>0</v>
      </c>
      <c r="T91" s="14">
        <v>0</v>
      </c>
      <c r="U91" s="14">
        <v>0</v>
      </c>
      <c r="V91" s="14">
        <v>357.35</v>
      </c>
      <c r="W91" s="14">
        <v>1712.2</v>
      </c>
    </row>
    <row r="92" spans="1:23">
      <c r="A92" s="2" t="s">
        <v>187</v>
      </c>
      <c r="B92" s="1" t="s">
        <v>188</v>
      </c>
      <c r="C92" s="14">
        <v>1028.58</v>
      </c>
      <c r="D92" s="14">
        <v>171.43</v>
      </c>
      <c r="E92" s="14">
        <v>0</v>
      </c>
      <c r="F92" s="14">
        <v>1468.81</v>
      </c>
      <c r="G92" s="14">
        <v>0</v>
      </c>
      <c r="H92" s="14">
        <v>2668.82</v>
      </c>
      <c r="I92" s="14">
        <v>0</v>
      </c>
      <c r="J92" s="14">
        <v>301.08999999999997</v>
      </c>
      <c r="K92" s="14">
        <v>0</v>
      </c>
      <c r="L92" s="14">
        <v>314.67</v>
      </c>
      <c r="M92" s="14">
        <v>52.93</v>
      </c>
      <c r="N92" s="14">
        <v>0</v>
      </c>
      <c r="O92" s="14">
        <v>0</v>
      </c>
      <c r="P92" s="14">
        <v>0</v>
      </c>
      <c r="Q92" s="15">
        <v>-7.0000000000000007E-2</v>
      </c>
      <c r="R92" s="14">
        <v>0</v>
      </c>
      <c r="S92" s="14">
        <v>0</v>
      </c>
      <c r="T92" s="14">
        <v>0</v>
      </c>
      <c r="U92" s="14">
        <v>0</v>
      </c>
      <c r="V92" s="14">
        <v>668.62</v>
      </c>
      <c r="W92" s="14">
        <v>2000.2</v>
      </c>
    </row>
    <row r="93" spans="1:23">
      <c r="A93" s="2" t="s">
        <v>189</v>
      </c>
      <c r="B93" s="1" t="s">
        <v>190</v>
      </c>
      <c r="C93" s="14">
        <v>633.41999999999996</v>
      </c>
      <c r="D93" s="14">
        <v>105.57</v>
      </c>
      <c r="E93" s="14">
        <v>0</v>
      </c>
      <c r="F93" s="14">
        <v>1804.52</v>
      </c>
      <c r="G93" s="14">
        <v>0</v>
      </c>
      <c r="H93" s="14">
        <v>2543.5100000000002</v>
      </c>
      <c r="I93" s="14">
        <v>0</v>
      </c>
      <c r="J93" s="14">
        <v>0</v>
      </c>
      <c r="K93" s="14">
        <v>0</v>
      </c>
      <c r="L93" s="14">
        <v>287.89999999999998</v>
      </c>
      <c r="M93" s="14">
        <v>18.350000000000001</v>
      </c>
      <c r="N93" s="14">
        <v>0</v>
      </c>
      <c r="O93" s="14">
        <v>0</v>
      </c>
      <c r="P93" s="14">
        <v>0</v>
      </c>
      <c r="Q93" s="14">
        <v>0.06</v>
      </c>
      <c r="R93" s="14">
        <v>0</v>
      </c>
      <c r="S93" s="14">
        <v>0</v>
      </c>
      <c r="T93" s="14">
        <v>0</v>
      </c>
      <c r="U93" s="14">
        <v>0</v>
      </c>
      <c r="V93" s="14">
        <v>306.31</v>
      </c>
      <c r="W93" s="14">
        <v>2237.1999999999998</v>
      </c>
    </row>
    <row r="94" spans="1:23">
      <c r="A94" s="2" t="s">
        <v>191</v>
      </c>
      <c r="B94" s="1" t="s">
        <v>192</v>
      </c>
      <c r="C94" s="14">
        <v>633.6</v>
      </c>
      <c r="D94" s="14">
        <v>105.6</v>
      </c>
      <c r="E94" s="14">
        <v>0</v>
      </c>
      <c r="F94" s="14">
        <v>3951.72</v>
      </c>
      <c r="G94" s="14">
        <v>0</v>
      </c>
      <c r="H94" s="14">
        <v>4690.92</v>
      </c>
      <c r="I94" s="14">
        <v>0</v>
      </c>
      <c r="J94" s="14">
        <v>0</v>
      </c>
      <c r="K94" s="14">
        <v>0</v>
      </c>
      <c r="L94" s="14">
        <v>746.59</v>
      </c>
      <c r="M94" s="14">
        <v>76.069999999999993</v>
      </c>
      <c r="N94" s="14">
        <v>0</v>
      </c>
      <c r="O94" s="14">
        <v>0</v>
      </c>
      <c r="P94" s="14">
        <v>0</v>
      </c>
      <c r="Q94" s="15">
        <v>-0.14000000000000001</v>
      </c>
      <c r="R94" s="14">
        <v>0</v>
      </c>
      <c r="S94" s="14">
        <v>0</v>
      </c>
      <c r="T94" s="14">
        <v>0</v>
      </c>
      <c r="U94" s="14">
        <v>0</v>
      </c>
      <c r="V94" s="14">
        <v>822.52</v>
      </c>
      <c r="W94" s="14">
        <v>3868.4</v>
      </c>
    </row>
    <row r="95" spans="1:23">
      <c r="A95" s="2" t="s">
        <v>193</v>
      </c>
      <c r="B95" s="1" t="s">
        <v>194</v>
      </c>
      <c r="C95" s="14">
        <v>537.54</v>
      </c>
      <c r="D95" s="14">
        <v>89.59</v>
      </c>
      <c r="E95" s="14">
        <v>0</v>
      </c>
      <c r="F95" s="14">
        <v>2124.83</v>
      </c>
      <c r="G95" s="14">
        <v>0</v>
      </c>
      <c r="H95" s="14">
        <v>2751.96</v>
      </c>
      <c r="I95" s="14">
        <v>0</v>
      </c>
      <c r="J95" s="14">
        <v>0</v>
      </c>
      <c r="K95" s="14">
        <v>0</v>
      </c>
      <c r="L95" s="14">
        <v>332.43</v>
      </c>
      <c r="M95" s="14">
        <v>44.8</v>
      </c>
      <c r="N95" s="14">
        <v>27.52</v>
      </c>
      <c r="O95" s="14">
        <v>0</v>
      </c>
      <c r="P95" s="14">
        <v>134.85</v>
      </c>
      <c r="Q95" s="14">
        <v>0.05</v>
      </c>
      <c r="R95" s="14">
        <v>0</v>
      </c>
      <c r="S95" s="14">
        <v>0</v>
      </c>
      <c r="T95" s="14">
        <v>0</v>
      </c>
      <c r="U95" s="14">
        <v>236.31</v>
      </c>
      <c r="V95" s="14">
        <v>775.96</v>
      </c>
      <c r="W95" s="14">
        <v>1976</v>
      </c>
    </row>
    <row r="96" spans="1:23">
      <c r="A96" s="2" t="s">
        <v>195</v>
      </c>
      <c r="B96" s="1" t="s">
        <v>196</v>
      </c>
      <c r="C96" s="14">
        <v>480.24</v>
      </c>
      <c r="D96" s="14">
        <v>80.040000000000006</v>
      </c>
      <c r="E96" s="14">
        <v>0</v>
      </c>
      <c r="F96" s="14">
        <v>2570.63</v>
      </c>
      <c r="G96" s="14">
        <v>0</v>
      </c>
      <c r="H96" s="14">
        <v>3130.91</v>
      </c>
      <c r="I96" s="14">
        <v>0</v>
      </c>
      <c r="J96" s="14">
        <v>0</v>
      </c>
      <c r="K96" s="14">
        <v>0</v>
      </c>
      <c r="L96" s="14">
        <v>413.37</v>
      </c>
      <c r="M96" s="14">
        <v>97.72</v>
      </c>
      <c r="N96" s="14">
        <v>31.31</v>
      </c>
      <c r="O96" s="14">
        <v>0</v>
      </c>
      <c r="P96" s="14">
        <v>153.41</v>
      </c>
      <c r="Q96" s="15">
        <v>-0.1</v>
      </c>
      <c r="R96" s="14">
        <v>0</v>
      </c>
      <c r="S96" s="14">
        <v>0</v>
      </c>
      <c r="T96" s="14">
        <v>250</v>
      </c>
      <c r="U96" s="14">
        <v>0</v>
      </c>
      <c r="V96" s="14">
        <v>945.71</v>
      </c>
      <c r="W96" s="14">
        <v>2185.1999999999998</v>
      </c>
    </row>
    <row r="97" spans="1:23">
      <c r="A97" s="2" t="s">
        <v>197</v>
      </c>
      <c r="B97" s="1" t="s">
        <v>198</v>
      </c>
      <c r="C97" s="14">
        <v>633.6</v>
      </c>
      <c r="D97" s="14">
        <v>105.6</v>
      </c>
      <c r="E97" s="14">
        <v>0</v>
      </c>
      <c r="F97" s="14">
        <v>4668.7299999999996</v>
      </c>
      <c r="G97" s="14">
        <v>0</v>
      </c>
      <c r="H97" s="14">
        <v>5407.93</v>
      </c>
      <c r="I97" s="14">
        <v>0</v>
      </c>
      <c r="J97" s="14">
        <v>0</v>
      </c>
      <c r="K97" s="14">
        <v>0</v>
      </c>
      <c r="L97" s="14">
        <v>913.25</v>
      </c>
      <c r="M97" s="14">
        <v>144</v>
      </c>
      <c r="N97" s="14">
        <v>0</v>
      </c>
      <c r="O97" s="14">
        <v>0</v>
      </c>
      <c r="P97" s="14">
        <v>0</v>
      </c>
      <c r="Q97" s="15">
        <v>-0.12</v>
      </c>
      <c r="R97" s="14">
        <v>0</v>
      </c>
      <c r="S97" s="14">
        <v>0</v>
      </c>
      <c r="T97" s="14">
        <v>0</v>
      </c>
      <c r="U97" s="14">
        <v>0</v>
      </c>
      <c r="V97" s="14">
        <v>1057.1300000000001</v>
      </c>
      <c r="W97" s="14">
        <v>4350.8</v>
      </c>
    </row>
    <row r="98" spans="1:23">
      <c r="A98" s="2" t="s">
        <v>199</v>
      </c>
      <c r="B98" s="1" t="s">
        <v>200</v>
      </c>
      <c r="C98" s="14">
        <v>480.24</v>
      </c>
      <c r="D98" s="14">
        <v>80.040000000000006</v>
      </c>
      <c r="E98" s="14">
        <v>0</v>
      </c>
      <c r="F98" s="14">
        <v>2311.64</v>
      </c>
      <c r="G98" s="14">
        <v>0</v>
      </c>
      <c r="H98" s="14">
        <v>2871.92</v>
      </c>
      <c r="I98" s="14">
        <v>0</v>
      </c>
      <c r="J98" s="14">
        <v>0</v>
      </c>
      <c r="K98" s="14">
        <v>0</v>
      </c>
      <c r="L98" s="14">
        <v>358.05</v>
      </c>
      <c r="M98" s="14">
        <v>56.57</v>
      </c>
      <c r="N98" s="14">
        <v>0</v>
      </c>
      <c r="O98" s="14">
        <v>0</v>
      </c>
      <c r="P98" s="14">
        <v>0</v>
      </c>
      <c r="Q98" s="15">
        <v>-0.1</v>
      </c>
      <c r="R98" s="14">
        <v>0</v>
      </c>
      <c r="S98" s="14">
        <v>0</v>
      </c>
      <c r="T98" s="14">
        <v>0</v>
      </c>
      <c r="U98" s="14">
        <v>0</v>
      </c>
      <c r="V98" s="14">
        <v>414.52</v>
      </c>
      <c r="W98" s="14">
        <v>2457.4</v>
      </c>
    </row>
    <row r="99" spans="1:23">
      <c r="A99" s="2" t="s">
        <v>201</v>
      </c>
      <c r="B99" s="1" t="s">
        <v>202</v>
      </c>
      <c r="C99" s="14">
        <v>537.48</v>
      </c>
      <c r="D99" s="14">
        <v>89.58</v>
      </c>
      <c r="E99" s="14">
        <v>0</v>
      </c>
      <c r="F99" s="14">
        <v>1298.47</v>
      </c>
      <c r="G99" s="14">
        <v>0</v>
      </c>
      <c r="H99" s="14">
        <v>1925.53</v>
      </c>
      <c r="I99" s="14">
        <v>0</v>
      </c>
      <c r="J99" s="14">
        <v>0</v>
      </c>
      <c r="K99" s="14">
        <v>0</v>
      </c>
      <c r="L99" s="14">
        <v>172.3</v>
      </c>
      <c r="M99" s="14">
        <v>15.57</v>
      </c>
      <c r="N99" s="14">
        <v>0</v>
      </c>
      <c r="O99" s="14">
        <v>0</v>
      </c>
      <c r="P99" s="14">
        <v>0</v>
      </c>
      <c r="Q99" s="14">
        <v>0.06</v>
      </c>
      <c r="R99" s="14">
        <v>0</v>
      </c>
      <c r="S99" s="14">
        <v>0</v>
      </c>
      <c r="T99" s="14">
        <v>0</v>
      </c>
      <c r="U99" s="14">
        <v>0</v>
      </c>
      <c r="V99" s="14">
        <v>187.93</v>
      </c>
      <c r="W99" s="14">
        <v>1737.6</v>
      </c>
    </row>
    <row r="100" spans="1:23">
      <c r="A100" s="2" t="s">
        <v>203</v>
      </c>
      <c r="B100" s="1" t="s">
        <v>204</v>
      </c>
      <c r="C100" s="14">
        <v>633.6</v>
      </c>
      <c r="D100" s="14">
        <v>105.6</v>
      </c>
      <c r="E100" s="14">
        <v>0</v>
      </c>
      <c r="F100" s="14">
        <v>4537.7700000000004</v>
      </c>
      <c r="G100" s="14">
        <v>0</v>
      </c>
      <c r="H100" s="14">
        <v>5276.97</v>
      </c>
      <c r="I100" s="14">
        <v>0</v>
      </c>
      <c r="J100" s="14">
        <v>0</v>
      </c>
      <c r="K100" s="14">
        <v>0</v>
      </c>
      <c r="L100" s="14">
        <v>882.45</v>
      </c>
      <c r="M100" s="14">
        <v>137.6</v>
      </c>
      <c r="N100" s="14">
        <v>0</v>
      </c>
      <c r="O100" s="14">
        <v>0</v>
      </c>
      <c r="P100" s="14">
        <v>0</v>
      </c>
      <c r="Q100" s="14">
        <v>0.12</v>
      </c>
      <c r="R100" s="14">
        <v>0</v>
      </c>
      <c r="S100" s="14">
        <v>0</v>
      </c>
      <c r="T100" s="14">
        <v>0</v>
      </c>
      <c r="U100" s="14">
        <v>0</v>
      </c>
      <c r="V100" s="14">
        <v>1020.17</v>
      </c>
      <c r="W100" s="14">
        <v>4256.8</v>
      </c>
    </row>
    <row r="101" spans="1:23">
      <c r="A101" s="2" t="s">
        <v>205</v>
      </c>
      <c r="B101" s="1" t="s">
        <v>206</v>
      </c>
      <c r="C101" s="14">
        <v>537.54</v>
      </c>
      <c r="D101" s="14">
        <v>89.59</v>
      </c>
      <c r="E101" s="14">
        <v>0</v>
      </c>
      <c r="F101" s="14">
        <v>4091.22</v>
      </c>
      <c r="G101" s="14">
        <v>0</v>
      </c>
      <c r="H101" s="14">
        <v>4718.3500000000004</v>
      </c>
      <c r="I101" s="14">
        <v>0</v>
      </c>
      <c r="J101" s="14">
        <v>0</v>
      </c>
      <c r="K101" s="14">
        <v>0</v>
      </c>
      <c r="L101" s="14">
        <v>752.45</v>
      </c>
      <c r="M101" s="14">
        <v>121.51</v>
      </c>
      <c r="N101" s="14">
        <v>47.18</v>
      </c>
      <c r="O101" s="14">
        <v>0</v>
      </c>
      <c r="P101" s="14">
        <v>231.2</v>
      </c>
      <c r="Q101" s="14">
        <v>0.05</v>
      </c>
      <c r="R101" s="14">
        <v>0</v>
      </c>
      <c r="S101" s="14">
        <v>0</v>
      </c>
      <c r="T101" s="14">
        <v>400</v>
      </c>
      <c r="U101" s="14">
        <v>209.76</v>
      </c>
      <c r="V101" s="14">
        <v>1762.15</v>
      </c>
      <c r="W101" s="14">
        <v>2956.2</v>
      </c>
    </row>
    <row r="102" spans="1:23">
      <c r="A102" s="2" t="s">
        <v>207</v>
      </c>
      <c r="B102" s="1" t="s">
        <v>208</v>
      </c>
      <c r="C102" s="14">
        <v>633.41999999999996</v>
      </c>
      <c r="D102" s="14">
        <v>105.57</v>
      </c>
      <c r="E102" s="14">
        <v>0</v>
      </c>
      <c r="F102" s="14">
        <v>1505.57</v>
      </c>
      <c r="G102" s="14">
        <v>0</v>
      </c>
      <c r="H102" s="14">
        <v>2244.56</v>
      </c>
      <c r="I102" s="14">
        <v>0</v>
      </c>
      <c r="J102" s="14">
        <v>0</v>
      </c>
      <c r="K102" s="14">
        <v>0</v>
      </c>
      <c r="L102" s="14">
        <v>228.41</v>
      </c>
      <c r="M102" s="14">
        <v>23.73</v>
      </c>
      <c r="N102" s="14">
        <v>0</v>
      </c>
      <c r="O102" s="14">
        <v>0</v>
      </c>
      <c r="P102" s="14">
        <v>0</v>
      </c>
      <c r="Q102" s="14">
        <v>0.02</v>
      </c>
      <c r="R102" s="14">
        <v>0</v>
      </c>
      <c r="S102" s="14">
        <v>0</v>
      </c>
      <c r="T102" s="14">
        <v>0</v>
      </c>
      <c r="U102" s="14">
        <v>0</v>
      </c>
      <c r="V102" s="14">
        <v>252.16</v>
      </c>
      <c r="W102" s="14">
        <v>1992.4</v>
      </c>
    </row>
    <row r="103" spans="1:23">
      <c r="A103" s="2" t="s">
        <v>209</v>
      </c>
      <c r="B103" s="1" t="s">
        <v>210</v>
      </c>
      <c r="C103" s="14">
        <v>480.24</v>
      </c>
      <c r="D103" s="14">
        <v>80.040000000000006</v>
      </c>
      <c r="E103" s="14">
        <v>0</v>
      </c>
      <c r="F103" s="14">
        <v>1270</v>
      </c>
      <c r="G103" s="14">
        <v>0</v>
      </c>
      <c r="H103" s="14">
        <v>1830.28</v>
      </c>
      <c r="I103" s="14">
        <v>0</v>
      </c>
      <c r="J103" s="14">
        <v>0</v>
      </c>
      <c r="K103" s="14">
        <v>0</v>
      </c>
      <c r="L103" s="14">
        <v>157.06</v>
      </c>
      <c r="M103" s="14">
        <v>34.56</v>
      </c>
      <c r="N103" s="14">
        <v>18.3</v>
      </c>
      <c r="O103" s="14">
        <v>0</v>
      </c>
      <c r="P103" s="14">
        <v>89.68</v>
      </c>
      <c r="Q103" s="15">
        <v>-0.12</v>
      </c>
      <c r="R103" s="14">
        <v>0</v>
      </c>
      <c r="S103" s="14">
        <v>0</v>
      </c>
      <c r="T103" s="14">
        <v>0</v>
      </c>
      <c r="U103" s="14">
        <v>0</v>
      </c>
      <c r="V103" s="14">
        <v>299.48</v>
      </c>
      <c r="W103" s="14">
        <v>1530.8</v>
      </c>
    </row>
    <row r="104" spans="1:23">
      <c r="A104" s="2" t="s">
        <v>211</v>
      </c>
      <c r="B104" s="1" t="s">
        <v>212</v>
      </c>
      <c r="C104" s="14">
        <v>534.29999999999995</v>
      </c>
      <c r="D104" s="14">
        <v>89.05</v>
      </c>
      <c r="E104" s="14">
        <v>0</v>
      </c>
      <c r="F104" s="14">
        <v>1095.82</v>
      </c>
      <c r="G104" s="14">
        <v>0</v>
      </c>
      <c r="H104" s="14">
        <v>1719.17</v>
      </c>
      <c r="I104" s="14">
        <v>0</v>
      </c>
      <c r="J104" s="14">
        <v>0</v>
      </c>
      <c r="K104" s="14">
        <v>0</v>
      </c>
      <c r="L104" s="14">
        <v>139.28</v>
      </c>
      <c r="M104" s="14">
        <v>40.82</v>
      </c>
      <c r="N104" s="14">
        <v>17.190000000000001</v>
      </c>
      <c r="O104" s="14">
        <v>0</v>
      </c>
      <c r="P104" s="14">
        <v>84.24</v>
      </c>
      <c r="Q104" s="14">
        <v>0.04</v>
      </c>
      <c r="R104" s="14">
        <v>0</v>
      </c>
      <c r="S104" s="14">
        <v>0</v>
      </c>
      <c r="T104" s="14">
        <v>0</v>
      </c>
      <c r="U104" s="14">
        <v>0</v>
      </c>
      <c r="V104" s="14">
        <v>281.57</v>
      </c>
      <c r="W104" s="14">
        <v>1437.6</v>
      </c>
    </row>
    <row r="105" spans="1:23">
      <c r="A105" s="2" t="s">
        <v>213</v>
      </c>
      <c r="B105" s="1" t="s">
        <v>214</v>
      </c>
      <c r="C105" s="14">
        <v>537.54</v>
      </c>
      <c r="D105" s="14">
        <v>89.59</v>
      </c>
      <c r="E105" s="14">
        <v>0</v>
      </c>
      <c r="F105" s="14">
        <v>3401.2</v>
      </c>
      <c r="G105" s="14">
        <v>0</v>
      </c>
      <c r="H105" s="14">
        <v>4028.33</v>
      </c>
      <c r="I105" s="14">
        <v>0</v>
      </c>
      <c r="J105" s="14">
        <v>0</v>
      </c>
      <c r="K105" s="14">
        <v>0</v>
      </c>
      <c r="L105" s="14">
        <v>605.05999999999995</v>
      </c>
      <c r="M105" s="14">
        <v>120.69</v>
      </c>
      <c r="N105" s="14">
        <v>40.28</v>
      </c>
      <c r="O105" s="14">
        <v>0</v>
      </c>
      <c r="P105" s="14">
        <v>197.39</v>
      </c>
      <c r="Q105" s="15">
        <v>-0.11</v>
      </c>
      <c r="R105" s="14">
        <v>0</v>
      </c>
      <c r="S105" s="14">
        <v>343.11</v>
      </c>
      <c r="T105" s="14">
        <v>200</v>
      </c>
      <c r="U105" s="14">
        <v>216.71</v>
      </c>
      <c r="V105" s="14">
        <v>1723.13</v>
      </c>
      <c r="W105" s="14">
        <v>2305.1999999999998</v>
      </c>
    </row>
    <row r="106" spans="1:23">
      <c r="A106" s="2" t="s">
        <v>215</v>
      </c>
      <c r="B106" s="1" t="s">
        <v>216</v>
      </c>
      <c r="C106" s="14">
        <v>633.6</v>
      </c>
      <c r="D106" s="14">
        <v>105.6</v>
      </c>
      <c r="E106" s="14">
        <v>0</v>
      </c>
      <c r="F106" s="14">
        <v>2845.64</v>
      </c>
      <c r="G106" s="14">
        <v>0</v>
      </c>
      <c r="H106" s="14">
        <v>3584.84</v>
      </c>
      <c r="I106" s="14">
        <v>442.08</v>
      </c>
      <c r="J106" s="14">
        <v>0</v>
      </c>
      <c r="K106" s="14">
        <v>0</v>
      </c>
      <c r="L106" s="14">
        <v>510.33</v>
      </c>
      <c r="M106" s="14">
        <v>85.57</v>
      </c>
      <c r="N106" s="14">
        <v>0</v>
      </c>
      <c r="O106" s="14">
        <v>0</v>
      </c>
      <c r="P106" s="14">
        <v>0</v>
      </c>
      <c r="Q106" s="15">
        <v>-0.14000000000000001</v>
      </c>
      <c r="R106" s="14">
        <v>0</v>
      </c>
      <c r="S106" s="14">
        <v>0</v>
      </c>
      <c r="T106" s="14">
        <v>200</v>
      </c>
      <c r="U106" s="14">
        <v>0</v>
      </c>
      <c r="V106" s="14">
        <v>1237.8399999999999</v>
      </c>
      <c r="W106" s="14">
        <v>2347</v>
      </c>
    </row>
    <row r="107" spans="1:23">
      <c r="A107" s="2" t="s">
        <v>217</v>
      </c>
      <c r="B107" s="1" t="s">
        <v>218</v>
      </c>
      <c r="C107" s="14">
        <v>480.24</v>
      </c>
      <c r="D107" s="14">
        <v>80.040000000000006</v>
      </c>
      <c r="E107" s="14">
        <v>0</v>
      </c>
      <c r="F107" s="14">
        <v>4799.6899999999996</v>
      </c>
      <c r="G107" s="14">
        <v>0</v>
      </c>
      <c r="H107" s="14">
        <v>5359.97</v>
      </c>
      <c r="I107" s="14">
        <v>0</v>
      </c>
      <c r="J107" s="14">
        <v>0</v>
      </c>
      <c r="K107" s="14">
        <v>0</v>
      </c>
      <c r="L107" s="14">
        <v>901.97</v>
      </c>
      <c r="M107" s="14">
        <v>119.74</v>
      </c>
      <c r="N107" s="14">
        <v>0</v>
      </c>
      <c r="O107" s="14">
        <v>0</v>
      </c>
      <c r="P107" s="14">
        <v>0</v>
      </c>
      <c r="Q107" s="14">
        <v>0.06</v>
      </c>
      <c r="R107" s="14">
        <v>0</v>
      </c>
      <c r="S107" s="14">
        <v>0</v>
      </c>
      <c r="T107" s="14">
        <v>0</v>
      </c>
      <c r="U107" s="14">
        <v>0</v>
      </c>
      <c r="V107" s="14">
        <v>1021.77</v>
      </c>
      <c r="W107" s="14">
        <v>4338.2</v>
      </c>
    </row>
    <row r="108" spans="1:23">
      <c r="A108" s="2" t="s">
        <v>219</v>
      </c>
      <c r="B108" s="1" t="s">
        <v>220</v>
      </c>
      <c r="C108" s="14">
        <v>1028.58</v>
      </c>
      <c r="D108" s="14">
        <v>171.43</v>
      </c>
      <c r="E108" s="14">
        <v>0</v>
      </c>
      <c r="F108" s="14">
        <v>0</v>
      </c>
      <c r="G108" s="14">
        <v>0</v>
      </c>
      <c r="H108" s="14">
        <v>1200.01</v>
      </c>
      <c r="I108" s="14">
        <v>0</v>
      </c>
      <c r="J108" s="14">
        <v>0</v>
      </c>
      <c r="K108" s="14">
        <v>0</v>
      </c>
      <c r="L108" s="14">
        <v>7.2</v>
      </c>
      <c r="M108" s="14">
        <v>29.79</v>
      </c>
      <c r="N108" s="14">
        <v>0</v>
      </c>
      <c r="O108" s="14">
        <v>0</v>
      </c>
      <c r="P108" s="14">
        <v>0</v>
      </c>
      <c r="Q108" s="14">
        <v>0.02</v>
      </c>
      <c r="R108" s="14">
        <v>0</v>
      </c>
      <c r="S108" s="14">
        <v>0</v>
      </c>
      <c r="T108" s="14">
        <v>0</v>
      </c>
      <c r="U108" s="14">
        <v>0</v>
      </c>
      <c r="V108" s="14">
        <v>37.01</v>
      </c>
      <c r="W108" s="14">
        <v>1163</v>
      </c>
    </row>
    <row r="109" spans="1:23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0</v>
      </c>
      <c r="F109" s="14">
        <v>768.58</v>
      </c>
      <c r="G109" s="14">
        <v>0</v>
      </c>
      <c r="H109" s="14">
        <v>1328.86</v>
      </c>
      <c r="I109" s="14">
        <v>0</v>
      </c>
      <c r="J109" s="14">
        <v>0</v>
      </c>
      <c r="K109" s="14">
        <v>0</v>
      </c>
      <c r="L109" s="14">
        <v>28.19</v>
      </c>
      <c r="M109" s="14">
        <v>27.21</v>
      </c>
      <c r="N109" s="14">
        <v>13.29</v>
      </c>
      <c r="O109" s="14">
        <v>0</v>
      </c>
      <c r="P109" s="14">
        <v>65.11</v>
      </c>
      <c r="Q109" s="15">
        <v>-0.14000000000000001</v>
      </c>
      <c r="R109" s="14">
        <v>0</v>
      </c>
      <c r="S109" s="14">
        <v>0</v>
      </c>
      <c r="T109" s="14">
        <v>0</v>
      </c>
      <c r="U109" s="14">
        <v>0</v>
      </c>
      <c r="V109" s="14">
        <v>133.66</v>
      </c>
      <c r="W109" s="14">
        <v>1195.2</v>
      </c>
    </row>
    <row r="110" spans="1:23">
      <c r="A110" s="2" t="s">
        <v>223</v>
      </c>
      <c r="B110" s="1" t="s">
        <v>224</v>
      </c>
      <c r="C110" s="14">
        <v>537.54</v>
      </c>
      <c r="D110" s="14">
        <v>89.59</v>
      </c>
      <c r="E110" s="14">
        <v>0</v>
      </c>
      <c r="F110" s="14">
        <v>5271.03</v>
      </c>
      <c r="G110" s="14">
        <v>0</v>
      </c>
      <c r="H110" s="14">
        <v>5898.16</v>
      </c>
      <c r="I110" s="14">
        <v>0</v>
      </c>
      <c r="J110" s="14">
        <v>0</v>
      </c>
      <c r="K110" s="14">
        <v>0</v>
      </c>
      <c r="L110" s="14">
        <v>1028.55</v>
      </c>
      <c r="M110" s="14">
        <v>127.62</v>
      </c>
      <c r="N110" s="14">
        <v>58.98</v>
      </c>
      <c r="O110" s="14">
        <v>0</v>
      </c>
      <c r="P110" s="14">
        <v>289.01</v>
      </c>
      <c r="Q110" s="14">
        <v>0.05</v>
      </c>
      <c r="R110" s="14">
        <v>0</v>
      </c>
      <c r="S110" s="14">
        <v>0</v>
      </c>
      <c r="T110" s="14">
        <v>150</v>
      </c>
      <c r="U110" s="14">
        <v>587.75</v>
      </c>
      <c r="V110" s="14">
        <v>2241.96</v>
      </c>
      <c r="W110" s="14">
        <v>3656.2</v>
      </c>
    </row>
    <row r="111" spans="1:23">
      <c r="A111" s="2" t="s">
        <v>225</v>
      </c>
      <c r="B111" s="1" t="s">
        <v>226</v>
      </c>
      <c r="C111" s="14">
        <v>480.24</v>
      </c>
      <c r="D111" s="14">
        <v>80.040000000000006</v>
      </c>
      <c r="E111" s="14">
        <v>0</v>
      </c>
      <c r="F111" s="14">
        <v>178.62</v>
      </c>
      <c r="G111" s="14">
        <v>0</v>
      </c>
      <c r="H111" s="14">
        <v>738.9</v>
      </c>
      <c r="I111" s="14">
        <v>0</v>
      </c>
      <c r="J111" s="14">
        <v>0</v>
      </c>
      <c r="K111" s="15">
        <v>-51.46</v>
      </c>
      <c r="L111" s="14">
        <v>0</v>
      </c>
      <c r="M111" s="14">
        <v>21.8</v>
      </c>
      <c r="N111" s="14">
        <v>7.39</v>
      </c>
      <c r="O111" s="14">
        <v>0</v>
      </c>
      <c r="P111" s="14">
        <v>36.21</v>
      </c>
      <c r="Q111" s="15">
        <v>-0.04</v>
      </c>
      <c r="R111" s="14">
        <v>0</v>
      </c>
      <c r="S111" s="14">
        <v>0</v>
      </c>
      <c r="T111" s="14">
        <v>0</v>
      </c>
      <c r="U111" s="14">
        <v>0</v>
      </c>
      <c r="V111" s="14">
        <v>13.9</v>
      </c>
      <c r="W111" s="14">
        <v>725</v>
      </c>
    </row>
    <row r="112" spans="1:23">
      <c r="A112" s="2" t="s">
        <v>227</v>
      </c>
      <c r="B112" s="1" t="s">
        <v>228</v>
      </c>
      <c r="C112" s="14">
        <v>633.6</v>
      </c>
      <c r="D112" s="14">
        <v>105.6</v>
      </c>
      <c r="E112" s="14">
        <v>0</v>
      </c>
      <c r="F112" s="14">
        <v>2522.5700000000002</v>
      </c>
      <c r="G112" s="14">
        <v>0</v>
      </c>
      <c r="H112" s="14">
        <v>3261.77</v>
      </c>
      <c r="I112" s="14">
        <v>0</v>
      </c>
      <c r="J112" s="14">
        <v>0</v>
      </c>
      <c r="K112" s="14">
        <v>0</v>
      </c>
      <c r="L112" s="14">
        <v>441.32</v>
      </c>
      <c r="M112" s="14">
        <v>77.180000000000007</v>
      </c>
      <c r="N112" s="14">
        <v>0</v>
      </c>
      <c r="O112" s="14">
        <v>0</v>
      </c>
      <c r="P112" s="14">
        <v>0</v>
      </c>
      <c r="Q112" s="15">
        <v>-0.13</v>
      </c>
      <c r="R112" s="14">
        <v>0</v>
      </c>
      <c r="S112" s="14">
        <v>0</v>
      </c>
      <c r="T112" s="14">
        <v>0</v>
      </c>
      <c r="U112" s="14">
        <v>0</v>
      </c>
      <c r="V112" s="14">
        <v>518.37</v>
      </c>
      <c r="W112" s="14">
        <v>2743.4</v>
      </c>
    </row>
    <row r="113" spans="1:23">
      <c r="A113" s="2" t="s">
        <v>229</v>
      </c>
      <c r="B113" s="1" t="s">
        <v>230</v>
      </c>
      <c r="C113" s="14">
        <v>633.6</v>
      </c>
      <c r="D113" s="14">
        <v>105.6</v>
      </c>
      <c r="E113" s="14">
        <v>0</v>
      </c>
      <c r="F113" s="14">
        <v>5716.41</v>
      </c>
      <c r="G113" s="14">
        <v>0</v>
      </c>
      <c r="H113" s="14">
        <v>6455.61</v>
      </c>
      <c r="I113" s="14">
        <v>0</v>
      </c>
      <c r="J113" s="14">
        <v>0</v>
      </c>
      <c r="K113" s="14">
        <v>0</v>
      </c>
      <c r="L113" s="14">
        <v>1159.67</v>
      </c>
      <c r="M113" s="14">
        <v>158.69999999999999</v>
      </c>
      <c r="N113" s="14">
        <v>0</v>
      </c>
      <c r="O113" s="14">
        <v>0</v>
      </c>
      <c r="P113" s="14">
        <v>0</v>
      </c>
      <c r="Q113" s="14">
        <v>0.04</v>
      </c>
      <c r="R113" s="14">
        <v>0</v>
      </c>
      <c r="S113" s="14">
        <v>0</v>
      </c>
      <c r="T113" s="14">
        <v>500</v>
      </c>
      <c r="U113" s="14">
        <v>0</v>
      </c>
      <c r="V113" s="14">
        <v>1818.41</v>
      </c>
      <c r="W113" s="14">
        <v>4637.2</v>
      </c>
    </row>
    <row r="114" spans="1:23" s="7" customFormat="1">
      <c r="A114" s="17" t="s">
        <v>138</v>
      </c>
      <c r="C114" s="7" t="s">
        <v>139</v>
      </c>
      <c r="D114" s="7" t="s">
        <v>139</v>
      </c>
      <c r="E114" s="7" t="s">
        <v>139</v>
      </c>
      <c r="F114" s="7" t="s">
        <v>139</v>
      </c>
      <c r="G114" s="7" t="s">
        <v>139</v>
      </c>
      <c r="H114" s="7" t="s">
        <v>139</v>
      </c>
      <c r="I114" s="7" t="s">
        <v>139</v>
      </c>
      <c r="J114" s="7" t="s">
        <v>139</v>
      </c>
      <c r="K114" s="7" t="s">
        <v>139</v>
      </c>
      <c r="L114" s="7" t="s">
        <v>139</v>
      </c>
      <c r="M114" s="7" t="s">
        <v>139</v>
      </c>
      <c r="N114" s="7" t="s">
        <v>139</v>
      </c>
      <c r="O114" s="7" t="s">
        <v>139</v>
      </c>
      <c r="P114" s="7" t="s">
        <v>139</v>
      </c>
      <c r="Q114" s="7" t="s">
        <v>139</v>
      </c>
      <c r="R114" s="7" t="s">
        <v>139</v>
      </c>
      <c r="S114" s="7" t="s">
        <v>139</v>
      </c>
      <c r="T114" s="7" t="s">
        <v>139</v>
      </c>
      <c r="U114" s="7" t="s">
        <v>139</v>
      </c>
      <c r="V114" s="7" t="s">
        <v>139</v>
      </c>
      <c r="W114" s="7" t="s">
        <v>139</v>
      </c>
    </row>
    <row r="115" spans="1:23">
      <c r="C115" s="19">
        <v>25678.35</v>
      </c>
      <c r="D115" s="19">
        <v>4297.32</v>
      </c>
      <c r="E115" s="19">
        <v>0</v>
      </c>
      <c r="F115" s="19">
        <v>110898.52</v>
      </c>
      <c r="G115" s="19">
        <v>1791.15</v>
      </c>
      <c r="H115" s="19">
        <v>142665.34</v>
      </c>
      <c r="I115" s="19">
        <v>442.08</v>
      </c>
      <c r="J115" s="19">
        <v>665.16</v>
      </c>
      <c r="K115" s="20">
        <v>-83.2</v>
      </c>
      <c r="L115" s="19">
        <v>19370.54</v>
      </c>
      <c r="M115" s="19">
        <v>3287.27</v>
      </c>
      <c r="N115" s="19">
        <v>686.43</v>
      </c>
      <c r="O115" s="19">
        <v>0</v>
      </c>
      <c r="P115" s="19">
        <v>3363.54</v>
      </c>
      <c r="Q115" s="20">
        <v>-0.61</v>
      </c>
      <c r="R115" s="19">
        <v>0</v>
      </c>
      <c r="S115" s="19">
        <v>343.11</v>
      </c>
      <c r="T115" s="19">
        <v>4500</v>
      </c>
      <c r="U115" s="19">
        <v>2306.42</v>
      </c>
      <c r="V115" s="19">
        <v>34880.74</v>
      </c>
      <c r="W115" s="19">
        <v>107784.6</v>
      </c>
    </row>
    <row r="117" spans="1:23" s="7" customFormat="1">
      <c r="A117" s="16"/>
      <c r="C117" s="7" t="s">
        <v>231</v>
      </c>
      <c r="D117" s="7" t="s">
        <v>231</v>
      </c>
      <c r="E117" s="7" t="s">
        <v>231</v>
      </c>
      <c r="F117" s="7" t="s">
        <v>231</v>
      </c>
      <c r="G117" s="7" t="s">
        <v>231</v>
      </c>
      <c r="H117" s="7" t="s">
        <v>231</v>
      </c>
      <c r="I117" s="7" t="s">
        <v>231</v>
      </c>
      <c r="J117" s="7" t="s">
        <v>231</v>
      </c>
      <c r="K117" s="7" t="s">
        <v>231</v>
      </c>
      <c r="L117" s="7" t="s">
        <v>231</v>
      </c>
      <c r="M117" s="7" t="s">
        <v>231</v>
      </c>
      <c r="N117" s="7" t="s">
        <v>231</v>
      </c>
      <c r="O117" s="7" t="s">
        <v>231</v>
      </c>
      <c r="P117" s="7" t="s">
        <v>231</v>
      </c>
      <c r="Q117" s="7" t="s">
        <v>231</v>
      </c>
      <c r="R117" s="7" t="s">
        <v>231</v>
      </c>
      <c r="S117" s="7" t="s">
        <v>231</v>
      </c>
      <c r="T117" s="7" t="s">
        <v>231</v>
      </c>
      <c r="U117" s="7" t="s">
        <v>231</v>
      </c>
      <c r="V117" s="7" t="s">
        <v>231</v>
      </c>
      <c r="W117" s="7" t="s">
        <v>231</v>
      </c>
    </row>
    <row r="118" spans="1:23">
      <c r="A118" s="17" t="s">
        <v>232</v>
      </c>
      <c r="B118" s="1" t="s">
        <v>233</v>
      </c>
      <c r="C118" s="19">
        <v>90083.27</v>
      </c>
      <c r="D118" s="19">
        <v>15031.44</v>
      </c>
      <c r="E118" s="19">
        <v>2403</v>
      </c>
      <c r="F118" s="19">
        <v>206935.12</v>
      </c>
      <c r="G118" s="19">
        <v>1962.27</v>
      </c>
      <c r="H118" s="19">
        <v>316415.09999999998</v>
      </c>
      <c r="I118" s="19">
        <v>4299.43</v>
      </c>
      <c r="J118" s="19">
        <v>3123</v>
      </c>
      <c r="K118" s="20">
        <v>-426.36</v>
      </c>
      <c r="L118" s="19">
        <v>45610.52</v>
      </c>
      <c r="M118" s="19">
        <v>8607.77</v>
      </c>
      <c r="N118" s="19">
        <v>686.43</v>
      </c>
      <c r="O118" s="19">
        <v>10339.58</v>
      </c>
      <c r="P118" s="19">
        <v>3363.54</v>
      </c>
      <c r="Q118" s="20">
        <v>-0.08</v>
      </c>
      <c r="R118" s="19">
        <v>1314.37</v>
      </c>
      <c r="S118" s="19">
        <v>343.11</v>
      </c>
      <c r="T118" s="19">
        <v>5800</v>
      </c>
      <c r="U118" s="19">
        <v>3547.79</v>
      </c>
      <c r="V118" s="19">
        <v>86609.1</v>
      </c>
      <c r="W118" s="19">
        <v>229806</v>
      </c>
    </row>
    <row r="120" spans="1:23">
      <c r="C120" s="1" t="s">
        <v>233</v>
      </c>
      <c r="D120" s="1" t="s">
        <v>233</v>
      </c>
      <c r="E120" s="1" t="s">
        <v>233</v>
      </c>
      <c r="F120" s="1" t="s">
        <v>233</v>
      </c>
      <c r="G120" s="1" t="s">
        <v>233</v>
      </c>
      <c r="H120" s="1" t="s">
        <v>233</v>
      </c>
      <c r="I120" s="1" t="s">
        <v>233</v>
      </c>
      <c r="J120" s="1" t="s">
        <v>233</v>
      </c>
      <c r="K120" s="1" t="s">
        <v>233</v>
      </c>
      <c r="L120" s="1" t="s">
        <v>233</v>
      </c>
      <c r="M120" s="1" t="s">
        <v>233</v>
      </c>
      <c r="N120" s="1" t="s">
        <v>233</v>
      </c>
      <c r="O120" s="1" t="s">
        <v>233</v>
      </c>
      <c r="P120" s="1" t="s">
        <v>233</v>
      </c>
      <c r="Q120" s="1" t="s">
        <v>233</v>
      </c>
      <c r="R120" s="1" t="s">
        <v>233</v>
      </c>
      <c r="S120" s="1" t="s">
        <v>233</v>
      </c>
      <c r="T120" s="1" t="s">
        <v>233</v>
      </c>
      <c r="U120" s="1" t="s">
        <v>233</v>
      </c>
      <c r="V120" s="1" t="s">
        <v>233</v>
      </c>
      <c r="W120" s="1" t="s">
        <v>233</v>
      </c>
    </row>
    <row r="121" spans="1:23">
      <c r="A121" s="2" t="s">
        <v>233</v>
      </c>
      <c r="B121" s="1" t="s">
        <v>233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6"/>
  <sheetViews>
    <sheetView workbookViewId="0">
      <selection activeCell="E13" sqref="E13"/>
    </sheetView>
  </sheetViews>
  <sheetFormatPr baseColWidth="10" defaultRowHeight="15"/>
  <cols>
    <col min="2" max="2" width="16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234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235</v>
      </c>
      <c r="B8" s="34" t="s">
        <v>236</v>
      </c>
      <c r="C8" s="34" t="s">
        <v>237</v>
      </c>
      <c r="D8" s="35" t="s">
        <v>238</v>
      </c>
      <c r="E8" s="34" t="s">
        <v>239</v>
      </c>
      <c r="F8" s="33"/>
      <c r="G8" s="33"/>
      <c r="H8" s="33"/>
      <c r="I8" s="33"/>
      <c r="J8" s="33"/>
    </row>
    <row r="9" spans="1:10">
      <c r="A9" s="27" t="s">
        <v>132</v>
      </c>
      <c r="B9" s="27"/>
      <c r="C9" s="27" t="s">
        <v>240</v>
      </c>
      <c r="D9" s="27">
        <v>1968.8000000000002</v>
      </c>
      <c r="E9" s="27" t="s">
        <v>133</v>
      </c>
      <c r="F9" s="27"/>
      <c r="G9" s="27"/>
      <c r="H9" s="27"/>
      <c r="I9" s="27"/>
      <c r="J9" s="27"/>
    </row>
    <row r="10" spans="1:10">
      <c r="A10" s="27" t="s">
        <v>163</v>
      </c>
      <c r="B10" s="27"/>
      <c r="C10" s="27" t="s">
        <v>240</v>
      </c>
      <c r="D10" s="27">
        <v>964.2</v>
      </c>
      <c r="E10" s="27" t="s">
        <v>164</v>
      </c>
      <c r="F10" s="27"/>
      <c r="G10" s="27"/>
      <c r="H10" s="27"/>
      <c r="I10" s="27"/>
      <c r="J10" s="27"/>
    </row>
    <row r="11" spans="1:10">
      <c r="A11" s="27" t="s">
        <v>165</v>
      </c>
      <c r="B11" s="27"/>
      <c r="C11" s="27" t="s">
        <v>240</v>
      </c>
      <c r="D11" s="27">
        <v>985.40000000000009</v>
      </c>
      <c r="E11" s="27" t="s">
        <v>166</v>
      </c>
      <c r="F11" s="27"/>
      <c r="G11" s="27"/>
      <c r="H11" s="27"/>
      <c r="I11" s="27"/>
      <c r="J11" s="27"/>
    </row>
    <row r="12" spans="1:10">
      <c r="A12" s="27" t="s">
        <v>145</v>
      </c>
      <c r="B12" s="27"/>
      <c r="C12" s="27" t="s">
        <v>240</v>
      </c>
      <c r="D12" s="27">
        <v>3097</v>
      </c>
      <c r="E12" s="27" t="s">
        <v>146</v>
      </c>
      <c r="F12" s="27"/>
      <c r="G12" s="27"/>
      <c r="H12" s="27"/>
      <c r="I12" s="27"/>
      <c r="J12" s="27"/>
    </row>
    <row r="13" spans="1:10">
      <c r="A13" s="27"/>
      <c r="B13" s="27" t="s">
        <v>241</v>
      </c>
      <c r="C13" s="27"/>
      <c r="D13" s="36">
        <v>7015.4</v>
      </c>
      <c r="E13" s="27" t="s">
        <v>242</v>
      </c>
      <c r="F13" s="27"/>
      <c r="G13" s="27"/>
      <c r="H13" s="27"/>
      <c r="I13" s="27"/>
      <c r="J13" s="27"/>
    </row>
    <row r="15" spans="1:10">
      <c r="A15" s="27" t="s">
        <v>141</v>
      </c>
      <c r="B15" s="27">
        <v>56708845760</v>
      </c>
      <c r="C15" s="27" t="s">
        <v>243</v>
      </c>
      <c r="D15" s="27">
        <v>2700.4</v>
      </c>
      <c r="E15" s="27" t="s">
        <v>142</v>
      </c>
      <c r="F15" s="27"/>
      <c r="G15" s="27"/>
      <c r="H15" s="27"/>
      <c r="I15" s="27"/>
      <c r="J15" s="27"/>
    </row>
    <row r="16" spans="1:10">
      <c r="A16" s="27" t="s">
        <v>143</v>
      </c>
      <c r="B16" s="27">
        <v>56708845774</v>
      </c>
      <c r="C16" s="27" t="s">
        <v>243</v>
      </c>
      <c r="D16" s="27">
        <v>4371.6000000000004</v>
      </c>
      <c r="E16" s="27" t="s">
        <v>144</v>
      </c>
      <c r="F16" s="27"/>
      <c r="G16" s="27"/>
      <c r="H16" s="27"/>
      <c r="I16" s="27"/>
      <c r="J16" s="27"/>
    </row>
    <row r="17" spans="1:5">
      <c r="A17" s="27">
        <v>16</v>
      </c>
      <c r="B17" s="27">
        <v>56708881292</v>
      </c>
      <c r="C17" s="27" t="s">
        <v>243</v>
      </c>
      <c r="D17" s="27">
        <v>11867.400000000001</v>
      </c>
      <c r="E17" s="27" t="s">
        <v>39</v>
      </c>
    </row>
    <row r="18" spans="1:5">
      <c r="A18" s="27" t="s">
        <v>151</v>
      </c>
      <c r="B18" s="27">
        <v>56708845791</v>
      </c>
      <c r="C18" s="27" t="s">
        <v>243</v>
      </c>
      <c r="D18" s="27">
        <v>2400.2000000000003</v>
      </c>
      <c r="E18" s="27" t="s">
        <v>152</v>
      </c>
    </row>
    <row r="19" spans="1:5">
      <c r="A19" s="27">
        <v>18</v>
      </c>
      <c r="B19" s="27">
        <v>56708881349</v>
      </c>
      <c r="C19" s="27" t="s">
        <v>243</v>
      </c>
      <c r="D19" s="27">
        <v>6631.2000000000007</v>
      </c>
      <c r="E19" s="27" t="s">
        <v>47</v>
      </c>
    </row>
    <row r="20" spans="1:5">
      <c r="A20" s="27" t="s">
        <v>157</v>
      </c>
      <c r="B20" s="27">
        <v>56708845820</v>
      </c>
      <c r="C20" s="27" t="s">
        <v>243</v>
      </c>
      <c r="D20" s="27">
        <v>1482.4</v>
      </c>
      <c r="E20" s="27" t="s">
        <v>158</v>
      </c>
    </row>
    <row r="21" spans="1:5">
      <c r="A21" s="27" t="s">
        <v>159</v>
      </c>
      <c r="B21" s="27">
        <v>56708845834</v>
      </c>
      <c r="C21" s="27" t="s">
        <v>243</v>
      </c>
      <c r="D21" s="27">
        <v>2716</v>
      </c>
      <c r="E21" s="27" t="s">
        <v>160</v>
      </c>
    </row>
    <row r="22" spans="1:5">
      <c r="A22" s="27" t="s">
        <v>72</v>
      </c>
      <c r="B22" s="27">
        <v>56708881457</v>
      </c>
      <c r="C22" s="27" t="s">
        <v>243</v>
      </c>
      <c r="D22" s="27">
        <v>965.80000000000007</v>
      </c>
      <c r="E22" s="27" t="s">
        <v>73</v>
      </c>
    </row>
    <row r="23" spans="1:5">
      <c r="A23" s="27" t="s">
        <v>74</v>
      </c>
      <c r="B23" s="27">
        <v>56708845038</v>
      </c>
      <c r="C23" s="27" t="s">
        <v>243</v>
      </c>
      <c r="D23" s="27">
        <v>4735.6000000000004</v>
      </c>
      <c r="E23" s="27" t="s">
        <v>75</v>
      </c>
    </row>
    <row r="24" spans="1:5">
      <c r="A24" s="27" t="s">
        <v>177</v>
      </c>
      <c r="B24" s="27">
        <v>56708881915</v>
      </c>
      <c r="C24" s="27" t="s">
        <v>243</v>
      </c>
      <c r="D24" s="27">
        <v>2230.4</v>
      </c>
      <c r="E24" s="27" t="s">
        <v>178</v>
      </c>
    </row>
    <row r="25" spans="1:5">
      <c r="A25" s="27" t="s">
        <v>181</v>
      </c>
      <c r="B25" s="27">
        <v>56708845865</v>
      </c>
      <c r="C25" s="27" t="s">
        <v>243</v>
      </c>
      <c r="D25" s="27">
        <v>1938</v>
      </c>
      <c r="E25" s="27" t="s">
        <v>182</v>
      </c>
    </row>
    <row r="26" spans="1:5">
      <c r="A26" s="27" t="s">
        <v>183</v>
      </c>
      <c r="B26" s="27">
        <v>56708845879</v>
      </c>
      <c r="C26" s="27" t="s">
        <v>243</v>
      </c>
      <c r="D26" s="27">
        <v>3279.6000000000004</v>
      </c>
      <c r="E26" s="27" t="s">
        <v>184</v>
      </c>
    </row>
    <row r="27" spans="1:5">
      <c r="A27" s="27">
        <v>30</v>
      </c>
      <c r="B27" s="27">
        <v>56708881503</v>
      </c>
      <c r="C27" s="27" t="s">
        <v>243</v>
      </c>
      <c r="D27" s="27">
        <v>3483.6000000000004</v>
      </c>
      <c r="E27" s="27" t="s">
        <v>83</v>
      </c>
    </row>
    <row r="28" spans="1:5">
      <c r="A28" s="27" t="s">
        <v>193</v>
      </c>
      <c r="B28" s="27">
        <v>56708845911</v>
      </c>
      <c r="C28" s="27" t="s">
        <v>243</v>
      </c>
      <c r="D28" s="27">
        <v>1976</v>
      </c>
      <c r="E28" s="27" t="s">
        <v>194</v>
      </c>
    </row>
    <row r="29" spans="1:5">
      <c r="A29" s="27" t="s">
        <v>205</v>
      </c>
      <c r="B29" s="27">
        <v>56708881946</v>
      </c>
      <c r="C29" s="27" t="s">
        <v>243</v>
      </c>
      <c r="D29" s="27">
        <v>2956.2000000000003</v>
      </c>
      <c r="E29" s="27" t="s">
        <v>206</v>
      </c>
    </row>
    <row r="30" spans="1:5">
      <c r="A30" s="27" t="s">
        <v>114</v>
      </c>
      <c r="B30" s="27">
        <v>56708881596</v>
      </c>
      <c r="C30" s="27" t="s">
        <v>243</v>
      </c>
      <c r="D30" s="27">
        <v>2794</v>
      </c>
      <c r="E30" s="27" t="s">
        <v>115</v>
      </c>
    </row>
    <row r="31" spans="1:5">
      <c r="A31" s="27" t="s">
        <v>213</v>
      </c>
      <c r="B31" s="27">
        <v>56708881963</v>
      </c>
      <c r="C31" s="27" t="s">
        <v>243</v>
      </c>
      <c r="D31" s="27">
        <v>2305.2000000000003</v>
      </c>
      <c r="E31" s="27" t="s">
        <v>214</v>
      </c>
    </row>
    <row r="32" spans="1:5">
      <c r="A32" s="27" t="s">
        <v>223</v>
      </c>
      <c r="B32" s="27">
        <v>60589747903</v>
      </c>
      <c r="C32" s="27" t="s">
        <v>243</v>
      </c>
      <c r="D32" s="27">
        <v>3656.2000000000003</v>
      </c>
      <c r="E32" s="27" t="s">
        <v>224</v>
      </c>
    </row>
    <row r="33" spans="1:5">
      <c r="A33" s="27" t="s">
        <v>229</v>
      </c>
      <c r="B33" s="27">
        <v>56708846050</v>
      </c>
      <c r="C33" s="27" t="s">
        <v>243</v>
      </c>
      <c r="D33" s="27">
        <v>4637.2</v>
      </c>
      <c r="E33" s="27" t="s">
        <v>230</v>
      </c>
    </row>
    <row r="34" spans="1:5">
      <c r="A34" s="27" t="s">
        <v>215</v>
      </c>
      <c r="B34" s="27">
        <v>56708845990</v>
      </c>
      <c r="C34" s="27" t="s">
        <v>243</v>
      </c>
      <c r="D34" s="27">
        <v>2347</v>
      </c>
      <c r="E34" s="27" t="s">
        <v>216</v>
      </c>
    </row>
    <row r="35" spans="1:5">
      <c r="A35" s="27" t="s">
        <v>211</v>
      </c>
      <c r="B35" s="27">
        <v>56708845973</v>
      </c>
      <c r="C35" s="27" t="s">
        <v>243</v>
      </c>
      <c r="D35" s="27">
        <v>1437.6000000000001</v>
      </c>
      <c r="E35" s="27" t="s">
        <v>212</v>
      </c>
    </row>
    <row r="36" spans="1:5">
      <c r="A36" s="27" t="s">
        <v>147</v>
      </c>
      <c r="B36" s="27">
        <v>56708845788</v>
      </c>
      <c r="C36" s="27" t="s">
        <v>243</v>
      </c>
      <c r="D36" s="27">
        <v>1818</v>
      </c>
      <c r="E36" s="27" t="s">
        <v>148</v>
      </c>
    </row>
    <row r="37" spans="1:5">
      <c r="A37" s="27" t="s">
        <v>42</v>
      </c>
      <c r="B37" s="27">
        <v>56708844916</v>
      </c>
      <c r="C37" s="27" t="s">
        <v>243</v>
      </c>
      <c r="D37" s="27">
        <v>838.40000000000009</v>
      </c>
      <c r="E37" s="27" t="s">
        <v>43</v>
      </c>
    </row>
    <row r="38" spans="1:5">
      <c r="A38" s="27" t="s">
        <v>195</v>
      </c>
      <c r="B38" s="27">
        <v>56708845925</v>
      </c>
      <c r="C38" s="27" t="s">
        <v>243</v>
      </c>
      <c r="D38" s="27">
        <v>2185.2000000000003</v>
      </c>
      <c r="E38" s="27" t="s">
        <v>196</v>
      </c>
    </row>
    <row r="39" spans="1:5">
      <c r="A39" s="27" t="s">
        <v>175</v>
      </c>
      <c r="B39" s="27">
        <v>56708845851</v>
      </c>
      <c r="C39" s="27" t="s">
        <v>243</v>
      </c>
      <c r="D39" s="27">
        <v>1822.8000000000002</v>
      </c>
      <c r="E39" s="27" t="s">
        <v>176</v>
      </c>
    </row>
    <row r="40" spans="1:5">
      <c r="A40" s="27" t="s">
        <v>32</v>
      </c>
      <c r="B40" s="27">
        <v>56708844887</v>
      </c>
      <c r="C40" s="27" t="s">
        <v>243</v>
      </c>
      <c r="D40" s="27">
        <v>3440.6000000000004</v>
      </c>
      <c r="E40" s="27" t="s">
        <v>33</v>
      </c>
    </row>
    <row r="41" spans="1:5">
      <c r="A41" s="27" t="s">
        <v>112</v>
      </c>
      <c r="B41" s="27">
        <v>56708845254</v>
      </c>
      <c r="C41" s="27" t="s">
        <v>243</v>
      </c>
      <c r="D41" s="27">
        <v>1670.4</v>
      </c>
      <c r="E41" s="27" t="s">
        <v>113</v>
      </c>
    </row>
    <row r="42" spans="1:5">
      <c r="A42" s="27" t="s">
        <v>197</v>
      </c>
      <c r="B42" s="27">
        <v>56708845939</v>
      </c>
      <c r="C42" s="27" t="s">
        <v>243</v>
      </c>
      <c r="D42" s="27">
        <v>4350.8</v>
      </c>
      <c r="E42" s="27" t="s">
        <v>198</v>
      </c>
    </row>
    <row r="43" spans="1:5">
      <c r="A43" s="27" t="s">
        <v>191</v>
      </c>
      <c r="B43" s="27">
        <v>56708881929</v>
      </c>
      <c r="C43" s="27" t="s">
        <v>243</v>
      </c>
      <c r="D43" s="27">
        <v>3868.4</v>
      </c>
      <c r="E43" s="27" t="s">
        <v>192</v>
      </c>
    </row>
    <row r="44" spans="1:5">
      <c r="A44" s="27" t="s">
        <v>102</v>
      </c>
      <c r="B44" s="27">
        <v>56708845237</v>
      </c>
      <c r="C44" s="27" t="s">
        <v>243</v>
      </c>
      <c r="D44" s="27">
        <v>164</v>
      </c>
      <c r="E44" s="27" t="s">
        <v>103</v>
      </c>
    </row>
    <row r="45" spans="1:5">
      <c r="A45" s="27" t="s">
        <v>50</v>
      </c>
      <c r="B45" s="27">
        <v>56708844950</v>
      </c>
      <c r="C45" s="27" t="s">
        <v>243</v>
      </c>
      <c r="D45" s="27">
        <v>1328.4</v>
      </c>
      <c r="E45" s="27" t="s">
        <v>51</v>
      </c>
    </row>
    <row r="46" spans="1:5">
      <c r="A46" s="27" t="s">
        <v>116</v>
      </c>
      <c r="B46" s="27">
        <v>56708845268</v>
      </c>
      <c r="C46" s="27" t="s">
        <v>243</v>
      </c>
      <c r="D46" s="27">
        <v>1196.8</v>
      </c>
      <c r="E46" s="27" t="s">
        <v>117</v>
      </c>
    </row>
    <row r="47" spans="1:5">
      <c r="A47" s="27" t="s">
        <v>76</v>
      </c>
      <c r="B47" s="27">
        <v>56708881460</v>
      </c>
      <c r="C47" s="27" t="s">
        <v>243</v>
      </c>
      <c r="D47" s="27">
        <v>3056</v>
      </c>
      <c r="E47" s="27" t="s">
        <v>77</v>
      </c>
    </row>
    <row r="48" spans="1:5">
      <c r="A48" s="27" t="s">
        <v>167</v>
      </c>
      <c r="B48" s="27">
        <v>56708881901</v>
      </c>
      <c r="C48" s="27" t="s">
        <v>243</v>
      </c>
      <c r="D48" s="27">
        <v>3323</v>
      </c>
      <c r="E48" s="27" t="s">
        <v>168</v>
      </c>
    </row>
    <row r="49" spans="1:5">
      <c r="A49" s="27" t="s">
        <v>106</v>
      </c>
      <c r="B49" s="27">
        <v>56708845240</v>
      </c>
      <c r="C49" s="27" t="s">
        <v>243</v>
      </c>
      <c r="D49" s="27">
        <v>1656.4</v>
      </c>
      <c r="E49" s="27" t="s">
        <v>107</v>
      </c>
    </row>
    <row r="50" spans="1:5">
      <c r="A50" s="27" t="s">
        <v>48</v>
      </c>
      <c r="B50" s="27">
        <v>56708844947</v>
      </c>
      <c r="C50" s="27" t="s">
        <v>243</v>
      </c>
      <c r="D50" s="27">
        <v>218.4</v>
      </c>
      <c r="E50" s="27" t="s">
        <v>49</v>
      </c>
    </row>
    <row r="51" spans="1:5">
      <c r="A51" s="27" t="s">
        <v>153</v>
      </c>
      <c r="B51" s="27">
        <v>56708881872</v>
      </c>
      <c r="C51" s="27" t="s">
        <v>243</v>
      </c>
      <c r="D51" s="27">
        <v>2661</v>
      </c>
      <c r="E51" s="27" t="s">
        <v>154</v>
      </c>
    </row>
    <row r="52" spans="1:5">
      <c r="A52" s="27" t="s">
        <v>118</v>
      </c>
      <c r="B52" s="27">
        <v>60589939521</v>
      </c>
      <c r="C52" s="27" t="s">
        <v>243</v>
      </c>
      <c r="D52" s="27">
        <v>2051.6</v>
      </c>
      <c r="E52" s="27" t="s">
        <v>119</v>
      </c>
    </row>
    <row r="53" spans="1:5">
      <c r="A53" s="27" t="s">
        <v>227</v>
      </c>
      <c r="B53" s="27">
        <v>56708846047</v>
      </c>
      <c r="C53" s="27" t="s">
        <v>243</v>
      </c>
      <c r="D53" s="27">
        <v>2743.4</v>
      </c>
      <c r="E53" s="27" t="s">
        <v>228</v>
      </c>
    </row>
    <row r="54" spans="1:5">
      <c r="A54" s="27" t="s">
        <v>40</v>
      </c>
      <c r="B54" s="27">
        <v>56708881304</v>
      </c>
      <c r="C54" s="27" t="s">
        <v>243</v>
      </c>
      <c r="D54" s="27">
        <v>624.40000000000009</v>
      </c>
      <c r="E54" s="27" t="s">
        <v>41</v>
      </c>
    </row>
    <row r="55" spans="1:5">
      <c r="A55" s="27" t="s">
        <v>104</v>
      </c>
      <c r="B55" s="27">
        <v>56708881579</v>
      </c>
      <c r="C55" s="27" t="s">
        <v>243</v>
      </c>
      <c r="D55" s="27">
        <v>74</v>
      </c>
      <c r="E55" s="27" t="s">
        <v>105</v>
      </c>
    </row>
    <row r="56" spans="1:5">
      <c r="A56" s="27" t="s">
        <v>60</v>
      </c>
      <c r="B56" s="27">
        <v>60590329504</v>
      </c>
      <c r="C56" s="27" t="s">
        <v>243</v>
      </c>
      <c r="D56" s="27">
        <v>886.6</v>
      </c>
      <c r="E56" s="27" t="s">
        <v>61</v>
      </c>
    </row>
    <row r="57" spans="1:5">
      <c r="A57" s="27" t="s">
        <v>203</v>
      </c>
      <c r="B57" s="27">
        <v>56708845942</v>
      </c>
      <c r="C57" s="27" t="s">
        <v>243</v>
      </c>
      <c r="D57" s="27">
        <v>4256.8</v>
      </c>
      <c r="E57" s="27" t="s">
        <v>204</v>
      </c>
    </row>
    <row r="58" spans="1:5">
      <c r="A58" s="27" t="s">
        <v>120</v>
      </c>
      <c r="B58" s="27">
        <v>60589627948</v>
      </c>
      <c r="C58" s="27" t="s">
        <v>243</v>
      </c>
      <c r="D58" s="27">
        <v>304.60000000000002</v>
      </c>
      <c r="E58" s="27" t="s">
        <v>121</v>
      </c>
    </row>
    <row r="59" spans="1:5">
      <c r="A59" s="27" t="s">
        <v>52</v>
      </c>
      <c r="B59" s="27">
        <v>56708844964</v>
      </c>
      <c r="C59" s="27" t="s">
        <v>243</v>
      </c>
      <c r="D59" s="27">
        <v>2994.6000000000004</v>
      </c>
      <c r="E59" s="27" t="s">
        <v>53</v>
      </c>
    </row>
    <row r="60" spans="1:5">
      <c r="A60" s="27" t="s">
        <v>84</v>
      </c>
      <c r="B60" s="27">
        <v>60589552237</v>
      </c>
      <c r="C60" s="27" t="s">
        <v>243</v>
      </c>
      <c r="D60" s="27">
        <v>2323.2000000000003</v>
      </c>
      <c r="E60" s="27" t="s">
        <v>85</v>
      </c>
    </row>
    <row r="61" spans="1:5">
      <c r="A61" s="27" t="s">
        <v>185</v>
      </c>
      <c r="B61" s="27">
        <v>56708845882</v>
      </c>
      <c r="C61" s="27" t="s">
        <v>243</v>
      </c>
      <c r="D61" s="27">
        <v>1712.2</v>
      </c>
      <c r="E61" s="27" t="s">
        <v>186</v>
      </c>
    </row>
    <row r="62" spans="1:5">
      <c r="A62" s="27" t="s">
        <v>64</v>
      </c>
      <c r="B62" s="27">
        <v>56708845010</v>
      </c>
      <c r="C62" s="27" t="s">
        <v>243</v>
      </c>
      <c r="D62" s="27">
        <v>2382.2000000000003</v>
      </c>
      <c r="E62" s="27" t="s">
        <v>65</v>
      </c>
    </row>
    <row r="63" spans="1:5">
      <c r="A63" s="27" t="s">
        <v>96</v>
      </c>
      <c r="B63" s="27">
        <v>56708881551</v>
      </c>
      <c r="C63" s="27" t="s">
        <v>243</v>
      </c>
      <c r="D63" s="27">
        <v>4855.6000000000004</v>
      </c>
      <c r="E63" s="27" t="s">
        <v>97</v>
      </c>
    </row>
    <row r="64" spans="1:5">
      <c r="A64" s="27" t="s">
        <v>62</v>
      </c>
      <c r="B64" s="27">
        <v>56708881426</v>
      </c>
      <c r="C64" s="27" t="s">
        <v>243</v>
      </c>
      <c r="D64" s="27">
        <v>1019.6</v>
      </c>
      <c r="E64" s="27" t="s">
        <v>63</v>
      </c>
    </row>
    <row r="65" spans="1:5">
      <c r="A65" s="27" t="s">
        <v>124</v>
      </c>
      <c r="B65" s="27">
        <v>56708845709</v>
      </c>
      <c r="C65" s="27" t="s">
        <v>243</v>
      </c>
      <c r="D65" s="27">
        <v>3531.4</v>
      </c>
      <c r="E65" s="27" t="s">
        <v>125</v>
      </c>
    </row>
    <row r="66" spans="1:5">
      <c r="A66" s="27" t="s">
        <v>80</v>
      </c>
      <c r="B66" s="27">
        <v>56708845072</v>
      </c>
      <c r="C66" s="27" t="s">
        <v>243</v>
      </c>
      <c r="D66" s="27">
        <v>2638.4</v>
      </c>
      <c r="E66" s="27" t="s">
        <v>81</v>
      </c>
    </row>
    <row r="67" spans="1:5">
      <c r="A67" s="27" t="s">
        <v>225</v>
      </c>
      <c r="B67" s="27">
        <v>60590218306</v>
      </c>
      <c r="C67" s="27" t="s">
        <v>243</v>
      </c>
      <c r="D67" s="27">
        <v>725</v>
      </c>
      <c r="E67" s="27" t="s">
        <v>226</v>
      </c>
    </row>
    <row r="68" spans="1:5">
      <c r="A68" s="27" t="s">
        <v>136</v>
      </c>
      <c r="B68" s="27">
        <v>60589620126</v>
      </c>
      <c r="C68" s="27" t="s">
        <v>243</v>
      </c>
      <c r="D68" s="27">
        <v>321.20000000000005</v>
      </c>
      <c r="E68" s="27" t="s">
        <v>137</v>
      </c>
    </row>
    <row r="69" spans="1:5">
      <c r="A69" s="27" t="s">
        <v>209</v>
      </c>
      <c r="B69" s="27">
        <v>56708881608</v>
      </c>
      <c r="C69" s="27" t="s">
        <v>243</v>
      </c>
      <c r="D69" s="27">
        <v>1530.8000000000002</v>
      </c>
      <c r="E69" s="27" t="s">
        <v>210</v>
      </c>
    </row>
    <row r="70" spans="1:5">
      <c r="A70" s="27" t="s">
        <v>58</v>
      </c>
      <c r="B70" s="27">
        <v>56708881383</v>
      </c>
      <c r="C70" s="27" t="s">
        <v>243</v>
      </c>
      <c r="D70" s="27">
        <v>4619.2</v>
      </c>
      <c r="E70" s="27" t="s">
        <v>59</v>
      </c>
    </row>
    <row r="71" spans="1:5">
      <c r="A71" s="27" t="s">
        <v>110</v>
      </c>
      <c r="B71" s="27">
        <v>56708881582</v>
      </c>
      <c r="C71" s="27" t="s">
        <v>243</v>
      </c>
      <c r="D71" s="27">
        <v>2404.8000000000002</v>
      </c>
      <c r="E71" s="27" t="s">
        <v>111</v>
      </c>
    </row>
    <row r="72" spans="1:5">
      <c r="A72" s="27" t="s">
        <v>88</v>
      </c>
      <c r="B72" s="27">
        <v>56708845115</v>
      </c>
      <c r="C72" s="27" t="s">
        <v>243</v>
      </c>
      <c r="D72" s="27">
        <v>1080.8</v>
      </c>
      <c r="E72" s="27" t="s">
        <v>89</v>
      </c>
    </row>
    <row r="73" spans="1:5">
      <c r="A73" s="27" t="s">
        <v>70</v>
      </c>
      <c r="B73" s="27">
        <v>56708881656</v>
      </c>
      <c r="C73" s="27" t="s">
        <v>243</v>
      </c>
      <c r="D73" s="27">
        <v>977.2</v>
      </c>
      <c r="E73" s="27" t="s">
        <v>71</v>
      </c>
    </row>
    <row r="74" spans="1:5">
      <c r="A74" s="27" t="s">
        <v>90</v>
      </c>
      <c r="B74" s="27">
        <v>56708845530</v>
      </c>
      <c r="C74" s="27" t="s">
        <v>243</v>
      </c>
      <c r="D74" s="27">
        <v>1421</v>
      </c>
      <c r="E74" s="27" t="s">
        <v>91</v>
      </c>
    </row>
    <row r="75" spans="1:5">
      <c r="A75" s="27" t="s">
        <v>134</v>
      </c>
      <c r="B75" s="27">
        <v>56710784605</v>
      </c>
      <c r="C75" s="27" t="s">
        <v>243</v>
      </c>
      <c r="D75" s="27">
        <v>4500.4000000000005</v>
      </c>
      <c r="E75" s="27" t="s">
        <v>135</v>
      </c>
    </row>
    <row r="76" spans="1:5">
      <c r="A76" s="27" t="s">
        <v>187</v>
      </c>
      <c r="B76" s="27">
        <v>60589845501</v>
      </c>
      <c r="C76" s="27" t="s">
        <v>243</v>
      </c>
      <c r="D76" s="27">
        <v>2000.2</v>
      </c>
      <c r="E76" s="27" t="s">
        <v>188</v>
      </c>
    </row>
    <row r="77" spans="1:5">
      <c r="A77" s="27" t="s">
        <v>36</v>
      </c>
      <c r="B77" s="27">
        <v>60590124291</v>
      </c>
      <c r="C77" s="27" t="s">
        <v>243</v>
      </c>
      <c r="D77" s="27">
        <v>3338.2000000000003</v>
      </c>
      <c r="E77" s="27" t="s">
        <v>37</v>
      </c>
    </row>
    <row r="78" spans="1:5">
      <c r="A78" s="27" t="s">
        <v>34</v>
      </c>
      <c r="B78" s="27">
        <v>56708519619</v>
      </c>
      <c r="C78" s="27" t="s">
        <v>243</v>
      </c>
      <c r="D78" s="27">
        <v>2793</v>
      </c>
      <c r="E78" s="27" t="s">
        <v>35</v>
      </c>
    </row>
    <row r="79" spans="1:5">
      <c r="A79" s="27" t="s">
        <v>100</v>
      </c>
      <c r="B79" s="27">
        <v>60589669043</v>
      </c>
      <c r="C79" s="27" t="s">
        <v>243</v>
      </c>
      <c r="D79" s="27">
        <v>792.80000000000007</v>
      </c>
      <c r="E79" s="27" t="s">
        <v>101</v>
      </c>
    </row>
    <row r="80" spans="1:5">
      <c r="A80" s="27" t="s">
        <v>54</v>
      </c>
      <c r="B80" s="27">
        <v>60592609882</v>
      </c>
      <c r="C80" s="27" t="s">
        <v>243</v>
      </c>
      <c r="D80" s="27">
        <v>548.80000000000007</v>
      </c>
      <c r="E80" s="27" t="s">
        <v>55</v>
      </c>
    </row>
    <row r="81" spans="1:5">
      <c r="A81" s="27" t="s">
        <v>221</v>
      </c>
      <c r="B81" s="27">
        <v>60589634536</v>
      </c>
      <c r="C81" s="27" t="s">
        <v>243</v>
      </c>
      <c r="D81" s="27">
        <v>1195.2</v>
      </c>
      <c r="E81" s="27" t="s">
        <v>222</v>
      </c>
    </row>
    <row r="82" spans="1:5">
      <c r="A82" s="27" t="s">
        <v>149</v>
      </c>
      <c r="B82" s="27">
        <v>60589582591</v>
      </c>
      <c r="C82" s="27" t="s">
        <v>243</v>
      </c>
      <c r="D82" s="27">
        <v>1372.4</v>
      </c>
      <c r="E82" s="27" t="s">
        <v>150</v>
      </c>
    </row>
    <row r="83" spans="1:5">
      <c r="A83" s="27" t="s">
        <v>155</v>
      </c>
      <c r="B83" s="27">
        <v>60589642468</v>
      </c>
      <c r="C83" s="27" t="s">
        <v>243</v>
      </c>
      <c r="D83" s="27">
        <v>1067</v>
      </c>
      <c r="E83" s="27" t="s">
        <v>156</v>
      </c>
    </row>
    <row r="84" spans="1:5">
      <c r="A84" s="27" t="s">
        <v>217</v>
      </c>
      <c r="B84" s="27">
        <v>60589597089</v>
      </c>
      <c r="C84" s="27" t="s">
        <v>243</v>
      </c>
      <c r="D84" s="27">
        <v>4338.2</v>
      </c>
      <c r="E84" s="27" t="s">
        <v>218</v>
      </c>
    </row>
    <row r="85" spans="1:5">
      <c r="A85" s="27" t="s">
        <v>199</v>
      </c>
      <c r="B85" s="27">
        <v>60589426888</v>
      </c>
      <c r="C85" s="27" t="s">
        <v>243</v>
      </c>
      <c r="D85" s="27">
        <v>2457.4</v>
      </c>
      <c r="E85" s="27" t="s">
        <v>200</v>
      </c>
    </row>
    <row r="86" spans="1:5">
      <c r="A86" s="27" t="s">
        <v>66</v>
      </c>
      <c r="B86" s="27">
        <v>60590035188</v>
      </c>
      <c r="C86" s="27" t="s">
        <v>243</v>
      </c>
      <c r="D86" s="27">
        <v>1517.8000000000002</v>
      </c>
      <c r="E86" s="27" t="s">
        <v>67</v>
      </c>
    </row>
    <row r="87" spans="1:5">
      <c r="A87" s="27" t="s">
        <v>179</v>
      </c>
      <c r="B87" s="27">
        <v>60589704184</v>
      </c>
      <c r="C87" s="27" t="s">
        <v>243</v>
      </c>
      <c r="D87" s="27">
        <v>4394</v>
      </c>
      <c r="E87" s="27" t="s">
        <v>180</v>
      </c>
    </row>
    <row r="88" spans="1:5">
      <c r="A88" s="27" t="s">
        <v>128</v>
      </c>
      <c r="B88" s="27">
        <v>60590199370</v>
      </c>
      <c r="C88" s="27" t="s">
        <v>243</v>
      </c>
      <c r="D88" s="27">
        <v>935.6</v>
      </c>
      <c r="E88" s="27" t="s">
        <v>129</v>
      </c>
    </row>
    <row r="89" spans="1:5">
      <c r="A89" s="27" t="s">
        <v>161</v>
      </c>
      <c r="B89" s="27">
        <v>60590100738</v>
      </c>
      <c r="C89" s="27" t="s">
        <v>243</v>
      </c>
      <c r="D89" s="27">
        <v>2109.8000000000002</v>
      </c>
      <c r="E89" s="27" t="s">
        <v>162</v>
      </c>
    </row>
    <row r="90" spans="1:5">
      <c r="A90" s="27" t="s">
        <v>122</v>
      </c>
      <c r="B90" s="27">
        <v>60590412629</v>
      </c>
      <c r="C90" s="27" t="s">
        <v>243</v>
      </c>
      <c r="D90" s="27">
        <v>1712.2</v>
      </c>
      <c r="E90" s="27" t="s">
        <v>123</v>
      </c>
    </row>
    <row r="91" spans="1:5">
      <c r="A91" s="27" t="s">
        <v>86</v>
      </c>
      <c r="B91" s="27">
        <v>60590678030</v>
      </c>
      <c r="C91" s="27" t="s">
        <v>243</v>
      </c>
      <c r="D91" s="27">
        <v>998.6</v>
      </c>
      <c r="E91" s="27" t="s">
        <v>87</v>
      </c>
    </row>
    <row r="92" spans="1:5">
      <c r="A92" s="27" t="s">
        <v>169</v>
      </c>
      <c r="B92" s="27">
        <v>60592118015</v>
      </c>
      <c r="C92" s="27" t="s">
        <v>243</v>
      </c>
      <c r="D92" s="27">
        <v>2175.8000000000002</v>
      </c>
      <c r="E92" s="27" t="s">
        <v>170</v>
      </c>
    </row>
    <row r="93" spans="1:5">
      <c r="A93" s="27" t="s">
        <v>94</v>
      </c>
      <c r="B93" s="27">
        <v>60590340221</v>
      </c>
      <c r="C93" s="27" t="s">
        <v>243</v>
      </c>
      <c r="D93" s="27">
        <v>1521.4</v>
      </c>
      <c r="E93" s="27" t="s">
        <v>95</v>
      </c>
    </row>
    <row r="94" spans="1:5">
      <c r="A94" s="27" t="s">
        <v>56</v>
      </c>
      <c r="B94" s="27">
        <v>60592030048</v>
      </c>
      <c r="C94" s="27" t="s">
        <v>243</v>
      </c>
      <c r="D94" s="27">
        <v>5846.8</v>
      </c>
      <c r="E94" s="27" t="s">
        <v>57</v>
      </c>
    </row>
    <row r="95" spans="1:5">
      <c r="A95" s="27" t="s">
        <v>44</v>
      </c>
      <c r="B95" s="27">
        <v>60592545278</v>
      </c>
      <c r="C95" s="27" t="s">
        <v>243</v>
      </c>
      <c r="D95" s="27">
        <v>1406.4</v>
      </c>
      <c r="E95" s="27" t="s">
        <v>45</v>
      </c>
    </row>
    <row r="96" spans="1:5">
      <c r="A96" s="27" t="s">
        <v>98</v>
      </c>
      <c r="B96" s="27">
        <v>60592337307</v>
      </c>
      <c r="C96" s="27" t="s">
        <v>243</v>
      </c>
      <c r="D96" s="27">
        <v>1022.6</v>
      </c>
      <c r="E96" s="27" t="s">
        <v>99</v>
      </c>
    </row>
    <row r="97" spans="1:5">
      <c r="A97" s="27" t="s">
        <v>108</v>
      </c>
      <c r="B97" s="27">
        <v>56707771884</v>
      </c>
      <c r="C97" s="27" t="s">
        <v>243</v>
      </c>
      <c r="D97" s="27">
        <v>1421</v>
      </c>
      <c r="E97" s="27" t="s">
        <v>109</v>
      </c>
    </row>
    <row r="98" spans="1:5">
      <c r="A98" s="27" t="s">
        <v>189</v>
      </c>
      <c r="B98" s="27">
        <v>60592420864</v>
      </c>
      <c r="C98" s="27" t="s">
        <v>243</v>
      </c>
      <c r="D98" s="27">
        <v>2237.2000000000003</v>
      </c>
      <c r="E98" s="27" t="s">
        <v>190</v>
      </c>
    </row>
    <row r="99" spans="1:5">
      <c r="A99" s="27" t="s">
        <v>207</v>
      </c>
      <c r="B99" s="27">
        <v>60592492890</v>
      </c>
      <c r="C99" s="27" t="s">
        <v>243</v>
      </c>
      <c r="D99" s="27">
        <v>1992.4</v>
      </c>
      <c r="E99" s="27" t="s">
        <v>208</v>
      </c>
    </row>
    <row r="100" spans="1:5">
      <c r="A100" s="27" t="s">
        <v>173</v>
      </c>
      <c r="B100" s="27">
        <v>56686168111</v>
      </c>
      <c r="C100" s="27" t="s">
        <v>243</v>
      </c>
      <c r="D100" s="27">
        <v>1200.2</v>
      </c>
      <c r="E100" s="27" t="s">
        <v>174</v>
      </c>
    </row>
    <row r="101" spans="1:5">
      <c r="A101" s="27" t="s">
        <v>201</v>
      </c>
      <c r="B101" s="27">
        <v>60592585699</v>
      </c>
      <c r="C101" s="27" t="s">
        <v>243</v>
      </c>
      <c r="D101" s="27">
        <v>1737.6000000000001</v>
      </c>
      <c r="E101" s="27" t="s">
        <v>202</v>
      </c>
    </row>
    <row r="102" spans="1:5">
      <c r="A102" s="27" t="s">
        <v>171</v>
      </c>
      <c r="B102" s="27">
        <v>60592515217</v>
      </c>
      <c r="C102" s="27" t="s">
        <v>243</v>
      </c>
      <c r="D102" s="27">
        <v>1866.2</v>
      </c>
      <c r="E102" s="27" t="s">
        <v>172</v>
      </c>
    </row>
    <row r="103" spans="1:5">
      <c r="A103" s="27" t="s">
        <v>78</v>
      </c>
      <c r="B103" s="27">
        <v>60592636121</v>
      </c>
      <c r="C103" s="27" t="s">
        <v>243</v>
      </c>
      <c r="D103" s="27">
        <v>1962</v>
      </c>
      <c r="E103" s="27" t="s">
        <v>79</v>
      </c>
    </row>
    <row r="104" spans="1:5">
      <c r="A104" s="27" t="s">
        <v>126</v>
      </c>
      <c r="B104" s="27">
        <v>60592631462</v>
      </c>
      <c r="C104" s="27" t="s">
        <v>243</v>
      </c>
      <c r="D104" s="27">
        <v>1531.4</v>
      </c>
      <c r="E104" s="27" t="s">
        <v>127</v>
      </c>
    </row>
    <row r="105" spans="1:5">
      <c r="A105" s="27" t="s">
        <v>68</v>
      </c>
      <c r="B105" s="27">
        <v>60584074827</v>
      </c>
      <c r="C105" s="27" t="s">
        <v>243</v>
      </c>
      <c r="D105" s="27">
        <v>370</v>
      </c>
      <c r="E105" s="27" t="s">
        <v>69</v>
      </c>
    </row>
    <row r="106" spans="1:5">
      <c r="A106" s="27" t="s">
        <v>219</v>
      </c>
      <c r="B106" s="27">
        <v>56708881977</v>
      </c>
      <c r="C106" s="27" t="s">
        <v>243</v>
      </c>
      <c r="D106" s="27">
        <v>1163</v>
      </c>
      <c r="E106" s="27" t="s">
        <v>220</v>
      </c>
    </row>
    <row r="107" spans="1:5">
      <c r="A107" s="27" t="s">
        <v>92</v>
      </c>
      <c r="B107" s="27">
        <v>56708881702</v>
      </c>
      <c r="C107" s="27" t="s">
        <v>243</v>
      </c>
      <c r="D107" s="27">
        <v>3647</v>
      </c>
      <c r="E107" s="27" t="s">
        <v>93</v>
      </c>
    </row>
    <row r="108" spans="1:5">
      <c r="A108" s="27"/>
      <c r="B108" s="27" t="s">
        <v>244</v>
      </c>
      <c r="C108" s="27"/>
      <c r="D108" s="36">
        <v>217161.4</v>
      </c>
      <c r="E108" s="27" t="s">
        <v>245</v>
      </c>
    </row>
    <row r="110" spans="1:5">
      <c r="A110" s="27" t="s">
        <v>130</v>
      </c>
      <c r="B110" s="27">
        <v>1179675078</v>
      </c>
      <c r="C110" s="27" t="s">
        <v>246</v>
      </c>
      <c r="D110" s="27">
        <v>5629.2000000000007</v>
      </c>
      <c r="E110" s="27" t="s">
        <v>131</v>
      </c>
    </row>
    <row r="111" spans="1:5">
      <c r="A111" s="27"/>
      <c r="B111" s="27" t="s">
        <v>247</v>
      </c>
      <c r="C111" s="27"/>
      <c r="D111" s="36">
        <v>5629.2000000000007</v>
      </c>
      <c r="E111" s="27" t="s">
        <v>248</v>
      </c>
    </row>
    <row r="113" spans="2:5">
      <c r="B113" s="37" t="s">
        <v>241</v>
      </c>
      <c r="C113" s="37"/>
      <c r="D113" s="38">
        <v>7015.4</v>
      </c>
      <c r="E113" s="37" t="s">
        <v>242</v>
      </c>
    </row>
    <row r="114" spans="2:5">
      <c r="B114" s="37" t="s">
        <v>244</v>
      </c>
      <c r="C114" s="37"/>
      <c r="D114" s="38">
        <v>217161.4</v>
      </c>
      <c r="E114" s="37" t="s">
        <v>245</v>
      </c>
    </row>
    <row r="115" spans="2:5">
      <c r="B115" s="37" t="s">
        <v>247</v>
      </c>
      <c r="C115" s="37"/>
      <c r="D115" s="38">
        <v>5629.2000000000007</v>
      </c>
      <c r="E115" s="37" t="s">
        <v>248</v>
      </c>
    </row>
    <row r="116" spans="2:5">
      <c r="B116" s="37"/>
      <c r="C116" s="37"/>
      <c r="D116" s="38">
        <v>229806</v>
      </c>
      <c r="E1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4" sqref="B14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256</v>
      </c>
      <c r="B1" s="49"/>
      <c r="C1" s="50"/>
      <c r="D1" s="51"/>
      <c r="E1" s="51"/>
      <c r="F1" s="52"/>
    </row>
    <row r="2" spans="1:6">
      <c r="A2" s="49" t="s">
        <v>268</v>
      </c>
      <c r="B2" s="49"/>
      <c r="C2" s="50"/>
      <c r="D2" s="51"/>
      <c r="E2" s="51"/>
      <c r="F2" s="52"/>
    </row>
    <row r="3" spans="1:6">
      <c r="A3" s="49" t="s">
        <v>257</v>
      </c>
      <c r="B3" s="53" t="s">
        <v>269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258</v>
      </c>
      <c r="B5" s="50" t="s">
        <v>259</v>
      </c>
      <c r="C5" s="50"/>
      <c r="D5" s="51"/>
      <c r="E5" s="51"/>
      <c r="F5" s="52"/>
    </row>
    <row r="6" spans="1:6">
      <c r="A6" s="51" t="s">
        <v>260</v>
      </c>
      <c r="B6" s="54">
        <v>116653.95</v>
      </c>
      <c r="C6" s="51"/>
      <c r="D6" s="51"/>
      <c r="E6" s="51"/>
      <c r="F6" s="52"/>
    </row>
    <row r="7" spans="1:6">
      <c r="A7" s="51" t="s">
        <v>261</v>
      </c>
      <c r="B7" s="54">
        <v>14644.65</v>
      </c>
      <c r="C7" s="51"/>
      <c r="D7" s="51"/>
      <c r="E7" s="51"/>
      <c r="F7" s="52"/>
    </row>
    <row r="8" spans="1:6">
      <c r="A8" s="51" t="s">
        <v>262</v>
      </c>
      <c r="B8" s="54">
        <v>0</v>
      </c>
      <c r="C8" s="51"/>
      <c r="D8" s="51"/>
      <c r="E8" s="51"/>
      <c r="F8" s="52"/>
    </row>
    <row r="9" spans="1:6">
      <c r="A9" s="51" t="s">
        <v>263</v>
      </c>
      <c r="B9" s="54">
        <v>6609.83</v>
      </c>
      <c r="C9" s="51"/>
      <c r="D9" s="51"/>
      <c r="E9" s="51"/>
      <c r="F9" s="52"/>
    </row>
    <row r="10" spans="1:6">
      <c r="A10" s="51" t="s">
        <v>264</v>
      </c>
      <c r="B10" s="54">
        <v>0</v>
      </c>
      <c r="C10" s="51"/>
      <c r="D10" s="51"/>
      <c r="E10" s="51"/>
      <c r="F10" s="52"/>
    </row>
    <row r="11" spans="1:6">
      <c r="A11" s="51" t="s">
        <v>265</v>
      </c>
      <c r="B11" s="54">
        <v>52347.56</v>
      </c>
      <c r="C11" s="51"/>
      <c r="D11" s="51"/>
      <c r="E11" s="51"/>
      <c r="F11" s="52"/>
    </row>
    <row r="12" spans="1:6">
      <c r="A12" s="51" t="s">
        <v>266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267</v>
      </c>
      <c r="B13" s="56">
        <v>159582.09</v>
      </c>
      <c r="C13" s="51"/>
      <c r="D13" s="51"/>
      <c r="E13" s="51"/>
      <c r="F13" s="52"/>
    </row>
    <row r="14" spans="1:6">
      <c r="A14" s="51"/>
      <c r="B14" s="57">
        <f>SUM(B6:B13)</f>
        <v>349838.07999999996</v>
      </c>
      <c r="C14" s="51"/>
      <c r="D14" s="57"/>
      <c r="E14" s="51"/>
      <c r="F14" s="52"/>
    </row>
    <row r="15" spans="1:6" ht="15.75" thickBot="1">
      <c r="A15" s="51"/>
      <c r="B15" s="58">
        <f>B14*0.16</f>
        <v>55974.092799999991</v>
      </c>
      <c r="C15" s="51"/>
      <c r="D15" s="52"/>
      <c r="E15" s="51"/>
      <c r="F15" s="52"/>
    </row>
    <row r="16" spans="1:6" ht="15.75" thickTop="1">
      <c r="A16" s="51"/>
      <c r="B16" s="59">
        <f>+B14+B15</f>
        <v>405812.17279999994</v>
      </c>
      <c r="C16" s="51"/>
      <c r="D16" s="59"/>
      <c r="E16" s="51"/>
      <c r="F16" s="52"/>
    </row>
    <row r="17" spans="1:6">
      <c r="A17" s="51"/>
      <c r="B17" s="54">
        <v>405812.17</v>
      </c>
      <c r="C17" s="51"/>
      <c r="D17" s="54"/>
      <c r="E17" s="51"/>
      <c r="F17" s="52"/>
    </row>
    <row r="18" spans="1:6">
      <c r="A18" s="51"/>
      <c r="B18" s="54">
        <f>+B16-B17</f>
        <v>2.7999999583698809E-3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2017-08-11T14:39:05Z</dcterms:created>
  <dcterms:modified xsi:type="dcterms:W3CDTF">2017-08-23T14:31:22Z</dcterms:modified>
</cp:coreProperties>
</file>