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24519"/>
</workbook>
</file>

<file path=xl/calcChain.xml><?xml version="1.0" encoding="utf-8"?>
<calcChain xmlns="http://schemas.openxmlformats.org/spreadsheetml/2006/main">
  <c r="D9" i="15"/>
  <c r="D10"/>
  <c r="D11"/>
  <c r="D12"/>
  <c r="B11" i="14"/>
  <c r="B12"/>
  <c r="B13"/>
  <c r="B14"/>
  <c r="B15"/>
  <c r="D17" i="8" l="1"/>
  <c r="H17"/>
  <c r="C17"/>
  <c r="E14"/>
  <c r="D17" i="15"/>
  <c r="E15" i="8"/>
  <c r="B14" i="16"/>
  <c r="A4" i="15"/>
  <c r="A3"/>
  <c r="B4" i="14"/>
  <c r="B3"/>
  <c r="F14" i="8" l="1"/>
  <c r="I14" s="1"/>
  <c r="J14" s="1"/>
  <c r="C12" i="15" s="1"/>
  <c r="C14" i="14"/>
  <c r="E14" s="1"/>
  <c r="F14" s="1"/>
  <c r="G14" s="1"/>
  <c r="F15" i="8"/>
  <c r="I15" s="1"/>
  <c r="J15" s="1"/>
  <c r="C17" i="15" s="1"/>
  <c r="C18" s="1"/>
  <c r="C15" i="14"/>
  <c r="E15" s="1"/>
  <c r="B15" i="16"/>
  <c r="B16" s="1"/>
  <c r="E13" i="8"/>
  <c r="C13" i="14" s="1"/>
  <c r="F15" l="1"/>
  <c r="G15" s="1"/>
  <c r="F13" i="8"/>
  <c r="I13" l="1"/>
  <c r="E13" i="14"/>
  <c r="F13" s="1"/>
  <c r="G13" s="1"/>
  <c r="J13" i="8" l="1"/>
  <c r="C11" i="15" s="1"/>
  <c r="E11" i="8"/>
  <c r="C11" i="14" s="1"/>
  <c r="E12" i="8"/>
  <c r="C12" i="14" s="1"/>
  <c r="E17" i="8" l="1"/>
  <c r="E12" i="14"/>
  <c r="F11" i="8"/>
  <c r="F12"/>
  <c r="I12" s="1"/>
  <c r="C17" i="14" l="1"/>
  <c r="E11"/>
  <c r="E17" s="1"/>
  <c r="F17" i="8"/>
  <c r="I11"/>
  <c r="F12" i="14"/>
  <c r="G12" s="1"/>
  <c r="J12" i="8"/>
  <c r="C10" i="15" s="1"/>
  <c r="F11" i="14" l="1"/>
  <c r="G11" s="1"/>
  <c r="G17" s="1"/>
  <c r="J11" i="8"/>
  <c r="C9" i="15" s="1"/>
  <c r="I17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B17" i="16" l="1"/>
  <c r="B18" s="1"/>
  <c r="F17" i="14"/>
  <c r="J17" i="8"/>
  <c r="C14" i="15"/>
  <c r="C20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<sst xmlns="http://schemas.openxmlformats.org/spreadsheetml/2006/main" count="828" uniqueCount="480">
  <si>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</si>
  <si>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</si>
  <si>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</si>
  <si>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</si>
  <si>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</si>
  <si>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</si>
  <si>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</si>
  <si>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</si>
  <si>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</si>
  <si>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</si>
  <si>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</si>
  <si>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</si>
  <si>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</si>
  <si>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</si>
  <si>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</si>
  <si>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</si>
  <si>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</si>
  <si>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</si>
  <si>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</si>
  <si>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</si>
  <si>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</si>
  <si>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</si>
  <si>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</si>
  <si>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</si>
  <si>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</si>
  <si>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</si>
  <si>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</si>
  <si>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</si>
  <si>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</si>
  <si>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</si>
  <si>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</si>
  <si>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</si>
  <si>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</si>
  <si>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</si>
  <si>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</si>
  <si>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</si>
  <si>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</si>
  <si>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</si>
  <si>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</si>
  <si>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</si>
  <si>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</si>
  <si>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</si>
  <si>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</si>
  <si>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</si>
  <si>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</si>
  <si>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</si>
  <si>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</si>
  <si>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</si>
  <si>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</si>
  <si>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</si>
  <si>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</si>
  <si>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</si>
  <si>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</si>
  <si>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</si>
  <si>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</si>
  <si>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</si>
  <si>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</si>
  <si>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</si>
  <si>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</si>
  <si>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</si>
  <si>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</si>
  <si>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</si>
  <si>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</si>
  <si>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</si>
  <si>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</si>
  <si>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</si>
  <si>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</si>
  <si>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</si>
  <si>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</si>
  <si>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</si>
  <si>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</si>
  <si>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</si>
  <si>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</si>
  <si>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</si>
  <si>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</si>
  <si>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</si>
  <si>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</si>
  <si>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</si>
  <si>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</si>
  <si>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</si>
  <si>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</si>
  <si>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</si>
  <si>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</si>
  <si>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</si>
  <si>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</si>
  <si>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</si>
  <si>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</si>
  <si>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</si>
  <si>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</si>
  <si>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</si>
  <si>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</si>
  <si>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</si>
  <si>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</si>
  <si>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</si>
  <si>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</si>
  <si>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</si>
  <si>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</si>
  <si>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</si>
  <si>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</si>
  <si>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</si>
  <si>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</si>
  <si>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</si>
  <si>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</si>
  <si>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</si>
  <si>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</si>
  <si>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</si>
  <si>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</si>
  <si>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</si>
  <si>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</si>
  <si>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</si>
  <si>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</si>
  <si>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</si>
  <si>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</si>
  <si>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</si>
  <si>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</si>
  <si>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</si>
  <si>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</si>
  <si>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</si>
  <si>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</si>
  <si>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</si>
  <si>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</si>
  <si>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</si>
  <si>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</si>
  <si>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</si>
  <si>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</si>
  <si>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</si>
  <si>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</si>
  <si>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</si>
  <si>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</si>
  <si>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</si>
  <si>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</si>
  <si>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</si>
  <si>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</si>
  <si>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</si>
  <si>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</si>
  <si>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</si>
  <si>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</si>
  <si>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</si>
  <si>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</si>
  <si>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</si>
  <si>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</si>
  <si>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</si>
  <si>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</si>
  <si>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</si>
  <si>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</si>
  <si>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</si>
  <si>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</si>
  <si>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</si>
  <si>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</si>
  <si>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</si>
  <si>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</si>
  <si>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</si>
  <si>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</si>
  <si>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</si>
  <si>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</si>
  <si>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</si>
  <si>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</si>
  <si>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</si>
  <si>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</si>
  <si>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</si>
  <si>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</si>
  <si>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</si>
  <si>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</si>
  <si>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</si>
  <si>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</si>
  <si>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</si>
  <si>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</si>
  <si>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</si>
  <si>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</si>
  <si>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</si>
  <si>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</si>
  <si>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</si>
  <si>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</si>
  <si>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</si>
  <si>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</si>
  <si>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</si>
  <si>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</si>
  <si>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</si>
  <si>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</si>
  <si>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</si>
  <si>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</si>
  <si>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</si>
  <si>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</si>
  <si>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</si>
  <si>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</si>
  <si>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</si>
  <si>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</si>
  <si>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</si>
  <si>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</si>
  <si>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</si>
  <si>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</si>
  <si>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</si>
  <si>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</si>
  <si>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</si>
  <si>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</si>
  <si>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</si>
  <si>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</si>
  <si>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</si>
  <si>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</si>
  <si>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</si>
  <si>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</si>
  <si>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</si>
  <si>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</si>
  <si>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</si>
  <si>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</si>
  <si>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</si>
  <si>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</si>
  <si>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</si>
  <si>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</si>
  <si>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</si>
  <si>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</si>
  <si>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</si>
  <si>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</si>
  <si>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</si>
  <si>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</si>
  <si>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</si>
  <si>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</si>
  <si>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</si>
  <si>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</si>
  <si>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</si>
  <si>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</si>
  <si>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</si>
  <si>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</si>
  <si>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</si>
  <si>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</si>
  <si>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</si>
  <si>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</si>
  <si>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</si>
  <si>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</si>
  <si>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</si>
  <si>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</si>
  <si>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</si>
  <si>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</si>
  <si>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</si>
  <si>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</si>
  <si>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</si>
  <si>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</si>
  <si>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</si>
  <si>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</si>
  <si>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</si>
  <si>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</si>
  <si>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</si>
  <si>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</si>
  <si>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</si>
  <si>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</si>
  <si>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</si>
  <si>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</si>
  <si>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</si>
  <si>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</si>
  <si>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</si>
  <si>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</si>
  <si>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</si>
  <si>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</si>
  <si>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</si>
  <si>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</si>
  <si>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</si>
  <si>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</si>
  <si>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</si>
  <si>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</si>
  <si>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</si>
  <si>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</si>
  <si>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</si>
  <si>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</si>
  <si>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</si>
  <si>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</si>
  <si>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</si>
  <si>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</si>
  <si>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</si>
  <si>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</si>
  <si>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</si>
  <si>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</si>
  <si>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</si>
  <si>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</si>
  <si>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</si>
  <si>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</si>
  <si>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</si>
  <si>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</si>
  <si>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</si>
  <si>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</si>
  <si>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</si>
  <si>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</si>
  <si>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</si>
  <si>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</si>
  <si>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</si>
  <si>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</si>
  <si>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</si>
  <si>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</si>
  <si>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</si>
  <si>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</si>
  <si>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</si>
  <si>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</si>
  <si>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</si>
  <si>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</si>
  <si>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</si>
  <si>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</si>
  <si>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</si>
  <si>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</si>
  <si>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</si>
  <si>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</si>
  <si>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</si>
  <si>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</si>
  <si>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</si>
  <si>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</si>
  <si>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</si>
  <si>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</si>
  <si>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</si>
  <si>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</si>
  <si>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</si>
  <si>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</si>
  <si>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</si>
  <si>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</si>
  <si>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</si>
  <si>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</si>
  <si>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</si>
  <si>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</si>
  <si>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</si>
  <si>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</si>
  <si>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</si>
  <si>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</si>
  <si>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</si>
  <si>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</si>
  <si>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</si>
  <si>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</si>
  <si>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</si>
  <si>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</si>
  <si>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</si>
  <si>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</si>
  <si>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</si>
  <si>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</si>
  <si>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</si>
  <si>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</si>
  <si>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</si>
  <si>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</si>
  <si>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</si>
  <si>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</si>
  <si>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</si>
  <si>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</si>
  <si>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</si>
  <si>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</si>
  <si>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</si>
  <si>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</si>
  <si>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</si>
  <si>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</si>
  <si>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</si>
  <si>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</si>
  <si>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</si>
  <si>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</si>
  <si>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</si>
  <si>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</si>
  <si>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</si>
  <si>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</si>
  <si>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</si>
  <si>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</si>
  <si>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</si>
  <si>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</si>
  <si>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</si>
  <si>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</si>
  <si>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</si>
  <si>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</si>
  <si>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</si>
  <si>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</si>
  <si>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</si>
  <si>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</si>
  <si>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</si>
  <si>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</si>
  <si>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</si>
  <si>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</si>
  <si>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</si>
  <si>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</si>
  <si>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</si>
  <si>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</si>
  <si>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</si>
  <si>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</si>
  <si>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</si>
  <si>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</si>
  <si>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</si>
  <si>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</si>
  <si>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</si>
  <si>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</si>
  <si>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</si>
  <si>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</si>
  <si>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</si>
  <si>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</si>
  <si>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</si>
  <si>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</si>
  <si>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</si>
  <si>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</si>
  <si>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</si>
  <si>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</si>
  <si>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</si>
  <si>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</si>
  <si>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</si>
  <si>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</si>
  <si>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</si>
  <si>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</si>
  <si>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</si>
  <si>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</si>
  <si>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</si>
  <si>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</si>
  <si>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</si>
  <si>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</si>
  <si>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</si>
  <si>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</si>
  <si>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</si>
  <si>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</si>
  <si>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</si>
  <si>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</si>
  <si>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</si>
  <si>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</si>
  <si>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</si>
  <si>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</si>
  <si>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</si>
  <si>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</si>
  <si>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</si>
  <si>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</si>
  <si>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</si>
  <si>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</si>
  <si>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</si>
  <si>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</si>
  <si>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</si>
  <si>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</si>
  <si>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</si>
  <si>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</si>
  <si>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</si>
  <si>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</si>
  <si>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</si>
  <si>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</si>
  <si>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</si>
  <si>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</si>
  <si>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</si>
  <si>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</si>
  <si>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</si>
  <si>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</si>
  <si>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</si>
  <si>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</si>
  <si>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</si>
  <si>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</si>
  <si>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</si>
  <si>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</si>
  <si>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</si>
  <si>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</si>
  <si>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</si>
  <si>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</si>
  <si>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</si>
  <si>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</si>
  <si>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</si>
  <si>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</si>
  <si>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</si>
  <si>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</si>
  <si>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</si>
  <si>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</si>
  <si>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</si>
  <si>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</si>
  <si>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</si>
  <si>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</si>
  <si>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</si>
  <si>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</si>
  <si>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</si>
  <si>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</si>
  <si>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</si>
  <si>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</si>
  <si>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</si>
  <si>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</si>
  <si>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</si>
  <si>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</si>
  <si>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</si>
  <si>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</si>
  <si>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</si>
  <si>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</si>
  <si>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</si>
  <si>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</si>
  <si>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</si>
  <si>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</si>
  <si>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</si>
  <si>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Total de movimientos 4</t>
  </si>
  <si>
    <t>DESC CTA 254</t>
  </si>
  <si>
    <t>DESGLOSE DE NOMINA SEMANA 31</t>
  </si>
  <si>
    <t>26/07/2017 AL 01/08/2017</t>
  </si>
  <si>
    <t>SEMANA 31</t>
  </si>
  <si>
    <t>Periodo 31 al 31 Semanal del 26/07/2017 al 01/08/2017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</si>
</sst>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4" activeCellId="1" sqref="E12 E14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31</v>
      </c>
    </row>
    <row r="4" spans="1:11">
      <c r="A4" s="143"/>
      <c r="B4" s="161" t="str">
        <f>+SINDICATO!B4</f>
        <v>Periodo 31 al 31 Semanal del 26/07/2017 al 01/08/2017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1299.73</v>
      </c>
      <c r="E15" s="164">
        <f t="shared" ref="E15" si="8">+C15</f>
        <v>1299.73</v>
      </c>
      <c r="F15" s="164">
        <f t="shared" ref="F15" si="9">+E15*0.16</f>
        <v>207.95680000000002</v>
      </c>
      <c r="G15" s="164">
        <f>+E15+F15</f>
        <v>1507.6867999999999</v>
      </c>
      <c r="J15" s="189" t="s">
        <v>47</v>
      </c>
      <c r="K15" s="189" t="s">
        <v>467</v>
      </c>
    </row>
    <row r="16" spans="1:11">
      <c r="C16" s="162"/>
    </row>
    <row r="17" spans="3:7" ht="13.5" thickBot="1">
      <c r="C17" s="163">
        <f>SUM(C11:C15)</f>
        <v>7603.23</v>
      </c>
      <c r="E17" s="165">
        <f>SUM(E11:E16)</f>
        <v>7603.23</v>
      </c>
      <c r="F17" s="165">
        <f>SUM(F11:F16)</f>
        <v>1216.5168000000001</v>
      </c>
      <c r="G17" s="165">
        <f>SUM(G11:G16)</f>
        <v>8819.746799999999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8"/>
  <sheetViews>
    <sheetView zoomScale="118" zoomScaleNormal="118" workbookViewId="0">
      <selection activeCell="D15" sqref="D15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478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479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475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5" si="3">+E11-I11</f>
        <v>1319.7</v>
      </c>
    </row>
    <row r="12" spans="1:10">
      <c r="A12" s="158"/>
      <c r="B12" s="157" t="s">
        <v>187</v>
      </c>
      <c r="C12" s="159">
        <v>1633</v>
      </c>
      <c r="D12" s="167">
        <v>0</v>
      </c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>
        <v>166.66</v>
      </c>
      <c r="H14" s="167">
        <v>0</v>
      </c>
      <c r="I14" s="167">
        <f>SUM(F14:H14)</f>
        <v>260.40999999999997</v>
      </c>
      <c r="J14" s="167">
        <f>+E14-I14</f>
        <v>677.09</v>
      </c>
    </row>
    <row r="15" spans="1:10">
      <c r="A15" s="158"/>
      <c r="B15" s="157" t="s">
        <v>467</v>
      </c>
      <c r="C15" s="159">
        <v>560.28</v>
      </c>
      <c r="D15" s="167">
        <v>739.45</v>
      </c>
      <c r="E15" s="167">
        <f t="shared" ref="E15" si="7">SUM(C15:D15)</f>
        <v>1299.73</v>
      </c>
      <c r="F15" s="167">
        <f t="shared" ref="F15" si="8">+E15*0.1</f>
        <v>129.97300000000001</v>
      </c>
      <c r="G15" s="167"/>
      <c r="H15" s="167">
        <v>0</v>
      </c>
      <c r="I15" s="167">
        <f t="shared" ref="I15" si="9">SUM(F15:H15)</f>
        <v>129.97300000000001</v>
      </c>
      <c r="J15" s="167">
        <f t="shared" si="3"/>
        <v>1169.7570000000001</v>
      </c>
    </row>
    <row r="17" spans="3:10" ht="13.5" thickBot="1">
      <c r="C17" s="163">
        <f t="shared" ref="C17:J17" si="10">SUM(C11:C15)</f>
        <v>6863.78</v>
      </c>
      <c r="D17" s="163">
        <f t="shared" si="10"/>
        <v>739.45</v>
      </c>
      <c r="E17" s="163">
        <f t="shared" si="10"/>
        <v>7603.23</v>
      </c>
      <c r="F17" s="163">
        <f t="shared" si="10"/>
        <v>760.32300000000009</v>
      </c>
      <c r="G17" s="163"/>
      <c r="H17" s="163">
        <f t="shared" si="10"/>
        <v>150</v>
      </c>
      <c r="I17" s="163">
        <f t="shared" si="10"/>
        <v>1076.9829999999999</v>
      </c>
      <c r="J17" s="163">
        <f t="shared" si="10"/>
        <v>6526.2469999999994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0"/>
  <sheetViews>
    <sheetView workbookViewId="0">
      <selection activeCell="D21" sqref="D21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31</v>
      </c>
    </row>
    <row r="4" spans="1:5">
      <c r="A4" s="161" t="str">
        <f>+SINDICATO!B4</f>
        <v>Periodo 31 al 31 Semanal del 26/07/2017 al 01/08/2017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677.09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/>
      <c r="B13" s="168"/>
      <c r="C13" s="173"/>
      <c r="D13" s="168"/>
      <c r="E13" s="190"/>
    </row>
    <row r="14" spans="1:5" ht="15">
      <c r="A14" s="169" t="s">
        <v>453</v>
      </c>
      <c r="B14" s="169"/>
      <c r="C14" s="172">
        <f>SUM(C9:C12)</f>
        <v>5356.49</v>
      </c>
      <c r="D14" s="169" t="s">
        <v>474</v>
      </c>
    </row>
    <row r="15" spans="1:5" s="162" customFormat="1" ht="15">
      <c r="A15" s="169"/>
      <c r="B15" s="169"/>
      <c r="C15" s="172"/>
      <c r="D15" s="169"/>
    </row>
    <row r="16" spans="1:5" s="162" customFormat="1" ht="15">
      <c r="A16" s="169"/>
      <c r="B16" s="169"/>
      <c r="C16" s="172"/>
      <c r="D16" s="169"/>
    </row>
    <row r="17" spans="1:4" s="162" customFormat="1" ht="15">
      <c r="A17" s="168"/>
      <c r="B17" s="176" t="s">
        <v>468</v>
      </c>
      <c r="C17" s="173">
        <f>+SINDICATO!J15</f>
        <v>1169.7570000000001</v>
      </c>
      <c r="D17" s="168" t="str">
        <f>+SINDICATO!B15</f>
        <v>JUAREZ URIBE MICHEL</v>
      </c>
    </row>
    <row r="18" spans="1:4" s="162" customFormat="1" ht="15">
      <c r="A18" s="169" t="s">
        <v>470</v>
      </c>
      <c r="B18" s="169"/>
      <c r="C18" s="172">
        <f>+C17</f>
        <v>1169.7570000000001</v>
      </c>
      <c r="D18" s="169" t="s">
        <v>455</v>
      </c>
    </row>
    <row r="20" spans="1:4" ht="18.75">
      <c r="A20" s="174" t="s">
        <v>469</v>
      </c>
      <c r="B20" s="174"/>
      <c r="C20" s="175">
        <f>+C14+C18</f>
        <v>6526.2469999999994</v>
      </c>
      <c r="D20" s="174" t="s">
        <v>473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4" sqref="B14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476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477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83">
        <v>3733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2570.5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1299.73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7603.23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1216.5167999999999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8819.746799999999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+FACTURACION!G17</f>
        <v>8819.746799999999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2017-08-23T14:11:52Z</dcterms:modified>
</cp:coreProperties>
</file>