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D27" i="2" l="1"/>
  <c r="D32" s="1"/>
  <c r="D30"/>
  <c r="D33" s="1"/>
  <c r="AB17" i="1"/>
  <c r="AB18"/>
  <c r="AB25"/>
  <c r="AB28"/>
  <c r="AB29"/>
  <c r="AB32"/>
  <c r="AB36"/>
  <c r="AB38"/>
  <c r="AB39"/>
  <c r="AB40"/>
  <c r="AB42"/>
  <c r="AB45"/>
  <c r="AB49"/>
  <c r="AB50"/>
  <c r="AB51"/>
  <c r="AB56"/>
  <c r="AB59"/>
  <c r="AB64"/>
  <c r="AB67"/>
  <c r="AB69"/>
  <c r="D34" i="2" l="1"/>
  <c r="C35" i="3"/>
  <c r="C32"/>
  <c r="E12" l="1"/>
  <c r="F12" s="1"/>
  <c r="E13"/>
  <c r="G13" s="1"/>
  <c r="E14"/>
  <c r="F14" s="1"/>
  <c r="E15"/>
  <c r="G15" s="1"/>
  <c r="E16"/>
  <c r="F16" s="1"/>
  <c r="E17"/>
  <c r="G17" s="1"/>
  <c r="E18"/>
  <c r="G18" s="1"/>
  <c r="E19"/>
  <c r="F19" s="1"/>
  <c r="E20"/>
  <c r="F20" s="1"/>
  <c r="E21"/>
  <c r="G21" s="1"/>
  <c r="E22"/>
  <c r="G22" s="1"/>
  <c r="E23"/>
  <c r="F23" s="1"/>
  <c r="E24"/>
  <c r="F24" s="1"/>
  <c r="E25"/>
  <c r="G25" s="1"/>
  <c r="E26"/>
  <c r="F26" s="1"/>
  <c r="E27"/>
  <c r="G27" s="1"/>
  <c r="E28"/>
  <c r="F28" s="1"/>
  <c r="E29"/>
  <c r="G29" s="1"/>
  <c r="E30"/>
  <c r="F30" s="1"/>
  <c r="H32"/>
  <c r="H35" s="1"/>
  <c r="G23" l="1"/>
  <c r="I23" s="1"/>
  <c r="J23" s="1"/>
  <c r="F22"/>
  <c r="I22" s="1"/>
  <c r="F25"/>
  <c r="I25" s="1"/>
  <c r="F18"/>
  <c r="I18" s="1"/>
  <c r="J18" s="1"/>
  <c r="K18" s="1"/>
  <c r="F15"/>
  <c r="I15" s="1"/>
  <c r="J15" s="1"/>
  <c r="K15" s="1"/>
  <c r="G19"/>
  <c r="I19" s="1"/>
  <c r="J19" s="1"/>
  <c r="K19" s="1"/>
  <c r="F27"/>
  <c r="I27" s="1"/>
  <c r="G16"/>
  <c r="I16" s="1"/>
  <c r="J16" s="1"/>
  <c r="K16" s="1"/>
  <c r="F17"/>
  <c r="I17" s="1"/>
  <c r="J17" s="1"/>
  <c r="K17" s="1"/>
  <c r="F29"/>
  <c r="I29" s="1"/>
  <c r="F13"/>
  <c r="I13" s="1"/>
  <c r="J13" s="1"/>
  <c r="K13" s="1"/>
  <c r="F21"/>
  <c r="I21" s="1"/>
  <c r="J21" s="1"/>
  <c r="E32"/>
  <c r="E35" s="1"/>
  <c r="G28"/>
  <c r="I28" s="1"/>
  <c r="G24"/>
  <c r="I24" s="1"/>
  <c r="G30"/>
  <c r="I30" s="1"/>
  <c r="G26"/>
  <c r="I26" s="1"/>
  <c r="G20"/>
  <c r="I20" s="1"/>
  <c r="G14"/>
  <c r="I14" s="1"/>
  <c r="G12"/>
  <c r="I12" s="1"/>
  <c r="K23" l="1"/>
  <c r="F32"/>
  <c r="F35" s="1"/>
  <c r="G32"/>
  <c r="G35" s="1"/>
  <c r="K21"/>
  <c r="J30"/>
  <c r="K30" s="1"/>
  <c r="J28"/>
  <c r="K28" s="1"/>
  <c r="J24"/>
  <c r="K24" s="1"/>
  <c r="J12"/>
  <c r="K12" s="1"/>
  <c r="J20"/>
  <c r="K20" s="1"/>
  <c r="J14"/>
  <c r="K14" s="1"/>
  <c r="J26"/>
  <c r="K26" s="1"/>
  <c r="J27"/>
  <c r="K27" s="1"/>
  <c r="J29"/>
  <c r="K29" s="1"/>
  <c r="J22"/>
  <c r="K22" s="1"/>
  <c r="I32"/>
  <c r="I35" s="1"/>
  <c r="J25"/>
  <c r="K25" s="1"/>
  <c r="K32" l="1"/>
  <c r="K35" s="1"/>
  <c r="J32" l="1"/>
  <c r="J35" s="1"/>
</calcChain>
</file>

<file path=xl/sharedStrings.xml><?xml version="1.0" encoding="utf-8"?>
<sst xmlns="http://schemas.openxmlformats.org/spreadsheetml/2006/main" count="506" uniqueCount="276">
  <si>
    <t>CONTPAQ i</t>
  </si>
  <si>
    <t xml:space="preserve">      NÓMINAS</t>
  </si>
  <si>
    <t>011 INGENIERIA FISCAL LABORAL SC</t>
  </si>
  <si>
    <t>Lista de Raya (forma tabular)</t>
  </si>
  <si>
    <t>Periodo 30 al 30 Semanal del 19/07/2017 al 25/07/2017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</si>
  <si>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</si>
  <si>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</si>
  <si>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</si>
  <si>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</si>
  <si>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</si>
  <si>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</si>
  <si>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</si>
  <si>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</si>
  <si>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</si>
  <si>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</si>
  <si>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</si>
  <si>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</si>
  <si>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</si>
  <si>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</si>
  <si>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</si>
  <si>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</si>
  <si>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</si>
  <si>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</si>
  <si>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</si>
  <si>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</si>
  <si>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DESCUENTO UNIFORMES</t>
  </si>
  <si>
    <t>Pension Alimenticia</t>
  </si>
  <si>
    <t>Prestamo CTM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</si>
  <si>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</si>
  <si>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</si>
  <si>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</si>
  <si>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</si>
  <si>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</si>
  <si>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</si>
  <si>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</si>
  <si>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</si>
  <si>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0AG07</t>
  </si>
  <si>
    <t>Aguilar Gonzalez Anael</t>
  </si>
  <si>
    <t>AHC21</t>
  </si>
  <si>
    <t>Aguilar Hernandez Carla Cecilia</t>
  </si>
  <si>
    <t>AOA14</t>
  </si>
  <si>
    <t>Alvizar Organista Eduardo</t>
  </si>
  <si>
    <t>00016</t>
  </si>
  <si>
    <t>Arenas Vargas Moises</t>
  </si>
  <si>
    <t>0AZ14</t>
  </si>
  <si>
    <t>Arroyo Zarazua Gilberto</t>
  </si>
  <si>
    <t>BL011</t>
  </si>
  <si>
    <t>Berdeja Leon Francisco Gerardo</t>
  </si>
  <si>
    <t>BPM22</t>
  </si>
  <si>
    <t>Bocanegra Peguero Maria Guadalupe</t>
  </si>
  <si>
    <t>00018</t>
  </si>
  <si>
    <t>Carrasco Tovar Arturo</t>
  </si>
  <si>
    <t>0CO24</t>
  </si>
  <si>
    <t>Castillo Ordoñez Jorge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</si>
  <si>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</si>
  <si>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</si>
  <si>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</si>
  <si>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</si>
  <si>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</si>
  <si>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</si>
  <si>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FVP13</t>
  </si>
  <si>
    <t>Flores Ventura Paulina Soledad</t>
  </si>
  <si>
    <t>RGJ24</t>
  </si>
  <si>
    <t>Gallegos  Ramirez  Jose</t>
  </si>
  <si>
    <t>GAR10</t>
  </si>
  <si>
    <t>Gallegos Romero  Cristian</t>
  </si>
  <si>
    <t>GPB13</t>
  </si>
  <si>
    <t>Granados Perez Brenda Laura</t>
  </si>
  <si>
    <t>GGM11</t>
  </si>
  <si>
    <t>Guerrero Gomez Marvin Noe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</si>
  <si>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</si>
  <si>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</si>
  <si>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</si>
  <si>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</si>
  <si>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</si>
  <si>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</si>
  <si>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</si>
  <si>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</si>
  <si>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</si>
  <si>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</si>
  <si>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</si>
  <si>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</si>
  <si>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</si>
  <si>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</si>
  <si>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</si>
  <si>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</si>
  <si>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0LR05</t>
  </si>
  <si>
    <t>Lobato Recamier Rosselin Catalina</t>
  </si>
  <si>
    <t>LEA25</t>
  </si>
  <si>
    <t xml:space="preserve">Lupercio Espino Alan Jairo </t>
  </si>
  <si>
    <t>00030</t>
  </si>
  <si>
    <t>Melendez Padilla Claudia Cristina</t>
  </si>
  <si>
    <t>MSA27</t>
  </si>
  <si>
    <t>Morales Sanchez Angel</t>
  </si>
  <si>
    <t>MVN27</t>
  </si>
  <si>
    <t>Moreno Valera Norma</t>
  </si>
  <si>
    <t>MRC05</t>
  </si>
  <si>
    <t>Muñoz Rodriguez Conrado Israel</t>
  </si>
  <si>
    <t>NAA16</t>
  </si>
  <si>
    <t>Navarro Arenas Andrea Areli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</si>
  <si>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</si>
  <si>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</si>
  <si>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</si>
  <si>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</si>
  <si>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</si>
  <si>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</si>
  <si>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QIL21</t>
  </si>
  <si>
    <t>Quintanilla Infante Luis Fernando</t>
  </si>
  <si>
    <t>RMN26</t>
  </si>
  <si>
    <t>Ramirez Moya Nestor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</si>
  <si>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</si>
  <si>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</si>
  <si>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</si>
  <si>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</si>
  <si>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</si>
  <si>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</si>
  <si>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RVJ22</t>
  </si>
  <si>
    <t>Rivero Magos Jessica Liliana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</si>
  <si>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</si>
  <si>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</si>
  <si>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</si>
  <si>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</si>
  <si>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</si>
  <si>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</si>
  <si>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</si>
  <si>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</si>
  <si>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</si>
  <si>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</si>
  <si>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</si>
  <si>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</si>
  <si>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</si>
  <si>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</si>
  <si>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</si>
  <si>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</si>
  <si>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TGE30</t>
  </si>
  <si>
    <t>Torres Gaytan Evelyn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</si>
  <si>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</si>
  <si>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</si>
  <si>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</si>
  <si>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</si>
  <si>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</si>
  <si>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</si>
  <si>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</si>
  <si>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</si>
  <si>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VCL19</t>
  </si>
  <si>
    <t>Vasquez Chaves Liliana Andrea</t>
  </si>
  <si>
    <t>Total Depto</t>
  </si>
  <si>
    <t xml:space="preserve">  -----------------------</t>
  </si>
  <si>
    <t>Departamento 2 1200XSERVICOS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</si>
  <si>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</si>
  <si>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</si>
  <si>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</si>
  <si>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</si>
  <si>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</si>
  <si>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</si>
  <si>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</si>
  <si>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</si>
  <si>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</si>
  <si>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</si>
  <si>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</si>
  <si>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</si>
  <si>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</si>
  <si>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</si>
  <si>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0ER14</t>
  </si>
  <si>
    <t>Enriquez Rubio Fernando</t>
  </si>
  <si>
    <t>0FG14</t>
  </si>
  <si>
    <t>Fonseca Guillen Jose Felipe</t>
  </si>
  <si>
    <t>GLG17</t>
  </si>
  <si>
    <t>Gutierrez Lara Geovanni</t>
  </si>
  <si>
    <t>HAR22</t>
  </si>
  <si>
    <t>Hernandez Aguilar Roberto Carlos</t>
  </si>
  <si>
    <t>HME09</t>
  </si>
  <si>
    <t>Hernandez Martinez Eduardo Rene</t>
  </si>
  <si>
    <t>0HS11</t>
  </si>
  <si>
    <t>Hernandez Silva Edgar Samuel</t>
  </si>
  <si>
    <t>JML29</t>
  </si>
  <si>
    <t>Juarez Martinez Luis Miguel</t>
  </si>
  <si>
    <t>LMO30</t>
  </si>
  <si>
    <t>Lopez Martinez Oscar</t>
  </si>
  <si>
    <t>LPL26</t>
  </si>
  <si>
    <t>Lopez Palacios Luis Arturo</t>
  </si>
  <si>
    <t>0MA08</t>
  </si>
  <si>
    <t>Martinez Alvarado 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</si>
  <si>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</si>
  <si>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</si>
  <si>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</si>
  <si>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</si>
  <si>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</si>
  <si>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</si>
  <si>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</si>
  <si>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</si>
  <si>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</si>
  <si>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</si>
  <si>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</si>
  <si>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</si>
  <si>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</si>
  <si>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</si>
  <si>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0OB15</t>
  </si>
  <si>
    <t>Olvera Bautista J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</si>
  <si>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</si>
  <si>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</si>
  <si>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</si>
  <si>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</si>
  <si>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</si>
  <si>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</si>
  <si>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PAJ21</t>
  </si>
  <si>
    <t>Puebla Martinez Jose Andres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</si>
  <si>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</si>
  <si>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</si>
  <si>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</si>
  <si>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</si>
  <si>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</si>
  <si>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</si>
  <si>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</si>
  <si>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Armando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</si>
  <si>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</si>
  <si>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</si>
  <si>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</si>
  <si>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</si>
  <si>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</si>
  <si>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</si>
  <si>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</si>
  <si>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</si>
  <si>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</si>
  <si>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</si>
  <si>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TGD07</t>
  </si>
  <si>
    <t>Tellez Gaytan Daniel</t>
  </si>
  <si>
    <t>VBJ17</t>
  </si>
  <si>
    <t>Valdez Bernal Juan Pablo</t>
  </si>
  <si>
    <t>0VM14</t>
  </si>
  <si>
    <t>Valdez Martinez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</si>
  <si>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</si>
  <si>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</si>
  <si>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</si>
  <si>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</si>
  <si>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</si>
  <si>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</si>
  <si>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 xml:space="preserve">  =============</t>
  </si>
  <si>
    <t>Total Gral.</t>
  </si>
  <si>
    <t xml:space="preserve"> 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</si>
  <si>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</si>
  <si>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</si>
  <si>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</si>
  <si>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</si>
  <si>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</si>
  <si>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</si>
  <si>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</si>
  <si>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30 del 2017-07-19 al 2017-07-25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</si>
  <si>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</si>
  <si>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</si>
  <si>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</si>
  <si>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</si>
  <si>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</si>
  <si>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</si>
  <si>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</si>
  <si>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99 Otros</t>
  </si>
  <si>
    <t>Total Otros</t>
  </si>
  <si>
    <t>Total de movimientos 1</t>
  </si>
  <si>
    <t>PAGADO SEMANA 30</t>
  </si>
  <si>
    <t>POR DEPOSITAR</t>
  </si>
  <si>
    <t>Total de movimientos 18</t>
  </si>
  <si>
    <t>QUERETARO MOTORS</t>
  </si>
  <si>
    <t>DESGLOSE DE NOMINA SEMANA 30</t>
  </si>
  <si>
    <t>PERIODO</t>
  </si>
  <si>
    <t>19/07/2017 AL 25/07/2017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</si>
  <si>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</si>
  <si>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</si>
  <si>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</si>
  <si>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</si>
  <si>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</si>
  <si>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</si>
  <si>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</si>
  <si>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</si>
  <si>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</si>
  <si>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</si>
  <si>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COMPLEMENTO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</si>
</sst>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43" fontId="14" fillId="0" borderId="0" applyFill="0" applyBorder="0" applyAlignment="0" applyProtection="0"/>
    <xf numFmtId="0" fontId="14" fillId="0" borderId="0"/>
    <xf numFmtId="0" fontId="1" fillId="0" borderId="0"/>
    <xf numFmtId="0" fontId="14" fillId="0" borderId="0"/>
  </cellStyleXfs>
  <cellXfs count="8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4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/>
    <xf numFmtId="0" fontId="22" fillId="0" borderId="0" xfId="0" applyFont="1"/>
    <xf numFmtId="0" fontId="21" fillId="0" borderId="3" xfId="0" applyFont="1" applyFill="1" applyBorder="1" applyAlignment="1">
      <alignment horizontal="centerContinuous"/>
    </xf>
    <xf numFmtId="165" fontId="21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164" fontId="2" fillId="4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1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Border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" fillId="4" borderId="0" xfId="0" applyFont="1" applyFill="1"/>
    <xf numFmtId="44" fontId="2" fillId="4" borderId="0" xfId="1" applyFont="1" applyFill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23" activeCellId="4" sqref="I12:I16 I18 I19 I21 I23:I30"/>
    </sheetView>
  </sheetViews>
  <sheetFormatPr baseColWidth="10" defaultRowHeight="11.25"/>
  <cols>
    <col min="1" max="1" width="9" style="2" customWidth="1"/>
    <col min="2" max="2" width="27.5703125" style="1" customWidth="1"/>
    <col min="3" max="3" width="15" style="1" bestFit="1" customWidth="1"/>
    <col min="4" max="4" width="11.42578125" style="1"/>
    <col min="5" max="5" width="14" style="1" customWidth="1"/>
    <col min="6" max="8" width="11.7109375" style="1" bestFit="1" customWidth="1"/>
    <col min="9" max="9" width="12.28515625" style="1" bestFit="1" customWidth="1"/>
    <col min="10" max="10" width="11.7109375" style="1" bestFit="1" customWidth="1"/>
    <col min="11" max="11" width="12.28515625" style="1" bestFit="1" customWidth="1"/>
    <col min="12" max="16384" width="11.42578125" style="1"/>
  </cols>
  <sheetData>
    <row r="1" spans="1:11" ht="18" customHeight="1">
      <c r="A1" s="3" t="s">
        <v>0</v>
      </c>
      <c r="B1" s="20" t="s">
        <v>239</v>
      </c>
    </row>
    <row r="2" spans="1:11" ht="24.95" customHeight="1">
      <c r="A2" s="4" t="s">
        <v>1</v>
      </c>
      <c r="B2" s="17" t="s">
        <v>2</v>
      </c>
    </row>
    <row r="3" spans="1:11" ht="15">
      <c r="B3" s="18" t="s">
        <v>3</v>
      </c>
    </row>
    <row r="4" spans="1:11" ht="12.75">
      <c r="B4" s="19" t="s">
        <v>4</v>
      </c>
    </row>
    <row r="5" spans="1:11">
      <c r="B5" s="6" t="s">
        <v>5</v>
      </c>
    </row>
    <row r="6" spans="1:11">
      <c r="B6" s="6" t="s">
        <v>6</v>
      </c>
    </row>
    <row r="7" spans="1:11" ht="15">
      <c r="E7" s="65" t="s">
        <v>240</v>
      </c>
      <c r="F7" s="66"/>
      <c r="G7" s="66"/>
      <c r="H7" s="66"/>
      <c r="I7" s="66"/>
      <c r="J7" s="66"/>
      <c r="K7" s="67"/>
    </row>
    <row r="8" spans="1:11" s="5" customFormat="1" ht="23.25" thickBot="1">
      <c r="A8" s="8" t="s">
        <v>7</v>
      </c>
      <c r="B8" s="9" t="s">
        <v>8</v>
      </c>
      <c r="C8" s="10" t="s">
        <v>14</v>
      </c>
      <c r="E8" s="22" t="s">
        <v>14</v>
      </c>
      <c r="F8" s="22" t="s">
        <v>241</v>
      </c>
      <c r="G8" s="22" t="s">
        <v>242</v>
      </c>
      <c r="H8" s="22" t="s">
        <v>243</v>
      </c>
      <c r="I8" s="22" t="s">
        <v>244</v>
      </c>
      <c r="J8" s="22" t="s">
        <v>245</v>
      </c>
      <c r="K8" s="22" t="s">
        <v>246</v>
      </c>
    </row>
    <row r="9" spans="1:11" ht="12" thickTop="1">
      <c r="A9" s="12" t="s">
        <v>32</v>
      </c>
    </row>
    <row r="11" spans="1:11">
      <c r="A11" s="11" t="s">
        <v>33</v>
      </c>
    </row>
    <row r="12" spans="1:11">
      <c r="A12" s="2" t="s">
        <v>44</v>
      </c>
      <c r="B12" s="1" t="s">
        <v>45</v>
      </c>
      <c r="C12" s="37">
        <v>3225.93</v>
      </c>
      <c r="E12" s="23">
        <f t="shared" ref="E12:E30" si="0">+C12</f>
        <v>3225.93</v>
      </c>
      <c r="F12" s="23">
        <f t="shared" ref="F12:F30" si="1">+E12*2%</f>
        <v>64.518599999999992</v>
      </c>
      <c r="G12" s="23">
        <f t="shared" ref="G12:G30" si="2">+E12*7.5%</f>
        <v>241.94474999999997</v>
      </c>
      <c r="H12" s="23">
        <v>0</v>
      </c>
      <c r="I12" s="23">
        <f t="shared" ref="I12:I30" si="3">SUM(E12:H12)</f>
        <v>3532.3933499999998</v>
      </c>
      <c r="J12" s="23">
        <f t="shared" ref="J12:J30" si="4">+I12*16%</f>
        <v>565.18293600000004</v>
      </c>
      <c r="K12" s="23">
        <f t="shared" ref="K12:K30" si="5">+I12+J12</f>
        <v>4097.5762859999995</v>
      </c>
    </row>
    <row r="13" spans="1:11">
      <c r="A13" s="2" t="s">
        <v>46</v>
      </c>
      <c r="B13" s="1" t="s">
        <v>47</v>
      </c>
      <c r="C13" s="37">
        <v>591.53</v>
      </c>
      <c r="E13" s="23">
        <f t="shared" si="0"/>
        <v>591.53</v>
      </c>
      <c r="F13" s="23">
        <f t="shared" si="1"/>
        <v>11.8306</v>
      </c>
      <c r="G13" s="23">
        <f t="shared" si="2"/>
        <v>44.364749999999994</v>
      </c>
      <c r="H13" s="23">
        <v>0</v>
      </c>
      <c r="I13" s="23">
        <f t="shared" si="3"/>
        <v>647.72534999999993</v>
      </c>
      <c r="J13" s="23">
        <f t="shared" si="4"/>
        <v>103.636056</v>
      </c>
      <c r="K13" s="23">
        <f t="shared" si="5"/>
        <v>751.36140599999999</v>
      </c>
    </row>
    <row r="14" spans="1:11">
      <c r="A14" s="2" t="s">
        <v>60</v>
      </c>
      <c r="B14" s="1" t="s">
        <v>61</v>
      </c>
      <c r="C14" s="37">
        <v>2082.83</v>
      </c>
      <c r="E14" s="23">
        <f t="shared" si="0"/>
        <v>2082.83</v>
      </c>
      <c r="F14" s="23">
        <f t="shared" si="1"/>
        <v>41.656599999999997</v>
      </c>
      <c r="G14" s="23">
        <f t="shared" si="2"/>
        <v>156.21224999999998</v>
      </c>
      <c r="H14" s="23">
        <v>0</v>
      </c>
      <c r="I14" s="23">
        <f t="shared" si="3"/>
        <v>2280.6988499999998</v>
      </c>
      <c r="J14" s="23">
        <f t="shared" si="4"/>
        <v>364.91181599999999</v>
      </c>
      <c r="K14" s="23">
        <f t="shared" si="5"/>
        <v>2645.6106659999996</v>
      </c>
    </row>
    <row r="15" spans="1:11">
      <c r="A15" s="2" t="s">
        <v>66</v>
      </c>
      <c r="B15" s="1" t="s">
        <v>67</v>
      </c>
      <c r="C15" s="37">
        <v>3458.26</v>
      </c>
      <c r="E15" s="23">
        <f t="shared" si="0"/>
        <v>3458.26</v>
      </c>
      <c r="F15" s="23">
        <f t="shared" si="1"/>
        <v>69.165200000000013</v>
      </c>
      <c r="G15" s="23">
        <f t="shared" si="2"/>
        <v>259.36950000000002</v>
      </c>
      <c r="H15" s="23">
        <v>0</v>
      </c>
      <c r="I15" s="23">
        <f t="shared" si="3"/>
        <v>3786.7947000000004</v>
      </c>
      <c r="J15" s="23">
        <f t="shared" si="4"/>
        <v>605.88715200000013</v>
      </c>
      <c r="K15" s="23">
        <f t="shared" si="5"/>
        <v>4392.6818520000006</v>
      </c>
    </row>
    <row r="16" spans="1:11">
      <c r="A16" s="2" t="s">
        <v>68</v>
      </c>
      <c r="B16" s="1" t="s">
        <v>69</v>
      </c>
      <c r="C16" s="37">
        <v>3469.54</v>
      </c>
      <c r="E16" s="23">
        <f t="shared" si="0"/>
        <v>3469.54</v>
      </c>
      <c r="F16" s="23">
        <f t="shared" si="1"/>
        <v>69.390799999999999</v>
      </c>
      <c r="G16" s="23">
        <f t="shared" si="2"/>
        <v>260.21549999999996</v>
      </c>
      <c r="H16" s="23">
        <v>0</v>
      </c>
      <c r="I16" s="23">
        <f t="shared" si="3"/>
        <v>3799.1462999999999</v>
      </c>
      <c r="J16" s="23">
        <f t="shared" si="4"/>
        <v>607.86340800000005</v>
      </c>
      <c r="K16" s="23">
        <f t="shared" si="5"/>
        <v>4407.0097079999996</v>
      </c>
    </row>
    <row r="17" spans="1:11">
      <c r="A17" s="2" t="s">
        <v>74</v>
      </c>
      <c r="B17" s="83" t="s">
        <v>75</v>
      </c>
      <c r="C17" s="37">
        <v>3797.36</v>
      </c>
      <c r="E17" s="23">
        <f t="shared" si="0"/>
        <v>3797.36</v>
      </c>
      <c r="F17" s="23">
        <f t="shared" si="1"/>
        <v>75.947200000000009</v>
      </c>
      <c r="G17" s="23">
        <f t="shared" si="2"/>
        <v>284.80200000000002</v>
      </c>
      <c r="H17" s="23">
        <v>0</v>
      </c>
      <c r="I17" s="84">
        <f t="shared" si="3"/>
        <v>4158.1091999999999</v>
      </c>
      <c r="J17" s="23">
        <f t="shared" si="4"/>
        <v>665.29747199999997</v>
      </c>
      <c r="K17" s="23">
        <f t="shared" si="5"/>
        <v>4823.4066720000001</v>
      </c>
    </row>
    <row r="18" spans="1:11">
      <c r="A18" s="2" t="s">
        <v>82</v>
      </c>
      <c r="B18" s="1" t="s">
        <v>83</v>
      </c>
      <c r="C18" s="37">
        <v>4923.68</v>
      </c>
      <c r="E18" s="23">
        <f t="shared" si="0"/>
        <v>4923.68</v>
      </c>
      <c r="F18" s="23">
        <f t="shared" si="1"/>
        <v>98.473600000000005</v>
      </c>
      <c r="G18" s="23">
        <f t="shared" si="2"/>
        <v>369.27600000000001</v>
      </c>
      <c r="H18" s="23">
        <v>0</v>
      </c>
      <c r="I18" s="23">
        <f t="shared" si="3"/>
        <v>5391.4296000000004</v>
      </c>
      <c r="J18" s="23">
        <f t="shared" si="4"/>
        <v>862.62873600000012</v>
      </c>
      <c r="K18" s="23">
        <f t="shared" si="5"/>
        <v>6254.0583360000001</v>
      </c>
    </row>
    <row r="19" spans="1:11">
      <c r="A19" s="2" t="s">
        <v>86</v>
      </c>
      <c r="B19" s="1" t="s">
        <v>87</v>
      </c>
      <c r="C19" s="37">
        <v>8830.8799999999992</v>
      </c>
      <c r="E19" s="23">
        <f t="shared" si="0"/>
        <v>8830.8799999999992</v>
      </c>
      <c r="F19" s="23">
        <f t="shared" si="1"/>
        <v>176.61759999999998</v>
      </c>
      <c r="G19" s="23">
        <f t="shared" si="2"/>
        <v>662.31599999999992</v>
      </c>
      <c r="H19" s="23">
        <v>0</v>
      </c>
      <c r="I19" s="23">
        <f t="shared" si="3"/>
        <v>9669.8135999999995</v>
      </c>
      <c r="J19" s="23">
        <f t="shared" si="4"/>
        <v>1547.1701759999999</v>
      </c>
      <c r="K19" s="23">
        <f t="shared" si="5"/>
        <v>11216.983775999999</v>
      </c>
    </row>
    <row r="20" spans="1:11">
      <c r="A20" s="2" t="s">
        <v>88</v>
      </c>
      <c r="B20" s="83" t="s">
        <v>89</v>
      </c>
      <c r="C20" s="37">
        <v>7500</v>
      </c>
      <c r="E20" s="23">
        <f t="shared" si="0"/>
        <v>7500</v>
      </c>
      <c r="F20" s="23">
        <f t="shared" si="1"/>
        <v>150</v>
      </c>
      <c r="G20" s="23">
        <f t="shared" si="2"/>
        <v>562.5</v>
      </c>
      <c r="H20" s="23">
        <v>0</v>
      </c>
      <c r="I20" s="84">
        <f t="shared" si="3"/>
        <v>8212.5</v>
      </c>
      <c r="J20" s="23">
        <f t="shared" si="4"/>
        <v>1314</v>
      </c>
      <c r="K20" s="23">
        <f t="shared" si="5"/>
        <v>9526.5</v>
      </c>
    </row>
    <row r="21" spans="1:11">
      <c r="A21" s="2" t="s">
        <v>90</v>
      </c>
      <c r="B21" s="1" t="s">
        <v>91</v>
      </c>
      <c r="C21" s="37">
        <v>2500</v>
      </c>
      <c r="E21" s="23">
        <f t="shared" si="0"/>
        <v>2500</v>
      </c>
      <c r="F21" s="23">
        <f t="shared" si="1"/>
        <v>50</v>
      </c>
      <c r="G21" s="23">
        <f t="shared" si="2"/>
        <v>187.5</v>
      </c>
      <c r="H21" s="23">
        <v>0</v>
      </c>
      <c r="I21" s="23">
        <f t="shared" si="3"/>
        <v>2737.5</v>
      </c>
      <c r="J21" s="23">
        <f t="shared" si="4"/>
        <v>438</v>
      </c>
      <c r="K21" s="23">
        <f t="shared" si="5"/>
        <v>3175.5</v>
      </c>
    </row>
    <row r="22" spans="1:11">
      <c r="A22" s="2" t="s">
        <v>94</v>
      </c>
      <c r="B22" s="83" t="s">
        <v>95</v>
      </c>
      <c r="C22" s="37">
        <v>2820.82</v>
      </c>
      <c r="E22" s="23">
        <f t="shared" si="0"/>
        <v>2820.82</v>
      </c>
      <c r="F22" s="23">
        <f t="shared" si="1"/>
        <v>56.416400000000003</v>
      </c>
      <c r="G22" s="23">
        <f t="shared" si="2"/>
        <v>211.5615</v>
      </c>
      <c r="H22" s="23">
        <v>0</v>
      </c>
      <c r="I22" s="84">
        <f t="shared" si="3"/>
        <v>3088.7979</v>
      </c>
      <c r="J22" s="23">
        <f t="shared" si="4"/>
        <v>494.20766400000002</v>
      </c>
      <c r="K22" s="23">
        <f t="shared" si="5"/>
        <v>3583.005564</v>
      </c>
    </row>
    <row r="23" spans="1:11">
      <c r="A23" s="2" t="s">
        <v>100</v>
      </c>
      <c r="B23" s="1" t="s">
        <v>101</v>
      </c>
      <c r="C23" s="37">
        <v>13082.17</v>
      </c>
      <c r="E23" s="23">
        <f t="shared" si="0"/>
        <v>13082.17</v>
      </c>
      <c r="F23" s="23">
        <f t="shared" si="1"/>
        <v>261.64339999999999</v>
      </c>
      <c r="G23" s="23">
        <f t="shared" si="2"/>
        <v>981.16274999999996</v>
      </c>
      <c r="H23" s="23">
        <v>0</v>
      </c>
      <c r="I23" s="23">
        <f t="shared" si="3"/>
        <v>14324.97615</v>
      </c>
      <c r="J23" s="23">
        <f t="shared" si="4"/>
        <v>2291.9961840000001</v>
      </c>
      <c r="K23" s="23">
        <f t="shared" si="5"/>
        <v>16616.972334000002</v>
      </c>
    </row>
    <row r="24" spans="1:11">
      <c r="A24" s="2" t="s">
        <v>108</v>
      </c>
      <c r="B24" s="1" t="s">
        <v>109</v>
      </c>
      <c r="C24" s="37">
        <v>2693.82</v>
      </c>
      <c r="E24" s="23">
        <f t="shared" si="0"/>
        <v>2693.82</v>
      </c>
      <c r="F24" s="23">
        <f t="shared" si="1"/>
        <v>53.876400000000004</v>
      </c>
      <c r="G24" s="23">
        <f t="shared" si="2"/>
        <v>202.03650000000002</v>
      </c>
      <c r="H24" s="23">
        <v>0</v>
      </c>
      <c r="I24" s="23">
        <f t="shared" si="3"/>
        <v>2949.7329000000004</v>
      </c>
      <c r="J24" s="23">
        <f t="shared" si="4"/>
        <v>471.95726400000007</v>
      </c>
      <c r="K24" s="23">
        <f t="shared" si="5"/>
        <v>3421.6901640000006</v>
      </c>
    </row>
    <row r="25" spans="1:11">
      <c r="A25" s="2" t="s">
        <v>110</v>
      </c>
      <c r="B25" s="1" t="s">
        <v>111</v>
      </c>
      <c r="C25" s="37">
        <v>7374.22</v>
      </c>
      <c r="E25" s="23">
        <f t="shared" si="0"/>
        <v>7374.22</v>
      </c>
      <c r="F25" s="23">
        <f t="shared" si="1"/>
        <v>147.48440000000002</v>
      </c>
      <c r="G25" s="23">
        <f t="shared" si="2"/>
        <v>553.06650000000002</v>
      </c>
      <c r="H25" s="23">
        <v>0</v>
      </c>
      <c r="I25" s="23">
        <f t="shared" si="3"/>
        <v>8074.7709000000004</v>
      </c>
      <c r="J25" s="23">
        <f t="shared" si="4"/>
        <v>1291.963344</v>
      </c>
      <c r="K25" s="23">
        <f t="shared" si="5"/>
        <v>9366.7342440000011</v>
      </c>
    </row>
    <row r="26" spans="1:11">
      <c r="A26" s="2" t="s">
        <v>112</v>
      </c>
      <c r="B26" s="1" t="s">
        <v>113</v>
      </c>
      <c r="C26" s="37">
        <v>2615</v>
      </c>
      <c r="E26" s="23">
        <f t="shared" si="0"/>
        <v>2615</v>
      </c>
      <c r="F26" s="23">
        <f t="shared" si="1"/>
        <v>52.300000000000004</v>
      </c>
      <c r="G26" s="23">
        <f t="shared" si="2"/>
        <v>196.125</v>
      </c>
      <c r="H26" s="23">
        <v>0</v>
      </c>
      <c r="I26" s="23">
        <f t="shared" si="3"/>
        <v>2863.4250000000002</v>
      </c>
      <c r="J26" s="23">
        <f t="shared" si="4"/>
        <v>458.14800000000002</v>
      </c>
      <c r="K26" s="23">
        <f t="shared" si="5"/>
        <v>3321.5730000000003</v>
      </c>
    </row>
    <row r="27" spans="1:11">
      <c r="A27" s="2" t="s">
        <v>122</v>
      </c>
      <c r="B27" s="1" t="s">
        <v>123</v>
      </c>
      <c r="C27" s="37">
        <v>2500</v>
      </c>
      <c r="E27" s="23">
        <f t="shared" si="0"/>
        <v>2500</v>
      </c>
      <c r="F27" s="23">
        <f t="shared" si="1"/>
        <v>50</v>
      </c>
      <c r="G27" s="23">
        <f t="shared" si="2"/>
        <v>187.5</v>
      </c>
      <c r="H27" s="23">
        <v>0</v>
      </c>
      <c r="I27" s="23">
        <f t="shared" si="3"/>
        <v>2737.5</v>
      </c>
      <c r="J27" s="23">
        <f t="shared" si="4"/>
        <v>438</v>
      </c>
      <c r="K27" s="23">
        <f t="shared" si="5"/>
        <v>3175.5</v>
      </c>
    </row>
    <row r="28" spans="1:11">
      <c r="A28" s="2" t="s">
        <v>128</v>
      </c>
      <c r="B28" s="1" t="s">
        <v>129</v>
      </c>
      <c r="C28" s="37">
        <v>1203.21</v>
      </c>
      <c r="E28" s="23">
        <f t="shared" si="0"/>
        <v>1203.21</v>
      </c>
      <c r="F28" s="23">
        <f t="shared" si="1"/>
        <v>24.0642</v>
      </c>
      <c r="G28" s="23">
        <f t="shared" si="2"/>
        <v>90.240750000000006</v>
      </c>
      <c r="H28" s="23">
        <v>0</v>
      </c>
      <c r="I28" s="23">
        <f t="shared" si="3"/>
        <v>1317.51495</v>
      </c>
      <c r="J28" s="23">
        <f t="shared" si="4"/>
        <v>210.802392</v>
      </c>
      <c r="K28" s="23">
        <f t="shared" si="5"/>
        <v>1528.3173420000001</v>
      </c>
    </row>
    <row r="29" spans="1:11">
      <c r="A29" s="2" t="s">
        <v>138</v>
      </c>
      <c r="B29" s="1" t="s">
        <v>139</v>
      </c>
      <c r="C29" s="37">
        <v>2867.23</v>
      </c>
      <c r="E29" s="23">
        <f t="shared" si="0"/>
        <v>2867.23</v>
      </c>
      <c r="F29" s="23">
        <f t="shared" si="1"/>
        <v>57.3446</v>
      </c>
      <c r="G29" s="23">
        <f t="shared" si="2"/>
        <v>215.04225</v>
      </c>
      <c r="H29" s="23">
        <v>0</v>
      </c>
      <c r="I29" s="23">
        <f t="shared" si="3"/>
        <v>3139.6168499999999</v>
      </c>
      <c r="J29" s="23">
        <f t="shared" si="4"/>
        <v>502.33869599999997</v>
      </c>
      <c r="K29" s="23">
        <f t="shared" si="5"/>
        <v>3641.9555459999997</v>
      </c>
    </row>
    <row r="30" spans="1:11">
      <c r="A30" s="2" t="s">
        <v>144</v>
      </c>
      <c r="B30" s="1" t="s">
        <v>145</v>
      </c>
      <c r="C30" s="37">
        <v>6671.8</v>
      </c>
      <c r="E30" s="23">
        <f t="shared" si="0"/>
        <v>6671.8</v>
      </c>
      <c r="F30" s="23">
        <f t="shared" si="1"/>
        <v>133.43600000000001</v>
      </c>
      <c r="G30" s="23">
        <f t="shared" si="2"/>
        <v>500.38499999999999</v>
      </c>
      <c r="H30" s="23">
        <v>0</v>
      </c>
      <c r="I30" s="23">
        <f t="shared" si="3"/>
        <v>7305.6210000000001</v>
      </c>
      <c r="J30" s="23">
        <f t="shared" si="4"/>
        <v>1168.8993600000001</v>
      </c>
      <c r="K30" s="23">
        <f t="shared" si="5"/>
        <v>8474.5203600000004</v>
      </c>
    </row>
    <row r="31" spans="1:11" s="7" customFormat="1">
      <c r="A31" s="14" t="s">
        <v>146</v>
      </c>
      <c r="C31" s="7" t="s">
        <v>147</v>
      </c>
      <c r="E31" s="21" t="s">
        <v>147</v>
      </c>
      <c r="F31" s="21" t="s">
        <v>147</v>
      </c>
      <c r="G31" s="21" t="s">
        <v>147</v>
      </c>
      <c r="H31" s="21" t="s">
        <v>147</v>
      </c>
      <c r="I31" s="21" t="s">
        <v>147</v>
      </c>
      <c r="J31" s="21" t="s">
        <v>147</v>
      </c>
      <c r="K31" s="21" t="s">
        <v>147</v>
      </c>
    </row>
    <row r="32" spans="1:11">
      <c r="C32" s="16">
        <f>SUM(C12:C30)</f>
        <v>82208.28</v>
      </c>
      <c r="E32" s="24">
        <f t="shared" ref="E32:K32" si="6">SUM(E12:E30)</f>
        <v>82208.28</v>
      </c>
      <c r="F32" s="24">
        <f t="shared" si="6"/>
        <v>1644.1656</v>
      </c>
      <c r="G32" s="24">
        <f t="shared" si="6"/>
        <v>6165.621000000001</v>
      </c>
      <c r="H32" s="24">
        <f t="shared" si="6"/>
        <v>0</v>
      </c>
      <c r="I32" s="24">
        <f t="shared" si="6"/>
        <v>90018.066600000006</v>
      </c>
      <c r="J32" s="24">
        <f t="shared" si="6"/>
        <v>14402.890656</v>
      </c>
      <c r="K32" s="24">
        <f t="shared" si="6"/>
        <v>104420.95725599999</v>
      </c>
    </row>
    <row r="34" spans="1:11" s="7" customFormat="1">
      <c r="A34" s="13"/>
      <c r="C34" s="7" t="s">
        <v>237</v>
      </c>
      <c r="E34" s="21" t="s">
        <v>237</v>
      </c>
      <c r="F34" s="21" t="s">
        <v>237</v>
      </c>
      <c r="G34" s="21" t="s">
        <v>237</v>
      </c>
      <c r="H34" s="21" t="s">
        <v>237</v>
      </c>
      <c r="I34" s="21" t="s">
        <v>237</v>
      </c>
      <c r="J34" s="21" t="s">
        <v>237</v>
      </c>
      <c r="K34" s="21" t="s">
        <v>237</v>
      </c>
    </row>
    <row r="35" spans="1:11" ht="13.5" thickBot="1">
      <c r="A35" s="14" t="s">
        <v>238</v>
      </c>
      <c r="B35" s="1" t="s">
        <v>239</v>
      </c>
      <c r="C35" s="16">
        <f>+C32</f>
        <v>82208.28</v>
      </c>
      <c r="E35" s="25">
        <f>+E32</f>
        <v>82208.28</v>
      </c>
      <c r="F35" s="25">
        <f t="shared" ref="F35:K35" si="7">+F32</f>
        <v>1644.1656</v>
      </c>
      <c r="G35" s="25">
        <f t="shared" si="7"/>
        <v>6165.621000000001</v>
      </c>
      <c r="H35" s="25">
        <f t="shared" si="7"/>
        <v>0</v>
      </c>
      <c r="I35" s="25">
        <f t="shared" si="7"/>
        <v>90018.066600000006</v>
      </c>
      <c r="J35" s="25">
        <f t="shared" si="7"/>
        <v>14402.890656</v>
      </c>
      <c r="K35" s="25">
        <f t="shared" si="7"/>
        <v>104420.95725599999</v>
      </c>
    </row>
    <row r="36" spans="1:11" ht="12" thickTop="1"/>
    <row r="37" spans="1:11">
      <c r="C37" s="1" t="s">
        <v>239</v>
      </c>
    </row>
    <row r="38" spans="1:11">
      <c r="A38" s="2" t="s">
        <v>239</v>
      </c>
      <c r="B38" s="1" t="s">
        <v>239</v>
      </c>
      <c r="C38" s="15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23"/>
  <sheetViews>
    <sheetView workbookViewId="0">
      <pane xSplit="2" ySplit="11" topLeftCell="S30" activePane="bottomRight" state="frozen"/>
      <selection pane="topRight" activeCell="C1" sqref="C1"/>
      <selection pane="bottomLeft" activeCell="A12" sqref="A12"/>
      <selection pane="bottomRight" activeCell="Y51" sqref="Y51"/>
    </sheetView>
  </sheetViews>
  <sheetFormatPr baseColWidth="10" defaultRowHeight="11.25"/>
  <cols>
    <col min="1" max="1" width="8.7109375" style="2" customWidth="1"/>
    <col min="2" max="2" width="27" style="1" customWidth="1"/>
    <col min="3" max="6" width="11.42578125" style="1"/>
    <col min="7" max="7" width="15" style="1" bestFit="1" customWidth="1"/>
    <col min="8" max="23" width="11.42578125" style="1"/>
    <col min="24" max="24" width="15" style="1" bestFit="1" customWidth="1"/>
    <col min="25" max="16384" width="11.42578125" style="1"/>
  </cols>
  <sheetData>
    <row r="1" spans="1:33" ht="15">
      <c r="A1" s="42" t="s">
        <v>0</v>
      </c>
      <c r="B1" s="68" t="s">
        <v>239</v>
      </c>
      <c r="C1" s="69"/>
      <c r="D1" s="69"/>
      <c r="E1" s="6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33" ht="18">
      <c r="A2" s="43" t="s">
        <v>1</v>
      </c>
      <c r="B2" s="56" t="s">
        <v>2</v>
      </c>
      <c r="C2" s="57"/>
      <c r="D2" s="57"/>
      <c r="E2" s="57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33" ht="15.75">
      <c r="A3" s="39"/>
      <c r="B3" s="58" t="s">
        <v>3</v>
      </c>
      <c r="C3" s="44"/>
      <c r="D3" s="44"/>
      <c r="E3" s="44"/>
      <c r="F3" s="46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33" ht="15">
      <c r="A4" s="39"/>
      <c r="B4" s="59" t="s">
        <v>4</v>
      </c>
      <c r="C4" s="44"/>
      <c r="D4" s="44"/>
      <c r="E4" s="44"/>
      <c r="F4" s="46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33" ht="15">
      <c r="A5" s="39"/>
      <c r="B5" s="45" t="s">
        <v>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33" ht="15">
      <c r="A6" s="39"/>
      <c r="B6" s="45" t="s">
        <v>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8" spans="1:33" s="63" customFormat="1" ht="34.5" thickBot="1">
      <c r="A8" s="61" t="s">
        <v>7</v>
      </c>
      <c r="B8" s="62" t="s">
        <v>8</v>
      </c>
      <c r="C8" s="62" t="s">
        <v>9</v>
      </c>
      <c r="D8" s="62" t="s">
        <v>10</v>
      </c>
      <c r="E8" s="62" t="s">
        <v>11</v>
      </c>
      <c r="F8" s="62" t="s">
        <v>12</v>
      </c>
      <c r="G8" s="62" t="s">
        <v>13</v>
      </c>
      <c r="H8" s="38" t="s">
        <v>14</v>
      </c>
      <c r="I8" s="62" t="s">
        <v>15</v>
      </c>
      <c r="J8" s="62" t="s">
        <v>16</v>
      </c>
      <c r="K8" s="62" t="s">
        <v>17</v>
      </c>
      <c r="L8" s="62" t="s">
        <v>18</v>
      </c>
      <c r="M8" s="62" t="s">
        <v>19</v>
      </c>
      <c r="N8" s="62" t="s">
        <v>20</v>
      </c>
      <c r="O8" s="62" t="s">
        <v>21</v>
      </c>
      <c r="P8" s="62" t="s">
        <v>22</v>
      </c>
      <c r="Q8" s="62" t="s">
        <v>23</v>
      </c>
      <c r="R8" s="62" t="s">
        <v>24</v>
      </c>
      <c r="S8" s="62" t="s">
        <v>25</v>
      </c>
      <c r="T8" s="62" t="s">
        <v>26</v>
      </c>
      <c r="U8" s="62" t="s">
        <v>27</v>
      </c>
      <c r="V8" s="62" t="s">
        <v>28</v>
      </c>
      <c r="W8" s="62" t="s">
        <v>29</v>
      </c>
      <c r="X8" s="38" t="s">
        <v>30</v>
      </c>
      <c r="Y8" s="60" t="s">
        <v>31</v>
      </c>
      <c r="AA8" s="38" t="s">
        <v>258</v>
      </c>
      <c r="AB8" s="60" t="s">
        <v>259</v>
      </c>
    </row>
    <row r="9" spans="1:33" ht="15.75" thickTop="1">
      <c r="A9" s="48" t="s">
        <v>32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1" spans="1:33" ht="15">
      <c r="A11" s="47" t="s">
        <v>33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33">
      <c r="A12" s="41" t="s">
        <v>34</v>
      </c>
      <c r="B12" s="40" t="s">
        <v>35</v>
      </c>
      <c r="C12" s="49">
        <v>999.66</v>
      </c>
      <c r="D12" s="49">
        <v>166.61</v>
      </c>
      <c r="E12" s="49">
        <v>0</v>
      </c>
      <c r="F12" s="49">
        <v>1678.04</v>
      </c>
      <c r="G12" s="49">
        <v>0</v>
      </c>
      <c r="H12" s="49">
        <v>2844.31</v>
      </c>
      <c r="I12" s="49">
        <v>0</v>
      </c>
      <c r="J12" s="49">
        <v>0</v>
      </c>
      <c r="K12" s="49">
        <v>0</v>
      </c>
      <c r="L12" s="49">
        <v>0</v>
      </c>
      <c r="M12" s="49">
        <v>352.16</v>
      </c>
      <c r="N12" s="49">
        <v>71.78</v>
      </c>
      <c r="O12" s="49">
        <v>0</v>
      </c>
      <c r="P12" s="49">
        <v>0</v>
      </c>
      <c r="Q12" s="49">
        <v>0</v>
      </c>
      <c r="R12" s="50">
        <v>-0.03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423.91</v>
      </c>
      <c r="Y12" s="49">
        <v>2420.4</v>
      </c>
      <c r="AA12" s="49"/>
      <c r="AB12" s="49"/>
      <c r="AE12" s="49"/>
      <c r="AG12" s="49"/>
    </row>
    <row r="13" spans="1:33">
      <c r="A13" s="41" t="s">
        <v>36</v>
      </c>
      <c r="B13" s="40" t="s">
        <v>37</v>
      </c>
      <c r="C13" s="49">
        <v>4000.02</v>
      </c>
      <c r="D13" s="49">
        <v>666.67</v>
      </c>
      <c r="E13" s="49">
        <v>0</v>
      </c>
      <c r="F13" s="49">
        <v>51478.13</v>
      </c>
      <c r="G13" s="49">
        <v>0</v>
      </c>
      <c r="H13" s="49">
        <v>56144.82</v>
      </c>
      <c r="I13" s="49">
        <v>0</v>
      </c>
      <c r="J13" s="49">
        <v>0</v>
      </c>
      <c r="K13" s="49">
        <v>0</v>
      </c>
      <c r="L13" s="49">
        <v>0</v>
      </c>
      <c r="M13" s="49">
        <v>17570.48</v>
      </c>
      <c r="N13" s="49">
        <v>313.31</v>
      </c>
      <c r="O13" s="49">
        <v>0</v>
      </c>
      <c r="P13" s="49">
        <v>0</v>
      </c>
      <c r="Q13" s="49">
        <v>0</v>
      </c>
      <c r="R13" s="49">
        <v>0.03</v>
      </c>
      <c r="S13" s="49">
        <v>0</v>
      </c>
      <c r="T13" s="49">
        <v>0</v>
      </c>
      <c r="U13" s="49">
        <v>0</v>
      </c>
      <c r="V13" s="49">
        <v>0</v>
      </c>
      <c r="W13" s="49">
        <v>327</v>
      </c>
      <c r="X13" s="49">
        <v>18210.82</v>
      </c>
      <c r="Y13" s="49">
        <v>37934</v>
      </c>
      <c r="AA13" s="49"/>
      <c r="AB13" s="49"/>
      <c r="AE13" s="49"/>
      <c r="AG13" s="49"/>
    </row>
    <row r="14" spans="1:33">
      <c r="A14" s="41" t="s">
        <v>38</v>
      </c>
      <c r="B14" s="40" t="s">
        <v>39</v>
      </c>
      <c r="C14" s="49">
        <v>999.66</v>
      </c>
      <c r="D14" s="49">
        <v>166.61</v>
      </c>
      <c r="E14" s="49">
        <v>0</v>
      </c>
      <c r="F14" s="49">
        <v>3124.26</v>
      </c>
      <c r="G14" s="49">
        <v>0</v>
      </c>
      <c r="H14" s="49">
        <v>4290.53</v>
      </c>
      <c r="I14" s="49">
        <v>0</v>
      </c>
      <c r="J14" s="49">
        <v>0</v>
      </c>
      <c r="K14" s="49">
        <v>0</v>
      </c>
      <c r="L14" s="49">
        <v>0</v>
      </c>
      <c r="M14" s="49">
        <v>661.07</v>
      </c>
      <c r="N14" s="49">
        <v>74.42</v>
      </c>
      <c r="O14" s="49">
        <v>0</v>
      </c>
      <c r="P14" s="49">
        <v>0</v>
      </c>
      <c r="Q14" s="49">
        <v>0</v>
      </c>
      <c r="R14" s="49">
        <v>0.04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735.53</v>
      </c>
      <c r="Y14" s="49">
        <v>3555</v>
      </c>
      <c r="AA14" s="49"/>
      <c r="AB14" s="49"/>
      <c r="AE14" s="49"/>
      <c r="AG14" s="49"/>
    </row>
    <row r="15" spans="1:33">
      <c r="A15" s="41" t="s">
        <v>40</v>
      </c>
      <c r="B15" s="40" t="s">
        <v>41</v>
      </c>
      <c r="C15" s="49">
        <v>1400.04</v>
      </c>
      <c r="D15" s="49">
        <v>233.34</v>
      </c>
      <c r="E15" s="49">
        <v>0</v>
      </c>
      <c r="F15" s="49">
        <v>5788.72</v>
      </c>
      <c r="G15" s="49">
        <v>0</v>
      </c>
      <c r="H15" s="49">
        <v>7422.1</v>
      </c>
      <c r="I15" s="49">
        <v>0</v>
      </c>
      <c r="J15" s="49">
        <v>0</v>
      </c>
      <c r="K15" s="49">
        <v>1900</v>
      </c>
      <c r="L15" s="49">
        <v>0</v>
      </c>
      <c r="M15" s="49">
        <v>1386.98</v>
      </c>
      <c r="N15" s="49">
        <v>147.53</v>
      </c>
      <c r="O15" s="49">
        <v>0</v>
      </c>
      <c r="P15" s="49">
        <v>0</v>
      </c>
      <c r="Q15" s="49">
        <v>0</v>
      </c>
      <c r="R15" s="49">
        <v>0.19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3434.7</v>
      </c>
      <c r="Y15" s="49">
        <v>3987.4</v>
      </c>
      <c r="AA15" s="49"/>
      <c r="AB15" s="49"/>
      <c r="AE15" s="49"/>
      <c r="AG15" s="49"/>
    </row>
    <row r="16" spans="1:33">
      <c r="A16" s="41" t="s">
        <v>42</v>
      </c>
      <c r="B16" s="40" t="s">
        <v>43</v>
      </c>
      <c r="C16" s="49">
        <v>4000.02</v>
      </c>
      <c r="D16" s="49">
        <v>666.67</v>
      </c>
      <c r="E16" s="49">
        <v>0</v>
      </c>
      <c r="F16" s="49">
        <v>48202.3</v>
      </c>
      <c r="G16" s="49">
        <v>0</v>
      </c>
      <c r="H16" s="49">
        <v>52868.99</v>
      </c>
      <c r="I16" s="49">
        <v>0</v>
      </c>
      <c r="J16" s="49">
        <v>0</v>
      </c>
      <c r="K16" s="49">
        <v>0</v>
      </c>
      <c r="L16" s="49">
        <v>0</v>
      </c>
      <c r="M16" s="49">
        <v>16456.689999999999</v>
      </c>
      <c r="N16" s="49">
        <v>354.62</v>
      </c>
      <c r="O16" s="49">
        <v>0</v>
      </c>
      <c r="P16" s="49">
        <v>0</v>
      </c>
      <c r="Q16" s="49">
        <v>0</v>
      </c>
      <c r="R16" s="50">
        <v>-0.11</v>
      </c>
      <c r="S16" s="49">
        <v>0</v>
      </c>
      <c r="T16" s="49">
        <v>0</v>
      </c>
      <c r="U16" s="49">
        <v>0</v>
      </c>
      <c r="V16" s="49">
        <v>0</v>
      </c>
      <c r="W16" s="49">
        <v>413.79</v>
      </c>
      <c r="X16" s="49">
        <v>17224.990000000002</v>
      </c>
      <c r="Y16" s="49">
        <v>35644</v>
      </c>
      <c r="AA16" s="49"/>
      <c r="AB16" s="49"/>
      <c r="AE16" s="49"/>
      <c r="AG16" s="49"/>
    </row>
    <row r="17" spans="1:33">
      <c r="A17" s="41" t="s">
        <v>44</v>
      </c>
      <c r="B17" s="40" t="s">
        <v>45</v>
      </c>
      <c r="C17" s="49">
        <v>880.02</v>
      </c>
      <c r="D17" s="49">
        <v>146.66999999999999</v>
      </c>
      <c r="E17" s="49">
        <v>0</v>
      </c>
      <c r="F17" s="49">
        <v>16344.95</v>
      </c>
      <c r="G17" s="49">
        <v>0</v>
      </c>
      <c r="H17" s="49">
        <v>17371.64</v>
      </c>
      <c r="I17" s="49">
        <v>0</v>
      </c>
      <c r="J17" s="49">
        <v>0</v>
      </c>
      <c r="K17" s="49">
        <v>352.56</v>
      </c>
      <c r="L17" s="49">
        <v>0</v>
      </c>
      <c r="M17" s="49">
        <v>4423.93</v>
      </c>
      <c r="N17" s="49">
        <v>68.09</v>
      </c>
      <c r="O17" s="49">
        <v>0</v>
      </c>
      <c r="P17" s="49">
        <v>0</v>
      </c>
      <c r="Q17" s="49">
        <v>0</v>
      </c>
      <c r="R17" s="49">
        <v>0.06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4844.6400000000003</v>
      </c>
      <c r="Y17" s="49">
        <v>12527</v>
      </c>
      <c r="AA17" s="49">
        <v>10328.6</v>
      </c>
      <c r="AB17" s="49">
        <f t="shared" ref="AB17:AB67" si="0">+Y17-AA17</f>
        <v>2198.3999999999996</v>
      </c>
      <c r="AE17" s="49"/>
      <c r="AG17" s="49"/>
    </row>
    <row r="18" spans="1:33">
      <c r="A18" s="41" t="s">
        <v>46</v>
      </c>
      <c r="B18" s="40" t="s">
        <v>47</v>
      </c>
      <c r="C18" s="49">
        <v>880.02</v>
      </c>
      <c r="D18" s="49">
        <v>146.66999999999999</v>
      </c>
      <c r="E18" s="49">
        <v>0</v>
      </c>
      <c r="F18" s="49">
        <v>11289.12</v>
      </c>
      <c r="G18" s="49">
        <v>0</v>
      </c>
      <c r="H18" s="49">
        <v>12315.81</v>
      </c>
      <c r="I18" s="49">
        <v>0</v>
      </c>
      <c r="J18" s="49">
        <v>4300</v>
      </c>
      <c r="K18" s="49">
        <v>0</v>
      </c>
      <c r="L18" s="49">
        <v>0</v>
      </c>
      <c r="M18" s="49">
        <v>2847.58</v>
      </c>
      <c r="N18" s="49">
        <v>41.59</v>
      </c>
      <c r="O18" s="49">
        <v>0</v>
      </c>
      <c r="P18" s="49">
        <v>0</v>
      </c>
      <c r="Q18" s="49">
        <v>0</v>
      </c>
      <c r="R18" s="49">
        <v>7.0000000000000007E-2</v>
      </c>
      <c r="S18" s="49">
        <v>0</v>
      </c>
      <c r="T18" s="49">
        <v>2703.77</v>
      </c>
      <c r="U18" s="49">
        <v>0</v>
      </c>
      <c r="V18" s="49">
        <v>0</v>
      </c>
      <c r="W18" s="49">
        <v>0</v>
      </c>
      <c r="X18" s="49">
        <v>9893.01</v>
      </c>
      <c r="Y18" s="49">
        <v>2422.8000000000002</v>
      </c>
      <c r="AA18" s="49">
        <v>2008.8</v>
      </c>
      <c r="AB18" s="49">
        <f t="shared" si="0"/>
        <v>414.00000000000023</v>
      </c>
      <c r="AE18" s="49"/>
      <c r="AG18" s="49"/>
    </row>
    <row r="19" spans="1:33">
      <c r="A19" s="41" t="s">
        <v>48</v>
      </c>
      <c r="B19" s="40" t="s">
        <v>49</v>
      </c>
      <c r="C19" s="49">
        <v>1285.68</v>
      </c>
      <c r="D19" s="49">
        <v>214.28</v>
      </c>
      <c r="E19" s="49">
        <v>0</v>
      </c>
      <c r="F19" s="49">
        <v>0</v>
      </c>
      <c r="G19" s="49">
        <v>0</v>
      </c>
      <c r="H19" s="49">
        <v>1499.96</v>
      </c>
      <c r="I19" s="49">
        <v>0</v>
      </c>
      <c r="J19" s="49">
        <v>0</v>
      </c>
      <c r="K19" s="49">
        <v>0</v>
      </c>
      <c r="L19" s="49">
        <v>0</v>
      </c>
      <c r="M19" s="49">
        <v>56.26</v>
      </c>
      <c r="N19" s="49">
        <v>37.24</v>
      </c>
      <c r="O19" s="49">
        <v>0</v>
      </c>
      <c r="P19" s="49">
        <v>0</v>
      </c>
      <c r="Q19" s="49">
        <v>0</v>
      </c>
      <c r="R19" s="50">
        <v>-0.14000000000000001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93.36</v>
      </c>
      <c r="Y19" s="49">
        <v>1406.6</v>
      </c>
      <c r="AA19" s="49"/>
      <c r="AB19" s="49"/>
      <c r="AE19" s="49"/>
      <c r="AG19" s="49"/>
    </row>
    <row r="20" spans="1:33">
      <c r="A20" s="41" t="s">
        <v>50</v>
      </c>
      <c r="B20" s="40" t="s">
        <v>51</v>
      </c>
      <c r="C20" s="49">
        <v>4000.02</v>
      </c>
      <c r="D20" s="49">
        <v>666.67</v>
      </c>
      <c r="E20" s="49">
        <v>0</v>
      </c>
      <c r="F20" s="49">
        <v>77677.63</v>
      </c>
      <c r="G20" s="49">
        <v>0</v>
      </c>
      <c r="H20" s="49">
        <v>82344.320000000007</v>
      </c>
      <c r="I20" s="49">
        <v>0</v>
      </c>
      <c r="J20" s="49">
        <v>0</v>
      </c>
      <c r="K20" s="49">
        <v>0</v>
      </c>
      <c r="L20" s="49">
        <v>0</v>
      </c>
      <c r="M20" s="49">
        <v>26726.09</v>
      </c>
      <c r="N20" s="49">
        <v>360.26</v>
      </c>
      <c r="O20" s="49">
        <v>0</v>
      </c>
      <c r="P20" s="49">
        <v>7323.5</v>
      </c>
      <c r="Q20" s="49">
        <v>0</v>
      </c>
      <c r="R20" s="50">
        <v>-0.12</v>
      </c>
      <c r="S20" s="49">
        <v>0</v>
      </c>
      <c r="T20" s="49">
        <v>0</v>
      </c>
      <c r="U20" s="49">
        <v>0</v>
      </c>
      <c r="V20" s="49">
        <v>1000</v>
      </c>
      <c r="W20" s="49">
        <v>413.79</v>
      </c>
      <c r="X20" s="49">
        <v>35823.519999999997</v>
      </c>
      <c r="Y20" s="49">
        <v>46520.800000000003</v>
      </c>
      <c r="AA20" s="49"/>
      <c r="AB20" s="49"/>
      <c r="AE20" s="49"/>
      <c r="AG20" s="49"/>
    </row>
    <row r="21" spans="1:33">
      <c r="A21" s="41" t="s">
        <v>52</v>
      </c>
      <c r="B21" s="40" t="s">
        <v>53</v>
      </c>
      <c r="C21" s="49">
        <v>880.02</v>
      </c>
      <c r="D21" s="49">
        <v>146.66999999999999</v>
      </c>
      <c r="E21" s="49">
        <v>0</v>
      </c>
      <c r="F21" s="49">
        <v>8622.5</v>
      </c>
      <c r="G21" s="49">
        <v>0</v>
      </c>
      <c r="H21" s="49">
        <v>9649.19</v>
      </c>
      <c r="I21" s="49">
        <v>0</v>
      </c>
      <c r="J21" s="49">
        <v>590.30999999999995</v>
      </c>
      <c r="K21" s="49">
        <v>0</v>
      </c>
      <c r="L21" s="49">
        <v>0</v>
      </c>
      <c r="M21" s="49">
        <v>2047.6</v>
      </c>
      <c r="N21" s="49">
        <v>236.26</v>
      </c>
      <c r="O21" s="49">
        <v>0</v>
      </c>
      <c r="P21" s="49">
        <v>0</v>
      </c>
      <c r="Q21" s="49">
        <v>0</v>
      </c>
      <c r="R21" s="49">
        <v>0.02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2874.19</v>
      </c>
      <c r="Y21" s="49">
        <v>6775</v>
      </c>
      <c r="AA21" s="49"/>
      <c r="AB21" s="49"/>
      <c r="AE21" s="49"/>
      <c r="AG21" s="49"/>
    </row>
    <row r="22" spans="1:33">
      <c r="A22" s="41" t="s">
        <v>54</v>
      </c>
      <c r="B22" s="40" t="s">
        <v>55</v>
      </c>
      <c r="C22" s="49">
        <v>1602</v>
      </c>
      <c r="D22" s="49">
        <v>267</v>
      </c>
      <c r="E22" s="49">
        <v>0</v>
      </c>
      <c r="F22" s="49">
        <v>0</v>
      </c>
      <c r="G22" s="49">
        <v>0</v>
      </c>
      <c r="H22" s="49">
        <v>1869</v>
      </c>
      <c r="I22" s="49">
        <v>0</v>
      </c>
      <c r="J22" s="49">
        <v>0</v>
      </c>
      <c r="K22" s="49">
        <v>0</v>
      </c>
      <c r="L22" s="49">
        <v>0</v>
      </c>
      <c r="M22" s="49">
        <v>163.25</v>
      </c>
      <c r="N22" s="49">
        <v>49.95</v>
      </c>
      <c r="O22" s="49">
        <v>0</v>
      </c>
      <c r="P22" s="49">
        <v>0</v>
      </c>
      <c r="Q22" s="49">
        <v>0</v>
      </c>
      <c r="R22" s="49">
        <v>0.06</v>
      </c>
      <c r="S22" s="49">
        <v>0</v>
      </c>
      <c r="T22" s="49">
        <v>496.74</v>
      </c>
      <c r="U22" s="49">
        <v>0</v>
      </c>
      <c r="V22" s="49">
        <v>300</v>
      </c>
      <c r="W22" s="49">
        <v>0</v>
      </c>
      <c r="X22" s="49">
        <v>1010</v>
      </c>
      <c r="Y22" s="49">
        <v>859</v>
      </c>
      <c r="AA22" s="49"/>
      <c r="AB22" s="49"/>
      <c r="AE22" s="49"/>
      <c r="AG22" s="49"/>
    </row>
    <row r="23" spans="1:33">
      <c r="A23" s="41" t="s">
        <v>56</v>
      </c>
      <c r="B23" s="40" t="s">
        <v>57</v>
      </c>
      <c r="C23" s="49">
        <v>1602</v>
      </c>
      <c r="D23" s="49">
        <v>267</v>
      </c>
      <c r="E23" s="49">
        <v>801</v>
      </c>
      <c r="F23" s="49">
        <v>0</v>
      </c>
      <c r="G23" s="49">
        <v>0</v>
      </c>
      <c r="H23" s="49">
        <v>2670</v>
      </c>
      <c r="I23" s="49">
        <v>0</v>
      </c>
      <c r="J23" s="49">
        <v>0</v>
      </c>
      <c r="K23" s="49">
        <v>0</v>
      </c>
      <c r="L23" s="49">
        <v>0</v>
      </c>
      <c r="M23" s="49">
        <v>314.92</v>
      </c>
      <c r="N23" s="49">
        <v>50.09</v>
      </c>
      <c r="O23" s="49">
        <v>0</v>
      </c>
      <c r="P23" s="49">
        <v>0</v>
      </c>
      <c r="Q23" s="49">
        <v>0</v>
      </c>
      <c r="R23" s="50">
        <v>-0.01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365</v>
      </c>
      <c r="Y23" s="49">
        <v>2305</v>
      </c>
      <c r="AA23" s="49"/>
      <c r="AB23" s="49"/>
      <c r="AE23" s="49"/>
      <c r="AG23" s="49"/>
    </row>
    <row r="24" spans="1:33">
      <c r="A24" s="41" t="s">
        <v>58</v>
      </c>
      <c r="B24" s="40" t="s">
        <v>59</v>
      </c>
      <c r="C24" s="49">
        <v>880.02</v>
      </c>
      <c r="D24" s="49">
        <v>146.66999999999999</v>
      </c>
      <c r="E24" s="49">
        <v>0</v>
      </c>
      <c r="F24" s="49">
        <v>0</v>
      </c>
      <c r="G24" s="49">
        <v>0</v>
      </c>
      <c r="H24" s="49">
        <v>1026.69</v>
      </c>
      <c r="I24" s="49">
        <v>0</v>
      </c>
      <c r="J24" s="49">
        <v>470.86</v>
      </c>
      <c r="K24" s="49">
        <v>0</v>
      </c>
      <c r="L24" s="50">
        <v>-18.41</v>
      </c>
      <c r="M24" s="49">
        <v>0</v>
      </c>
      <c r="N24" s="49">
        <v>25.48</v>
      </c>
      <c r="O24" s="49">
        <v>0</v>
      </c>
      <c r="P24" s="49">
        <v>0</v>
      </c>
      <c r="Q24" s="49">
        <v>0</v>
      </c>
      <c r="R24" s="50">
        <v>-0.04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477.89</v>
      </c>
      <c r="Y24" s="49">
        <v>548.79999999999995</v>
      </c>
      <c r="AA24" s="49"/>
      <c r="AB24" s="49"/>
      <c r="AE24" s="49"/>
      <c r="AG24" s="49"/>
    </row>
    <row r="25" spans="1:33">
      <c r="A25" s="41" t="s">
        <v>60</v>
      </c>
      <c r="B25" s="40" t="s">
        <v>61</v>
      </c>
      <c r="C25" s="49">
        <v>880.02</v>
      </c>
      <c r="D25" s="49">
        <v>146.66999999999999</v>
      </c>
      <c r="E25" s="49">
        <v>0</v>
      </c>
      <c r="F25" s="49">
        <v>2082.83</v>
      </c>
      <c r="G25" s="49">
        <v>0</v>
      </c>
      <c r="H25" s="49">
        <v>3109.52</v>
      </c>
      <c r="I25" s="49">
        <v>0</v>
      </c>
      <c r="J25" s="49">
        <v>0</v>
      </c>
      <c r="K25" s="49">
        <v>0</v>
      </c>
      <c r="L25" s="49">
        <v>0</v>
      </c>
      <c r="M25" s="49">
        <v>408.8</v>
      </c>
      <c r="N25" s="49">
        <v>27.1</v>
      </c>
      <c r="O25" s="49">
        <v>0</v>
      </c>
      <c r="P25" s="49">
        <v>0</v>
      </c>
      <c r="Q25" s="49">
        <v>0</v>
      </c>
      <c r="R25" s="49">
        <v>0.02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435.92</v>
      </c>
      <c r="Y25" s="49">
        <v>2673.6</v>
      </c>
      <c r="AA25" s="49">
        <v>1018</v>
      </c>
      <c r="AB25" s="49">
        <f t="shared" si="0"/>
        <v>1655.6</v>
      </c>
      <c r="AE25" s="49"/>
      <c r="AG25" s="49"/>
    </row>
    <row r="26" spans="1:33">
      <c r="A26" s="41" t="s">
        <v>62</v>
      </c>
      <c r="B26" s="40" t="s">
        <v>63</v>
      </c>
      <c r="C26" s="49">
        <v>999.66</v>
      </c>
      <c r="D26" s="49">
        <v>166.61</v>
      </c>
      <c r="E26" s="49">
        <v>0</v>
      </c>
      <c r="F26" s="49">
        <v>2861.6</v>
      </c>
      <c r="G26" s="49">
        <v>0</v>
      </c>
      <c r="H26" s="49">
        <v>4027.87</v>
      </c>
      <c r="I26" s="49">
        <v>0</v>
      </c>
      <c r="J26" s="49">
        <v>0</v>
      </c>
      <c r="K26" s="49">
        <v>0</v>
      </c>
      <c r="L26" s="49">
        <v>0</v>
      </c>
      <c r="M26" s="49">
        <v>604.96</v>
      </c>
      <c r="N26" s="49">
        <v>80.06</v>
      </c>
      <c r="O26" s="49">
        <v>0</v>
      </c>
      <c r="P26" s="49">
        <v>0</v>
      </c>
      <c r="Q26" s="49">
        <v>0</v>
      </c>
      <c r="R26" s="49">
        <v>0.05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685.07</v>
      </c>
      <c r="Y26" s="49">
        <v>3342.8</v>
      </c>
      <c r="AA26" s="49"/>
      <c r="AB26" s="49"/>
      <c r="AE26" s="49"/>
      <c r="AG26" s="49"/>
    </row>
    <row r="27" spans="1:33">
      <c r="A27" s="41" t="s">
        <v>64</v>
      </c>
      <c r="B27" s="40" t="s">
        <v>65</v>
      </c>
      <c r="C27" s="49">
        <v>4000.02</v>
      </c>
      <c r="D27" s="49">
        <v>666.67</v>
      </c>
      <c r="E27" s="49">
        <v>0</v>
      </c>
      <c r="F27" s="49">
        <v>26596.22</v>
      </c>
      <c r="G27" s="49">
        <v>0</v>
      </c>
      <c r="H27" s="49">
        <v>31262.91</v>
      </c>
      <c r="I27" s="49">
        <v>0</v>
      </c>
      <c r="J27" s="49">
        <v>0</v>
      </c>
      <c r="K27" s="49">
        <v>0</v>
      </c>
      <c r="L27" s="49">
        <v>0</v>
      </c>
      <c r="M27" s="49">
        <v>9110.6299999999992</v>
      </c>
      <c r="N27" s="49">
        <v>280.97000000000003</v>
      </c>
      <c r="O27" s="49">
        <v>0</v>
      </c>
      <c r="P27" s="49">
        <v>0</v>
      </c>
      <c r="Q27" s="49">
        <v>0</v>
      </c>
      <c r="R27" s="50">
        <v>-0.08</v>
      </c>
      <c r="S27" s="49">
        <v>0</v>
      </c>
      <c r="T27" s="49">
        <v>0</v>
      </c>
      <c r="U27" s="49">
        <v>0</v>
      </c>
      <c r="V27" s="49">
        <v>0</v>
      </c>
      <c r="W27" s="49">
        <v>413.79</v>
      </c>
      <c r="X27" s="49">
        <v>9805.31</v>
      </c>
      <c r="Y27" s="49">
        <v>21457.599999999999</v>
      </c>
      <c r="AA27" s="49"/>
      <c r="AB27" s="49"/>
      <c r="AE27" s="49"/>
      <c r="AG27" s="49"/>
    </row>
    <row r="28" spans="1:33">
      <c r="A28" s="41" t="s">
        <v>66</v>
      </c>
      <c r="B28" s="40" t="s">
        <v>67</v>
      </c>
      <c r="C28" s="49">
        <v>880.02</v>
      </c>
      <c r="D28" s="49">
        <v>146.66999999999999</v>
      </c>
      <c r="E28" s="49">
        <v>0</v>
      </c>
      <c r="F28" s="49">
        <v>3458.26</v>
      </c>
      <c r="G28" s="49">
        <v>0</v>
      </c>
      <c r="H28" s="49">
        <v>4484.95</v>
      </c>
      <c r="I28" s="49">
        <v>0</v>
      </c>
      <c r="J28" s="49">
        <v>0</v>
      </c>
      <c r="K28" s="49">
        <v>0</v>
      </c>
      <c r="L28" s="49">
        <v>0</v>
      </c>
      <c r="M28" s="49">
        <v>702.6</v>
      </c>
      <c r="N28" s="49">
        <v>158.41</v>
      </c>
      <c r="O28" s="49">
        <v>0</v>
      </c>
      <c r="P28" s="49">
        <v>0</v>
      </c>
      <c r="Q28" s="49">
        <v>0</v>
      </c>
      <c r="R28" s="49">
        <v>0.14000000000000001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861.15</v>
      </c>
      <c r="Y28" s="49">
        <v>3623.8</v>
      </c>
      <c r="AA28" s="49">
        <v>886.6</v>
      </c>
      <c r="AB28" s="49">
        <f t="shared" si="0"/>
        <v>2737.2000000000003</v>
      </c>
      <c r="AE28" s="49"/>
      <c r="AG28" s="49"/>
    </row>
    <row r="29" spans="1:33">
      <c r="A29" s="41" t="s">
        <v>68</v>
      </c>
      <c r="B29" s="40" t="s">
        <v>69</v>
      </c>
      <c r="C29" s="49">
        <v>586.67999999999995</v>
      </c>
      <c r="D29" s="49">
        <v>97.78</v>
      </c>
      <c r="E29" s="49">
        <v>0</v>
      </c>
      <c r="F29" s="49">
        <v>4469.54</v>
      </c>
      <c r="G29" s="49">
        <v>0</v>
      </c>
      <c r="H29" s="49">
        <v>5154</v>
      </c>
      <c r="I29" s="49">
        <v>0</v>
      </c>
      <c r="J29" s="49">
        <v>0</v>
      </c>
      <c r="K29" s="49">
        <v>0</v>
      </c>
      <c r="L29" s="49">
        <v>0</v>
      </c>
      <c r="M29" s="49">
        <v>853.53</v>
      </c>
      <c r="N29" s="49">
        <v>20.149999999999999</v>
      </c>
      <c r="O29" s="49">
        <v>0</v>
      </c>
      <c r="P29" s="49">
        <v>0</v>
      </c>
      <c r="Q29" s="49">
        <v>0</v>
      </c>
      <c r="R29" s="49">
        <v>0.12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873.8</v>
      </c>
      <c r="Y29" s="49">
        <v>4280.2</v>
      </c>
      <c r="AA29" s="49">
        <v>1579.6</v>
      </c>
      <c r="AB29" s="49">
        <f t="shared" si="0"/>
        <v>2700.6</v>
      </c>
      <c r="AE29" s="49"/>
      <c r="AG29" s="49"/>
    </row>
    <row r="30" spans="1:33">
      <c r="A30" s="41" t="s">
        <v>70</v>
      </c>
      <c r="B30" s="40" t="s">
        <v>71</v>
      </c>
      <c r="C30" s="49">
        <v>2400</v>
      </c>
      <c r="D30" s="49">
        <v>400</v>
      </c>
      <c r="E30" s="49">
        <v>0</v>
      </c>
      <c r="F30" s="49">
        <v>0</v>
      </c>
      <c r="G30" s="49">
        <v>0</v>
      </c>
      <c r="H30" s="49">
        <v>2800</v>
      </c>
      <c r="I30" s="49">
        <v>0</v>
      </c>
      <c r="J30" s="49">
        <v>0</v>
      </c>
      <c r="K30" s="49">
        <v>0</v>
      </c>
      <c r="L30" s="49">
        <v>0</v>
      </c>
      <c r="M30" s="49">
        <v>342.69</v>
      </c>
      <c r="N30" s="49">
        <v>74.989999999999995</v>
      </c>
      <c r="O30" s="49">
        <v>0</v>
      </c>
      <c r="P30" s="49">
        <v>0</v>
      </c>
      <c r="Q30" s="49">
        <v>0</v>
      </c>
      <c r="R30" s="49">
        <v>0.12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417.8</v>
      </c>
      <c r="Y30" s="49">
        <v>2382.1999999999998</v>
      </c>
      <c r="AA30" s="49"/>
      <c r="AB30" s="49"/>
      <c r="AE30" s="49"/>
      <c r="AG30" s="49"/>
    </row>
    <row r="31" spans="1:33">
      <c r="A31" s="41" t="s">
        <v>72</v>
      </c>
      <c r="B31" s="40" t="s">
        <v>73</v>
      </c>
      <c r="C31" s="49">
        <v>1399.98</v>
      </c>
      <c r="D31" s="49">
        <v>233.33</v>
      </c>
      <c r="E31" s="49">
        <v>0</v>
      </c>
      <c r="F31" s="49">
        <v>0</v>
      </c>
      <c r="G31" s="49">
        <v>0</v>
      </c>
      <c r="H31" s="49">
        <v>1633.31</v>
      </c>
      <c r="I31" s="49">
        <v>0</v>
      </c>
      <c r="J31" s="49">
        <v>0</v>
      </c>
      <c r="K31" s="49">
        <v>0</v>
      </c>
      <c r="L31" s="49">
        <v>0</v>
      </c>
      <c r="M31" s="49">
        <v>70.77</v>
      </c>
      <c r="N31" s="49">
        <v>44.73</v>
      </c>
      <c r="O31" s="49">
        <v>0</v>
      </c>
      <c r="P31" s="49">
        <v>0</v>
      </c>
      <c r="Q31" s="49">
        <v>0</v>
      </c>
      <c r="R31" s="49">
        <v>0.01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115.51</v>
      </c>
      <c r="Y31" s="49">
        <v>1517.8</v>
      </c>
      <c r="AA31" s="49"/>
      <c r="AB31" s="49"/>
      <c r="AE31" s="49"/>
      <c r="AG31" s="49"/>
    </row>
    <row r="32" spans="1:33">
      <c r="A32" s="41" t="s">
        <v>74</v>
      </c>
      <c r="B32" s="40" t="s">
        <v>75</v>
      </c>
      <c r="C32" s="49">
        <v>880.02</v>
      </c>
      <c r="D32" s="49">
        <v>146.66999999999999</v>
      </c>
      <c r="E32" s="49">
        <v>0</v>
      </c>
      <c r="F32" s="49">
        <v>3797.36</v>
      </c>
      <c r="G32" s="49">
        <v>0</v>
      </c>
      <c r="H32" s="49">
        <v>4824.05</v>
      </c>
      <c r="I32" s="49">
        <v>0</v>
      </c>
      <c r="J32" s="49">
        <v>649.46</v>
      </c>
      <c r="K32" s="49">
        <v>0</v>
      </c>
      <c r="L32" s="49">
        <v>0</v>
      </c>
      <c r="M32" s="49">
        <v>775.92</v>
      </c>
      <c r="N32" s="49">
        <v>25.48</v>
      </c>
      <c r="O32" s="49">
        <v>0</v>
      </c>
      <c r="P32" s="49">
        <v>0</v>
      </c>
      <c r="Q32" s="49">
        <v>0</v>
      </c>
      <c r="R32" s="50">
        <v>-0.01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1450.85</v>
      </c>
      <c r="Y32" s="49">
        <v>3373.2</v>
      </c>
      <c r="AA32" s="49">
        <v>370.2</v>
      </c>
      <c r="AB32" s="49">
        <f t="shared" si="0"/>
        <v>3003</v>
      </c>
      <c r="AE32" s="49"/>
      <c r="AG32" s="49"/>
    </row>
    <row r="33" spans="1:33">
      <c r="A33" s="41" t="s">
        <v>76</v>
      </c>
      <c r="B33" s="40" t="s">
        <v>77</v>
      </c>
      <c r="C33" s="49">
        <v>880.02</v>
      </c>
      <c r="D33" s="49">
        <v>146.66999999999999</v>
      </c>
      <c r="E33" s="49">
        <v>0</v>
      </c>
      <c r="F33" s="49">
        <v>0</v>
      </c>
      <c r="G33" s="49">
        <v>0</v>
      </c>
      <c r="H33" s="49">
        <v>1026.69</v>
      </c>
      <c r="I33" s="49">
        <v>0</v>
      </c>
      <c r="J33" s="49">
        <v>0</v>
      </c>
      <c r="K33" s="49">
        <v>0</v>
      </c>
      <c r="L33" s="50">
        <v>-18.41</v>
      </c>
      <c r="M33" s="49">
        <v>0</v>
      </c>
      <c r="N33" s="49">
        <v>67.89</v>
      </c>
      <c r="O33" s="49">
        <v>0</v>
      </c>
      <c r="P33" s="49">
        <v>0</v>
      </c>
      <c r="Q33" s="49">
        <v>0</v>
      </c>
      <c r="R33" s="49">
        <v>0.01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49.49</v>
      </c>
      <c r="Y33" s="49">
        <v>977.2</v>
      </c>
      <c r="AA33" s="49"/>
      <c r="AB33" s="49"/>
      <c r="AE33" s="49"/>
      <c r="AG33" s="49"/>
    </row>
    <row r="34" spans="1:33">
      <c r="A34" s="41" t="s">
        <v>78</v>
      </c>
      <c r="B34" s="40" t="s">
        <v>79</v>
      </c>
      <c r="C34" s="49">
        <v>880.02</v>
      </c>
      <c r="D34" s="49">
        <v>146.66999999999999</v>
      </c>
      <c r="E34" s="49">
        <v>0</v>
      </c>
      <c r="F34" s="49">
        <v>0</v>
      </c>
      <c r="G34" s="49">
        <v>0</v>
      </c>
      <c r="H34" s="49">
        <v>1026.69</v>
      </c>
      <c r="I34" s="49">
        <v>0</v>
      </c>
      <c r="J34" s="49">
        <v>0</v>
      </c>
      <c r="K34" s="49">
        <v>0</v>
      </c>
      <c r="L34" s="50">
        <v>-18.41</v>
      </c>
      <c r="M34" s="49">
        <v>0</v>
      </c>
      <c r="N34" s="49">
        <v>79.349999999999994</v>
      </c>
      <c r="O34" s="49">
        <v>0</v>
      </c>
      <c r="P34" s="49">
        <v>0</v>
      </c>
      <c r="Q34" s="49">
        <v>0</v>
      </c>
      <c r="R34" s="49">
        <v>0.15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61.09</v>
      </c>
      <c r="Y34" s="49">
        <v>965.6</v>
      </c>
      <c r="AA34" s="49"/>
      <c r="AB34" s="49"/>
      <c r="AE34" s="49"/>
      <c r="AG34" s="49"/>
    </row>
    <row r="35" spans="1:33">
      <c r="A35" s="41" t="s">
        <v>80</v>
      </c>
      <c r="B35" s="40" t="s">
        <v>81</v>
      </c>
      <c r="C35" s="49">
        <v>1399.98</v>
      </c>
      <c r="D35" s="49">
        <v>233.33</v>
      </c>
      <c r="E35" s="49">
        <v>0</v>
      </c>
      <c r="F35" s="49">
        <v>4189.2</v>
      </c>
      <c r="G35" s="49">
        <v>0</v>
      </c>
      <c r="H35" s="49">
        <v>5822.51</v>
      </c>
      <c r="I35" s="49">
        <v>0</v>
      </c>
      <c r="J35" s="49">
        <v>0</v>
      </c>
      <c r="K35" s="49">
        <v>0</v>
      </c>
      <c r="L35" s="49">
        <v>0</v>
      </c>
      <c r="M35" s="49">
        <v>1010.76</v>
      </c>
      <c r="N35" s="49">
        <v>136.21</v>
      </c>
      <c r="O35" s="49">
        <v>0</v>
      </c>
      <c r="P35" s="49">
        <v>0</v>
      </c>
      <c r="Q35" s="49">
        <v>0</v>
      </c>
      <c r="R35" s="50">
        <v>-0.06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1146.9100000000001</v>
      </c>
      <c r="Y35" s="49">
        <v>4675.6000000000004</v>
      </c>
      <c r="AA35" s="49"/>
      <c r="AB35" s="49"/>
      <c r="AE35" s="49"/>
      <c r="AG35" s="49"/>
    </row>
    <row r="36" spans="1:33">
      <c r="A36" s="41" t="s">
        <v>82</v>
      </c>
      <c r="B36" s="40" t="s">
        <v>83</v>
      </c>
      <c r="C36" s="49">
        <v>880.02</v>
      </c>
      <c r="D36" s="49">
        <v>146.66999999999999</v>
      </c>
      <c r="E36" s="49">
        <v>0</v>
      </c>
      <c r="F36" s="49">
        <v>4923.68</v>
      </c>
      <c r="G36" s="49">
        <v>0</v>
      </c>
      <c r="H36" s="49">
        <v>5950.37</v>
      </c>
      <c r="I36" s="49">
        <v>0</v>
      </c>
      <c r="J36" s="49">
        <v>789.75</v>
      </c>
      <c r="K36" s="49">
        <v>0</v>
      </c>
      <c r="L36" s="49">
        <v>0</v>
      </c>
      <c r="M36" s="49">
        <v>1040.83</v>
      </c>
      <c r="N36" s="49">
        <v>96.01</v>
      </c>
      <c r="O36" s="49">
        <v>0</v>
      </c>
      <c r="P36" s="49">
        <v>0</v>
      </c>
      <c r="Q36" s="49">
        <v>0</v>
      </c>
      <c r="R36" s="50">
        <v>-0.02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1926.57</v>
      </c>
      <c r="Y36" s="49">
        <v>4023.8</v>
      </c>
      <c r="AA36" s="49">
        <v>159.19999999999999</v>
      </c>
      <c r="AB36" s="49">
        <f t="shared" si="0"/>
        <v>3864.6000000000004</v>
      </c>
      <c r="AE36" s="49"/>
      <c r="AG36" s="49"/>
    </row>
    <row r="37" spans="1:33">
      <c r="A37" s="41" t="s">
        <v>84</v>
      </c>
      <c r="B37" s="40" t="s">
        <v>85</v>
      </c>
      <c r="C37" s="49">
        <v>880.02</v>
      </c>
      <c r="D37" s="49">
        <v>146.66999999999999</v>
      </c>
      <c r="E37" s="49">
        <v>0</v>
      </c>
      <c r="F37" s="49">
        <v>0</v>
      </c>
      <c r="G37" s="49">
        <v>0</v>
      </c>
      <c r="H37" s="49">
        <v>1026.69</v>
      </c>
      <c r="I37" s="49">
        <v>0</v>
      </c>
      <c r="J37" s="49">
        <v>0</v>
      </c>
      <c r="K37" s="49">
        <v>0</v>
      </c>
      <c r="L37" s="50">
        <v>-18.41</v>
      </c>
      <c r="M37" s="49">
        <v>0</v>
      </c>
      <c r="N37" s="49">
        <v>25.48</v>
      </c>
      <c r="O37" s="49">
        <v>0</v>
      </c>
      <c r="P37" s="49">
        <v>0</v>
      </c>
      <c r="Q37" s="49">
        <v>0</v>
      </c>
      <c r="R37" s="49">
        <v>0.02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7.09</v>
      </c>
      <c r="Y37" s="49">
        <v>1019.6</v>
      </c>
      <c r="AA37" s="49"/>
      <c r="AB37" s="49"/>
      <c r="AE37" s="49"/>
      <c r="AG37" s="49"/>
    </row>
    <row r="38" spans="1:33">
      <c r="A38" s="41" t="s">
        <v>86</v>
      </c>
      <c r="B38" s="40" t="s">
        <v>87</v>
      </c>
      <c r="C38" s="49">
        <v>880.02</v>
      </c>
      <c r="D38" s="49">
        <v>146.66999999999999</v>
      </c>
      <c r="E38" s="49">
        <v>0</v>
      </c>
      <c r="F38" s="49">
        <v>8830.8799999999992</v>
      </c>
      <c r="G38" s="49">
        <v>0</v>
      </c>
      <c r="H38" s="49">
        <v>9857.57</v>
      </c>
      <c r="I38" s="49">
        <v>0</v>
      </c>
      <c r="J38" s="49">
        <v>0</v>
      </c>
      <c r="K38" s="49">
        <v>0</v>
      </c>
      <c r="L38" s="49">
        <v>0</v>
      </c>
      <c r="M38" s="49">
        <v>2110.11</v>
      </c>
      <c r="N38" s="49">
        <v>223.87</v>
      </c>
      <c r="O38" s="49">
        <v>0</v>
      </c>
      <c r="P38" s="49">
        <v>0</v>
      </c>
      <c r="Q38" s="49">
        <v>0</v>
      </c>
      <c r="R38" s="50">
        <v>-0.01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2333.9699999999998</v>
      </c>
      <c r="Y38" s="49">
        <v>7523.6</v>
      </c>
      <c r="AA38" s="49">
        <v>821.2</v>
      </c>
      <c r="AB38" s="49">
        <f t="shared" si="0"/>
        <v>6702.4000000000005</v>
      </c>
      <c r="AE38" s="49"/>
      <c r="AG38" s="49"/>
    </row>
    <row r="39" spans="1:33">
      <c r="A39" s="41" t="s">
        <v>88</v>
      </c>
      <c r="B39" s="40" t="s">
        <v>89</v>
      </c>
      <c r="C39" s="49">
        <v>880.02</v>
      </c>
      <c r="D39" s="49">
        <v>146.66999999999999</v>
      </c>
      <c r="E39" s="49">
        <v>0</v>
      </c>
      <c r="F39" s="49">
        <v>10000</v>
      </c>
      <c r="G39" s="49">
        <v>0</v>
      </c>
      <c r="H39" s="49">
        <v>11026.69</v>
      </c>
      <c r="I39" s="49">
        <v>0</v>
      </c>
      <c r="J39" s="49">
        <v>0</v>
      </c>
      <c r="K39" s="49">
        <v>0</v>
      </c>
      <c r="L39" s="49">
        <v>0</v>
      </c>
      <c r="M39" s="49">
        <v>2460.85</v>
      </c>
      <c r="N39" s="49">
        <v>217.88</v>
      </c>
      <c r="O39" s="49">
        <v>0</v>
      </c>
      <c r="P39" s="49">
        <v>0</v>
      </c>
      <c r="Q39" s="49">
        <v>0</v>
      </c>
      <c r="R39" s="50">
        <v>-0.04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2678.69</v>
      </c>
      <c r="Y39" s="49">
        <v>8348</v>
      </c>
      <c r="AA39" s="49">
        <v>2810.8</v>
      </c>
      <c r="AB39" s="49">
        <f t="shared" si="0"/>
        <v>5537.2</v>
      </c>
      <c r="AE39" s="49"/>
      <c r="AG39" s="49"/>
    </row>
    <row r="40" spans="1:33">
      <c r="A40" s="41" t="s">
        <v>90</v>
      </c>
      <c r="B40" s="40" t="s">
        <v>91</v>
      </c>
      <c r="C40" s="49">
        <v>880.02</v>
      </c>
      <c r="D40" s="49">
        <v>146.66999999999999</v>
      </c>
      <c r="E40" s="49">
        <v>0</v>
      </c>
      <c r="F40" s="49">
        <v>2500</v>
      </c>
      <c r="G40" s="49">
        <v>0</v>
      </c>
      <c r="H40" s="49">
        <v>3526.69</v>
      </c>
      <c r="I40" s="49">
        <v>0</v>
      </c>
      <c r="J40" s="49">
        <v>0</v>
      </c>
      <c r="K40" s="49">
        <v>0</v>
      </c>
      <c r="L40" s="49">
        <v>0</v>
      </c>
      <c r="M40" s="49">
        <v>497.91</v>
      </c>
      <c r="N40" s="49">
        <v>240.39</v>
      </c>
      <c r="O40" s="49">
        <v>0</v>
      </c>
      <c r="P40" s="49">
        <v>0</v>
      </c>
      <c r="Q40" s="49">
        <v>0</v>
      </c>
      <c r="R40" s="50">
        <v>-0.01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738.29</v>
      </c>
      <c r="Y40" s="49">
        <v>2788.4</v>
      </c>
      <c r="AA40" s="49">
        <v>804.8</v>
      </c>
      <c r="AB40" s="49">
        <f t="shared" si="0"/>
        <v>1983.6000000000001</v>
      </c>
      <c r="AE40" s="49"/>
      <c r="AG40" s="49"/>
    </row>
    <row r="41" spans="1:33">
      <c r="A41" s="41" t="s">
        <v>92</v>
      </c>
      <c r="B41" s="40" t="s">
        <v>93</v>
      </c>
      <c r="C41" s="49">
        <v>1602</v>
      </c>
      <c r="D41" s="49">
        <v>267</v>
      </c>
      <c r="E41" s="49">
        <v>0</v>
      </c>
      <c r="F41" s="49">
        <v>0</v>
      </c>
      <c r="G41" s="49">
        <v>0</v>
      </c>
      <c r="H41" s="49">
        <v>1869</v>
      </c>
      <c r="I41" s="49">
        <v>0</v>
      </c>
      <c r="J41" s="49">
        <v>0</v>
      </c>
      <c r="K41" s="49">
        <v>0</v>
      </c>
      <c r="L41" s="49">
        <v>0</v>
      </c>
      <c r="M41" s="49">
        <v>163.25</v>
      </c>
      <c r="N41" s="49">
        <v>52.96</v>
      </c>
      <c r="O41" s="49">
        <v>0</v>
      </c>
      <c r="P41" s="49">
        <v>0</v>
      </c>
      <c r="Q41" s="49">
        <v>0</v>
      </c>
      <c r="R41" s="50">
        <v>-0.01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216.2</v>
      </c>
      <c r="Y41" s="49">
        <v>1652.8</v>
      </c>
      <c r="AA41" s="49"/>
      <c r="AB41" s="49"/>
      <c r="AE41" s="49"/>
      <c r="AG41" s="49"/>
    </row>
    <row r="42" spans="1:33">
      <c r="A42" s="41" t="s">
        <v>94</v>
      </c>
      <c r="B42" s="40" t="s">
        <v>95</v>
      </c>
      <c r="C42" s="49">
        <v>880.02</v>
      </c>
      <c r="D42" s="49">
        <v>146.66999999999999</v>
      </c>
      <c r="E42" s="49">
        <v>0</v>
      </c>
      <c r="F42" s="49">
        <v>2820.82</v>
      </c>
      <c r="G42" s="49">
        <v>0</v>
      </c>
      <c r="H42" s="49">
        <v>3847.51</v>
      </c>
      <c r="I42" s="49">
        <v>0</v>
      </c>
      <c r="J42" s="49">
        <v>0</v>
      </c>
      <c r="K42" s="49">
        <v>0</v>
      </c>
      <c r="L42" s="49">
        <v>0</v>
      </c>
      <c r="M42" s="49">
        <v>566.44000000000005</v>
      </c>
      <c r="N42" s="49">
        <v>46.51</v>
      </c>
      <c r="O42" s="49">
        <v>0</v>
      </c>
      <c r="P42" s="49">
        <v>0</v>
      </c>
      <c r="Q42" s="49">
        <v>0</v>
      </c>
      <c r="R42" s="50">
        <v>-0.04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612.91</v>
      </c>
      <c r="Y42" s="49">
        <v>3234.6</v>
      </c>
      <c r="AA42" s="49">
        <v>998.6</v>
      </c>
      <c r="AB42" s="49">
        <f t="shared" si="0"/>
        <v>2236</v>
      </c>
      <c r="AE42" s="49"/>
      <c r="AG42" s="49"/>
    </row>
    <row r="43" spans="1:33">
      <c r="A43" s="41" t="s">
        <v>96</v>
      </c>
      <c r="B43" s="40" t="s">
        <v>97</v>
      </c>
      <c r="C43" s="49">
        <v>880.02</v>
      </c>
      <c r="D43" s="49">
        <v>146.66999999999999</v>
      </c>
      <c r="E43" s="49">
        <v>0</v>
      </c>
      <c r="F43" s="49">
        <v>0</v>
      </c>
      <c r="G43" s="49">
        <v>0</v>
      </c>
      <c r="H43" s="49">
        <v>1026.69</v>
      </c>
      <c r="I43" s="49">
        <v>0</v>
      </c>
      <c r="J43" s="49">
        <v>0</v>
      </c>
      <c r="K43" s="49">
        <v>0</v>
      </c>
      <c r="L43" s="50">
        <v>-18.41</v>
      </c>
      <c r="M43" s="49">
        <v>0</v>
      </c>
      <c r="N43" s="49">
        <v>110.08</v>
      </c>
      <c r="O43" s="49">
        <v>0</v>
      </c>
      <c r="P43" s="49">
        <v>0</v>
      </c>
      <c r="Q43" s="49">
        <v>0</v>
      </c>
      <c r="R43" s="49">
        <v>0.02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91.69</v>
      </c>
      <c r="Y43" s="49">
        <v>935</v>
      </c>
      <c r="AA43" s="49"/>
      <c r="AB43" s="49"/>
      <c r="AE43" s="49"/>
      <c r="AG43" s="49"/>
    </row>
    <row r="44" spans="1:33">
      <c r="A44" s="41" t="s">
        <v>98</v>
      </c>
      <c r="B44" s="40" t="s">
        <v>99</v>
      </c>
      <c r="C44" s="49">
        <v>1400.04</v>
      </c>
      <c r="D44" s="49">
        <v>233.34</v>
      </c>
      <c r="E44" s="49">
        <v>0</v>
      </c>
      <c r="F44" s="49">
        <v>34069.65</v>
      </c>
      <c r="G44" s="49">
        <v>0</v>
      </c>
      <c r="H44" s="49">
        <v>35703.03</v>
      </c>
      <c r="I44" s="49">
        <v>0</v>
      </c>
      <c r="J44" s="49">
        <v>0</v>
      </c>
      <c r="K44" s="49">
        <v>0</v>
      </c>
      <c r="L44" s="49">
        <v>0</v>
      </c>
      <c r="M44" s="49">
        <v>10620.27</v>
      </c>
      <c r="N44" s="49">
        <v>141.69</v>
      </c>
      <c r="O44" s="49">
        <v>0</v>
      </c>
      <c r="P44" s="49">
        <v>0</v>
      </c>
      <c r="Q44" s="49">
        <v>0</v>
      </c>
      <c r="R44" s="50">
        <v>-0.13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10761.83</v>
      </c>
      <c r="Y44" s="49">
        <v>24941.200000000001</v>
      </c>
      <c r="AA44" s="49"/>
      <c r="AB44" s="49"/>
      <c r="AE44" s="49"/>
      <c r="AG44" s="49"/>
    </row>
    <row r="45" spans="1:33">
      <c r="A45" s="41" t="s">
        <v>100</v>
      </c>
      <c r="B45" s="40" t="s">
        <v>101</v>
      </c>
      <c r="C45" s="49">
        <v>876.48</v>
      </c>
      <c r="D45" s="49">
        <v>146.08000000000001</v>
      </c>
      <c r="E45" s="49">
        <v>0</v>
      </c>
      <c r="F45" s="49">
        <v>14291.12</v>
      </c>
      <c r="G45" s="49">
        <v>0</v>
      </c>
      <c r="H45" s="49">
        <v>15313.68</v>
      </c>
      <c r="I45" s="49">
        <v>0</v>
      </c>
      <c r="J45" s="49">
        <v>0</v>
      </c>
      <c r="K45" s="49">
        <v>0</v>
      </c>
      <c r="L45" s="49">
        <v>0</v>
      </c>
      <c r="M45" s="49">
        <v>3765.39</v>
      </c>
      <c r="N45" s="49">
        <v>25.38</v>
      </c>
      <c r="O45" s="49">
        <v>0</v>
      </c>
      <c r="P45" s="49">
        <v>0</v>
      </c>
      <c r="Q45" s="49">
        <v>0</v>
      </c>
      <c r="R45" s="50">
        <v>-0.09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3790.68</v>
      </c>
      <c r="Y45" s="49">
        <v>11523</v>
      </c>
      <c r="AA45" s="49">
        <v>1980.2</v>
      </c>
      <c r="AB45" s="49">
        <f t="shared" si="0"/>
        <v>9542.7999999999993</v>
      </c>
      <c r="AE45" s="49"/>
      <c r="AG45" s="49"/>
    </row>
    <row r="46" spans="1:33">
      <c r="A46" s="41" t="s">
        <v>102</v>
      </c>
      <c r="B46" s="40" t="s">
        <v>103</v>
      </c>
      <c r="C46" s="49">
        <v>1399.98</v>
      </c>
      <c r="D46" s="49">
        <v>233.33</v>
      </c>
      <c r="E46" s="49">
        <v>0</v>
      </c>
      <c r="F46" s="49">
        <v>0</v>
      </c>
      <c r="G46" s="49">
        <v>0</v>
      </c>
      <c r="H46" s="49">
        <v>1633.31</v>
      </c>
      <c r="I46" s="49">
        <v>0</v>
      </c>
      <c r="J46" s="49">
        <v>0</v>
      </c>
      <c r="K46" s="49">
        <v>0</v>
      </c>
      <c r="L46" s="49">
        <v>0</v>
      </c>
      <c r="M46" s="49">
        <v>70.77</v>
      </c>
      <c r="N46" s="49">
        <v>41.04</v>
      </c>
      <c r="O46" s="49">
        <v>0</v>
      </c>
      <c r="P46" s="49">
        <v>0</v>
      </c>
      <c r="Q46" s="49">
        <v>0</v>
      </c>
      <c r="R46" s="49">
        <v>0.1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111.91</v>
      </c>
      <c r="Y46" s="49">
        <v>1521.4</v>
      </c>
      <c r="AA46" s="49"/>
      <c r="AB46" s="49"/>
      <c r="AE46" s="49"/>
      <c r="AG46" s="49"/>
    </row>
    <row r="47" spans="1:33">
      <c r="A47" s="41" t="s">
        <v>104</v>
      </c>
      <c r="B47" s="40" t="s">
        <v>105</v>
      </c>
      <c r="C47" s="49">
        <v>999.66</v>
      </c>
      <c r="D47" s="49">
        <v>166.61</v>
      </c>
      <c r="E47" s="49">
        <v>0</v>
      </c>
      <c r="F47" s="49">
        <v>2940.51</v>
      </c>
      <c r="G47" s="49">
        <v>0</v>
      </c>
      <c r="H47" s="49">
        <v>4106.78</v>
      </c>
      <c r="I47" s="49">
        <v>0</v>
      </c>
      <c r="J47" s="49">
        <v>0</v>
      </c>
      <c r="K47" s="49">
        <v>0</v>
      </c>
      <c r="L47" s="49">
        <v>0</v>
      </c>
      <c r="M47" s="49">
        <v>621.82000000000005</v>
      </c>
      <c r="N47" s="49">
        <v>87.77</v>
      </c>
      <c r="O47" s="49">
        <v>0</v>
      </c>
      <c r="P47" s="49">
        <v>0</v>
      </c>
      <c r="Q47" s="49">
        <v>0</v>
      </c>
      <c r="R47" s="50">
        <v>-0.01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709.58</v>
      </c>
      <c r="Y47" s="49">
        <v>3397.2</v>
      </c>
      <c r="AA47" s="49"/>
      <c r="AB47" s="49"/>
      <c r="AE47" s="49"/>
      <c r="AG47" s="49"/>
    </row>
    <row r="48" spans="1:33">
      <c r="A48" s="41" t="s">
        <v>106</v>
      </c>
      <c r="B48" s="40" t="s">
        <v>107</v>
      </c>
      <c r="C48" s="49">
        <v>876.48</v>
      </c>
      <c r="D48" s="49">
        <v>146.08000000000001</v>
      </c>
      <c r="E48" s="49">
        <v>0</v>
      </c>
      <c r="F48" s="49">
        <v>10000</v>
      </c>
      <c r="G48" s="49">
        <v>0</v>
      </c>
      <c r="H48" s="49">
        <v>11022.56</v>
      </c>
      <c r="I48" s="49">
        <v>0</v>
      </c>
      <c r="J48" s="49">
        <v>0</v>
      </c>
      <c r="K48" s="49">
        <v>0</v>
      </c>
      <c r="L48" s="49">
        <v>0</v>
      </c>
      <c r="M48" s="49">
        <v>2459.61</v>
      </c>
      <c r="N48" s="49">
        <v>25.38</v>
      </c>
      <c r="O48" s="49">
        <v>0</v>
      </c>
      <c r="P48" s="49">
        <v>0</v>
      </c>
      <c r="Q48" s="49">
        <v>0</v>
      </c>
      <c r="R48" s="50">
        <v>-0.03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2484.96</v>
      </c>
      <c r="Y48" s="49">
        <v>8537.6</v>
      </c>
      <c r="AA48" s="49"/>
      <c r="AB48" s="49"/>
      <c r="AE48" s="49"/>
      <c r="AG48" s="49"/>
    </row>
    <row r="49" spans="1:33">
      <c r="A49" s="41" t="s">
        <v>108</v>
      </c>
      <c r="B49" s="40" t="s">
        <v>109</v>
      </c>
      <c r="C49" s="49">
        <v>0</v>
      </c>
      <c r="D49" s="49">
        <v>0</v>
      </c>
      <c r="E49" s="49">
        <v>0</v>
      </c>
      <c r="F49" s="49">
        <v>3149.32</v>
      </c>
      <c r="G49" s="49">
        <v>0</v>
      </c>
      <c r="H49" s="49">
        <v>3149.32</v>
      </c>
      <c r="I49" s="49">
        <v>0</v>
      </c>
      <c r="J49" s="49">
        <v>0</v>
      </c>
      <c r="K49" s="49">
        <v>0</v>
      </c>
      <c r="L49" s="49">
        <v>0</v>
      </c>
      <c r="M49" s="49">
        <v>417.31</v>
      </c>
      <c r="N49" s="49">
        <v>0</v>
      </c>
      <c r="O49" s="49">
        <v>0</v>
      </c>
      <c r="P49" s="49">
        <v>0</v>
      </c>
      <c r="Q49" s="49">
        <v>0</v>
      </c>
      <c r="R49" s="50">
        <v>-0.19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417.12</v>
      </c>
      <c r="Y49" s="49">
        <v>2732.2</v>
      </c>
      <c r="AA49" s="49">
        <v>525.20000000000005</v>
      </c>
      <c r="AB49" s="49">
        <f t="shared" si="0"/>
        <v>2207</v>
      </c>
      <c r="AE49" s="49"/>
      <c r="AG49" s="49"/>
    </row>
    <row r="50" spans="1:33">
      <c r="A50" s="41" t="s">
        <v>110</v>
      </c>
      <c r="B50" s="40" t="s">
        <v>111</v>
      </c>
      <c r="C50" s="49">
        <v>586.67999999999995</v>
      </c>
      <c r="D50" s="49">
        <v>97.78</v>
      </c>
      <c r="E50" s="49">
        <v>0</v>
      </c>
      <c r="F50" s="49">
        <v>8374.2199999999993</v>
      </c>
      <c r="G50" s="49">
        <v>0</v>
      </c>
      <c r="H50" s="49">
        <v>9058.68</v>
      </c>
      <c r="I50" s="49">
        <v>0</v>
      </c>
      <c r="J50" s="49">
        <v>0</v>
      </c>
      <c r="K50" s="49">
        <v>0</v>
      </c>
      <c r="L50" s="49">
        <v>0</v>
      </c>
      <c r="M50" s="49">
        <v>1870.44</v>
      </c>
      <c r="N50" s="49">
        <v>190.58</v>
      </c>
      <c r="O50" s="49">
        <v>0</v>
      </c>
      <c r="P50" s="49">
        <v>750</v>
      </c>
      <c r="Q50" s="49">
        <v>0</v>
      </c>
      <c r="R50" s="49">
        <v>0.06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2811.08</v>
      </c>
      <c r="Y50" s="49">
        <v>6247.6</v>
      </c>
      <c r="AA50" s="49">
        <v>659.2</v>
      </c>
      <c r="AB50" s="49">
        <f t="shared" si="0"/>
        <v>5588.4000000000005</v>
      </c>
      <c r="AE50" s="49"/>
      <c r="AG50" s="49"/>
    </row>
    <row r="51" spans="1:33">
      <c r="A51" s="41" t="s">
        <v>112</v>
      </c>
      <c r="B51" s="40" t="s">
        <v>113</v>
      </c>
      <c r="C51" s="49">
        <v>880.02</v>
      </c>
      <c r="D51" s="49">
        <v>146.66999999999999</v>
      </c>
      <c r="E51" s="49">
        <v>0</v>
      </c>
      <c r="F51" s="49">
        <v>5943.26</v>
      </c>
      <c r="G51" s="49">
        <v>0</v>
      </c>
      <c r="H51" s="49">
        <v>6969.95</v>
      </c>
      <c r="I51" s="49">
        <v>0</v>
      </c>
      <c r="J51" s="49">
        <v>520</v>
      </c>
      <c r="K51" s="49">
        <v>0</v>
      </c>
      <c r="L51" s="49">
        <v>0</v>
      </c>
      <c r="M51" s="49">
        <v>1280.6400000000001</v>
      </c>
      <c r="N51" s="49">
        <v>110.51</v>
      </c>
      <c r="O51" s="49">
        <v>0</v>
      </c>
      <c r="P51" s="49">
        <v>1000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2911.15</v>
      </c>
      <c r="Y51" s="49">
        <v>4058.8</v>
      </c>
      <c r="AA51" s="49">
        <v>2049.6</v>
      </c>
      <c r="AB51" s="49">
        <f t="shared" si="0"/>
        <v>2009.2000000000003</v>
      </c>
      <c r="AE51" s="49"/>
      <c r="AG51" s="49"/>
    </row>
    <row r="52" spans="1:33">
      <c r="A52" s="41" t="s">
        <v>114</v>
      </c>
      <c r="B52" s="40" t="s">
        <v>115</v>
      </c>
      <c r="C52" s="49">
        <v>1602</v>
      </c>
      <c r="D52" s="49">
        <v>267</v>
      </c>
      <c r="E52" s="49">
        <v>0</v>
      </c>
      <c r="F52" s="49">
        <v>0</v>
      </c>
      <c r="G52" s="49">
        <v>0</v>
      </c>
      <c r="H52" s="49">
        <v>1869</v>
      </c>
      <c r="I52" s="49">
        <v>0</v>
      </c>
      <c r="J52" s="49">
        <v>0</v>
      </c>
      <c r="K52" s="49">
        <v>0</v>
      </c>
      <c r="L52" s="49">
        <v>0</v>
      </c>
      <c r="M52" s="49">
        <v>163.25</v>
      </c>
      <c r="N52" s="49">
        <v>49.33</v>
      </c>
      <c r="O52" s="49">
        <v>0</v>
      </c>
      <c r="P52" s="49">
        <v>0</v>
      </c>
      <c r="Q52" s="49">
        <v>0</v>
      </c>
      <c r="R52" s="49">
        <v>0.02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212.6</v>
      </c>
      <c r="Y52" s="49">
        <v>1656.4</v>
      </c>
      <c r="AA52" s="49"/>
      <c r="AB52" s="49"/>
      <c r="AE52" s="49"/>
      <c r="AG52" s="49"/>
    </row>
    <row r="53" spans="1:33">
      <c r="A53" s="41" t="s">
        <v>116</v>
      </c>
      <c r="B53" s="40" t="s">
        <v>117</v>
      </c>
      <c r="C53" s="49">
        <v>1300.02</v>
      </c>
      <c r="D53" s="49">
        <v>216.67</v>
      </c>
      <c r="E53" s="49">
        <v>0</v>
      </c>
      <c r="F53" s="49">
        <v>0</v>
      </c>
      <c r="G53" s="49">
        <v>0</v>
      </c>
      <c r="H53" s="49">
        <v>1516.69</v>
      </c>
      <c r="I53" s="49">
        <v>0</v>
      </c>
      <c r="J53" s="49">
        <v>0</v>
      </c>
      <c r="K53" s="49">
        <v>0</v>
      </c>
      <c r="L53" s="49">
        <v>0</v>
      </c>
      <c r="M53" s="49">
        <v>58.08</v>
      </c>
      <c r="N53" s="49">
        <v>37.64</v>
      </c>
      <c r="O53" s="49">
        <v>0</v>
      </c>
      <c r="P53" s="49">
        <v>0</v>
      </c>
      <c r="Q53" s="49">
        <v>0</v>
      </c>
      <c r="R53" s="50">
        <v>-0.03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95.69</v>
      </c>
      <c r="Y53" s="49">
        <v>1421</v>
      </c>
      <c r="AA53" s="49"/>
      <c r="AB53" s="49"/>
      <c r="AE53" s="49"/>
      <c r="AG53" s="49"/>
    </row>
    <row r="54" spans="1:33">
      <c r="A54" s="41" t="s">
        <v>118</v>
      </c>
      <c r="B54" s="40" t="s">
        <v>119</v>
      </c>
      <c r="C54" s="49">
        <v>999.66</v>
      </c>
      <c r="D54" s="49">
        <v>166.61</v>
      </c>
      <c r="E54" s="49">
        <v>0</v>
      </c>
      <c r="F54" s="49">
        <v>1688.67</v>
      </c>
      <c r="G54" s="49">
        <v>0</v>
      </c>
      <c r="H54" s="49">
        <v>2854.94</v>
      </c>
      <c r="I54" s="49">
        <v>0</v>
      </c>
      <c r="J54" s="49">
        <v>0</v>
      </c>
      <c r="K54" s="49">
        <v>0</v>
      </c>
      <c r="L54" s="49">
        <v>0</v>
      </c>
      <c r="M54" s="49">
        <v>354.43</v>
      </c>
      <c r="N54" s="49">
        <v>64.260000000000005</v>
      </c>
      <c r="O54" s="49">
        <v>0</v>
      </c>
      <c r="P54" s="49">
        <v>0</v>
      </c>
      <c r="Q54" s="49">
        <v>0</v>
      </c>
      <c r="R54" s="50">
        <v>-0.15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418.54</v>
      </c>
      <c r="Y54" s="49">
        <v>2436.4</v>
      </c>
      <c r="AA54" s="49"/>
      <c r="AB54" s="49"/>
      <c r="AE54" s="49"/>
      <c r="AG54" s="49"/>
    </row>
    <row r="55" spans="1:33">
      <c r="A55" s="41" t="s">
        <v>120</v>
      </c>
      <c r="B55" s="40" t="s">
        <v>121</v>
      </c>
      <c r="C55" s="49">
        <v>999.66</v>
      </c>
      <c r="D55" s="49">
        <v>166.61</v>
      </c>
      <c r="E55" s="49">
        <v>0</v>
      </c>
      <c r="F55" s="49">
        <v>1504.52</v>
      </c>
      <c r="G55" s="49">
        <v>0</v>
      </c>
      <c r="H55" s="49">
        <v>2670.79</v>
      </c>
      <c r="I55" s="49">
        <v>0</v>
      </c>
      <c r="J55" s="49">
        <v>0</v>
      </c>
      <c r="K55" s="49">
        <v>0</v>
      </c>
      <c r="L55" s="49">
        <v>0</v>
      </c>
      <c r="M55" s="49">
        <v>315.08999999999997</v>
      </c>
      <c r="N55" s="49">
        <v>87.34</v>
      </c>
      <c r="O55" s="49">
        <v>0</v>
      </c>
      <c r="P55" s="49">
        <v>0</v>
      </c>
      <c r="Q55" s="49">
        <v>0</v>
      </c>
      <c r="R55" s="50">
        <v>-0.04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402.39</v>
      </c>
      <c r="Y55" s="49">
        <v>2268.4</v>
      </c>
      <c r="AA55" s="49"/>
      <c r="AB55" s="49"/>
      <c r="AE55" s="49"/>
      <c r="AG55" s="49"/>
    </row>
    <row r="56" spans="1:33">
      <c r="A56" s="41" t="s">
        <v>122</v>
      </c>
      <c r="B56" s="40" t="s">
        <v>123</v>
      </c>
      <c r="C56" s="49">
        <v>880.02</v>
      </c>
      <c r="D56" s="49">
        <v>146.66999999999999</v>
      </c>
      <c r="E56" s="49">
        <v>0</v>
      </c>
      <c r="F56" s="49">
        <v>2500</v>
      </c>
      <c r="G56" s="49">
        <v>0</v>
      </c>
      <c r="H56" s="49">
        <v>3526.69</v>
      </c>
      <c r="I56" s="49">
        <v>0</v>
      </c>
      <c r="J56" s="49">
        <v>0</v>
      </c>
      <c r="K56" s="49">
        <v>0</v>
      </c>
      <c r="L56" s="49">
        <v>0</v>
      </c>
      <c r="M56" s="49">
        <v>497.91</v>
      </c>
      <c r="N56" s="49">
        <v>125.43</v>
      </c>
      <c r="O56" s="49">
        <v>0</v>
      </c>
      <c r="P56" s="49">
        <v>500</v>
      </c>
      <c r="Q56" s="49">
        <v>0</v>
      </c>
      <c r="R56" s="50">
        <v>-0.05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49">
        <v>1123.29</v>
      </c>
      <c r="Y56" s="49">
        <v>2403.4</v>
      </c>
      <c r="AA56" s="49">
        <v>419.8</v>
      </c>
      <c r="AB56" s="49">
        <f t="shared" si="0"/>
        <v>1983.6000000000001</v>
      </c>
      <c r="AE56" s="49"/>
      <c r="AG56" s="49"/>
    </row>
    <row r="57" spans="1:33">
      <c r="A57" s="41" t="s">
        <v>124</v>
      </c>
      <c r="B57" s="40" t="s">
        <v>125</v>
      </c>
      <c r="C57" s="49">
        <v>1285.74</v>
      </c>
      <c r="D57" s="49">
        <v>214.29</v>
      </c>
      <c r="E57" s="49">
        <v>0</v>
      </c>
      <c r="F57" s="49">
        <v>0</v>
      </c>
      <c r="G57" s="49">
        <v>0</v>
      </c>
      <c r="H57" s="49">
        <v>1500.03</v>
      </c>
      <c r="I57" s="49">
        <v>0</v>
      </c>
      <c r="J57" s="49">
        <v>0</v>
      </c>
      <c r="K57" s="49">
        <v>0</v>
      </c>
      <c r="L57" s="49">
        <v>0</v>
      </c>
      <c r="M57" s="49">
        <v>56.27</v>
      </c>
      <c r="N57" s="49">
        <v>37.54</v>
      </c>
      <c r="O57" s="49">
        <v>0</v>
      </c>
      <c r="P57" s="49">
        <v>0</v>
      </c>
      <c r="Q57" s="49">
        <v>0</v>
      </c>
      <c r="R57" s="49">
        <v>0.02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93.83</v>
      </c>
      <c r="Y57" s="49">
        <v>1406.2</v>
      </c>
      <c r="AA57" s="49"/>
      <c r="AB57" s="49"/>
      <c r="AE57" s="49"/>
      <c r="AG57" s="49"/>
    </row>
    <row r="58" spans="1:33">
      <c r="A58" s="41" t="s">
        <v>126</v>
      </c>
      <c r="B58" s="40" t="s">
        <v>127</v>
      </c>
      <c r="C58" s="49">
        <v>1602</v>
      </c>
      <c r="D58" s="49">
        <v>267</v>
      </c>
      <c r="E58" s="49">
        <v>534</v>
      </c>
      <c r="F58" s="49">
        <v>0</v>
      </c>
      <c r="G58" s="49">
        <v>0</v>
      </c>
      <c r="H58" s="49">
        <v>2403</v>
      </c>
      <c r="I58" s="49">
        <v>0</v>
      </c>
      <c r="J58" s="49">
        <v>349.79</v>
      </c>
      <c r="K58" s="49">
        <v>0</v>
      </c>
      <c r="L58" s="49">
        <v>0</v>
      </c>
      <c r="M58" s="49">
        <v>257.89</v>
      </c>
      <c r="N58" s="49">
        <v>53.65</v>
      </c>
      <c r="O58" s="49">
        <v>0</v>
      </c>
      <c r="P58" s="49">
        <v>0</v>
      </c>
      <c r="Q58" s="49">
        <v>0</v>
      </c>
      <c r="R58" s="49">
        <v>7.0000000000000007E-2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661.4</v>
      </c>
      <c r="Y58" s="49">
        <v>1741.6</v>
      </c>
      <c r="AA58" s="49"/>
      <c r="AB58" s="49"/>
      <c r="AE58" s="49"/>
      <c r="AG58" s="49"/>
    </row>
    <row r="59" spans="1:33">
      <c r="A59" s="41" t="s">
        <v>128</v>
      </c>
      <c r="B59" s="40" t="s">
        <v>129</v>
      </c>
      <c r="C59" s="49">
        <v>880.02</v>
      </c>
      <c r="D59" s="49">
        <v>146.66999999999999</v>
      </c>
      <c r="E59" s="49">
        <v>0</v>
      </c>
      <c r="F59" s="49">
        <v>1203.21</v>
      </c>
      <c r="G59" s="49">
        <v>0</v>
      </c>
      <c r="H59" s="49">
        <v>2229.9</v>
      </c>
      <c r="I59" s="49">
        <v>0</v>
      </c>
      <c r="J59" s="49">
        <v>0</v>
      </c>
      <c r="K59" s="49">
        <v>0</v>
      </c>
      <c r="L59" s="49">
        <v>0</v>
      </c>
      <c r="M59" s="49">
        <v>225.78</v>
      </c>
      <c r="N59" s="49">
        <v>240.48</v>
      </c>
      <c r="O59" s="49">
        <v>0</v>
      </c>
      <c r="P59" s="49">
        <v>0</v>
      </c>
      <c r="Q59" s="49">
        <v>0</v>
      </c>
      <c r="R59" s="49">
        <v>0.04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466.3</v>
      </c>
      <c r="Y59" s="49">
        <v>1763.6</v>
      </c>
      <c r="AA59" s="49">
        <v>804.6</v>
      </c>
      <c r="AB59" s="49">
        <f t="shared" si="0"/>
        <v>958.99999999999989</v>
      </c>
      <c r="AE59" s="49"/>
      <c r="AG59" s="49"/>
    </row>
    <row r="60" spans="1:33">
      <c r="A60" s="41" t="s">
        <v>130</v>
      </c>
      <c r="B60" s="40" t="s">
        <v>131</v>
      </c>
      <c r="C60" s="49">
        <v>999.66</v>
      </c>
      <c r="D60" s="49">
        <v>166.61</v>
      </c>
      <c r="E60" s="49">
        <v>0</v>
      </c>
      <c r="F60" s="49">
        <v>1970.77</v>
      </c>
      <c r="G60" s="49">
        <v>0</v>
      </c>
      <c r="H60" s="49">
        <v>3137.04</v>
      </c>
      <c r="I60" s="49">
        <v>0</v>
      </c>
      <c r="J60" s="49">
        <v>0</v>
      </c>
      <c r="K60" s="49">
        <v>0</v>
      </c>
      <c r="L60" s="49">
        <v>0</v>
      </c>
      <c r="M60" s="49">
        <v>414.68</v>
      </c>
      <c r="N60" s="49">
        <v>40.479999999999997</v>
      </c>
      <c r="O60" s="49">
        <v>0</v>
      </c>
      <c r="P60" s="49">
        <v>0</v>
      </c>
      <c r="Q60" s="49">
        <v>0</v>
      </c>
      <c r="R60" s="49">
        <v>0.08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455.24</v>
      </c>
      <c r="Y60" s="49">
        <v>2681.8</v>
      </c>
      <c r="AA60" s="49"/>
      <c r="AB60" s="49"/>
      <c r="AE60" s="49"/>
      <c r="AG60" s="49"/>
    </row>
    <row r="61" spans="1:33">
      <c r="A61" s="41" t="s">
        <v>132</v>
      </c>
      <c r="B61" s="40" t="s">
        <v>133</v>
      </c>
      <c r="C61" s="49">
        <v>799.98</v>
      </c>
      <c r="D61" s="49">
        <v>133.33000000000001</v>
      </c>
      <c r="E61" s="49">
        <v>0</v>
      </c>
      <c r="F61" s="49">
        <v>1800</v>
      </c>
      <c r="G61" s="49">
        <v>155.55000000000001</v>
      </c>
      <c r="H61" s="49">
        <v>2888.86</v>
      </c>
      <c r="I61" s="49">
        <v>0</v>
      </c>
      <c r="J61" s="49">
        <v>0</v>
      </c>
      <c r="K61" s="49">
        <v>0</v>
      </c>
      <c r="L61" s="49">
        <v>0</v>
      </c>
      <c r="M61" s="49">
        <v>361.67</v>
      </c>
      <c r="N61" s="49">
        <v>76.59</v>
      </c>
      <c r="O61" s="49">
        <v>0</v>
      </c>
      <c r="P61" s="49">
        <v>0</v>
      </c>
      <c r="Q61" s="49">
        <v>0</v>
      </c>
      <c r="R61" s="49">
        <v>0.1</v>
      </c>
      <c r="S61" s="49">
        <v>43.9</v>
      </c>
      <c r="T61" s="49">
        <v>0</v>
      </c>
      <c r="U61" s="49">
        <v>0</v>
      </c>
      <c r="V61" s="49">
        <v>0</v>
      </c>
      <c r="W61" s="49">
        <v>0</v>
      </c>
      <c r="X61" s="49">
        <v>482.26</v>
      </c>
      <c r="Y61" s="49">
        <v>2406.6</v>
      </c>
      <c r="AA61" s="49"/>
      <c r="AB61" s="49"/>
      <c r="AE61" s="49"/>
      <c r="AG61" s="49"/>
    </row>
    <row r="62" spans="1:33">
      <c r="A62" s="41" t="s">
        <v>134</v>
      </c>
      <c r="B62" s="40" t="s">
        <v>135</v>
      </c>
      <c r="C62" s="49">
        <v>880.02</v>
      </c>
      <c r="D62" s="49">
        <v>146.66999999999999</v>
      </c>
      <c r="E62" s="49">
        <v>0</v>
      </c>
      <c r="F62" s="49">
        <v>0</v>
      </c>
      <c r="G62" s="49">
        <v>0</v>
      </c>
      <c r="H62" s="49">
        <v>1026.69</v>
      </c>
      <c r="I62" s="49">
        <v>0</v>
      </c>
      <c r="J62" s="49">
        <v>0</v>
      </c>
      <c r="K62" s="49">
        <v>0</v>
      </c>
      <c r="L62" s="50">
        <v>-18.41</v>
      </c>
      <c r="M62" s="49">
        <v>0</v>
      </c>
      <c r="N62" s="49">
        <v>25.48</v>
      </c>
      <c r="O62" s="49">
        <v>0</v>
      </c>
      <c r="P62" s="49">
        <v>0</v>
      </c>
      <c r="Q62" s="49">
        <v>0</v>
      </c>
      <c r="R62" s="50">
        <v>-0.18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6.89</v>
      </c>
      <c r="Y62" s="49">
        <v>1019.8</v>
      </c>
      <c r="AA62" s="49"/>
      <c r="AB62" s="49"/>
      <c r="AE62" s="49"/>
      <c r="AG62" s="49"/>
    </row>
    <row r="63" spans="1:33">
      <c r="A63" s="41" t="s">
        <v>136</v>
      </c>
      <c r="B63" s="40" t="s">
        <v>137</v>
      </c>
      <c r="C63" s="49">
        <v>880.02</v>
      </c>
      <c r="D63" s="49">
        <v>146.66999999999999</v>
      </c>
      <c r="E63" s="49">
        <v>0</v>
      </c>
      <c r="F63" s="49">
        <v>0</v>
      </c>
      <c r="G63" s="49">
        <v>0</v>
      </c>
      <c r="H63" s="49">
        <v>1026.69</v>
      </c>
      <c r="I63" s="49">
        <v>0</v>
      </c>
      <c r="J63" s="49">
        <v>0</v>
      </c>
      <c r="K63" s="49">
        <v>0</v>
      </c>
      <c r="L63" s="50">
        <v>-18.41</v>
      </c>
      <c r="M63" s="49">
        <v>0</v>
      </c>
      <c r="N63" s="49">
        <v>109.46</v>
      </c>
      <c r="O63" s="49">
        <v>0</v>
      </c>
      <c r="P63" s="49">
        <v>0</v>
      </c>
      <c r="Q63" s="49">
        <v>0</v>
      </c>
      <c r="R63" s="49">
        <v>0.04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91.09</v>
      </c>
      <c r="Y63" s="49">
        <v>935.6</v>
      </c>
      <c r="AA63" s="49"/>
      <c r="AB63" s="49"/>
      <c r="AE63" s="49"/>
      <c r="AG63" s="49"/>
    </row>
    <row r="64" spans="1:33">
      <c r="A64" s="41" t="s">
        <v>138</v>
      </c>
      <c r="B64" s="40" t="s">
        <v>139</v>
      </c>
      <c r="C64" s="49">
        <v>880.02</v>
      </c>
      <c r="D64" s="49">
        <v>146.66999999999999</v>
      </c>
      <c r="E64" s="49">
        <v>0</v>
      </c>
      <c r="F64" s="49">
        <v>2867.23</v>
      </c>
      <c r="G64" s="49">
        <v>0</v>
      </c>
      <c r="H64" s="49">
        <v>3893.92</v>
      </c>
      <c r="I64" s="49">
        <v>0</v>
      </c>
      <c r="J64" s="49">
        <v>0</v>
      </c>
      <c r="K64" s="49">
        <v>205.28</v>
      </c>
      <c r="L64" s="49">
        <v>0</v>
      </c>
      <c r="M64" s="49">
        <v>576.35</v>
      </c>
      <c r="N64" s="49">
        <v>182.58</v>
      </c>
      <c r="O64" s="49">
        <v>0</v>
      </c>
      <c r="P64" s="49">
        <v>205</v>
      </c>
      <c r="Q64" s="49">
        <v>0</v>
      </c>
      <c r="R64" s="50">
        <v>-0.09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1169.1199999999999</v>
      </c>
      <c r="Y64" s="49">
        <v>2724.8</v>
      </c>
      <c r="AA64" s="49">
        <v>452.4</v>
      </c>
      <c r="AB64" s="49">
        <f t="shared" si="0"/>
        <v>2272.4</v>
      </c>
      <c r="AE64" s="49"/>
      <c r="AG64" s="49"/>
    </row>
    <row r="65" spans="1:33">
      <c r="A65" s="41" t="s">
        <v>140</v>
      </c>
      <c r="B65" s="40" t="s">
        <v>141</v>
      </c>
      <c r="C65" s="49">
        <v>533.32000000000005</v>
      </c>
      <c r="D65" s="49">
        <v>88.89</v>
      </c>
      <c r="E65" s="49">
        <v>0</v>
      </c>
      <c r="F65" s="49">
        <v>2070</v>
      </c>
      <c r="G65" s="49">
        <v>0</v>
      </c>
      <c r="H65" s="49">
        <v>2692.21</v>
      </c>
      <c r="I65" s="49">
        <v>0</v>
      </c>
      <c r="J65" s="49">
        <v>0</v>
      </c>
      <c r="K65" s="49">
        <v>0</v>
      </c>
      <c r="L65" s="49">
        <v>0</v>
      </c>
      <c r="M65" s="49">
        <v>319.67</v>
      </c>
      <c r="N65" s="49">
        <v>66.7</v>
      </c>
      <c r="O65" s="49">
        <v>0</v>
      </c>
      <c r="P65" s="49">
        <v>0</v>
      </c>
      <c r="Q65" s="49">
        <v>0</v>
      </c>
      <c r="R65" s="50">
        <v>-0.16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386.21</v>
      </c>
      <c r="Y65" s="49">
        <v>2306</v>
      </c>
      <c r="AA65" s="49"/>
      <c r="AB65" s="49"/>
      <c r="AE65" s="49"/>
      <c r="AG65" s="49"/>
    </row>
    <row r="66" spans="1:33">
      <c r="A66" s="41" t="s">
        <v>142</v>
      </c>
      <c r="B66" s="40" t="s">
        <v>143</v>
      </c>
      <c r="C66" s="49">
        <v>833.05</v>
      </c>
      <c r="D66" s="49">
        <v>138.84</v>
      </c>
      <c r="E66" s="49">
        <v>0</v>
      </c>
      <c r="F66" s="49">
        <v>1659.76</v>
      </c>
      <c r="G66" s="49">
        <v>0</v>
      </c>
      <c r="H66" s="49">
        <v>2631.65</v>
      </c>
      <c r="I66" s="49">
        <v>0</v>
      </c>
      <c r="J66" s="49">
        <v>0</v>
      </c>
      <c r="K66" s="49">
        <v>0</v>
      </c>
      <c r="L66" s="49">
        <v>0</v>
      </c>
      <c r="M66" s="49">
        <v>306.73</v>
      </c>
      <c r="N66" s="49">
        <v>88.73</v>
      </c>
      <c r="O66" s="49">
        <v>0</v>
      </c>
      <c r="P66" s="49">
        <v>0</v>
      </c>
      <c r="Q66" s="49">
        <v>0</v>
      </c>
      <c r="R66" s="50">
        <v>-0.01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  <c r="X66" s="49">
        <v>395.45</v>
      </c>
      <c r="Y66" s="49">
        <v>2236.1999999999998</v>
      </c>
      <c r="AA66" s="49"/>
      <c r="AB66" s="49"/>
      <c r="AE66" s="49"/>
      <c r="AG66" s="49"/>
    </row>
    <row r="67" spans="1:33">
      <c r="A67" s="41" t="s">
        <v>144</v>
      </c>
      <c r="B67" s="40" t="s">
        <v>145</v>
      </c>
      <c r="C67" s="49">
        <v>880.02</v>
      </c>
      <c r="D67" s="49">
        <v>146.66999999999999</v>
      </c>
      <c r="E67" s="49">
        <v>0</v>
      </c>
      <c r="F67" s="49">
        <v>11168.78</v>
      </c>
      <c r="G67" s="49">
        <v>0</v>
      </c>
      <c r="H67" s="49">
        <v>12195.47</v>
      </c>
      <c r="I67" s="49">
        <v>0</v>
      </c>
      <c r="J67" s="49">
        <v>0</v>
      </c>
      <c r="K67" s="49">
        <v>0</v>
      </c>
      <c r="L67" s="49">
        <v>0</v>
      </c>
      <c r="M67" s="49">
        <v>2811.48</v>
      </c>
      <c r="N67" s="49">
        <v>80.67</v>
      </c>
      <c r="O67" s="49">
        <v>0</v>
      </c>
      <c r="P67" s="49">
        <v>2262.5</v>
      </c>
      <c r="Q67" s="49">
        <v>0</v>
      </c>
      <c r="R67" s="49">
        <v>0.02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5154.67</v>
      </c>
      <c r="Y67" s="49">
        <v>7040.8</v>
      </c>
      <c r="AA67" s="49">
        <v>2240</v>
      </c>
      <c r="AB67" s="49">
        <f t="shared" si="0"/>
        <v>4800.8</v>
      </c>
      <c r="AE67" s="49"/>
      <c r="AG67" s="49"/>
    </row>
    <row r="68" spans="1:33">
      <c r="A68" s="52" t="s">
        <v>146</v>
      </c>
      <c r="B68" s="46"/>
      <c r="C68" s="46" t="s">
        <v>147</v>
      </c>
      <c r="D68" s="46" t="s">
        <v>147</v>
      </c>
      <c r="E68" s="46" t="s">
        <v>147</v>
      </c>
      <c r="F68" s="46" t="s">
        <v>147</v>
      </c>
      <c r="G68" s="46" t="s">
        <v>147</v>
      </c>
      <c r="H68" s="46" t="s">
        <v>147</v>
      </c>
      <c r="I68" s="46" t="s">
        <v>147</v>
      </c>
      <c r="J68" s="46" t="s">
        <v>147</v>
      </c>
      <c r="K68" s="46" t="s">
        <v>147</v>
      </c>
      <c r="L68" s="46" t="s">
        <v>147</v>
      </c>
      <c r="M68" s="46" t="s">
        <v>147</v>
      </c>
      <c r="N68" s="46" t="s">
        <v>147</v>
      </c>
      <c r="O68" s="46" t="s">
        <v>147</v>
      </c>
      <c r="P68" s="46" t="s">
        <v>147</v>
      </c>
      <c r="Q68" s="46" t="s">
        <v>147</v>
      </c>
      <c r="R68" s="46" t="s">
        <v>147</v>
      </c>
      <c r="S68" s="46" t="s">
        <v>147</v>
      </c>
      <c r="T68" s="46" t="s">
        <v>147</v>
      </c>
      <c r="U68" s="46" t="s">
        <v>147</v>
      </c>
      <c r="V68" s="46" t="s">
        <v>147</v>
      </c>
      <c r="W68" s="46" t="s">
        <v>147</v>
      </c>
      <c r="X68" s="46" t="s">
        <v>147</v>
      </c>
      <c r="Y68" s="46" t="s">
        <v>147</v>
      </c>
      <c r="AA68" s="46"/>
      <c r="AB68" s="46" t="s">
        <v>147</v>
      </c>
    </row>
    <row r="69" spans="1:33" ht="15">
      <c r="A69" s="39"/>
      <c r="B69" s="39"/>
      <c r="C69" s="54">
        <v>69612.289999999994</v>
      </c>
      <c r="D69" s="54">
        <v>11602.05</v>
      </c>
      <c r="E69" s="54">
        <v>1335</v>
      </c>
      <c r="F69" s="54">
        <v>407937.06</v>
      </c>
      <c r="G69" s="54">
        <v>155.55000000000001</v>
      </c>
      <c r="H69" s="54">
        <v>490641.95</v>
      </c>
      <c r="I69" s="54">
        <v>0</v>
      </c>
      <c r="J69" s="54">
        <v>7670.17</v>
      </c>
      <c r="K69" s="54">
        <v>2457.84</v>
      </c>
      <c r="L69" s="55">
        <v>-128.87</v>
      </c>
      <c r="M69" s="54">
        <v>121552.59</v>
      </c>
      <c r="N69" s="54">
        <v>5827.85</v>
      </c>
      <c r="O69" s="54">
        <v>0</v>
      </c>
      <c r="P69" s="54">
        <v>12041</v>
      </c>
      <c r="Q69" s="54">
        <v>0</v>
      </c>
      <c r="R69" s="55">
        <v>-0.21</v>
      </c>
      <c r="S69" s="54">
        <v>43.9</v>
      </c>
      <c r="T69" s="54">
        <v>3200.51</v>
      </c>
      <c r="U69" s="54">
        <v>0</v>
      </c>
      <c r="V69" s="54">
        <v>1300</v>
      </c>
      <c r="W69" s="54">
        <v>1568.37</v>
      </c>
      <c r="X69" s="54">
        <v>155533.15</v>
      </c>
      <c r="Y69" s="54">
        <v>335108.8</v>
      </c>
      <c r="AA69" s="54"/>
      <c r="AB69" s="54">
        <f>SUM(AB12:AB67)</f>
        <v>62395.80000000001</v>
      </c>
      <c r="AG69" s="49"/>
    </row>
    <row r="71" spans="1:33" ht="15">
      <c r="A71" s="47" t="s">
        <v>148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:33">
      <c r="A72" s="41" t="s">
        <v>149</v>
      </c>
      <c r="B72" s="40" t="s">
        <v>150</v>
      </c>
      <c r="C72" s="49">
        <v>572.46</v>
      </c>
      <c r="D72" s="49">
        <v>95.41</v>
      </c>
      <c r="E72" s="49">
        <v>0</v>
      </c>
      <c r="F72" s="49">
        <v>2033.82</v>
      </c>
      <c r="G72" s="49">
        <v>0</v>
      </c>
      <c r="H72" s="49">
        <v>2701.69</v>
      </c>
      <c r="I72" s="49">
        <v>0</v>
      </c>
      <c r="J72" s="49">
        <v>0</v>
      </c>
      <c r="K72" s="49">
        <v>0</v>
      </c>
      <c r="L72" s="49">
        <v>0</v>
      </c>
      <c r="M72" s="49">
        <v>321.69</v>
      </c>
      <c r="N72" s="49">
        <v>75.37</v>
      </c>
      <c r="O72" s="49">
        <v>27.02</v>
      </c>
      <c r="P72" s="49">
        <v>0</v>
      </c>
      <c r="Q72" s="49">
        <v>132.38</v>
      </c>
      <c r="R72" s="50">
        <v>-0.04</v>
      </c>
      <c r="S72" s="49">
        <v>0</v>
      </c>
      <c r="T72" s="49">
        <v>0</v>
      </c>
      <c r="U72" s="49">
        <v>0</v>
      </c>
      <c r="V72" s="49">
        <v>0</v>
      </c>
      <c r="W72" s="49">
        <v>134.66999999999999</v>
      </c>
      <c r="X72" s="49">
        <v>691.09</v>
      </c>
      <c r="Y72" s="49">
        <v>2010.6</v>
      </c>
    </row>
    <row r="73" spans="1:33">
      <c r="A73" s="41" t="s">
        <v>151</v>
      </c>
      <c r="B73" s="40" t="s">
        <v>152</v>
      </c>
      <c r="C73" s="49">
        <v>537.54</v>
      </c>
      <c r="D73" s="49">
        <v>89.59</v>
      </c>
      <c r="E73" s="49">
        <v>0</v>
      </c>
      <c r="F73" s="49">
        <v>4865.87</v>
      </c>
      <c r="G73" s="49">
        <v>0</v>
      </c>
      <c r="H73" s="49">
        <v>5493</v>
      </c>
      <c r="I73" s="49">
        <v>0</v>
      </c>
      <c r="J73" s="49">
        <v>0</v>
      </c>
      <c r="K73" s="49">
        <v>0</v>
      </c>
      <c r="L73" s="49">
        <v>0</v>
      </c>
      <c r="M73" s="49">
        <v>933.26</v>
      </c>
      <c r="N73" s="49">
        <v>176.34</v>
      </c>
      <c r="O73" s="49">
        <v>54.93</v>
      </c>
      <c r="P73" s="49">
        <v>0</v>
      </c>
      <c r="Q73" s="49">
        <v>269.16000000000003</v>
      </c>
      <c r="R73" s="49">
        <v>0.11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1433.8</v>
      </c>
      <c r="Y73" s="49">
        <v>4059.2</v>
      </c>
    </row>
    <row r="74" spans="1:33">
      <c r="A74" s="41" t="s">
        <v>153</v>
      </c>
      <c r="B74" s="40" t="s">
        <v>154</v>
      </c>
      <c r="C74" s="49">
        <v>537.54</v>
      </c>
      <c r="D74" s="49">
        <v>89.59</v>
      </c>
      <c r="E74" s="49">
        <v>0</v>
      </c>
      <c r="F74" s="49">
        <v>2332.9699999999998</v>
      </c>
      <c r="G74" s="49">
        <v>0</v>
      </c>
      <c r="H74" s="49">
        <v>2960.1</v>
      </c>
      <c r="I74" s="49">
        <v>0</v>
      </c>
      <c r="J74" s="49">
        <v>0</v>
      </c>
      <c r="K74" s="49">
        <v>0</v>
      </c>
      <c r="L74" s="49">
        <v>0</v>
      </c>
      <c r="M74" s="49">
        <v>376.89</v>
      </c>
      <c r="N74" s="49">
        <v>82.78</v>
      </c>
      <c r="O74" s="49">
        <v>29.6</v>
      </c>
      <c r="P74" s="49">
        <v>0</v>
      </c>
      <c r="Q74" s="49">
        <v>145.04</v>
      </c>
      <c r="R74" s="49">
        <v>0.01</v>
      </c>
      <c r="S74" s="49">
        <v>0</v>
      </c>
      <c r="T74" s="49">
        <v>0</v>
      </c>
      <c r="U74" s="49">
        <v>0</v>
      </c>
      <c r="V74" s="49">
        <v>300</v>
      </c>
      <c r="W74" s="49">
        <v>275.38</v>
      </c>
      <c r="X74" s="49">
        <v>1209.7</v>
      </c>
      <c r="Y74" s="49">
        <v>1750.4</v>
      </c>
    </row>
    <row r="75" spans="1:33">
      <c r="A75" s="41" t="s">
        <v>155</v>
      </c>
      <c r="B75" s="40" t="s">
        <v>156</v>
      </c>
      <c r="C75" s="49">
        <v>480.24</v>
      </c>
      <c r="D75" s="49">
        <v>80.040000000000006</v>
      </c>
      <c r="E75" s="49">
        <v>0</v>
      </c>
      <c r="F75" s="49">
        <v>565.32000000000005</v>
      </c>
      <c r="G75" s="49">
        <v>0</v>
      </c>
      <c r="H75" s="49">
        <v>1125.5999999999999</v>
      </c>
      <c r="I75" s="49">
        <v>0</v>
      </c>
      <c r="J75" s="49">
        <v>0</v>
      </c>
      <c r="K75" s="49">
        <v>0</v>
      </c>
      <c r="L75" s="50">
        <v>-0.89</v>
      </c>
      <c r="M75" s="49">
        <v>0</v>
      </c>
      <c r="N75" s="49">
        <v>35.340000000000003</v>
      </c>
      <c r="O75" s="49">
        <v>11.26</v>
      </c>
      <c r="P75" s="49">
        <v>0</v>
      </c>
      <c r="Q75" s="49">
        <v>55.15</v>
      </c>
      <c r="R75" s="49">
        <v>0.14000000000000001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101</v>
      </c>
      <c r="Y75" s="49">
        <v>1024.5999999999999</v>
      </c>
    </row>
    <row r="76" spans="1:33">
      <c r="A76" s="41" t="s">
        <v>157</v>
      </c>
      <c r="B76" s="40" t="s">
        <v>158</v>
      </c>
      <c r="C76" s="49">
        <v>480.24</v>
      </c>
      <c r="D76" s="49">
        <v>80.040000000000006</v>
      </c>
      <c r="E76" s="49">
        <v>0</v>
      </c>
      <c r="F76" s="49">
        <v>3679.98</v>
      </c>
      <c r="G76" s="49">
        <v>0</v>
      </c>
      <c r="H76" s="49">
        <v>4240.26</v>
      </c>
      <c r="I76" s="49">
        <v>0</v>
      </c>
      <c r="J76" s="49">
        <v>0</v>
      </c>
      <c r="K76" s="49">
        <v>0</v>
      </c>
      <c r="L76" s="49">
        <v>0</v>
      </c>
      <c r="M76" s="49">
        <v>650.33000000000004</v>
      </c>
      <c r="N76" s="49">
        <v>109.4</v>
      </c>
      <c r="O76" s="49">
        <v>42.4</v>
      </c>
      <c r="P76" s="49">
        <v>0</v>
      </c>
      <c r="Q76" s="49">
        <v>207.77</v>
      </c>
      <c r="R76" s="49">
        <v>0.16</v>
      </c>
      <c r="S76" s="49">
        <v>0</v>
      </c>
      <c r="T76" s="49">
        <v>0</v>
      </c>
      <c r="U76" s="49">
        <v>0</v>
      </c>
      <c r="V76" s="49">
        <v>700</v>
      </c>
      <c r="W76" s="49">
        <v>0</v>
      </c>
      <c r="X76" s="49">
        <v>1710.06</v>
      </c>
      <c r="Y76" s="49">
        <v>2530.1999999999998</v>
      </c>
    </row>
    <row r="77" spans="1:33">
      <c r="A77" s="41" t="s">
        <v>159</v>
      </c>
      <c r="B77" s="40" t="s">
        <v>160</v>
      </c>
      <c r="C77" s="49">
        <v>633.6</v>
      </c>
      <c r="D77" s="49">
        <v>105.6</v>
      </c>
      <c r="E77" s="49">
        <v>0</v>
      </c>
      <c r="F77" s="49">
        <v>2104.4499999999998</v>
      </c>
      <c r="G77" s="49">
        <v>0</v>
      </c>
      <c r="H77" s="49">
        <v>2843.65</v>
      </c>
      <c r="I77" s="49">
        <v>0</v>
      </c>
      <c r="J77" s="49">
        <v>0</v>
      </c>
      <c r="K77" s="49">
        <v>0</v>
      </c>
      <c r="L77" s="49">
        <v>0</v>
      </c>
      <c r="M77" s="49">
        <v>352.01</v>
      </c>
      <c r="N77" s="49">
        <v>75.56</v>
      </c>
      <c r="O77" s="49">
        <v>0</v>
      </c>
      <c r="P77" s="49">
        <v>0</v>
      </c>
      <c r="Q77" s="49">
        <v>0</v>
      </c>
      <c r="R77" s="49">
        <v>0.08</v>
      </c>
      <c r="S77" s="49">
        <v>0</v>
      </c>
      <c r="T77" s="49">
        <v>0</v>
      </c>
      <c r="U77" s="49">
        <v>0</v>
      </c>
      <c r="V77" s="49">
        <v>0</v>
      </c>
      <c r="W77" s="49">
        <v>0</v>
      </c>
      <c r="X77" s="49">
        <v>427.65</v>
      </c>
      <c r="Y77" s="49">
        <v>2416</v>
      </c>
    </row>
    <row r="78" spans="1:33">
      <c r="A78" s="41" t="s">
        <v>161</v>
      </c>
      <c r="B78" s="40" t="s">
        <v>162</v>
      </c>
      <c r="C78" s="49">
        <v>480.24</v>
      </c>
      <c r="D78" s="49">
        <v>80.040000000000006</v>
      </c>
      <c r="E78" s="49">
        <v>0</v>
      </c>
      <c r="F78" s="49">
        <v>545.87</v>
      </c>
      <c r="G78" s="49">
        <v>0</v>
      </c>
      <c r="H78" s="49">
        <v>1106.1500000000001</v>
      </c>
      <c r="I78" s="49">
        <v>0</v>
      </c>
      <c r="J78" s="49">
        <v>0</v>
      </c>
      <c r="K78" s="49">
        <v>0</v>
      </c>
      <c r="L78" s="50">
        <v>-3.01</v>
      </c>
      <c r="M78" s="49">
        <v>0</v>
      </c>
      <c r="N78" s="49">
        <v>26.49</v>
      </c>
      <c r="O78" s="49">
        <v>11.06</v>
      </c>
      <c r="P78" s="49">
        <v>0</v>
      </c>
      <c r="Q78" s="49">
        <v>54.2</v>
      </c>
      <c r="R78" s="49">
        <v>0.01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88.75</v>
      </c>
      <c r="Y78" s="49">
        <v>1017.4</v>
      </c>
    </row>
    <row r="79" spans="1:33">
      <c r="A79" s="41" t="s">
        <v>163</v>
      </c>
      <c r="B79" s="40" t="s">
        <v>164</v>
      </c>
      <c r="C79" s="49">
        <v>537.54</v>
      </c>
      <c r="D79" s="49">
        <v>89.59</v>
      </c>
      <c r="E79" s="49">
        <v>0</v>
      </c>
      <c r="F79" s="49">
        <v>1987.64</v>
      </c>
      <c r="G79" s="49">
        <v>0</v>
      </c>
      <c r="H79" s="49">
        <v>2614.77</v>
      </c>
      <c r="I79" s="49">
        <v>0</v>
      </c>
      <c r="J79" s="49">
        <v>0</v>
      </c>
      <c r="K79" s="49">
        <v>0</v>
      </c>
      <c r="L79" s="49">
        <v>0</v>
      </c>
      <c r="M79" s="49">
        <v>303.13</v>
      </c>
      <c r="N79" s="49">
        <v>87.79</v>
      </c>
      <c r="O79" s="49">
        <v>26.15</v>
      </c>
      <c r="P79" s="49">
        <v>0</v>
      </c>
      <c r="Q79" s="49">
        <v>128.12</v>
      </c>
      <c r="R79" s="50">
        <v>-0.03</v>
      </c>
      <c r="S79" s="49">
        <v>0</v>
      </c>
      <c r="T79" s="49">
        <v>0</v>
      </c>
      <c r="U79" s="49">
        <v>0</v>
      </c>
      <c r="V79" s="49">
        <v>500</v>
      </c>
      <c r="W79" s="49">
        <v>199.21</v>
      </c>
      <c r="X79" s="49">
        <v>1244.3699999999999</v>
      </c>
      <c r="Y79" s="49">
        <v>1370.4</v>
      </c>
    </row>
    <row r="80" spans="1:33">
      <c r="A80" s="41" t="s">
        <v>165</v>
      </c>
      <c r="B80" s="40" t="s">
        <v>166</v>
      </c>
      <c r="C80" s="49">
        <v>537.54</v>
      </c>
      <c r="D80" s="49">
        <v>89.59</v>
      </c>
      <c r="E80" s="49">
        <v>0</v>
      </c>
      <c r="F80" s="49">
        <v>4702.17</v>
      </c>
      <c r="G80" s="49">
        <v>0</v>
      </c>
      <c r="H80" s="49">
        <v>5329.3</v>
      </c>
      <c r="I80" s="49">
        <v>0</v>
      </c>
      <c r="J80" s="49">
        <v>0</v>
      </c>
      <c r="K80" s="49">
        <v>0</v>
      </c>
      <c r="L80" s="49">
        <v>0</v>
      </c>
      <c r="M80" s="49">
        <v>894.76</v>
      </c>
      <c r="N80" s="49">
        <v>160.87</v>
      </c>
      <c r="O80" s="49">
        <v>53.29</v>
      </c>
      <c r="P80" s="49">
        <v>0</v>
      </c>
      <c r="Q80" s="49">
        <v>261.14</v>
      </c>
      <c r="R80" s="50">
        <v>-0.16</v>
      </c>
      <c r="S80" s="49">
        <v>0</v>
      </c>
      <c r="T80" s="49">
        <v>0</v>
      </c>
      <c r="U80" s="49">
        <v>0</v>
      </c>
      <c r="V80" s="49">
        <v>1000</v>
      </c>
      <c r="W80" s="49">
        <v>0</v>
      </c>
      <c r="X80" s="49">
        <v>2369.9</v>
      </c>
      <c r="Y80" s="49">
        <v>2959.4</v>
      </c>
    </row>
    <row r="81" spans="1:25">
      <c r="A81" s="41" t="s">
        <v>167</v>
      </c>
      <c r="B81" s="40" t="s">
        <v>168</v>
      </c>
      <c r="C81" s="49">
        <v>480.24</v>
      </c>
      <c r="D81" s="49">
        <v>80.040000000000006</v>
      </c>
      <c r="E81" s="49">
        <v>0</v>
      </c>
      <c r="F81" s="49">
        <v>1592.19</v>
      </c>
      <c r="G81" s="49">
        <v>0</v>
      </c>
      <c r="H81" s="49">
        <v>2152.4699999999998</v>
      </c>
      <c r="I81" s="49">
        <v>0</v>
      </c>
      <c r="J81" s="49">
        <v>0</v>
      </c>
      <c r="K81" s="49">
        <v>0</v>
      </c>
      <c r="L81" s="49">
        <v>0</v>
      </c>
      <c r="M81" s="49">
        <v>211.91</v>
      </c>
      <c r="N81" s="49">
        <v>54.63</v>
      </c>
      <c r="O81" s="49">
        <v>21.52</v>
      </c>
      <c r="P81" s="49">
        <v>0</v>
      </c>
      <c r="Q81" s="49">
        <v>105.47</v>
      </c>
      <c r="R81" s="49">
        <v>0.14000000000000001</v>
      </c>
      <c r="S81" s="49">
        <v>0</v>
      </c>
      <c r="T81" s="49">
        <v>0</v>
      </c>
      <c r="U81" s="49">
        <v>0</v>
      </c>
      <c r="V81" s="49">
        <v>0</v>
      </c>
      <c r="W81" s="49">
        <v>500</v>
      </c>
      <c r="X81" s="49">
        <v>893.67</v>
      </c>
      <c r="Y81" s="49">
        <v>1258.8</v>
      </c>
    </row>
    <row r="82" spans="1:25">
      <c r="A82" s="41" t="s">
        <v>169</v>
      </c>
      <c r="B82" s="40" t="s">
        <v>170</v>
      </c>
      <c r="C82" s="49">
        <v>480.24</v>
      </c>
      <c r="D82" s="49">
        <v>80.040000000000006</v>
      </c>
      <c r="E82" s="49">
        <v>0</v>
      </c>
      <c r="F82" s="49">
        <v>394.62</v>
      </c>
      <c r="G82" s="49">
        <v>0</v>
      </c>
      <c r="H82" s="49">
        <v>954.9</v>
      </c>
      <c r="I82" s="49">
        <v>0</v>
      </c>
      <c r="J82" s="49">
        <v>0</v>
      </c>
      <c r="K82" s="49">
        <v>0</v>
      </c>
      <c r="L82" s="50">
        <v>-32.07</v>
      </c>
      <c r="M82" s="49">
        <v>0</v>
      </c>
      <c r="N82" s="49">
        <v>31.1</v>
      </c>
      <c r="O82" s="49">
        <v>9.5500000000000007</v>
      </c>
      <c r="P82" s="49">
        <v>0</v>
      </c>
      <c r="Q82" s="49">
        <v>46.79</v>
      </c>
      <c r="R82" s="49">
        <v>0.13</v>
      </c>
      <c r="S82" s="49">
        <v>0</v>
      </c>
      <c r="T82" s="49">
        <v>0</v>
      </c>
      <c r="U82" s="49">
        <v>0</v>
      </c>
      <c r="V82" s="49">
        <v>0</v>
      </c>
      <c r="W82" s="49">
        <v>0</v>
      </c>
      <c r="X82" s="49">
        <v>55.5</v>
      </c>
      <c r="Y82" s="49">
        <v>899.4</v>
      </c>
    </row>
    <row r="83" spans="1:25">
      <c r="A83" s="41" t="s">
        <v>171</v>
      </c>
      <c r="B83" s="40" t="s">
        <v>172</v>
      </c>
      <c r="C83" s="49">
        <v>400.2</v>
      </c>
      <c r="D83" s="49">
        <v>66.7</v>
      </c>
      <c r="E83" s="49">
        <v>0</v>
      </c>
      <c r="F83" s="49">
        <v>459.01</v>
      </c>
      <c r="G83" s="49">
        <v>0</v>
      </c>
      <c r="H83" s="49">
        <v>925.91</v>
      </c>
      <c r="I83" s="49">
        <v>0</v>
      </c>
      <c r="J83" s="49">
        <v>0</v>
      </c>
      <c r="K83" s="49">
        <v>0</v>
      </c>
      <c r="L83" s="50">
        <v>-33.93</v>
      </c>
      <c r="M83" s="49">
        <v>0</v>
      </c>
      <c r="N83" s="49">
        <v>24.32</v>
      </c>
      <c r="O83" s="49">
        <v>9.26</v>
      </c>
      <c r="P83" s="49">
        <v>0</v>
      </c>
      <c r="Q83" s="49">
        <v>45.37</v>
      </c>
      <c r="R83" s="50">
        <v>-0.11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44.91</v>
      </c>
      <c r="Y83" s="49">
        <v>881</v>
      </c>
    </row>
    <row r="84" spans="1:25">
      <c r="A84" s="41" t="s">
        <v>173</v>
      </c>
      <c r="B84" s="40" t="s">
        <v>174</v>
      </c>
      <c r="C84" s="49">
        <v>633.6</v>
      </c>
      <c r="D84" s="49">
        <v>105.6</v>
      </c>
      <c r="E84" s="49">
        <v>0</v>
      </c>
      <c r="F84" s="49">
        <v>2876.54</v>
      </c>
      <c r="G84" s="49">
        <v>0</v>
      </c>
      <c r="H84" s="49">
        <v>3615.74</v>
      </c>
      <c r="I84" s="49">
        <v>0</v>
      </c>
      <c r="J84" s="49">
        <v>0</v>
      </c>
      <c r="K84" s="49">
        <v>0</v>
      </c>
      <c r="L84" s="49">
        <v>0</v>
      </c>
      <c r="M84" s="49">
        <v>516.92999999999995</v>
      </c>
      <c r="N84" s="49">
        <v>103.77</v>
      </c>
      <c r="O84" s="49">
        <v>0</v>
      </c>
      <c r="P84" s="49">
        <v>0</v>
      </c>
      <c r="Q84" s="49">
        <v>0</v>
      </c>
      <c r="R84" s="49">
        <v>0.04</v>
      </c>
      <c r="S84" s="49">
        <v>0</v>
      </c>
      <c r="T84" s="49">
        <v>0</v>
      </c>
      <c r="U84" s="49">
        <v>0</v>
      </c>
      <c r="V84" s="49">
        <v>0</v>
      </c>
      <c r="W84" s="49">
        <v>0</v>
      </c>
      <c r="X84" s="49">
        <v>620.74</v>
      </c>
      <c r="Y84" s="49">
        <v>2995</v>
      </c>
    </row>
    <row r="85" spans="1:25">
      <c r="A85" s="41" t="s">
        <v>175</v>
      </c>
      <c r="B85" s="40" t="s">
        <v>176</v>
      </c>
      <c r="C85" s="49">
        <v>633.66</v>
      </c>
      <c r="D85" s="49">
        <v>105.61</v>
      </c>
      <c r="E85" s="49">
        <v>0</v>
      </c>
      <c r="F85" s="49">
        <v>3048.83</v>
      </c>
      <c r="G85" s="49">
        <v>0</v>
      </c>
      <c r="H85" s="49">
        <v>3788.1</v>
      </c>
      <c r="I85" s="49">
        <v>0</v>
      </c>
      <c r="J85" s="49">
        <v>0</v>
      </c>
      <c r="K85" s="49">
        <v>0</v>
      </c>
      <c r="L85" s="49">
        <v>0</v>
      </c>
      <c r="M85" s="49">
        <v>553.75</v>
      </c>
      <c r="N85" s="49">
        <v>52.61</v>
      </c>
      <c r="O85" s="49">
        <v>0</v>
      </c>
      <c r="P85" s="49">
        <v>0</v>
      </c>
      <c r="Q85" s="49">
        <v>0</v>
      </c>
      <c r="R85" s="50">
        <v>-0.06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606.29999999999995</v>
      </c>
      <c r="Y85" s="49">
        <v>3181.8</v>
      </c>
    </row>
    <row r="86" spans="1:25">
      <c r="A86" s="41" t="s">
        <v>177</v>
      </c>
      <c r="B86" s="40" t="s">
        <v>178</v>
      </c>
      <c r="C86" s="49">
        <v>633.6</v>
      </c>
      <c r="D86" s="49">
        <v>105.6</v>
      </c>
      <c r="E86" s="49">
        <v>0</v>
      </c>
      <c r="F86" s="49">
        <v>1851.51</v>
      </c>
      <c r="G86" s="49">
        <v>0</v>
      </c>
      <c r="H86" s="49">
        <v>2590.71</v>
      </c>
      <c r="I86" s="49">
        <v>15</v>
      </c>
      <c r="J86" s="49">
        <v>0</v>
      </c>
      <c r="K86" s="49">
        <v>364.07</v>
      </c>
      <c r="L86" s="49">
        <v>0</v>
      </c>
      <c r="M86" s="49">
        <v>297.99</v>
      </c>
      <c r="N86" s="49">
        <v>18.350000000000001</v>
      </c>
      <c r="O86" s="49">
        <v>0</v>
      </c>
      <c r="P86" s="49">
        <v>0</v>
      </c>
      <c r="Q86" s="49">
        <v>0</v>
      </c>
      <c r="R86" s="49">
        <v>0.1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695.51</v>
      </c>
      <c r="Y86" s="49">
        <v>1895.2</v>
      </c>
    </row>
    <row r="87" spans="1:25">
      <c r="A87" s="41" t="s">
        <v>179</v>
      </c>
      <c r="B87" s="40" t="s">
        <v>180</v>
      </c>
      <c r="C87" s="49">
        <v>633.6</v>
      </c>
      <c r="D87" s="49">
        <v>105.6</v>
      </c>
      <c r="E87" s="49">
        <v>0</v>
      </c>
      <c r="F87" s="49">
        <v>995.04</v>
      </c>
      <c r="G87" s="49">
        <v>0</v>
      </c>
      <c r="H87" s="49">
        <v>1734.24</v>
      </c>
      <c r="I87" s="49">
        <v>0</v>
      </c>
      <c r="J87" s="49">
        <v>0</v>
      </c>
      <c r="K87" s="49">
        <v>0</v>
      </c>
      <c r="L87" s="49">
        <v>0</v>
      </c>
      <c r="M87" s="49">
        <v>141.69</v>
      </c>
      <c r="N87" s="49">
        <v>18.350000000000001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0</v>
      </c>
      <c r="W87" s="49">
        <v>0</v>
      </c>
      <c r="X87" s="49">
        <v>160.04</v>
      </c>
      <c r="Y87" s="49">
        <v>1574.2</v>
      </c>
    </row>
    <row r="88" spans="1:25">
      <c r="A88" s="41" t="s">
        <v>181</v>
      </c>
      <c r="B88" s="40" t="s">
        <v>182</v>
      </c>
      <c r="C88" s="49">
        <v>480.24</v>
      </c>
      <c r="D88" s="49">
        <v>80.040000000000006</v>
      </c>
      <c r="E88" s="49">
        <v>0</v>
      </c>
      <c r="F88" s="49">
        <v>2013.65</v>
      </c>
      <c r="G88" s="49">
        <v>0</v>
      </c>
      <c r="H88" s="49">
        <v>2573.9299999999998</v>
      </c>
      <c r="I88" s="49">
        <v>0</v>
      </c>
      <c r="J88" s="49">
        <v>0</v>
      </c>
      <c r="K88" s="49">
        <v>0</v>
      </c>
      <c r="L88" s="49">
        <v>0</v>
      </c>
      <c r="M88" s="49">
        <v>294.39999999999998</v>
      </c>
      <c r="N88" s="49">
        <v>59.9</v>
      </c>
      <c r="O88" s="49">
        <v>25.74</v>
      </c>
      <c r="P88" s="49">
        <v>0</v>
      </c>
      <c r="Q88" s="49">
        <v>126.12</v>
      </c>
      <c r="R88" s="49">
        <v>0.17</v>
      </c>
      <c r="S88" s="49">
        <v>0</v>
      </c>
      <c r="T88" s="49">
        <v>0</v>
      </c>
      <c r="U88" s="49">
        <v>0</v>
      </c>
      <c r="V88" s="49">
        <v>300</v>
      </c>
      <c r="W88" s="49">
        <v>200</v>
      </c>
      <c r="X88" s="49">
        <v>1006.33</v>
      </c>
      <c r="Y88" s="49">
        <v>1567.6</v>
      </c>
    </row>
    <row r="89" spans="1:25">
      <c r="A89" s="41" t="s">
        <v>183</v>
      </c>
      <c r="B89" s="40" t="s">
        <v>184</v>
      </c>
      <c r="C89" s="49">
        <v>537.54</v>
      </c>
      <c r="D89" s="49">
        <v>89.59</v>
      </c>
      <c r="E89" s="49">
        <v>0</v>
      </c>
      <c r="F89" s="49">
        <v>2695.87</v>
      </c>
      <c r="G89" s="49">
        <v>0</v>
      </c>
      <c r="H89" s="49">
        <v>3323</v>
      </c>
      <c r="I89" s="49">
        <v>0</v>
      </c>
      <c r="J89" s="49">
        <v>0</v>
      </c>
      <c r="K89" s="49">
        <v>0</v>
      </c>
      <c r="L89" s="49">
        <v>0</v>
      </c>
      <c r="M89" s="49">
        <v>454.4</v>
      </c>
      <c r="N89" s="49">
        <v>89.87</v>
      </c>
      <c r="O89" s="49">
        <v>33.229999999999997</v>
      </c>
      <c r="P89" s="49">
        <v>0</v>
      </c>
      <c r="Q89" s="49">
        <v>162.83000000000001</v>
      </c>
      <c r="R89" s="49">
        <v>0.04</v>
      </c>
      <c r="S89" s="49">
        <v>0</v>
      </c>
      <c r="T89" s="49">
        <v>0</v>
      </c>
      <c r="U89" s="49">
        <v>0</v>
      </c>
      <c r="V89" s="49">
        <v>0</v>
      </c>
      <c r="W89" s="49">
        <v>246.63</v>
      </c>
      <c r="X89" s="49">
        <v>987</v>
      </c>
      <c r="Y89" s="49">
        <v>2336</v>
      </c>
    </row>
    <row r="90" spans="1:25">
      <c r="A90" s="41" t="s">
        <v>185</v>
      </c>
      <c r="B90" s="40" t="s">
        <v>186</v>
      </c>
      <c r="C90" s="49">
        <v>480.24</v>
      </c>
      <c r="D90" s="49">
        <v>80.040000000000006</v>
      </c>
      <c r="E90" s="49">
        <v>0</v>
      </c>
      <c r="F90" s="49">
        <v>4818.68</v>
      </c>
      <c r="G90" s="49">
        <v>0</v>
      </c>
      <c r="H90" s="49">
        <v>5378.96</v>
      </c>
      <c r="I90" s="49">
        <v>0</v>
      </c>
      <c r="J90" s="49">
        <v>0</v>
      </c>
      <c r="K90" s="49">
        <v>0</v>
      </c>
      <c r="L90" s="49">
        <v>0</v>
      </c>
      <c r="M90" s="49">
        <v>906.44</v>
      </c>
      <c r="N90" s="49">
        <v>114.22</v>
      </c>
      <c r="O90" s="49">
        <v>0</v>
      </c>
      <c r="P90" s="49">
        <v>0</v>
      </c>
      <c r="Q90" s="49">
        <v>0</v>
      </c>
      <c r="R90" s="49">
        <v>0.1</v>
      </c>
      <c r="S90" s="49">
        <v>0</v>
      </c>
      <c r="T90" s="49">
        <v>0</v>
      </c>
      <c r="U90" s="49">
        <v>0</v>
      </c>
      <c r="V90" s="49">
        <v>0</v>
      </c>
      <c r="W90" s="49">
        <v>0</v>
      </c>
      <c r="X90" s="49">
        <v>1020.76</v>
      </c>
      <c r="Y90" s="49">
        <v>4358.2</v>
      </c>
    </row>
    <row r="91" spans="1:25">
      <c r="A91" s="41" t="s">
        <v>187</v>
      </c>
      <c r="B91" s="40" t="s">
        <v>188</v>
      </c>
      <c r="C91" s="49">
        <v>537.54</v>
      </c>
      <c r="D91" s="49">
        <v>89.59</v>
      </c>
      <c r="E91" s="49">
        <v>0</v>
      </c>
      <c r="F91" s="49">
        <v>2910.05</v>
      </c>
      <c r="G91" s="49">
        <v>0</v>
      </c>
      <c r="H91" s="49">
        <v>3537.18</v>
      </c>
      <c r="I91" s="49">
        <v>0</v>
      </c>
      <c r="J91" s="49">
        <v>0</v>
      </c>
      <c r="K91" s="49">
        <v>0</v>
      </c>
      <c r="L91" s="49">
        <v>0</v>
      </c>
      <c r="M91" s="49">
        <v>500.15</v>
      </c>
      <c r="N91" s="49">
        <v>77.77</v>
      </c>
      <c r="O91" s="49">
        <v>35.369999999999997</v>
      </c>
      <c r="P91" s="49">
        <v>0</v>
      </c>
      <c r="Q91" s="49">
        <v>173.32</v>
      </c>
      <c r="R91" s="49">
        <v>0.17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786.78</v>
      </c>
      <c r="Y91" s="49">
        <v>2750.4</v>
      </c>
    </row>
    <row r="92" spans="1:25">
      <c r="A92" s="41" t="s">
        <v>189</v>
      </c>
      <c r="B92" s="40" t="s">
        <v>190</v>
      </c>
      <c r="C92" s="49">
        <v>633.6</v>
      </c>
      <c r="D92" s="49">
        <v>105.6</v>
      </c>
      <c r="E92" s="49">
        <v>0</v>
      </c>
      <c r="F92" s="49">
        <v>3630.87</v>
      </c>
      <c r="G92" s="49">
        <v>0</v>
      </c>
      <c r="H92" s="49">
        <v>4370.07</v>
      </c>
      <c r="I92" s="49">
        <v>0</v>
      </c>
      <c r="J92" s="49">
        <v>0</v>
      </c>
      <c r="K92" s="49">
        <v>0</v>
      </c>
      <c r="L92" s="49">
        <v>0</v>
      </c>
      <c r="M92" s="49">
        <v>678.06</v>
      </c>
      <c r="N92" s="49">
        <v>123.18</v>
      </c>
      <c r="O92" s="49">
        <v>0</v>
      </c>
      <c r="P92" s="49">
        <v>0</v>
      </c>
      <c r="Q92" s="49">
        <v>0</v>
      </c>
      <c r="R92" s="49">
        <v>0.03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801.27</v>
      </c>
      <c r="Y92" s="49">
        <v>3568.8</v>
      </c>
    </row>
    <row r="93" spans="1:25">
      <c r="A93" s="41" t="s">
        <v>191</v>
      </c>
      <c r="B93" s="40" t="s">
        <v>192</v>
      </c>
      <c r="C93" s="49">
        <v>480.24</v>
      </c>
      <c r="D93" s="49">
        <v>80.040000000000006</v>
      </c>
      <c r="E93" s="49">
        <v>0</v>
      </c>
      <c r="F93" s="49">
        <v>280.43</v>
      </c>
      <c r="G93" s="49">
        <v>0</v>
      </c>
      <c r="H93" s="49">
        <v>840.71</v>
      </c>
      <c r="I93" s="49">
        <v>0</v>
      </c>
      <c r="J93" s="49">
        <v>0</v>
      </c>
      <c r="K93" s="49">
        <v>0</v>
      </c>
      <c r="L93" s="50">
        <v>-39.380000000000003</v>
      </c>
      <c r="M93" s="49">
        <v>0</v>
      </c>
      <c r="N93" s="49">
        <v>38.130000000000003</v>
      </c>
      <c r="O93" s="49">
        <v>8.41</v>
      </c>
      <c r="P93" s="49">
        <v>0</v>
      </c>
      <c r="Q93" s="49">
        <v>41.19</v>
      </c>
      <c r="R93" s="50">
        <v>-0.04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48.31</v>
      </c>
      <c r="Y93" s="49">
        <v>792.4</v>
      </c>
    </row>
    <row r="94" spans="1:25">
      <c r="A94" s="41" t="s">
        <v>193</v>
      </c>
      <c r="B94" s="40" t="s">
        <v>194</v>
      </c>
      <c r="C94" s="49">
        <v>1028.58</v>
      </c>
      <c r="D94" s="49">
        <v>171.43</v>
      </c>
      <c r="E94" s="49">
        <v>0</v>
      </c>
      <c r="F94" s="49">
        <v>1110.81</v>
      </c>
      <c r="G94" s="49">
        <v>0</v>
      </c>
      <c r="H94" s="49">
        <v>2310.8200000000002</v>
      </c>
      <c r="I94" s="49">
        <v>0</v>
      </c>
      <c r="J94" s="49">
        <v>0</v>
      </c>
      <c r="K94" s="49">
        <v>301.08999999999997</v>
      </c>
      <c r="L94" s="49">
        <v>0</v>
      </c>
      <c r="M94" s="49">
        <v>240.28</v>
      </c>
      <c r="N94" s="49">
        <v>52.93</v>
      </c>
      <c r="O94" s="49">
        <v>0</v>
      </c>
      <c r="P94" s="49">
        <v>0</v>
      </c>
      <c r="Q94" s="49">
        <v>0</v>
      </c>
      <c r="R94" s="49">
        <v>0.12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594.41999999999996</v>
      </c>
      <c r="Y94" s="49">
        <v>1716.4</v>
      </c>
    </row>
    <row r="95" spans="1:25">
      <c r="A95" s="41" t="s">
        <v>195</v>
      </c>
      <c r="B95" s="40" t="s">
        <v>196</v>
      </c>
      <c r="C95" s="49">
        <v>633.41999999999996</v>
      </c>
      <c r="D95" s="49">
        <v>105.57</v>
      </c>
      <c r="E95" s="49">
        <v>0</v>
      </c>
      <c r="F95" s="49">
        <v>2959.07</v>
      </c>
      <c r="G95" s="49">
        <v>0</v>
      </c>
      <c r="H95" s="49">
        <v>3698.06</v>
      </c>
      <c r="I95" s="49">
        <v>0</v>
      </c>
      <c r="J95" s="49">
        <v>0</v>
      </c>
      <c r="K95" s="49">
        <v>0</v>
      </c>
      <c r="L95" s="49">
        <v>0</v>
      </c>
      <c r="M95" s="49">
        <v>534.52</v>
      </c>
      <c r="N95" s="49">
        <v>18.350000000000001</v>
      </c>
      <c r="O95" s="49">
        <v>0</v>
      </c>
      <c r="P95" s="49">
        <v>0</v>
      </c>
      <c r="Q95" s="49">
        <v>0</v>
      </c>
      <c r="R95" s="50">
        <v>-0.01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552.86</v>
      </c>
      <c r="Y95" s="49">
        <v>3145.2</v>
      </c>
    </row>
    <row r="96" spans="1:25">
      <c r="A96" s="41" t="s">
        <v>197</v>
      </c>
      <c r="B96" s="40" t="s">
        <v>198</v>
      </c>
      <c r="C96" s="49">
        <v>633.6</v>
      </c>
      <c r="D96" s="49">
        <v>105.6</v>
      </c>
      <c r="E96" s="49">
        <v>0</v>
      </c>
      <c r="F96" s="49">
        <v>4546.93</v>
      </c>
      <c r="G96" s="49">
        <v>0</v>
      </c>
      <c r="H96" s="49">
        <v>5286.13</v>
      </c>
      <c r="I96" s="49">
        <v>0</v>
      </c>
      <c r="J96" s="49">
        <v>0</v>
      </c>
      <c r="K96" s="49">
        <v>0</v>
      </c>
      <c r="L96" s="49">
        <v>0</v>
      </c>
      <c r="M96" s="49">
        <v>884.6</v>
      </c>
      <c r="N96" s="49">
        <v>76.069999999999993</v>
      </c>
      <c r="O96" s="49">
        <v>0</v>
      </c>
      <c r="P96" s="49">
        <v>0</v>
      </c>
      <c r="Q96" s="49">
        <v>0</v>
      </c>
      <c r="R96" s="50">
        <v>-0.14000000000000001</v>
      </c>
      <c r="S96" s="49">
        <v>0</v>
      </c>
      <c r="T96" s="49">
        <v>0</v>
      </c>
      <c r="U96" s="49">
        <v>0</v>
      </c>
      <c r="V96" s="49">
        <v>0</v>
      </c>
      <c r="W96" s="49">
        <v>0</v>
      </c>
      <c r="X96" s="49">
        <v>960.53</v>
      </c>
      <c r="Y96" s="49">
        <v>4325.6000000000004</v>
      </c>
    </row>
    <row r="97" spans="1:25">
      <c r="A97" s="41" t="s">
        <v>199</v>
      </c>
      <c r="B97" s="40" t="s">
        <v>200</v>
      </c>
      <c r="C97" s="49">
        <v>537.54</v>
      </c>
      <c r="D97" s="49">
        <v>89.59</v>
      </c>
      <c r="E97" s="49">
        <v>0</v>
      </c>
      <c r="F97" s="49">
        <v>1013.94</v>
      </c>
      <c r="G97" s="49">
        <v>0</v>
      </c>
      <c r="H97" s="49">
        <v>1641.07</v>
      </c>
      <c r="I97" s="49">
        <v>0</v>
      </c>
      <c r="J97" s="49">
        <v>0</v>
      </c>
      <c r="K97" s="49">
        <v>0</v>
      </c>
      <c r="L97" s="49">
        <v>0</v>
      </c>
      <c r="M97" s="49">
        <v>79.89</v>
      </c>
      <c r="N97" s="49">
        <v>44.8</v>
      </c>
      <c r="O97" s="49">
        <v>16.41</v>
      </c>
      <c r="P97" s="49">
        <v>0</v>
      </c>
      <c r="Q97" s="49">
        <v>80.41</v>
      </c>
      <c r="R97" s="49">
        <v>0.05</v>
      </c>
      <c r="S97" s="49">
        <v>0</v>
      </c>
      <c r="T97" s="49">
        <v>0</v>
      </c>
      <c r="U97" s="49">
        <v>0</v>
      </c>
      <c r="V97" s="49">
        <v>0</v>
      </c>
      <c r="W97" s="49">
        <v>236.31</v>
      </c>
      <c r="X97" s="49">
        <v>457.87</v>
      </c>
      <c r="Y97" s="49">
        <v>1183.2</v>
      </c>
    </row>
    <row r="98" spans="1:25">
      <c r="A98" s="41" t="s">
        <v>201</v>
      </c>
      <c r="B98" s="40" t="s">
        <v>202</v>
      </c>
      <c r="C98" s="49">
        <v>480.24</v>
      </c>
      <c r="D98" s="49">
        <v>80.040000000000006</v>
      </c>
      <c r="E98" s="49">
        <v>0</v>
      </c>
      <c r="F98" s="49">
        <v>2410.4299999999998</v>
      </c>
      <c r="G98" s="49">
        <v>0</v>
      </c>
      <c r="H98" s="49">
        <v>2970.71</v>
      </c>
      <c r="I98" s="49">
        <v>0</v>
      </c>
      <c r="J98" s="49">
        <v>0</v>
      </c>
      <c r="K98" s="49">
        <v>0</v>
      </c>
      <c r="L98" s="49">
        <v>0</v>
      </c>
      <c r="M98" s="49">
        <v>379.15</v>
      </c>
      <c r="N98" s="49">
        <v>97.72</v>
      </c>
      <c r="O98" s="49">
        <v>29.71</v>
      </c>
      <c r="P98" s="49">
        <v>0</v>
      </c>
      <c r="Q98" s="49">
        <v>145.56</v>
      </c>
      <c r="R98" s="50">
        <v>-0.03</v>
      </c>
      <c r="S98" s="49">
        <v>0</v>
      </c>
      <c r="T98" s="49">
        <v>0</v>
      </c>
      <c r="U98" s="49">
        <v>0</v>
      </c>
      <c r="V98" s="49">
        <v>250</v>
      </c>
      <c r="W98" s="49">
        <v>0</v>
      </c>
      <c r="X98" s="49">
        <v>902.11</v>
      </c>
      <c r="Y98" s="49">
        <v>2068.6</v>
      </c>
    </row>
    <row r="99" spans="1:25">
      <c r="A99" s="41" t="s">
        <v>203</v>
      </c>
      <c r="B99" s="40" t="s">
        <v>204</v>
      </c>
      <c r="C99" s="49">
        <v>633.6</v>
      </c>
      <c r="D99" s="49">
        <v>105.6</v>
      </c>
      <c r="E99" s="49">
        <v>0</v>
      </c>
      <c r="F99" s="49">
        <v>5313.71</v>
      </c>
      <c r="G99" s="49">
        <v>0</v>
      </c>
      <c r="H99" s="49">
        <v>6052.91</v>
      </c>
      <c r="I99" s="49">
        <v>0</v>
      </c>
      <c r="J99" s="49">
        <v>0</v>
      </c>
      <c r="K99" s="49">
        <v>0</v>
      </c>
      <c r="L99" s="49">
        <v>0</v>
      </c>
      <c r="M99" s="49">
        <v>1064.95</v>
      </c>
      <c r="N99" s="49">
        <v>144</v>
      </c>
      <c r="O99" s="49">
        <v>0</v>
      </c>
      <c r="P99" s="49">
        <v>0</v>
      </c>
      <c r="Q99" s="49">
        <v>0</v>
      </c>
      <c r="R99" s="50">
        <v>-0.04</v>
      </c>
      <c r="S99" s="49">
        <v>0</v>
      </c>
      <c r="T99" s="49">
        <v>0</v>
      </c>
      <c r="U99" s="49">
        <v>0</v>
      </c>
      <c r="V99" s="49">
        <v>0</v>
      </c>
      <c r="W99" s="49">
        <v>0</v>
      </c>
      <c r="X99" s="49">
        <v>1208.9100000000001</v>
      </c>
      <c r="Y99" s="49">
        <v>4844</v>
      </c>
    </row>
    <row r="100" spans="1:25">
      <c r="A100" s="41" t="s">
        <v>205</v>
      </c>
      <c r="B100" s="40" t="s">
        <v>206</v>
      </c>
      <c r="C100" s="49">
        <v>480.24</v>
      </c>
      <c r="D100" s="49">
        <v>80.040000000000006</v>
      </c>
      <c r="E100" s="49">
        <v>0</v>
      </c>
      <c r="F100" s="49">
        <v>2851.51</v>
      </c>
      <c r="G100" s="49">
        <v>0</v>
      </c>
      <c r="H100" s="49">
        <v>3411.79</v>
      </c>
      <c r="I100" s="49">
        <v>0</v>
      </c>
      <c r="J100" s="49">
        <v>0</v>
      </c>
      <c r="K100" s="49">
        <v>0</v>
      </c>
      <c r="L100" s="49">
        <v>0</v>
      </c>
      <c r="M100" s="49">
        <v>473.37</v>
      </c>
      <c r="N100" s="49">
        <v>56.57</v>
      </c>
      <c r="O100" s="49">
        <v>0</v>
      </c>
      <c r="P100" s="49">
        <v>0</v>
      </c>
      <c r="Q100" s="49">
        <v>0</v>
      </c>
      <c r="R100" s="49">
        <v>0.05</v>
      </c>
      <c r="S100" s="49">
        <v>0</v>
      </c>
      <c r="T100" s="49">
        <v>0</v>
      </c>
      <c r="U100" s="49">
        <v>0</v>
      </c>
      <c r="V100" s="49">
        <v>0</v>
      </c>
      <c r="W100" s="49">
        <v>0</v>
      </c>
      <c r="X100" s="49">
        <v>529.99</v>
      </c>
      <c r="Y100" s="49">
        <v>2881.8</v>
      </c>
    </row>
    <row r="101" spans="1:25">
      <c r="A101" s="41" t="s">
        <v>207</v>
      </c>
      <c r="B101" s="40" t="s">
        <v>208</v>
      </c>
      <c r="C101" s="49">
        <v>537.48</v>
      </c>
      <c r="D101" s="49">
        <v>89.58</v>
      </c>
      <c r="E101" s="49">
        <v>0</v>
      </c>
      <c r="F101" s="49">
        <v>1003.16</v>
      </c>
      <c r="G101" s="49">
        <v>0</v>
      </c>
      <c r="H101" s="49">
        <v>1630.22</v>
      </c>
      <c r="I101" s="49">
        <v>0</v>
      </c>
      <c r="J101" s="49">
        <v>0</v>
      </c>
      <c r="K101" s="49">
        <v>0</v>
      </c>
      <c r="L101" s="49">
        <v>0</v>
      </c>
      <c r="M101" s="49">
        <v>70.44</v>
      </c>
      <c r="N101" s="49">
        <v>15.57</v>
      </c>
      <c r="O101" s="49">
        <v>0</v>
      </c>
      <c r="P101" s="49">
        <v>0</v>
      </c>
      <c r="Q101" s="49">
        <v>0</v>
      </c>
      <c r="R101" s="49">
        <v>0.01</v>
      </c>
      <c r="S101" s="4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86.02</v>
      </c>
      <c r="Y101" s="49">
        <v>1544.2</v>
      </c>
    </row>
    <row r="102" spans="1:25">
      <c r="A102" s="41" t="s">
        <v>209</v>
      </c>
      <c r="B102" s="40" t="s">
        <v>210</v>
      </c>
      <c r="C102" s="49">
        <v>633.6</v>
      </c>
      <c r="D102" s="49">
        <v>105.6</v>
      </c>
      <c r="E102" s="49">
        <v>0</v>
      </c>
      <c r="F102" s="49">
        <v>4962.7299999999996</v>
      </c>
      <c r="G102" s="49">
        <v>0</v>
      </c>
      <c r="H102" s="49">
        <v>5701.93</v>
      </c>
      <c r="I102" s="49">
        <v>0</v>
      </c>
      <c r="J102" s="49">
        <v>0</v>
      </c>
      <c r="K102" s="49">
        <v>0</v>
      </c>
      <c r="L102" s="49">
        <v>0</v>
      </c>
      <c r="M102" s="49">
        <v>982.4</v>
      </c>
      <c r="N102" s="49">
        <v>137.6</v>
      </c>
      <c r="O102" s="49">
        <v>0</v>
      </c>
      <c r="P102" s="49">
        <v>0</v>
      </c>
      <c r="Q102" s="49">
        <v>0</v>
      </c>
      <c r="R102" s="50">
        <v>-7.0000000000000007E-2</v>
      </c>
      <c r="S102" s="49">
        <v>0</v>
      </c>
      <c r="T102" s="49">
        <v>0</v>
      </c>
      <c r="U102" s="49">
        <v>0</v>
      </c>
      <c r="V102" s="49">
        <v>0</v>
      </c>
      <c r="W102" s="49">
        <v>0</v>
      </c>
      <c r="X102" s="49">
        <v>1119.93</v>
      </c>
      <c r="Y102" s="49">
        <v>4582</v>
      </c>
    </row>
    <row r="103" spans="1:25">
      <c r="A103" s="41" t="s">
        <v>211</v>
      </c>
      <c r="B103" s="40" t="s">
        <v>212</v>
      </c>
      <c r="C103" s="49">
        <v>537.54</v>
      </c>
      <c r="D103" s="49">
        <v>89.59</v>
      </c>
      <c r="E103" s="49">
        <v>0</v>
      </c>
      <c r="F103" s="49">
        <v>2116.37</v>
      </c>
      <c r="G103" s="49">
        <v>0</v>
      </c>
      <c r="H103" s="49">
        <v>2743.5</v>
      </c>
      <c r="I103" s="49">
        <v>0</v>
      </c>
      <c r="J103" s="49">
        <v>0</v>
      </c>
      <c r="K103" s="49">
        <v>0</v>
      </c>
      <c r="L103" s="49">
        <v>0</v>
      </c>
      <c r="M103" s="49">
        <v>330.62</v>
      </c>
      <c r="N103" s="49">
        <v>121.51</v>
      </c>
      <c r="O103" s="49">
        <v>27.44</v>
      </c>
      <c r="P103" s="49">
        <v>0</v>
      </c>
      <c r="Q103" s="49">
        <v>134.43</v>
      </c>
      <c r="R103" s="49">
        <v>0.14000000000000001</v>
      </c>
      <c r="S103" s="49">
        <v>0</v>
      </c>
      <c r="T103" s="49">
        <v>0</v>
      </c>
      <c r="U103" s="49">
        <v>0</v>
      </c>
      <c r="V103" s="49">
        <v>400</v>
      </c>
      <c r="W103" s="49">
        <v>209.76</v>
      </c>
      <c r="X103" s="49">
        <v>1223.9000000000001</v>
      </c>
      <c r="Y103" s="49">
        <v>1519.6</v>
      </c>
    </row>
    <row r="104" spans="1:25">
      <c r="A104" s="41" t="s">
        <v>213</v>
      </c>
      <c r="B104" s="40" t="s">
        <v>214</v>
      </c>
      <c r="C104" s="49">
        <v>633.41999999999996</v>
      </c>
      <c r="D104" s="49">
        <v>105.57</v>
      </c>
      <c r="E104" s="49">
        <v>0</v>
      </c>
      <c r="F104" s="49">
        <v>988.24</v>
      </c>
      <c r="G104" s="49">
        <v>0</v>
      </c>
      <c r="H104" s="49">
        <v>1727.23</v>
      </c>
      <c r="I104" s="49">
        <v>0</v>
      </c>
      <c r="J104" s="49">
        <v>0</v>
      </c>
      <c r="K104" s="49">
        <v>0</v>
      </c>
      <c r="L104" s="49">
        <v>0</v>
      </c>
      <c r="M104" s="49">
        <v>140.57</v>
      </c>
      <c r="N104" s="49">
        <v>23.73</v>
      </c>
      <c r="O104" s="49">
        <v>0</v>
      </c>
      <c r="P104" s="49">
        <v>0</v>
      </c>
      <c r="Q104" s="49">
        <v>0</v>
      </c>
      <c r="R104" s="50">
        <v>-7.0000000000000007E-2</v>
      </c>
      <c r="S104" s="49">
        <v>0</v>
      </c>
      <c r="T104" s="49">
        <v>0</v>
      </c>
      <c r="U104" s="49">
        <v>0</v>
      </c>
      <c r="V104" s="49">
        <v>0</v>
      </c>
      <c r="W104" s="49">
        <v>0</v>
      </c>
      <c r="X104" s="49">
        <v>164.23</v>
      </c>
      <c r="Y104" s="49">
        <v>1563</v>
      </c>
    </row>
    <row r="105" spans="1:25">
      <c r="A105" s="41" t="s">
        <v>215</v>
      </c>
      <c r="B105" s="40" t="s">
        <v>216</v>
      </c>
      <c r="C105" s="49">
        <v>480.24</v>
      </c>
      <c r="D105" s="49">
        <v>80.040000000000006</v>
      </c>
      <c r="E105" s="49">
        <v>0</v>
      </c>
      <c r="F105" s="49">
        <v>1210</v>
      </c>
      <c r="G105" s="49">
        <v>0</v>
      </c>
      <c r="H105" s="49">
        <v>1770.28</v>
      </c>
      <c r="I105" s="49">
        <v>0</v>
      </c>
      <c r="J105" s="49">
        <v>0</v>
      </c>
      <c r="K105" s="49">
        <v>0</v>
      </c>
      <c r="L105" s="49">
        <v>0</v>
      </c>
      <c r="M105" s="49">
        <v>147.46</v>
      </c>
      <c r="N105" s="49">
        <v>34.56</v>
      </c>
      <c r="O105" s="49">
        <v>17.7</v>
      </c>
      <c r="P105" s="49">
        <v>0</v>
      </c>
      <c r="Q105" s="49">
        <v>86.74</v>
      </c>
      <c r="R105" s="49">
        <v>0.02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9">
        <v>286.48</v>
      </c>
      <c r="Y105" s="49">
        <v>1483.8</v>
      </c>
    </row>
    <row r="106" spans="1:25">
      <c r="A106" s="41" t="s">
        <v>217</v>
      </c>
      <c r="B106" s="40" t="s">
        <v>218</v>
      </c>
      <c r="C106" s="49">
        <v>534.29999999999995</v>
      </c>
      <c r="D106" s="49">
        <v>89.05</v>
      </c>
      <c r="E106" s="49">
        <v>0</v>
      </c>
      <c r="F106" s="49">
        <v>2170.14</v>
      </c>
      <c r="G106" s="49">
        <v>0</v>
      </c>
      <c r="H106" s="49">
        <v>2793.49</v>
      </c>
      <c r="I106" s="49">
        <v>0</v>
      </c>
      <c r="J106" s="49">
        <v>0</v>
      </c>
      <c r="K106" s="49">
        <v>0</v>
      </c>
      <c r="L106" s="49">
        <v>0</v>
      </c>
      <c r="M106" s="49">
        <v>341.3</v>
      </c>
      <c r="N106" s="49">
        <v>40.82</v>
      </c>
      <c r="O106" s="49">
        <v>27.93</v>
      </c>
      <c r="P106" s="49">
        <v>0</v>
      </c>
      <c r="Q106" s="49">
        <v>136.88</v>
      </c>
      <c r="R106" s="49">
        <v>0.16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9">
        <v>547.09</v>
      </c>
      <c r="Y106" s="49">
        <v>2246.4</v>
      </c>
    </row>
    <row r="107" spans="1:25">
      <c r="A107" s="41" t="s">
        <v>219</v>
      </c>
      <c r="B107" s="40" t="s">
        <v>220</v>
      </c>
      <c r="C107" s="49">
        <v>537.54</v>
      </c>
      <c r="D107" s="49">
        <v>89.59</v>
      </c>
      <c r="E107" s="49">
        <v>0</v>
      </c>
      <c r="F107" s="49">
        <v>4497.9399999999996</v>
      </c>
      <c r="G107" s="49">
        <v>0</v>
      </c>
      <c r="H107" s="49">
        <v>5125.07</v>
      </c>
      <c r="I107" s="49">
        <v>0</v>
      </c>
      <c r="J107" s="49">
        <v>0</v>
      </c>
      <c r="K107" s="49">
        <v>0</v>
      </c>
      <c r="L107" s="49">
        <v>0</v>
      </c>
      <c r="M107" s="49">
        <v>846.72</v>
      </c>
      <c r="N107" s="49">
        <v>120.69</v>
      </c>
      <c r="O107" s="49">
        <v>51.25</v>
      </c>
      <c r="P107" s="49">
        <v>0</v>
      </c>
      <c r="Q107" s="49">
        <v>251.13</v>
      </c>
      <c r="R107" s="50">
        <v>-0.14000000000000001</v>
      </c>
      <c r="S107" s="49">
        <v>0</v>
      </c>
      <c r="T107" s="49">
        <v>0</v>
      </c>
      <c r="U107" s="49">
        <v>343.11</v>
      </c>
      <c r="V107" s="49">
        <v>200</v>
      </c>
      <c r="W107" s="49">
        <v>216.71</v>
      </c>
      <c r="X107" s="49">
        <v>2029.47</v>
      </c>
      <c r="Y107" s="49">
        <v>3095.6</v>
      </c>
    </row>
    <row r="108" spans="1:25">
      <c r="A108" s="41" t="s">
        <v>221</v>
      </c>
      <c r="B108" s="40" t="s">
        <v>222</v>
      </c>
      <c r="C108" s="49">
        <v>633.6</v>
      </c>
      <c r="D108" s="49">
        <v>105.6</v>
      </c>
      <c r="E108" s="49">
        <v>0</v>
      </c>
      <c r="F108" s="49">
        <v>2830.69</v>
      </c>
      <c r="G108" s="49">
        <v>0</v>
      </c>
      <c r="H108" s="49">
        <v>3569.89</v>
      </c>
      <c r="I108" s="49">
        <v>0</v>
      </c>
      <c r="J108" s="49">
        <v>442.08</v>
      </c>
      <c r="K108" s="49">
        <v>0</v>
      </c>
      <c r="L108" s="49">
        <v>0</v>
      </c>
      <c r="M108" s="49">
        <v>507.14</v>
      </c>
      <c r="N108" s="49">
        <v>85.57</v>
      </c>
      <c r="O108" s="49">
        <v>0</v>
      </c>
      <c r="P108" s="49">
        <v>0</v>
      </c>
      <c r="Q108" s="49">
        <v>0</v>
      </c>
      <c r="R108" s="50">
        <v>-0.1</v>
      </c>
      <c r="S108" s="49">
        <v>0</v>
      </c>
      <c r="T108" s="49">
        <v>0</v>
      </c>
      <c r="U108" s="49">
        <v>0</v>
      </c>
      <c r="V108" s="49">
        <v>200</v>
      </c>
      <c r="W108" s="49">
        <v>0</v>
      </c>
      <c r="X108" s="49">
        <v>1234.69</v>
      </c>
      <c r="Y108" s="49">
        <v>2335.1999999999998</v>
      </c>
    </row>
    <row r="109" spans="1:25">
      <c r="A109" s="41" t="s">
        <v>223</v>
      </c>
      <c r="B109" s="40" t="s">
        <v>224</v>
      </c>
      <c r="C109" s="49">
        <v>480.24</v>
      </c>
      <c r="D109" s="49">
        <v>80.040000000000006</v>
      </c>
      <c r="E109" s="49">
        <v>0</v>
      </c>
      <c r="F109" s="49">
        <v>4429.7299999999996</v>
      </c>
      <c r="G109" s="49">
        <v>0</v>
      </c>
      <c r="H109" s="49">
        <v>4990.01</v>
      </c>
      <c r="I109" s="49">
        <v>0</v>
      </c>
      <c r="J109" s="49">
        <v>0</v>
      </c>
      <c r="K109" s="49">
        <v>0</v>
      </c>
      <c r="L109" s="49">
        <v>0</v>
      </c>
      <c r="M109" s="49">
        <v>814.96</v>
      </c>
      <c r="N109" s="49">
        <v>119.74</v>
      </c>
      <c r="O109" s="49">
        <v>0</v>
      </c>
      <c r="P109" s="49">
        <v>0</v>
      </c>
      <c r="Q109" s="49">
        <v>0</v>
      </c>
      <c r="R109" s="49">
        <v>0.11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934.81</v>
      </c>
      <c r="Y109" s="49">
        <v>4055.2</v>
      </c>
    </row>
    <row r="110" spans="1:25">
      <c r="A110" s="41" t="s">
        <v>225</v>
      </c>
      <c r="B110" s="40" t="s">
        <v>226</v>
      </c>
      <c r="C110" s="49">
        <v>1028.58</v>
      </c>
      <c r="D110" s="49">
        <v>171.43</v>
      </c>
      <c r="E110" s="49">
        <v>0</v>
      </c>
      <c r="F110" s="49">
        <v>0</v>
      </c>
      <c r="G110" s="49">
        <v>0</v>
      </c>
      <c r="H110" s="49">
        <v>1200.01</v>
      </c>
      <c r="I110" s="49">
        <v>0</v>
      </c>
      <c r="J110" s="49">
        <v>0</v>
      </c>
      <c r="K110" s="49">
        <v>0</v>
      </c>
      <c r="L110" s="49">
        <v>0</v>
      </c>
      <c r="M110" s="49">
        <v>7.2</v>
      </c>
      <c r="N110" s="49">
        <v>29.79</v>
      </c>
      <c r="O110" s="49">
        <v>0</v>
      </c>
      <c r="P110" s="49">
        <v>0</v>
      </c>
      <c r="Q110" s="49">
        <v>0</v>
      </c>
      <c r="R110" s="49">
        <v>0.02</v>
      </c>
      <c r="S110" s="49">
        <v>0</v>
      </c>
      <c r="T110" s="49">
        <v>0</v>
      </c>
      <c r="U110" s="49">
        <v>0</v>
      </c>
      <c r="V110" s="49">
        <v>0</v>
      </c>
      <c r="W110" s="49">
        <v>0</v>
      </c>
      <c r="X110" s="49">
        <v>37.01</v>
      </c>
      <c r="Y110" s="49">
        <v>1163</v>
      </c>
    </row>
    <row r="111" spans="1:25">
      <c r="A111" s="41" t="s">
        <v>227</v>
      </c>
      <c r="B111" s="40" t="s">
        <v>228</v>
      </c>
      <c r="C111" s="49">
        <v>480.24</v>
      </c>
      <c r="D111" s="49">
        <v>80.040000000000006</v>
      </c>
      <c r="E111" s="49">
        <v>0</v>
      </c>
      <c r="F111" s="49">
        <v>389.22</v>
      </c>
      <c r="G111" s="49">
        <v>0</v>
      </c>
      <c r="H111" s="49">
        <v>949.5</v>
      </c>
      <c r="I111" s="49">
        <v>0</v>
      </c>
      <c r="J111" s="49">
        <v>0</v>
      </c>
      <c r="K111" s="49">
        <v>0</v>
      </c>
      <c r="L111" s="50">
        <v>-32.42</v>
      </c>
      <c r="M111" s="49">
        <v>0</v>
      </c>
      <c r="N111" s="49">
        <v>27.21</v>
      </c>
      <c r="O111" s="49">
        <v>9.5</v>
      </c>
      <c r="P111" s="49">
        <v>0</v>
      </c>
      <c r="Q111" s="49">
        <v>46.53</v>
      </c>
      <c r="R111" s="49">
        <v>0.08</v>
      </c>
      <c r="S111" s="49">
        <v>0</v>
      </c>
      <c r="T111" s="49">
        <v>0</v>
      </c>
      <c r="U111" s="49">
        <v>0</v>
      </c>
      <c r="V111" s="49">
        <v>0</v>
      </c>
      <c r="W111" s="49">
        <v>0</v>
      </c>
      <c r="X111" s="49">
        <v>50.9</v>
      </c>
      <c r="Y111" s="49">
        <v>898.6</v>
      </c>
    </row>
    <row r="112" spans="1:25">
      <c r="A112" s="41" t="s">
        <v>229</v>
      </c>
      <c r="B112" s="40" t="s">
        <v>230</v>
      </c>
      <c r="C112" s="49">
        <v>537.54</v>
      </c>
      <c r="D112" s="49">
        <v>89.59</v>
      </c>
      <c r="E112" s="49">
        <v>0</v>
      </c>
      <c r="F112" s="49">
        <v>2976.76</v>
      </c>
      <c r="G112" s="49">
        <v>0</v>
      </c>
      <c r="H112" s="49">
        <v>3603.89</v>
      </c>
      <c r="I112" s="49">
        <v>0</v>
      </c>
      <c r="J112" s="49">
        <v>0</v>
      </c>
      <c r="K112" s="49">
        <v>0</v>
      </c>
      <c r="L112" s="49">
        <v>0</v>
      </c>
      <c r="M112" s="49">
        <v>514.4</v>
      </c>
      <c r="N112" s="49">
        <v>127.62</v>
      </c>
      <c r="O112" s="49">
        <v>36.04</v>
      </c>
      <c r="P112" s="49">
        <v>0</v>
      </c>
      <c r="Q112" s="49">
        <v>176.59</v>
      </c>
      <c r="R112" s="49">
        <v>0.04</v>
      </c>
      <c r="S112" s="49">
        <v>0</v>
      </c>
      <c r="T112" s="49">
        <v>0</v>
      </c>
      <c r="U112" s="49">
        <v>0</v>
      </c>
      <c r="V112" s="49">
        <v>150</v>
      </c>
      <c r="W112" s="49">
        <v>0</v>
      </c>
      <c r="X112" s="49">
        <v>1004.69</v>
      </c>
      <c r="Y112" s="49">
        <v>2599.1999999999998</v>
      </c>
    </row>
    <row r="113" spans="1:25">
      <c r="A113" s="41" t="s">
        <v>231</v>
      </c>
      <c r="B113" s="40" t="s">
        <v>232</v>
      </c>
      <c r="C113" s="49">
        <v>480.24</v>
      </c>
      <c r="D113" s="49">
        <v>80.040000000000006</v>
      </c>
      <c r="E113" s="49">
        <v>0</v>
      </c>
      <c r="F113" s="49">
        <v>360.46</v>
      </c>
      <c r="G113" s="49">
        <v>0</v>
      </c>
      <c r="H113" s="49">
        <v>920.74</v>
      </c>
      <c r="I113" s="49">
        <v>0</v>
      </c>
      <c r="J113" s="49">
        <v>0</v>
      </c>
      <c r="K113" s="49">
        <v>0</v>
      </c>
      <c r="L113" s="50">
        <v>-34.26</v>
      </c>
      <c r="M113" s="49">
        <v>0</v>
      </c>
      <c r="N113" s="49">
        <v>21.8</v>
      </c>
      <c r="O113" s="49">
        <v>9.2100000000000009</v>
      </c>
      <c r="P113" s="49">
        <v>0</v>
      </c>
      <c r="Q113" s="49">
        <v>45.12</v>
      </c>
      <c r="R113" s="49">
        <v>7.0000000000000007E-2</v>
      </c>
      <c r="S113" s="49">
        <v>0</v>
      </c>
      <c r="T113" s="49">
        <v>0</v>
      </c>
      <c r="U113" s="49">
        <v>0</v>
      </c>
      <c r="V113" s="49">
        <v>0</v>
      </c>
      <c r="W113" s="49">
        <v>0</v>
      </c>
      <c r="X113" s="49">
        <v>41.94</v>
      </c>
      <c r="Y113" s="49">
        <v>878.8</v>
      </c>
    </row>
    <row r="114" spans="1:25">
      <c r="A114" s="41" t="s">
        <v>233</v>
      </c>
      <c r="B114" s="40" t="s">
        <v>234</v>
      </c>
      <c r="C114" s="49">
        <v>633.6</v>
      </c>
      <c r="D114" s="49">
        <v>105.6</v>
      </c>
      <c r="E114" s="49">
        <v>0</v>
      </c>
      <c r="F114" s="49">
        <v>2795.44</v>
      </c>
      <c r="G114" s="49">
        <v>0</v>
      </c>
      <c r="H114" s="49">
        <v>3534.64</v>
      </c>
      <c r="I114" s="49">
        <v>0</v>
      </c>
      <c r="J114" s="49">
        <v>0</v>
      </c>
      <c r="K114" s="49">
        <v>0</v>
      </c>
      <c r="L114" s="49">
        <v>0</v>
      </c>
      <c r="M114" s="49">
        <v>499.61</v>
      </c>
      <c r="N114" s="49">
        <v>77.180000000000007</v>
      </c>
      <c r="O114" s="49">
        <v>0</v>
      </c>
      <c r="P114" s="49">
        <v>0</v>
      </c>
      <c r="Q114" s="49">
        <v>0</v>
      </c>
      <c r="R114" s="50">
        <v>-0.15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576.64</v>
      </c>
      <c r="Y114" s="49">
        <v>2958</v>
      </c>
    </row>
    <row r="115" spans="1:25">
      <c r="A115" s="41" t="s">
        <v>235</v>
      </c>
      <c r="B115" s="40" t="s">
        <v>236</v>
      </c>
      <c r="C115" s="49">
        <v>633.6</v>
      </c>
      <c r="D115" s="49">
        <v>105.6</v>
      </c>
      <c r="E115" s="49">
        <v>0</v>
      </c>
      <c r="F115" s="49">
        <v>5578.9</v>
      </c>
      <c r="G115" s="49">
        <v>0</v>
      </c>
      <c r="H115" s="49">
        <v>6318.1</v>
      </c>
      <c r="I115" s="49">
        <v>0</v>
      </c>
      <c r="J115" s="49">
        <v>0</v>
      </c>
      <c r="K115" s="49">
        <v>0</v>
      </c>
      <c r="L115" s="49">
        <v>0</v>
      </c>
      <c r="M115" s="49">
        <v>1127.32</v>
      </c>
      <c r="N115" s="49">
        <v>158.69999999999999</v>
      </c>
      <c r="O115" s="49">
        <v>0</v>
      </c>
      <c r="P115" s="49">
        <v>0</v>
      </c>
      <c r="Q115" s="49">
        <v>0</v>
      </c>
      <c r="R115" s="49">
        <v>0.08</v>
      </c>
      <c r="S115" s="49">
        <v>0</v>
      </c>
      <c r="T115" s="49">
        <v>0</v>
      </c>
      <c r="U115" s="49">
        <v>0</v>
      </c>
      <c r="V115" s="49">
        <v>500</v>
      </c>
      <c r="W115" s="49">
        <v>0</v>
      </c>
      <c r="X115" s="49">
        <v>1786.1</v>
      </c>
      <c r="Y115" s="49">
        <v>4532</v>
      </c>
    </row>
    <row r="116" spans="1:25">
      <c r="A116" s="52" t="s">
        <v>146</v>
      </c>
      <c r="B116" s="46"/>
      <c r="C116" s="46" t="s">
        <v>147</v>
      </c>
      <c r="D116" s="46" t="s">
        <v>147</v>
      </c>
      <c r="E116" s="46" t="s">
        <v>147</v>
      </c>
      <c r="F116" s="46" t="s">
        <v>147</v>
      </c>
      <c r="G116" s="46" t="s">
        <v>147</v>
      </c>
      <c r="H116" s="46" t="s">
        <v>147</v>
      </c>
      <c r="I116" s="46" t="s">
        <v>147</v>
      </c>
      <c r="J116" s="46" t="s">
        <v>147</v>
      </c>
      <c r="K116" s="46" t="s">
        <v>147</v>
      </c>
      <c r="L116" s="46" t="s">
        <v>147</v>
      </c>
      <c r="M116" s="46" t="s">
        <v>147</v>
      </c>
      <c r="N116" s="46" t="s">
        <v>147</v>
      </c>
      <c r="O116" s="46" t="s">
        <v>147</v>
      </c>
      <c r="P116" s="46" t="s">
        <v>147</v>
      </c>
      <c r="Q116" s="46" t="s">
        <v>147</v>
      </c>
      <c r="R116" s="46" t="s">
        <v>147</v>
      </c>
      <c r="S116" s="46" t="s">
        <v>147</v>
      </c>
      <c r="T116" s="46" t="s">
        <v>147</v>
      </c>
      <c r="U116" s="46" t="s">
        <v>147</v>
      </c>
      <c r="V116" s="46" t="s">
        <v>147</v>
      </c>
      <c r="W116" s="46" t="s">
        <v>147</v>
      </c>
      <c r="X116" s="46" t="s">
        <v>147</v>
      </c>
      <c r="Y116" s="46" t="s">
        <v>147</v>
      </c>
    </row>
    <row r="117" spans="1:25" ht="15">
      <c r="A117" s="39"/>
      <c r="B117" s="39"/>
      <c r="C117" s="54">
        <v>25070.46</v>
      </c>
      <c r="D117" s="54">
        <v>4178.41</v>
      </c>
      <c r="E117" s="54">
        <v>0</v>
      </c>
      <c r="F117" s="54">
        <v>106901.56</v>
      </c>
      <c r="G117" s="54">
        <v>0</v>
      </c>
      <c r="H117" s="54">
        <v>136150.43</v>
      </c>
      <c r="I117" s="54">
        <v>15</v>
      </c>
      <c r="J117" s="54">
        <v>442.08</v>
      </c>
      <c r="K117" s="54">
        <v>665.16</v>
      </c>
      <c r="L117" s="55">
        <v>-175.96</v>
      </c>
      <c r="M117" s="54">
        <v>18374.689999999999</v>
      </c>
      <c r="N117" s="54">
        <v>3268.67</v>
      </c>
      <c r="O117" s="54">
        <v>623.98</v>
      </c>
      <c r="P117" s="54">
        <v>0</v>
      </c>
      <c r="Q117" s="54">
        <v>3057.44</v>
      </c>
      <c r="R117" s="54">
        <v>1.19</v>
      </c>
      <c r="S117" s="54">
        <v>0</v>
      </c>
      <c r="T117" s="54">
        <v>0</v>
      </c>
      <c r="U117" s="54">
        <v>343.11</v>
      </c>
      <c r="V117" s="54">
        <v>4500</v>
      </c>
      <c r="W117" s="54">
        <v>2218.67</v>
      </c>
      <c r="X117" s="54">
        <v>33334.03</v>
      </c>
      <c r="Y117" s="54">
        <v>102816.4</v>
      </c>
    </row>
    <row r="119" spans="1:25">
      <c r="A119" s="51"/>
      <c r="B119" s="46"/>
      <c r="C119" s="46" t="s">
        <v>237</v>
      </c>
      <c r="D119" s="46" t="s">
        <v>237</v>
      </c>
      <c r="E119" s="46" t="s">
        <v>237</v>
      </c>
      <c r="F119" s="46" t="s">
        <v>237</v>
      </c>
      <c r="G119" s="46" t="s">
        <v>237</v>
      </c>
      <c r="H119" s="46" t="s">
        <v>237</v>
      </c>
      <c r="I119" s="46" t="s">
        <v>237</v>
      </c>
      <c r="J119" s="46" t="s">
        <v>237</v>
      </c>
      <c r="K119" s="46" t="s">
        <v>237</v>
      </c>
      <c r="L119" s="46" t="s">
        <v>237</v>
      </c>
      <c r="M119" s="46" t="s">
        <v>237</v>
      </c>
      <c r="N119" s="46" t="s">
        <v>237</v>
      </c>
      <c r="O119" s="46" t="s">
        <v>237</v>
      </c>
      <c r="P119" s="46" t="s">
        <v>237</v>
      </c>
      <c r="Q119" s="46" t="s">
        <v>237</v>
      </c>
      <c r="R119" s="46" t="s">
        <v>237</v>
      </c>
      <c r="S119" s="46" t="s">
        <v>237</v>
      </c>
      <c r="T119" s="46" t="s">
        <v>237</v>
      </c>
      <c r="U119" s="46" t="s">
        <v>237</v>
      </c>
      <c r="V119" s="46" t="s">
        <v>237</v>
      </c>
      <c r="W119" s="46" t="s">
        <v>237</v>
      </c>
      <c r="X119" s="46" t="s">
        <v>237</v>
      </c>
      <c r="Y119" s="46" t="s">
        <v>237</v>
      </c>
    </row>
    <row r="120" spans="1:25">
      <c r="A120" s="52" t="s">
        <v>238</v>
      </c>
      <c r="B120" s="40" t="s">
        <v>239</v>
      </c>
      <c r="C120" s="54">
        <v>94682.75</v>
      </c>
      <c r="D120" s="54">
        <v>15780.46</v>
      </c>
      <c r="E120" s="54">
        <v>1335</v>
      </c>
      <c r="F120" s="54">
        <v>514838.62</v>
      </c>
      <c r="G120" s="54">
        <v>155.55000000000001</v>
      </c>
      <c r="H120" s="54">
        <v>626792.38</v>
      </c>
      <c r="I120" s="54">
        <v>15</v>
      </c>
      <c r="J120" s="54">
        <v>8112.25</v>
      </c>
      <c r="K120" s="54">
        <v>3123</v>
      </c>
      <c r="L120" s="55">
        <v>-304.83</v>
      </c>
      <c r="M120" s="54">
        <v>139927.28</v>
      </c>
      <c r="N120" s="54">
        <v>9096.52</v>
      </c>
      <c r="O120" s="54">
        <v>623.98</v>
      </c>
      <c r="P120" s="54">
        <v>12041</v>
      </c>
      <c r="Q120" s="54">
        <v>3057.44</v>
      </c>
      <c r="R120" s="54">
        <v>0.98</v>
      </c>
      <c r="S120" s="54">
        <v>43.9</v>
      </c>
      <c r="T120" s="54">
        <v>3200.51</v>
      </c>
      <c r="U120" s="54">
        <v>343.11</v>
      </c>
      <c r="V120" s="54">
        <v>5800</v>
      </c>
      <c r="W120" s="54">
        <v>3787.04</v>
      </c>
      <c r="X120" s="54">
        <v>188867.18</v>
      </c>
      <c r="Y120" s="54">
        <v>437925.2</v>
      </c>
    </row>
    <row r="122" spans="1:25" ht="15">
      <c r="A122" s="39"/>
      <c r="B122" s="39"/>
      <c r="C122" s="40" t="s">
        <v>239</v>
      </c>
      <c r="D122" s="40" t="s">
        <v>239</v>
      </c>
      <c r="E122" s="40" t="s">
        <v>239</v>
      </c>
      <c r="F122" s="40" t="s">
        <v>239</v>
      </c>
      <c r="G122" s="40" t="s">
        <v>239</v>
      </c>
      <c r="H122" s="40" t="s">
        <v>239</v>
      </c>
      <c r="I122" s="40" t="s">
        <v>239</v>
      </c>
      <c r="J122" s="40" t="s">
        <v>239</v>
      </c>
      <c r="K122" s="40" t="s">
        <v>239</v>
      </c>
      <c r="L122" s="40" t="s">
        <v>239</v>
      </c>
      <c r="M122" s="40" t="s">
        <v>239</v>
      </c>
      <c r="N122" s="40" t="s">
        <v>239</v>
      </c>
      <c r="O122" s="40" t="s">
        <v>239</v>
      </c>
      <c r="P122" s="40" t="s">
        <v>239</v>
      </c>
      <c r="Q122" s="40" t="s">
        <v>239</v>
      </c>
      <c r="R122" s="40" t="s">
        <v>239</v>
      </c>
      <c r="S122" s="40" t="s">
        <v>239</v>
      </c>
      <c r="T122" s="40" t="s">
        <v>239</v>
      </c>
      <c r="U122" s="40" t="s">
        <v>239</v>
      </c>
      <c r="V122" s="40" t="s">
        <v>239</v>
      </c>
      <c r="W122" s="40" t="s">
        <v>239</v>
      </c>
      <c r="X122" s="40" t="s">
        <v>239</v>
      </c>
      <c r="Y122" s="40" t="s">
        <v>239</v>
      </c>
    </row>
    <row r="123" spans="1:25">
      <c r="A123" s="41" t="s">
        <v>239</v>
      </c>
      <c r="B123" s="40" t="s">
        <v>239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16" sqref="B16"/>
    </sheetView>
  </sheetViews>
  <sheetFormatPr baseColWidth="10" defaultRowHeight="15"/>
  <cols>
    <col min="1" max="1" width="11.42578125" style="39"/>
    <col min="2" max="2" width="15.7109375" style="39" customWidth="1"/>
    <col min="3" max="3" width="20.5703125" style="39" customWidth="1"/>
    <col min="4" max="4" width="12.5703125" style="39" bestFit="1" customWidth="1"/>
    <col min="5" max="5" width="34" style="39" bestFit="1" customWidth="1"/>
    <col min="6" max="16384" width="11.42578125" style="39"/>
  </cols>
  <sheetData>
    <row r="1" spans="1:10">
      <c r="A1" s="26" t="s">
        <v>0</v>
      </c>
    </row>
    <row r="2" spans="1:10">
      <c r="A2" s="27" t="s">
        <v>1</v>
      </c>
    </row>
    <row r="3" spans="1:10" ht="19.5">
      <c r="A3" s="39" t="s">
        <v>2</v>
      </c>
      <c r="C3" s="28"/>
    </row>
    <row r="4" spans="1:10">
      <c r="A4" s="39" t="s">
        <v>247</v>
      </c>
    </row>
    <row r="6" spans="1:10">
      <c r="A6" s="29"/>
      <c r="B6" s="29"/>
      <c r="C6" s="29"/>
      <c r="D6" s="29"/>
      <c r="E6" s="29"/>
      <c r="F6" s="29"/>
      <c r="G6" s="29"/>
      <c r="H6" s="29"/>
    </row>
    <row r="7" spans="1:10">
      <c r="A7" s="30"/>
      <c r="B7" s="30"/>
      <c r="C7" s="30"/>
      <c r="D7" s="30"/>
      <c r="E7" s="30"/>
      <c r="F7" s="30"/>
      <c r="G7" s="30"/>
      <c r="H7" s="30"/>
    </row>
    <row r="8" spans="1:10">
      <c r="A8" s="32" t="s">
        <v>248</v>
      </c>
      <c r="B8" s="32" t="s">
        <v>249</v>
      </c>
      <c r="C8" s="32" t="s">
        <v>250</v>
      </c>
      <c r="D8" s="33" t="s">
        <v>251</v>
      </c>
      <c r="E8" s="32" t="s">
        <v>252</v>
      </c>
      <c r="F8" s="31"/>
      <c r="G8" s="31"/>
      <c r="H8" s="31"/>
      <c r="I8" s="31"/>
      <c r="J8" s="31"/>
    </row>
    <row r="9" spans="1:10">
      <c r="A9" s="39">
        <v>30</v>
      </c>
      <c r="B9" s="39">
        <v>56708881503</v>
      </c>
      <c r="C9" s="39" t="s">
        <v>253</v>
      </c>
      <c r="D9" s="39">
        <v>1983.6</v>
      </c>
      <c r="E9" s="39" t="s">
        <v>91</v>
      </c>
    </row>
    <row r="10" spans="1:10">
      <c r="A10" s="39" t="s">
        <v>122</v>
      </c>
      <c r="B10" s="39">
        <v>56708881596</v>
      </c>
      <c r="C10" s="39" t="s">
        <v>253</v>
      </c>
      <c r="D10" s="39">
        <v>1983.6</v>
      </c>
      <c r="E10" s="39" t="s">
        <v>123</v>
      </c>
    </row>
    <row r="11" spans="1:10">
      <c r="A11" s="39" t="s">
        <v>46</v>
      </c>
      <c r="B11" s="39">
        <v>56708844916</v>
      </c>
      <c r="C11" s="39" t="s">
        <v>253</v>
      </c>
      <c r="D11" s="39">
        <v>414</v>
      </c>
      <c r="E11" s="39" t="s">
        <v>47</v>
      </c>
    </row>
    <row r="12" spans="1:10">
      <c r="A12" s="39" t="s">
        <v>110</v>
      </c>
      <c r="B12" s="39">
        <v>56708845237</v>
      </c>
      <c r="C12" s="39" t="s">
        <v>253</v>
      </c>
      <c r="D12" s="64">
        <v>5588.4</v>
      </c>
      <c r="E12" s="39" t="s">
        <v>111</v>
      </c>
    </row>
    <row r="13" spans="1:10">
      <c r="A13" s="39" t="s">
        <v>82</v>
      </c>
      <c r="B13" s="39">
        <v>56708881460</v>
      </c>
      <c r="C13" s="39" t="s">
        <v>253</v>
      </c>
      <c r="D13" s="64">
        <v>3864.6</v>
      </c>
      <c r="E13" s="39" t="s">
        <v>83</v>
      </c>
    </row>
    <row r="14" spans="1:10">
      <c r="A14" s="39" t="s">
        <v>86</v>
      </c>
      <c r="B14" s="39">
        <v>56708845069</v>
      </c>
      <c r="C14" s="39" t="s">
        <v>253</v>
      </c>
      <c r="D14" s="64">
        <v>6702.4</v>
      </c>
      <c r="E14" s="39" t="s">
        <v>87</v>
      </c>
    </row>
    <row r="15" spans="1:10">
      <c r="A15" s="39" t="s">
        <v>44</v>
      </c>
      <c r="B15" s="39">
        <v>56708881304</v>
      </c>
      <c r="C15" s="39" t="s">
        <v>253</v>
      </c>
      <c r="D15" s="64">
        <v>2198.4</v>
      </c>
      <c r="E15" s="39" t="s">
        <v>45</v>
      </c>
    </row>
    <row r="16" spans="1:10">
      <c r="A16" s="39" t="s">
        <v>112</v>
      </c>
      <c r="B16" s="39">
        <v>56708881579</v>
      </c>
      <c r="C16" s="39" t="s">
        <v>253</v>
      </c>
      <c r="D16" s="64">
        <v>2009.2</v>
      </c>
      <c r="E16" s="39" t="s">
        <v>113</v>
      </c>
    </row>
    <row r="17" spans="1:5">
      <c r="A17" s="39" t="s">
        <v>66</v>
      </c>
      <c r="B17" s="39">
        <v>60590329504</v>
      </c>
      <c r="C17" s="39" t="s">
        <v>253</v>
      </c>
      <c r="D17" s="64">
        <v>2737.2</v>
      </c>
      <c r="E17" s="39" t="s">
        <v>67</v>
      </c>
    </row>
    <row r="18" spans="1:5">
      <c r="A18" s="39" t="s">
        <v>128</v>
      </c>
      <c r="B18" s="39">
        <v>60589627948</v>
      </c>
      <c r="C18" s="39" t="s">
        <v>253</v>
      </c>
      <c r="D18" s="64">
        <v>959</v>
      </c>
      <c r="E18" s="39" t="s">
        <v>129</v>
      </c>
    </row>
    <row r="19" spans="1:5">
      <c r="A19" s="39" t="s">
        <v>68</v>
      </c>
      <c r="B19" s="39">
        <v>56708881426</v>
      </c>
      <c r="C19" s="39" t="s">
        <v>253</v>
      </c>
      <c r="D19" s="64">
        <v>2700.6</v>
      </c>
      <c r="E19" s="39" t="s">
        <v>69</v>
      </c>
    </row>
    <row r="20" spans="1:5">
      <c r="A20" s="39" t="s">
        <v>88</v>
      </c>
      <c r="B20" s="39">
        <v>56708845072</v>
      </c>
      <c r="C20" s="39" t="s">
        <v>253</v>
      </c>
      <c r="D20" s="39">
        <v>5537.2</v>
      </c>
      <c r="E20" s="39" t="s">
        <v>89</v>
      </c>
    </row>
    <row r="21" spans="1:5">
      <c r="A21" s="39" t="s">
        <v>144</v>
      </c>
      <c r="B21" s="39">
        <v>60589620126</v>
      </c>
      <c r="C21" s="39" t="s">
        <v>253</v>
      </c>
      <c r="D21" s="39">
        <v>4800.8</v>
      </c>
      <c r="E21" s="39" t="s">
        <v>145</v>
      </c>
    </row>
    <row r="22" spans="1:5">
      <c r="A22" s="39" t="s">
        <v>108</v>
      </c>
      <c r="B22" s="39">
        <v>60589669043</v>
      </c>
      <c r="C22" s="39" t="s">
        <v>253</v>
      </c>
      <c r="D22" s="39">
        <v>2207</v>
      </c>
      <c r="E22" s="39" t="s">
        <v>109</v>
      </c>
    </row>
    <row r="23" spans="1:5">
      <c r="A23" s="39" t="s">
        <v>94</v>
      </c>
      <c r="B23" s="39">
        <v>60590678030</v>
      </c>
      <c r="C23" s="39" t="s">
        <v>253</v>
      </c>
      <c r="D23" s="39">
        <v>2236</v>
      </c>
      <c r="E23" s="39" t="s">
        <v>95</v>
      </c>
    </row>
    <row r="24" spans="1:5">
      <c r="A24" s="39" t="s">
        <v>60</v>
      </c>
      <c r="B24" s="39">
        <v>60592030048</v>
      </c>
      <c r="C24" s="39" t="s">
        <v>253</v>
      </c>
      <c r="D24" s="39">
        <v>1655.6</v>
      </c>
      <c r="E24" s="39" t="s">
        <v>61</v>
      </c>
    </row>
    <row r="25" spans="1:5">
      <c r="A25" s="39" t="s">
        <v>74</v>
      </c>
      <c r="B25" s="39">
        <v>60584074827</v>
      </c>
      <c r="C25" s="39" t="s">
        <v>253</v>
      </c>
      <c r="D25" s="39">
        <v>3003</v>
      </c>
      <c r="E25" s="39" t="s">
        <v>75</v>
      </c>
    </row>
    <row r="26" spans="1:5">
      <c r="A26" s="39" t="s">
        <v>100</v>
      </c>
      <c r="B26" s="39">
        <v>56708881702</v>
      </c>
      <c r="C26" s="39" t="s">
        <v>253</v>
      </c>
      <c r="D26" s="39">
        <v>9542.7999999999993</v>
      </c>
      <c r="E26" s="39" t="s">
        <v>101</v>
      </c>
    </row>
    <row r="27" spans="1:5">
      <c r="B27" s="39" t="s">
        <v>254</v>
      </c>
      <c r="D27" s="34">
        <f>SUM(D9:D26)</f>
        <v>60123.399999999994</v>
      </c>
      <c r="E27" s="39" t="s">
        <v>260</v>
      </c>
    </row>
    <row r="29" spans="1:5">
      <c r="A29" s="39" t="s">
        <v>138</v>
      </c>
      <c r="B29" s="39">
        <v>1179675078</v>
      </c>
      <c r="C29" s="39" t="s">
        <v>255</v>
      </c>
      <c r="D29" s="39">
        <v>2272.4</v>
      </c>
      <c r="E29" s="39" t="s">
        <v>139</v>
      </c>
    </row>
    <row r="30" spans="1:5">
      <c r="B30" s="39" t="s">
        <v>256</v>
      </c>
      <c r="D30" s="34">
        <f>+D29</f>
        <v>2272.4</v>
      </c>
      <c r="E30" s="39" t="s">
        <v>257</v>
      </c>
    </row>
    <row r="32" spans="1:5">
      <c r="B32" s="35" t="s">
        <v>254</v>
      </c>
      <c r="C32" s="35"/>
      <c r="D32" s="36">
        <f>+D27</f>
        <v>60123.399999999994</v>
      </c>
      <c r="E32" s="35" t="s">
        <v>260</v>
      </c>
    </row>
    <row r="33" spans="2:5">
      <c r="B33" s="35" t="s">
        <v>256</v>
      </c>
      <c r="C33" s="35"/>
      <c r="D33" s="36">
        <f>+D30</f>
        <v>2272.4</v>
      </c>
      <c r="E33" s="35" t="s">
        <v>257</v>
      </c>
    </row>
    <row r="34" spans="2:5">
      <c r="B34" s="35"/>
      <c r="C34" s="35"/>
      <c r="D34" s="36">
        <f>+D32+D33</f>
        <v>62395.799999999996</v>
      </c>
      <c r="E34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7" sqref="B7"/>
    </sheetView>
  </sheetViews>
  <sheetFormatPr baseColWidth="10" defaultRowHeight="15"/>
  <cols>
    <col min="1" max="1" width="11.42578125" style="39"/>
    <col min="2" max="2" width="11.5703125" style="39" bestFit="1" customWidth="1"/>
    <col min="3" max="16384" width="11.42578125" style="39"/>
  </cols>
  <sheetData>
    <row r="1" spans="1:6">
      <c r="A1" s="70" t="s">
        <v>261</v>
      </c>
      <c r="B1" s="70"/>
      <c r="C1" s="71"/>
      <c r="D1" s="72"/>
      <c r="E1" s="72"/>
      <c r="F1" s="73"/>
    </row>
    <row r="2" spans="1:6">
      <c r="A2" s="70" t="s">
        <v>262</v>
      </c>
      <c r="B2" s="70"/>
      <c r="C2" s="71"/>
      <c r="D2" s="72"/>
      <c r="E2" s="81" t="s">
        <v>275</v>
      </c>
      <c r="F2" s="82"/>
    </row>
    <row r="3" spans="1:6">
      <c r="A3" s="70" t="s">
        <v>263</v>
      </c>
      <c r="B3" s="74" t="s">
        <v>264</v>
      </c>
      <c r="C3" s="71"/>
      <c r="D3" s="72"/>
      <c r="E3" s="72"/>
      <c r="F3" s="73"/>
    </row>
    <row r="4" spans="1:6">
      <c r="A4" s="71"/>
      <c r="B4" s="71"/>
      <c r="C4" s="71"/>
      <c r="D4" s="72"/>
      <c r="E4" s="72"/>
      <c r="F4" s="73"/>
    </row>
    <row r="5" spans="1:6">
      <c r="A5" s="71" t="s">
        <v>265</v>
      </c>
      <c r="B5" s="71" t="s">
        <v>266</v>
      </c>
      <c r="C5" s="71"/>
      <c r="D5" s="72"/>
      <c r="E5" s="72"/>
      <c r="F5" s="73"/>
    </row>
    <row r="6" spans="1:6">
      <c r="A6" s="72" t="s">
        <v>267</v>
      </c>
      <c r="B6" s="75">
        <v>74558.66</v>
      </c>
      <c r="C6" s="72"/>
      <c r="D6" s="72"/>
      <c r="E6" s="72"/>
      <c r="F6" s="73"/>
    </row>
    <row r="7" spans="1:6">
      <c r="A7" s="72" t="s">
        <v>268</v>
      </c>
      <c r="B7" s="75">
        <v>15459.41</v>
      </c>
      <c r="C7" s="72"/>
      <c r="D7" s="72"/>
      <c r="E7" s="72"/>
      <c r="F7" s="73"/>
    </row>
    <row r="8" spans="1:6">
      <c r="A8" s="72" t="s">
        <v>269</v>
      </c>
      <c r="B8" s="75">
        <v>0</v>
      </c>
      <c r="C8" s="72"/>
      <c r="D8" s="72"/>
      <c r="E8" s="72"/>
      <c r="F8" s="73"/>
    </row>
    <row r="9" spans="1:6">
      <c r="A9" s="72" t="s">
        <v>270</v>
      </c>
      <c r="B9" s="75"/>
      <c r="C9" s="72"/>
      <c r="D9" s="72"/>
      <c r="E9" s="72"/>
      <c r="F9" s="73"/>
    </row>
    <row r="10" spans="1:6">
      <c r="A10" s="72" t="s">
        <v>271</v>
      </c>
      <c r="B10" s="75">
        <v>0</v>
      </c>
      <c r="C10" s="72"/>
      <c r="D10" s="72"/>
      <c r="E10" s="72"/>
      <c r="F10" s="73"/>
    </row>
    <row r="11" spans="1:6">
      <c r="A11" s="72" t="s">
        <v>272</v>
      </c>
      <c r="B11" s="75"/>
      <c r="C11" s="72"/>
      <c r="D11" s="72"/>
      <c r="E11" s="72"/>
      <c r="F11" s="73"/>
    </row>
    <row r="12" spans="1:6">
      <c r="A12" s="72" t="s">
        <v>273</v>
      </c>
      <c r="B12" s="76">
        <v>0</v>
      </c>
      <c r="C12" s="72"/>
      <c r="D12" s="72"/>
      <c r="E12" s="72"/>
      <c r="F12" s="73"/>
    </row>
    <row r="13" spans="1:6" ht="15.75" thickBot="1">
      <c r="A13" s="72" t="s">
        <v>274</v>
      </c>
      <c r="B13" s="77"/>
      <c r="C13" s="72"/>
      <c r="D13" s="72"/>
      <c r="E13" s="72"/>
      <c r="F13" s="73"/>
    </row>
    <row r="14" spans="1:6">
      <c r="A14" s="72"/>
      <c r="B14" s="78">
        <f>SUM(B6:B13)</f>
        <v>90018.07</v>
      </c>
      <c r="C14" s="72"/>
      <c r="D14" s="78"/>
      <c r="E14" s="72"/>
      <c r="F14" s="73"/>
    </row>
    <row r="15" spans="1:6" ht="15.75" thickBot="1">
      <c r="A15" s="72"/>
      <c r="B15" s="79">
        <f>B14*0.16</f>
        <v>14402.891200000002</v>
      </c>
      <c r="C15" s="72"/>
      <c r="D15" s="73"/>
      <c r="E15" s="72"/>
      <c r="F15" s="73"/>
    </row>
    <row r="16" spans="1:6" ht="15.75" thickTop="1">
      <c r="A16" s="72"/>
      <c r="B16" s="80">
        <f>+B14+B15</f>
        <v>104420.96120000001</v>
      </c>
      <c r="C16" s="72"/>
      <c r="D16" s="80"/>
      <c r="E16" s="72"/>
      <c r="F16" s="73"/>
    </row>
    <row r="17" spans="1:6">
      <c r="A17" s="72"/>
      <c r="B17" s="75">
        <v>104420.96</v>
      </c>
      <c r="C17" s="72"/>
      <c r="D17" s="75"/>
      <c r="E17" s="72"/>
      <c r="F17" s="73"/>
    </row>
    <row r="18" spans="1:6">
      <c r="A18" s="72"/>
      <c r="B18" s="75">
        <f>+B16-B17</f>
        <v>1.1999999987892807E-3</v>
      </c>
      <c r="C18" s="72"/>
      <c r="D18" s="75"/>
      <c r="E18" s="72"/>
      <c r="F18" s="73"/>
    </row>
    <row r="19" spans="1:6">
      <c r="A19" s="72"/>
      <c r="B19" s="75"/>
      <c r="C19" s="72"/>
      <c r="D19" s="72"/>
      <c r="E19" s="72"/>
      <c r="F19" s="73"/>
    </row>
    <row r="20" spans="1:6">
      <c r="A20" s="72"/>
      <c r="B20" s="72"/>
      <c r="C20" s="72"/>
      <c r="D20" s="72"/>
      <c r="E20" s="72"/>
      <c r="F20" s="73"/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2017-07-28T17:50:41Z</dcterms:created>
  <dcterms:modified xsi:type="dcterms:W3CDTF">2017-07-31T19:00:42Z</dcterms:modified>
</cp:coreProperties>
</file>