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9320" windowHeight="7230" activeTab="2"/>
  </bookViews>
  <sheets>
    <sheet name="FACTURACION" sheetId="2" r:id="rId1"/>
    <sheet name="INGENIERIA" sheetId="1" r:id="rId2"/>
    <sheet name="POLIZA" sheetId="3" r:id="rId3"/>
  </sheets>
  <definedNames>
    <definedName name="_xlnm._FilterDatabase" localSheetId="0" hidden="1">FACTURACION!$A$11:$N$75</definedName>
  </definedNames>
  <calcPr calcId="124519"/>
</workbook>
</file>

<file path=xl/calcChain.xml><?xml version="1.0" encoding="utf-8"?>
<calcChain xmlns="http://schemas.openxmlformats.org/spreadsheetml/2006/main">
  <c r="B14" i="3"/>
  <c r="B15" s="1"/>
  <c r="B16" l="1"/>
  <c r="B18" s="1"/>
  <c r="E12" i="2" l="1"/>
  <c r="F12" s="1"/>
  <c r="H79"/>
  <c r="H80"/>
  <c r="H81"/>
  <c r="H82"/>
  <c r="H83"/>
  <c r="H84"/>
  <c r="H85"/>
  <c r="H86"/>
  <c r="H87"/>
  <c r="I87" s="1"/>
  <c r="H88"/>
  <c r="H89"/>
  <c r="H90"/>
  <c r="H91"/>
  <c r="H92"/>
  <c r="H93"/>
  <c r="H94"/>
  <c r="H95"/>
  <c r="H96"/>
  <c r="H97"/>
  <c r="H98"/>
  <c r="H99"/>
  <c r="I99" s="1"/>
  <c r="H100"/>
  <c r="H101"/>
  <c r="H102"/>
  <c r="H103"/>
  <c r="H104"/>
  <c r="H105"/>
  <c r="H106"/>
  <c r="H107"/>
  <c r="H108"/>
  <c r="H109"/>
  <c r="H110"/>
  <c r="I110" s="1"/>
  <c r="H111"/>
  <c r="H112"/>
  <c r="H113"/>
  <c r="H114"/>
  <c r="H115"/>
  <c r="H116"/>
  <c r="H117"/>
  <c r="H78"/>
  <c r="E79"/>
  <c r="F79"/>
  <c r="G79"/>
  <c r="E80"/>
  <c r="E81"/>
  <c r="G81" s="1"/>
  <c r="E82"/>
  <c r="F82"/>
  <c r="E83"/>
  <c r="F83"/>
  <c r="G83"/>
  <c r="I83" s="1"/>
  <c r="E84"/>
  <c r="E85"/>
  <c r="G85" s="1"/>
  <c r="E86"/>
  <c r="F86"/>
  <c r="E87"/>
  <c r="F87"/>
  <c r="G87"/>
  <c r="E88"/>
  <c r="E89"/>
  <c r="G89" s="1"/>
  <c r="E90"/>
  <c r="G90" s="1"/>
  <c r="E91"/>
  <c r="F91"/>
  <c r="G91"/>
  <c r="E92"/>
  <c r="E93"/>
  <c r="G93" s="1"/>
  <c r="E94"/>
  <c r="G94" s="1"/>
  <c r="F94"/>
  <c r="E95"/>
  <c r="F95"/>
  <c r="G95"/>
  <c r="E96"/>
  <c r="E97"/>
  <c r="G97" s="1"/>
  <c r="E98"/>
  <c r="F98"/>
  <c r="E99"/>
  <c r="F99"/>
  <c r="G99"/>
  <c r="E100"/>
  <c r="E101"/>
  <c r="G101" s="1"/>
  <c r="E102"/>
  <c r="F102"/>
  <c r="E103"/>
  <c r="F103" s="1"/>
  <c r="G103"/>
  <c r="I103" s="1"/>
  <c r="E104"/>
  <c r="E105"/>
  <c r="G105" s="1"/>
  <c r="E106"/>
  <c r="G106" s="1"/>
  <c r="F106"/>
  <c r="E107"/>
  <c r="F107" s="1"/>
  <c r="G107"/>
  <c r="E108"/>
  <c r="E109"/>
  <c r="G109" s="1"/>
  <c r="E110"/>
  <c r="G110" s="1"/>
  <c r="F110"/>
  <c r="E111"/>
  <c r="F111"/>
  <c r="G111"/>
  <c r="E112"/>
  <c r="E113"/>
  <c r="G113" s="1"/>
  <c r="E114"/>
  <c r="F114" s="1"/>
  <c r="E115"/>
  <c r="F115"/>
  <c r="G115"/>
  <c r="I115" s="1"/>
  <c r="E116"/>
  <c r="E117"/>
  <c r="G117" s="1"/>
  <c r="G78"/>
  <c r="F78"/>
  <c r="E78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12"/>
  <c r="H75" s="1"/>
  <c r="E13"/>
  <c r="G13" s="1"/>
  <c r="E14"/>
  <c r="F14" s="1"/>
  <c r="G14"/>
  <c r="E15"/>
  <c r="G15" s="1"/>
  <c r="E16"/>
  <c r="G16" s="1"/>
  <c r="E17"/>
  <c r="G17" s="1"/>
  <c r="E18"/>
  <c r="G18" s="1"/>
  <c r="E19"/>
  <c r="G19" s="1"/>
  <c r="E20"/>
  <c r="G20" s="1"/>
  <c r="E21"/>
  <c r="E22"/>
  <c r="G22" s="1"/>
  <c r="E23"/>
  <c r="G23" s="1"/>
  <c r="E24"/>
  <c r="G24" s="1"/>
  <c r="E25"/>
  <c r="F25" s="1"/>
  <c r="E26"/>
  <c r="E27"/>
  <c r="G27" s="1"/>
  <c r="E28"/>
  <c r="E29"/>
  <c r="G29" s="1"/>
  <c r="E30"/>
  <c r="F30" s="1"/>
  <c r="E31"/>
  <c r="F31" s="1"/>
  <c r="E32"/>
  <c r="G32" s="1"/>
  <c r="E33"/>
  <c r="G33" s="1"/>
  <c r="E34"/>
  <c r="G34" s="1"/>
  <c r="E35"/>
  <c r="G35" s="1"/>
  <c r="E36"/>
  <c r="G36" s="1"/>
  <c r="E37"/>
  <c r="E38"/>
  <c r="G38" s="1"/>
  <c r="E39"/>
  <c r="G39" s="1"/>
  <c r="E40"/>
  <c r="G40" s="1"/>
  <c r="E41"/>
  <c r="F41" s="1"/>
  <c r="E42"/>
  <c r="E43"/>
  <c r="G43" s="1"/>
  <c r="E44"/>
  <c r="E45"/>
  <c r="F45" s="1"/>
  <c r="E46"/>
  <c r="F46" s="1"/>
  <c r="E47"/>
  <c r="F47" s="1"/>
  <c r="E48"/>
  <c r="G48" s="1"/>
  <c r="E49"/>
  <c r="G49" s="1"/>
  <c r="E50"/>
  <c r="F50" s="1"/>
  <c r="E51"/>
  <c r="F51" s="1"/>
  <c r="E52"/>
  <c r="G52" s="1"/>
  <c r="E53"/>
  <c r="E54"/>
  <c r="G54" s="1"/>
  <c r="E55"/>
  <c r="F55" s="1"/>
  <c r="E56"/>
  <c r="G56" s="1"/>
  <c r="E57"/>
  <c r="F57" s="1"/>
  <c r="E58"/>
  <c r="E59"/>
  <c r="G59" s="1"/>
  <c r="E60"/>
  <c r="G60" s="1"/>
  <c r="E61"/>
  <c r="G61" s="1"/>
  <c r="E62"/>
  <c r="G62" s="1"/>
  <c r="E63"/>
  <c r="G63" s="1"/>
  <c r="E64"/>
  <c r="E65"/>
  <c r="G65" s="1"/>
  <c r="E66"/>
  <c r="G66" s="1"/>
  <c r="E67"/>
  <c r="E68"/>
  <c r="G68" s="1"/>
  <c r="E69"/>
  <c r="G69" s="1"/>
  <c r="E70"/>
  <c r="G70" s="1"/>
  <c r="E71"/>
  <c r="E72"/>
  <c r="G72" s="1"/>
  <c r="E73"/>
  <c r="H119" l="1"/>
  <c r="F61"/>
  <c r="G50"/>
  <c r="G41"/>
  <c r="I41" s="1"/>
  <c r="G30"/>
  <c r="F22"/>
  <c r="G57"/>
  <c r="G45"/>
  <c r="I45" s="1"/>
  <c r="F36"/>
  <c r="I36" s="1"/>
  <c r="F34"/>
  <c r="F72"/>
  <c r="F70"/>
  <c r="I70" s="1"/>
  <c r="J70" s="1"/>
  <c r="K70" s="1"/>
  <c r="F40"/>
  <c r="I40" s="1"/>
  <c r="J40" s="1"/>
  <c r="F60"/>
  <c r="I60" s="1"/>
  <c r="F54"/>
  <c r="I54" s="1"/>
  <c r="J54" s="1"/>
  <c r="K54" s="1"/>
  <c r="G25"/>
  <c r="I25" s="1"/>
  <c r="G46"/>
  <c r="I46" s="1"/>
  <c r="F33"/>
  <c r="I33" s="1"/>
  <c r="F68"/>
  <c r="F66"/>
  <c r="I66" s="1"/>
  <c r="F38"/>
  <c r="I38" s="1"/>
  <c r="I34"/>
  <c r="J34" s="1"/>
  <c r="K34" s="1"/>
  <c r="F29"/>
  <c r="F20"/>
  <c r="I20" s="1"/>
  <c r="F18"/>
  <c r="I18" s="1"/>
  <c r="F13"/>
  <c r="I13" s="1"/>
  <c r="I72"/>
  <c r="J72" s="1"/>
  <c r="I22"/>
  <c r="J22" s="1"/>
  <c r="G12"/>
  <c r="I12" s="1"/>
  <c r="F65"/>
  <c r="I65" s="1"/>
  <c r="J65" s="1"/>
  <c r="K65" s="1"/>
  <c r="I61"/>
  <c r="J61" s="1"/>
  <c r="F52"/>
  <c r="I52" s="1"/>
  <c r="J115"/>
  <c r="K115" s="1"/>
  <c r="J83"/>
  <c r="K83" s="1"/>
  <c r="J60"/>
  <c r="K60" s="1"/>
  <c r="J99"/>
  <c r="K99" s="1"/>
  <c r="J87"/>
  <c r="K87" s="1"/>
  <c r="K103"/>
  <c r="J103"/>
  <c r="G44"/>
  <c r="F44"/>
  <c r="G26"/>
  <c r="F26"/>
  <c r="F96"/>
  <c r="G96"/>
  <c r="I96" s="1"/>
  <c r="F80"/>
  <c r="F119" s="1"/>
  <c r="G80"/>
  <c r="I80" s="1"/>
  <c r="J110"/>
  <c r="K110" s="1"/>
  <c r="H122"/>
  <c r="F108"/>
  <c r="G108"/>
  <c r="F84"/>
  <c r="I84"/>
  <c r="G84"/>
  <c r="I106"/>
  <c r="G64"/>
  <c r="F64"/>
  <c r="G37"/>
  <c r="F37"/>
  <c r="G28"/>
  <c r="F28"/>
  <c r="F112"/>
  <c r="I112" s="1"/>
  <c r="G112"/>
  <c r="I91"/>
  <c r="F73"/>
  <c r="F71"/>
  <c r="F69"/>
  <c r="I69" s="1"/>
  <c r="F67"/>
  <c r="F56"/>
  <c r="I56" s="1"/>
  <c r="F49"/>
  <c r="I49" s="1"/>
  <c r="F24"/>
  <c r="I24" s="1"/>
  <c r="F17"/>
  <c r="K61"/>
  <c r="J33"/>
  <c r="F116"/>
  <c r="G116"/>
  <c r="I116" s="1"/>
  <c r="F104"/>
  <c r="I104" s="1"/>
  <c r="G104"/>
  <c r="G102"/>
  <c r="I102"/>
  <c r="I95"/>
  <c r="F92"/>
  <c r="G92"/>
  <c r="F90"/>
  <c r="G86"/>
  <c r="G119" s="1"/>
  <c r="I79"/>
  <c r="I90"/>
  <c r="G58"/>
  <c r="F58"/>
  <c r="G53"/>
  <c r="F53"/>
  <c r="G21"/>
  <c r="F21"/>
  <c r="G114"/>
  <c r="I114" s="1"/>
  <c r="F62"/>
  <c r="I62" s="1"/>
  <c r="I29"/>
  <c r="I111"/>
  <c r="F100"/>
  <c r="I100"/>
  <c r="G100"/>
  <c r="E119"/>
  <c r="G73"/>
  <c r="I50"/>
  <c r="G42"/>
  <c r="F42"/>
  <c r="I17"/>
  <c r="G98"/>
  <c r="I98"/>
  <c r="F88"/>
  <c r="G88"/>
  <c r="G82"/>
  <c r="I82"/>
  <c r="I78"/>
  <c r="I108"/>
  <c r="I94"/>
  <c r="E75"/>
  <c r="E122" s="1"/>
  <c r="I57"/>
  <c r="I30"/>
  <c r="I14"/>
  <c r="I117"/>
  <c r="I107"/>
  <c r="I85"/>
  <c r="F48"/>
  <c r="I48" s="1"/>
  <c r="F32"/>
  <c r="I32" s="1"/>
  <c r="F16"/>
  <c r="I16" s="1"/>
  <c r="I68"/>
  <c r="J117"/>
  <c r="K117" s="1"/>
  <c r="J113"/>
  <c r="K113" s="1"/>
  <c r="J85"/>
  <c r="K85" s="1"/>
  <c r="J81"/>
  <c r="F117"/>
  <c r="F113"/>
  <c r="I113" s="1"/>
  <c r="F109"/>
  <c r="I109" s="1"/>
  <c r="F105"/>
  <c r="I105" s="1"/>
  <c r="J105" s="1"/>
  <c r="K105" s="1"/>
  <c r="F101"/>
  <c r="I101" s="1"/>
  <c r="J101" s="1"/>
  <c r="K101" s="1"/>
  <c r="F97"/>
  <c r="I97" s="1"/>
  <c r="J97" s="1"/>
  <c r="K97" s="1"/>
  <c r="F93"/>
  <c r="I93" s="1"/>
  <c r="J93" s="1"/>
  <c r="K93" s="1"/>
  <c r="F89"/>
  <c r="I89" s="1"/>
  <c r="J89" s="1"/>
  <c r="K89" s="1"/>
  <c r="F85"/>
  <c r="F81"/>
  <c r="I81" s="1"/>
  <c r="G71"/>
  <c r="G67"/>
  <c r="G55"/>
  <c r="I55" s="1"/>
  <c r="G51"/>
  <c r="I51" s="1"/>
  <c r="J51" s="1"/>
  <c r="K51" s="1"/>
  <c r="G47"/>
  <c r="I47" s="1"/>
  <c r="J47" s="1"/>
  <c r="K47" s="1"/>
  <c r="G31"/>
  <c r="I31" s="1"/>
  <c r="F63"/>
  <c r="I63" s="1"/>
  <c r="J63" s="1"/>
  <c r="K63" s="1"/>
  <c r="F59"/>
  <c r="I59" s="1"/>
  <c r="J59" s="1"/>
  <c r="F43"/>
  <c r="I43" s="1"/>
  <c r="J43" s="1"/>
  <c r="K43" s="1"/>
  <c r="F39"/>
  <c r="I39" s="1"/>
  <c r="F35"/>
  <c r="I35" s="1"/>
  <c r="J35" s="1"/>
  <c r="F27"/>
  <c r="I27" s="1"/>
  <c r="J27" s="1"/>
  <c r="K27" s="1"/>
  <c r="F23"/>
  <c r="I23" s="1"/>
  <c r="J23" s="1"/>
  <c r="K23" s="1"/>
  <c r="F19"/>
  <c r="F15"/>
  <c r="I15" s="1"/>
  <c r="J15" s="1"/>
  <c r="K15" s="1"/>
  <c r="K81" l="1"/>
  <c r="K72"/>
  <c r="I44"/>
  <c r="J44" s="1"/>
  <c r="K44" s="1"/>
  <c r="I37"/>
  <c r="K22"/>
  <c r="I26"/>
  <c r="K33"/>
  <c r="F75"/>
  <c r="F122" s="1"/>
  <c r="I53"/>
  <c r="J53" s="1"/>
  <c r="K53" s="1"/>
  <c r="I28"/>
  <c r="J55"/>
  <c r="K55" s="1"/>
  <c r="I71"/>
  <c r="K40"/>
  <c r="I64"/>
  <c r="J64" s="1"/>
  <c r="K64" s="1"/>
  <c r="G75"/>
  <c r="G122" s="1"/>
  <c r="I67"/>
  <c r="I42"/>
  <c r="J42" s="1"/>
  <c r="K42" s="1"/>
  <c r="I21"/>
  <c r="I58"/>
  <c r="J58" s="1"/>
  <c r="K58" s="1"/>
  <c r="I73"/>
  <c r="J73" s="1"/>
  <c r="K73" s="1"/>
  <c r="J48"/>
  <c r="K48" s="1"/>
  <c r="J21"/>
  <c r="K21" s="1"/>
  <c r="J39"/>
  <c r="K39" s="1"/>
  <c r="J104"/>
  <c r="K104" s="1"/>
  <c r="J80"/>
  <c r="K80" s="1"/>
  <c r="J16"/>
  <c r="K16" s="1"/>
  <c r="J116"/>
  <c r="K116"/>
  <c r="J32"/>
  <c r="K32" s="1"/>
  <c r="J112"/>
  <c r="K112" s="1"/>
  <c r="J37"/>
  <c r="K37" s="1"/>
  <c r="J96"/>
  <c r="K96" s="1"/>
  <c r="J114"/>
  <c r="K114" s="1"/>
  <c r="J31"/>
  <c r="K31" s="1"/>
  <c r="J52"/>
  <c r="K52" s="1"/>
  <c r="J107"/>
  <c r="K107" s="1"/>
  <c r="I19"/>
  <c r="J50"/>
  <c r="K50" s="1"/>
  <c r="J62"/>
  <c r="K62" s="1"/>
  <c r="J95"/>
  <c r="K95" s="1"/>
  <c r="J69"/>
  <c r="K69" s="1"/>
  <c r="J45"/>
  <c r="K45" s="1"/>
  <c r="J84"/>
  <c r="K84" s="1"/>
  <c r="J41"/>
  <c r="K41" s="1"/>
  <c r="J57"/>
  <c r="K57" s="1"/>
  <c r="I88"/>
  <c r="J102"/>
  <c r="K102" s="1"/>
  <c r="J26"/>
  <c r="K26" s="1"/>
  <c r="J24"/>
  <c r="K24" s="1"/>
  <c r="J18"/>
  <c r="K18" s="1"/>
  <c r="J66"/>
  <c r="K66" s="1"/>
  <c r="K59"/>
  <c r="K35"/>
  <c r="J36"/>
  <c r="K36" s="1"/>
  <c r="J98"/>
  <c r="K98" s="1"/>
  <c r="J111"/>
  <c r="K111" s="1"/>
  <c r="J28"/>
  <c r="K28" s="1"/>
  <c r="J109"/>
  <c r="K109" s="1"/>
  <c r="K94"/>
  <c r="J94"/>
  <c r="J29"/>
  <c r="K29" s="1"/>
  <c r="J12"/>
  <c r="K12" s="1"/>
  <c r="I86"/>
  <c r="I92"/>
  <c r="J38"/>
  <c r="K38" s="1"/>
  <c r="J20"/>
  <c r="K20" s="1"/>
  <c r="J108"/>
  <c r="K108" s="1"/>
  <c r="J17"/>
  <c r="K17" s="1"/>
  <c r="J100"/>
  <c r="K100" s="1"/>
  <c r="K90"/>
  <c r="J90"/>
  <c r="J56"/>
  <c r="K56" s="1"/>
  <c r="J25"/>
  <c r="K25" s="1"/>
  <c r="K78"/>
  <c r="J78"/>
  <c r="J49"/>
  <c r="K49" s="1"/>
  <c r="J13"/>
  <c r="K13" s="1"/>
  <c r="J91"/>
  <c r="K91" s="1"/>
  <c r="J68"/>
  <c r="K68" s="1"/>
  <c r="J14"/>
  <c r="K14" s="1"/>
  <c r="J30"/>
  <c r="K30" s="1"/>
  <c r="J46"/>
  <c r="K46" s="1"/>
  <c r="J82"/>
  <c r="K82" s="1"/>
  <c r="J79"/>
  <c r="K79" s="1"/>
  <c r="J106"/>
  <c r="K106" s="1"/>
  <c r="J71" l="1"/>
  <c r="K71" s="1"/>
  <c r="J67"/>
  <c r="K67" s="1"/>
  <c r="J86"/>
  <c r="K86" s="1"/>
  <c r="J88"/>
  <c r="K88" s="1"/>
  <c r="J19"/>
  <c r="I119"/>
  <c r="I75"/>
  <c r="J119"/>
  <c r="K92"/>
  <c r="J92"/>
  <c r="J75" l="1"/>
  <c r="K119"/>
  <c r="K19"/>
  <c r="K75" s="1"/>
  <c r="K122" s="1"/>
  <c r="I122"/>
  <c r="J122"/>
</calcChain>
</file>

<file path=xl/sharedStrings.xml><?xml version="1.0" encoding="utf-8"?>
<sst xmlns="http://schemas.openxmlformats.org/spreadsheetml/2006/main" count="648" uniqueCount="267">
  <si>
    <t>CONTPAQ i</t>
  </si>
  <si>
    <t xml:space="preserve">      NÓMINAS</t>
  </si>
  <si>
    <t>011 INGENIERIA FISCAL LABORAL SC</t>
  </si>
  <si>
    <t>Lista de Raya (forma tabular)</t>
  </si>
  <si>
    <t>Periodo 3 al 3 Semanal del 11/01/2017 al 17/01/2017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</si>
  <si>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</si>
  <si>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</si>
  <si>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</si>
  <si>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</si>
  <si>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</si>
  <si>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</si>
  <si>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</si>
  <si>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</si>
  <si>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Prima de vacaciones a tiempo</t>
  </si>
  <si>
    <t>*TOTAL* *PERCEPCIONES*</t>
  </si>
  <si>
    <t>Subsidio al Empleo (sp)</t>
  </si>
  <si>
    <t>I.S.R. (sp)</t>
  </si>
  <si>
    <t>I.M.S.S.</t>
  </si>
  <si>
    <t>Cuota sindical</t>
  </si>
  <si>
    <t>Préstamo Infonavit</t>
  </si>
  <si>
    <t>Préstamo FONACOT</t>
  </si>
  <si>
    <t>Fondo de ahorro</t>
  </si>
  <si>
    <t>Ajuste al neto</t>
  </si>
  <si>
    <t>Descto Uniforme</t>
  </si>
  <si>
    <t>Pension Alimenticia</t>
  </si>
  <si>
    <t>Prestamo CTM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</si>
  <si>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</si>
  <si>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</si>
  <si>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</si>
  <si>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</si>
  <si>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</si>
  <si>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</si>
  <si>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AOF15</t>
  </si>
  <si>
    <t>Aguas Orozco Francisco Javier</t>
  </si>
  <si>
    <t>0AB27</t>
  </si>
  <si>
    <t>Aguilar Bravo Cristian Saul</t>
  </si>
  <si>
    <t>0AG07</t>
  </si>
  <si>
    <t>Aguilar Gonzalez Anael</t>
  </si>
  <si>
    <t>AHC21</t>
  </si>
  <si>
    <t>Aguilar Hernandez Carla Cecilia</t>
  </si>
  <si>
    <t>AOA14</t>
  </si>
  <si>
    <t>Alvizar Organista Eduardo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</si>
  <si>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</si>
  <si>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</si>
  <si>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</si>
  <si>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</si>
  <si>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</si>
  <si>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</si>
  <si>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</si>
  <si>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</si>
  <si>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BL011</t>
  </si>
  <si>
    <t>Berdeja Leon Francisco Gerardo</t>
  </si>
  <si>
    <t>00018</t>
  </si>
  <si>
    <t>Carrasco Tovar Arturo</t>
  </si>
  <si>
    <t>0CO24</t>
  </si>
  <si>
    <t>Castillo Ordoñez Jorge</t>
  </si>
  <si>
    <t>CLJ08</t>
  </si>
  <si>
    <t>Coronel De Leon Jonathan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</si>
  <si>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</si>
  <si>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</si>
  <si>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</si>
  <si>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</si>
  <si>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</si>
  <si>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</si>
  <si>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FAD05</t>
  </si>
  <si>
    <t>Flores Aldrete Daniel</t>
  </si>
  <si>
    <t>RGJ24</t>
  </si>
  <si>
    <t>Gallegos  Ramirez  Jose</t>
  </si>
  <si>
    <t>GAR10</t>
  </si>
  <si>
    <t>Gallegos Romero  Cristian</t>
  </si>
  <si>
    <t>GGA16</t>
  </si>
  <si>
    <t>Gandarillas Garcia Alejandro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</si>
  <si>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</si>
  <si>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</si>
  <si>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</si>
  <si>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</si>
  <si>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</si>
  <si>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</si>
  <si>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</si>
  <si>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</si>
  <si>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</si>
  <si>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</si>
  <si>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</si>
  <si>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</si>
  <si>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HSR02</t>
  </si>
  <si>
    <t>Hernandez Sanchez Rodrigo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</si>
  <si>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</si>
  <si>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</si>
  <si>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</si>
  <si>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</si>
  <si>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</si>
  <si>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</si>
  <si>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</si>
  <si>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</si>
  <si>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</si>
  <si>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</si>
  <si>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</si>
  <si>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</si>
  <si>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</si>
  <si>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</si>
  <si>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</si>
  <si>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</si>
  <si>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</si>
  <si>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</si>
  <si>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</si>
  <si>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</si>
  <si>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</si>
  <si>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</si>
  <si>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</si>
  <si>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</si>
  <si>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NAA16</t>
  </si>
  <si>
    <t>Navarro Arenas Andrea Areli</t>
  </si>
  <si>
    <t>OMJ16</t>
  </si>
  <si>
    <t>Olivas Mancilla Jesus Sadiel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</si>
  <si>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</si>
  <si>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</si>
  <si>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</si>
  <si>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</si>
  <si>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</si>
  <si>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</si>
  <si>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PHB05</t>
  </si>
  <si>
    <t>Pineda Hernandez Brianda Ivonne</t>
  </si>
  <si>
    <t>RMN26</t>
  </si>
  <si>
    <t>Ramirez Moya Nestor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</si>
  <si>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</si>
  <si>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</si>
  <si>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</si>
  <si>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</si>
  <si>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</si>
  <si>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</si>
  <si>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</si>
  <si>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</si>
  <si>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</si>
  <si>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</si>
  <si>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</si>
  <si>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</si>
  <si>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</si>
  <si>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</si>
  <si>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</si>
  <si>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</si>
  <si>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</si>
  <si>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</si>
  <si>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</si>
  <si>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</si>
  <si>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0TS31</t>
  </si>
  <si>
    <t>Tirado Saavedra Carlos Alejandro</t>
  </si>
  <si>
    <t>TDA18</t>
  </si>
  <si>
    <t>Toribio Del Angel Oscar</t>
  </si>
  <si>
    <t>TPG16</t>
  </si>
  <si>
    <t>Troncoso Peña Gerardo</t>
  </si>
  <si>
    <t>VH015</t>
  </si>
  <si>
    <t>Valdez Hernandez Elda Nely</t>
  </si>
  <si>
    <t>VGR22</t>
  </si>
  <si>
    <t>Vargas Gomez Raul Armando</t>
  </si>
  <si>
    <t>VCL19</t>
  </si>
  <si>
    <t>Vasquez Chaves Liliana Andrea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</si>
  <si>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</si>
  <si>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</si>
  <si>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</si>
  <si>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</si>
  <si>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</si>
  <si>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</si>
  <si>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</si>
  <si>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</si>
  <si>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</si>
  <si>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AAM14</t>
  </si>
  <si>
    <t>Avilez Arellano Marcos</t>
  </si>
  <si>
    <t>0CR14</t>
  </si>
  <si>
    <t>Cancino Rodriguez Gregorio</t>
  </si>
  <si>
    <t>0CT26</t>
  </si>
  <si>
    <t>Castañon Tavares Manuel</t>
  </si>
  <si>
    <t>0CO02</t>
  </si>
  <si>
    <t>Cortez Ovando Faustino Ali</t>
  </si>
  <si>
    <t>DGP07</t>
  </si>
  <si>
    <t>Dominguez Gudiño Omar</t>
  </si>
  <si>
    <t>0ER14</t>
  </si>
  <si>
    <t>Enriquez Rubio Fernando</t>
  </si>
  <si>
    <t>0FG14</t>
  </si>
  <si>
    <t>Fonseca Gillen Jose Felipe</t>
  </si>
  <si>
    <t>GTD17</t>
  </si>
  <si>
    <t>Guzman Trejo Diego Arturo</t>
  </si>
  <si>
    <t>HAR22</t>
  </si>
  <si>
    <t>Hernandez Aguilar Roberto Carlos</t>
  </si>
  <si>
    <t>0HS11</t>
  </si>
  <si>
    <t>Hernandez Silva Edgar Samuel</t>
  </si>
  <si>
    <t>LOJ11</t>
  </si>
  <si>
    <t>Licea Ortiz Juan Daniel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</si>
  <si>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</si>
  <si>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</si>
  <si>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</si>
  <si>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</si>
  <si>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</si>
  <si>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</si>
  <si>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</si>
  <si>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</si>
  <si>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</si>
  <si>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</si>
  <si>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</si>
  <si>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</si>
  <si>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NRJ12</t>
  </si>
  <si>
    <t>Nava Rubio Javier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</si>
  <si>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</si>
  <si>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</si>
  <si>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</si>
  <si>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</si>
  <si>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</si>
  <si>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</si>
  <si>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</si>
  <si>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</si>
  <si>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</si>
  <si>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</si>
  <si>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</si>
  <si>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</si>
  <si>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</si>
  <si>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</si>
  <si>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ROM28</t>
  </si>
  <si>
    <t>Romero Olvera Miguel Angel</t>
  </si>
  <si>
    <t>RMG11</t>
  </si>
  <si>
    <t>Ruiz Miranda Gadiel</t>
  </si>
  <si>
    <t>RVF25</t>
  </si>
  <si>
    <t>Ruiz Vargas Francisco De Jesus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</si>
  <si>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</si>
  <si>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</si>
  <si>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</si>
  <si>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</si>
  <si>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</si>
  <si>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</si>
  <si>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</si>
  <si>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</si>
  <si>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VBJ17</t>
  </si>
  <si>
    <t>Valdez Bernal Juan Pablo</t>
  </si>
  <si>
    <t>0VM14</t>
  </si>
  <si>
    <t>Valdez Martinez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</si>
  <si>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</si>
  <si>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</si>
  <si>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</si>
  <si>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</si>
  <si>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</si>
  <si>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</si>
  <si>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 xml:space="preserve">  =============</t>
  </si>
  <si>
    <t>Total Gral.</t>
  </si>
  <si>
    <t xml:space="preserve"> </t>
  </si>
  <si>
    <t>FACTURA 1</t>
  </si>
  <si>
    <t>2% NOMINA</t>
  </si>
  <si>
    <t>7.5 % COMISIÓN</t>
  </si>
  <si>
    <t>FONDO DE AHORRFONDO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</si>
  <si>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</si>
  <si>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</si>
  <si>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</si>
  <si>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</si>
  <si>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</si>
  <si>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</si>
  <si>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</si>
  <si>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</si>
  <si>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</si>
  <si>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</si>
  <si>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</si>
  <si>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</si>
  <si>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</si>
  <si>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</si>
  <si>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</si>
  <si>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3</t>
  </si>
  <si>
    <t>11/01/2017 AL 17/01/2017</t>
  </si>
  <si>
    <t>VENTAS</t>
  </si>
  <si>
    <t>SERVICIO</t>
  </si>
  <si>
    <t>SEMINUEVOS</t>
  </si>
  <si>
    <t>ADMINISTRACION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</si>
</sst>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/>
    <xf numFmtId="43" fontId="14" fillId="0" borderId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0" xfId="2"/>
    <xf numFmtId="0" fontId="10" fillId="2" borderId="6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44" fontId="2" fillId="0" borderId="0" xfId="1" applyFont="1"/>
    <xf numFmtId="44" fontId="2" fillId="0" borderId="0" xfId="0" applyNumberFormat="1" applyFont="1"/>
    <xf numFmtId="44" fontId="9" fillId="0" borderId="0" xfId="0" applyNumberFormat="1" applyFont="1"/>
    <xf numFmtId="164" fontId="2" fillId="0" borderId="0" xfId="1" applyNumberFormat="1" applyFont="1"/>
    <xf numFmtId="44" fontId="9" fillId="0" borderId="1" xfId="0" applyNumberFormat="1" applyFont="1" applyBorder="1"/>
    <xf numFmtId="0" fontId="15" fillId="0" borderId="3" xfId="2" applyFont="1" applyBorder="1" applyAlignment="1">
      <alignment horizontal="center"/>
    </xf>
    <xf numFmtId="0" fontId="15" fillId="0" borderId="4" xfId="2" applyFont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0" borderId="7" xfId="0" applyFont="1" applyBorder="1"/>
    <xf numFmtId="0" fontId="16" fillId="0" borderId="7" xfId="0" applyFont="1" applyBorder="1"/>
    <xf numFmtId="0" fontId="0" fillId="0" borderId="7" xfId="0" applyFont="1" applyBorder="1"/>
    <xf numFmtId="0" fontId="0" fillId="0" borderId="7" xfId="0" applyBorder="1"/>
    <xf numFmtId="14" fontId="17" fillId="0" borderId="7" xfId="0" applyNumberFormat="1" applyFont="1" applyBorder="1"/>
    <xf numFmtId="43" fontId="1" fillId="0" borderId="7" xfId="3" applyFont="1" applyBorder="1"/>
    <xf numFmtId="43" fontId="1" fillId="0" borderId="8" xfId="3" applyFont="1" applyBorder="1"/>
    <xf numFmtId="43" fontId="1" fillId="0" borderId="9" xfId="3" applyFont="1" applyBorder="1"/>
    <xf numFmtId="43" fontId="1" fillId="0" borderId="10" xfId="3" applyFont="1" applyBorder="1"/>
    <xf numFmtId="43" fontId="1" fillId="0" borderId="11" xfId="3" applyFont="1" applyBorder="1"/>
    <xf numFmtId="43" fontId="16" fillId="0" borderId="10" xfId="3" applyFont="1" applyBorder="1"/>
  </cellXfs>
  <cellStyles count="4">
    <cellStyle name="Millares 2" xfId="3"/>
    <cellStyle name="Moneda" xfId="1" builtinId="4"/>
    <cellStyle name="Normal" xfId="0" builtinId="0"/>
    <cellStyle name="Normal 12 4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125"/>
  <sheetViews>
    <sheetView workbookViewId="0">
      <pane xSplit="2" ySplit="11" topLeftCell="G107" activePane="bottomRight" state="frozen"/>
      <selection pane="topRight" activeCell="C1" sqref="C1"/>
      <selection pane="bottomLeft" activeCell="A14" sqref="A14"/>
      <selection pane="bottomRight" activeCell="M104" sqref="M104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15.7109375" style="1" customWidth="1"/>
    <col min="4" max="16384" width="11.42578125" style="1"/>
  </cols>
  <sheetData>
    <row r="1" spans="1:13" ht="18" customHeight="1">
      <c r="A1" s="3" t="s">
        <v>0</v>
      </c>
      <c r="B1" s="21" t="s">
        <v>241</v>
      </c>
    </row>
    <row r="2" spans="1:13" ht="24.95" customHeight="1">
      <c r="A2" s="4" t="s">
        <v>1</v>
      </c>
      <c r="B2" s="22" t="s">
        <v>2</v>
      </c>
    </row>
    <row r="3" spans="1:13" ht="15">
      <c r="B3" s="23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">
      <c r="E7" s="33" t="s">
        <v>242</v>
      </c>
      <c r="F7" s="34"/>
      <c r="G7" s="34"/>
      <c r="H7" s="34"/>
      <c r="I7" s="34"/>
      <c r="J7" s="34"/>
      <c r="K7" s="35"/>
      <c r="L7" s="25"/>
    </row>
    <row r="8" spans="1:13" s="5" customFormat="1" ht="45.75" thickBot="1">
      <c r="A8" s="8" t="s">
        <v>7</v>
      </c>
      <c r="B8" s="9" t="s">
        <v>8</v>
      </c>
      <c r="C8" s="10" t="s">
        <v>14</v>
      </c>
      <c r="E8" s="26" t="s">
        <v>14</v>
      </c>
      <c r="F8" s="26" t="s">
        <v>243</v>
      </c>
      <c r="G8" s="26" t="s">
        <v>244</v>
      </c>
      <c r="H8" s="26" t="s">
        <v>245</v>
      </c>
      <c r="I8" s="26" t="s">
        <v>246</v>
      </c>
      <c r="J8" s="26" t="s">
        <v>247</v>
      </c>
      <c r="K8" s="26" t="s">
        <v>248</v>
      </c>
      <c r="L8" s="27"/>
    </row>
    <row r="9" spans="1:13" ht="12" thickTop="1">
      <c r="A9" s="13" t="s">
        <v>30</v>
      </c>
    </row>
    <row r="11" spans="1:13">
      <c r="A11" s="12" t="s">
        <v>31</v>
      </c>
    </row>
    <row r="12" spans="1:13" hidden="1">
      <c r="A12" s="2" t="s">
        <v>32</v>
      </c>
      <c r="B12" s="1" t="s">
        <v>33</v>
      </c>
      <c r="C12" s="14">
        <v>10064.91</v>
      </c>
      <c r="E12" s="31">
        <f>C12</f>
        <v>10064.91</v>
      </c>
      <c r="F12" s="28">
        <f>+E12*2%</f>
        <v>201.29820000000001</v>
      </c>
      <c r="G12" s="28">
        <f>+E12*7.5%</f>
        <v>754.86824999999999</v>
      </c>
      <c r="H12" s="28">
        <f>+INGENIERIA!O12</f>
        <v>0</v>
      </c>
      <c r="I12" s="14">
        <f>SUM(E12:H12)</f>
        <v>11021.076449999999</v>
      </c>
      <c r="J12" s="28">
        <f>+I12*16%</f>
        <v>1763.3722319999997</v>
      </c>
      <c r="K12" s="29">
        <f>+I12+J12</f>
        <v>12784.448681999998</v>
      </c>
      <c r="M12" s="1" t="s">
        <v>263</v>
      </c>
    </row>
    <row r="13" spans="1:13">
      <c r="A13" s="2" t="s">
        <v>34</v>
      </c>
      <c r="B13" s="1" t="s">
        <v>35</v>
      </c>
      <c r="C13" s="14">
        <v>3180.08</v>
      </c>
      <c r="E13" s="28">
        <f t="shared" ref="E13:E73" si="0">C13</f>
        <v>3180.08</v>
      </c>
      <c r="F13" s="28">
        <f t="shared" ref="F13:F73" si="1">+E13*2%</f>
        <v>63.601599999999998</v>
      </c>
      <c r="G13" s="28">
        <f t="shared" ref="G13:G73" si="2">+E13*7.5%</f>
        <v>238.50599999999997</v>
      </c>
      <c r="H13" s="28">
        <f>+INGENIERIA!O13</f>
        <v>0</v>
      </c>
      <c r="I13" s="29">
        <f t="shared" ref="I13:I73" si="3">SUM(E13:H13)</f>
        <v>3482.1875999999997</v>
      </c>
      <c r="J13" s="28">
        <f t="shared" ref="J13:J73" si="4">+I13*16%</f>
        <v>557.15001599999994</v>
      </c>
      <c r="K13" s="29">
        <f t="shared" ref="K13:K73" si="5">+I13+J13</f>
        <v>4039.3376159999998</v>
      </c>
      <c r="M13" s="1" t="s">
        <v>264</v>
      </c>
    </row>
    <row r="14" spans="1:13" hidden="1">
      <c r="A14" s="2" t="s">
        <v>36</v>
      </c>
      <c r="B14" s="1" t="s">
        <v>37</v>
      </c>
      <c r="C14" s="14">
        <v>23377.86</v>
      </c>
      <c r="E14" s="28">
        <f t="shared" si="0"/>
        <v>23377.86</v>
      </c>
      <c r="F14" s="28">
        <f t="shared" si="1"/>
        <v>467.55720000000002</v>
      </c>
      <c r="G14" s="28">
        <f t="shared" si="2"/>
        <v>1753.3395</v>
      </c>
      <c r="H14" s="28">
        <f>+INGENIERIA!O14</f>
        <v>0</v>
      </c>
      <c r="I14" s="29">
        <f t="shared" si="3"/>
        <v>25598.756699999998</v>
      </c>
      <c r="J14" s="28">
        <f t="shared" si="4"/>
        <v>4095.8010719999997</v>
      </c>
      <c r="K14" s="29">
        <f t="shared" si="5"/>
        <v>29694.557771999996</v>
      </c>
      <c r="M14" s="1" t="s">
        <v>263</v>
      </c>
    </row>
    <row r="15" spans="1:13">
      <c r="A15" s="2" t="s">
        <v>38</v>
      </c>
      <c r="B15" s="1" t="s">
        <v>39</v>
      </c>
      <c r="C15" s="14">
        <v>1825.39</v>
      </c>
      <c r="E15" s="28">
        <f t="shared" si="0"/>
        <v>1825.39</v>
      </c>
      <c r="F15" s="28">
        <f t="shared" si="1"/>
        <v>36.507800000000003</v>
      </c>
      <c r="G15" s="28">
        <f t="shared" si="2"/>
        <v>136.90424999999999</v>
      </c>
      <c r="H15" s="28">
        <f>+INGENIERIA!O15</f>
        <v>0</v>
      </c>
      <c r="I15" s="29">
        <f t="shared" si="3"/>
        <v>1998.8020500000002</v>
      </c>
      <c r="J15" s="28">
        <f t="shared" si="4"/>
        <v>319.80832800000002</v>
      </c>
      <c r="K15" s="29">
        <f t="shared" si="5"/>
        <v>2318.6103780000003</v>
      </c>
      <c r="M15" s="1" t="s">
        <v>264</v>
      </c>
    </row>
    <row r="16" spans="1:13">
      <c r="A16" s="2" t="s">
        <v>40</v>
      </c>
      <c r="B16" s="1" t="s">
        <v>41</v>
      </c>
      <c r="C16" s="14">
        <v>4809.38</v>
      </c>
      <c r="E16" s="28">
        <f t="shared" si="0"/>
        <v>4809.38</v>
      </c>
      <c r="F16" s="28">
        <f t="shared" si="1"/>
        <v>96.187600000000003</v>
      </c>
      <c r="G16" s="28">
        <f t="shared" si="2"/>
        <v>360.70350000000002</v>
      </c>
      <c r="H16" s="28">
        <f>+INGENIERIA!O16</f>
        <v>0</v>
      </c>
      <c r="I16" s="29">
        <f t="shared" si="3"/>
        <v>5266.2710999999999</v>
      </c>
      <c r="J16" s="28">
        <f t="shared" si="4"/>
        <v>842.60337600000003</v>
      </c>
      <c r="K16" s="29">
        <f t="shared" si="5"/>
        <v>6108.874476</v>
      </c>
      <c r="M16" s="1" t="s">
        <v>264</v>
      </c>
    </row>
    <row r="17" spans="1:13" hidden="1">
      <c r="A17" s="2" t="s">
        <v>42</v>
      </c>
      <c r="B17" s="1" t="s">
        <v>43</v>
      </c>
      <c r="C17" s="14">
        <v>10777.31</v>
      </c>
      <c r="E17" s="28">
        <f t="shared" si="0"/>
        <v>10777.31</v>
      </c>
      <c r="F17" s="28">
        <f t="shared" si="1"/>
        <v>215.5462</v>
      </c>
      <c r="G17" s="28">
        <f t="shared" si="2"/>
        <v>808.29824999999994</v>
      </c>
      <c r="H17" s="28">
        <f>+INGENIERIA!O17</f>
        <v>0</v>
      </c>
      <c r="I17" s="29">
        <f t="shared" si="3"/>
        <v>11801.15445</v>
      </c>
      <c r="J17" s="28">
        <f t="shared" si="4"/>
        <v>1888.184712</v>
      </c>
      <c r="K17" s="29">
        <f t="shared" si="5"/>
        <v>13689.339162</v>
      </c>
      <c r="M17" s="1" t="s">
        <v>263</v>
      </c>
    </row>
    <row r="18" spans="1:13" hidden="1">
      <c r="A18" s="2" t="s">
        <v>44</v>
      </c>
      <c r="B18" s="1" t="s">
        <v>45</v>
      </c>
      <c r="C18" s="14">
        <v>7986.05</v>
      </c>
      <c r="E18" s="28">
        <f t="shared" si="0"/>
        <v>7986.05</v>
      </c>
      <c r="F18" s="28">
        <f t="shared" si="1"/>
        <v>159.721</v>
      </c>
      <c r="G18" s="28">
        <f t="shared" si="2"/>
        <v>598.95375000000001</v>
      </c>
      <c r="H18" s="28">
        <f>+INGENIERIA!O18</f>
        <v>0</v>
      </c>
      <c r="I18" s="29">
        <f t="shared" si="3"/>
        <v>8744.7247500000012</v>
      </c>
      <c r="J18" s="28">
        <f t="shared" si="4"/>
        <v>1399.1559600000003</v>
      </c>
      <c r="K18" s="29">
        <f t="shared" si="5"/>
        <v>10143.880710000001</v>
      </c>
      <c r="M18" s="1" t="s">
        <v>263</v>
      </c>
    </row>
    <row r="19" spans="1:13" hidden="1">
      <c r="A19" s="2" t="s">
        <v>46</v>
      </c>
      <c r="B19" s="1" t="s">
        <v>47</v>
      </c>
      <c r="C19" s="14">
        <v>12070.49</v>
      </c>
      <c r="E19" s="28">
        <f t="shared" si="0"/>
        <v>12070.49</v>
      </c>
      <c r="F19" s="28">
        <f t="shared" si="1"/>
        <v>241.40979999999999</v>
      </c>
      <c r="G19" s="28">
        <f t="shared" si="2"/>
        <v>905.28674999999998</v>
      </c>
      <c r="H19" s="28">
        <f>+INGENIERIA!O19</f>
        <v>0</v>
      </c>
      <c r="I19" s="29">
        <f t="shared" si="3"/>
        <v>13217.186549999999</v>
      </c>
      <c r="J19" s="28">
        <f t="shared" si="4"/>
        <v>2114.7498479999999</v>
      </c>
      <c r="K19" s="29">
        <f t="shared" si="5"/>
        <v>15331.936397999998</v>
      </c>
      <c r="M19" s="1" t="s">
        <v>265</v>
      </c>
    </row>
    <row r="20" spans="1:13">
      <c r="A20" s="2" t="s">
        <v>48</v>
      </c>
      <c r="B20" s="1" t="s">
        <v>49</v>
      </c>
      <c r="C20" s="14">
        <v>3153.31</v>
      </c>
      <c r="E20" s="28">
        <f t="shared" si="0"/>
        <v>3153.31</v>
      </c>
      <c r="F20" s="28">
        <f t="shared" si="1"/>
        <v>63.066200000000002</v>
      </c>
      <c r="G20" s="28">
        <f t="shared" si="2"/>
        <v>236.49824999999998</v>
      </c>
      <c r="H20" s="28">
        <f>+INGENIERIA!O20</f>
        <v>0</v>
      </c>
      <c r="I20" s="29">
        <f t="shared" si="3"/>
        <v>3452.8744500000003</v>
      </c>
      <c r="J20" s="28">
        <f t="shared" si="4"/>
        <v>552.45991200000003</v>
      </c>
      <c r="K20" s="29">
        <f t="shared" si="5"/>
        <v>4005.3343620000005</v>
      </c>
      <c r="M20" s="1" t="s">
        <v>264</v>
      </c>
    </row>
    <row r="21" spans="1:13" hidden="1">
      <c r="A21" s="2" t="s">
        <v>50</v>
      </c>
      <c r="B21" s="1" t="s">
        <v>51</v>
      </c>
      <c r="C21" s="14">
        <v>1026.69</v>
      </c>
      <c r="E21" s="28">
        <f t="shared" si="0"/>
        <v>1026.69</v>
      </c>
      <c r="F21" s="28">
        <f t="shared" si="1"/>
        <v>20.533800000000003</v>
      </c>
      <c r="G21" s="28">
        <f t="shared" si="2"/>
        <v>77.001750000000001</v>
      </c>
      <c r="H21" s="28">
        <f>+INGENIERIA!O21</f>
        <v>0</v>
      </c>
      <c r="I21" s="29">
        <f t="shared" si="3"/>
        <v>1124.2255499999999</v>
      </c>
      <c r="J21" s="28">
        <f t="shared" si="4"/>
        <v>179.87608799999998</v>
      </c>
      <c r="K21" s="29">
        <f t="shared" si="5"/>
        <v>1304.1016379999999</v>
      </c>
      <c r="M21" s="1" t="s">
        <v>263</v>
      </c>
    </row>
    <row r="22" spans="1:13" hidden="1">
      <c r="A22" s="2" t="s">
        <v>52</v>
      </c>
      <c r="B22" s="1" t="s">
        <v>53</v>
      </c>
      <c r="C22" s="14">
        <v>20829.61</v>
      </c>
      <c r="E22" s="28">
        <f t="shared" si="0"/>
        <v>20829.61</v>
      </c>
      <c r="F22" s="28">
        <f t="shared" si="1"/>
        <v>416.59220000000005</v>
      </c>
      <c r="G22" s="28">
        <f t="shared" si="2"/>
        <v>1562.22075</v>
      </c>
      <c r="H22" s="28">
        <f>+INGENIERIA!O22</f>
        <v>0</v>
      </c>
      <c r="I22" s="29">
        <f t="shared" si="3"/>
        <v>22808.42295</v>
      </c>
      <c r="J22" s="28">
        <f t="shared" si="4"/>
        <v>3649.3476719999999</v>
      </c>
      <c r="K22" s="29">
        <f t="shared" si="5"/>
        <v>26457.770622</v>
      </c>
      <c r="M22" s="1" t="s">
        <v>263</v>
      </c>
    </row>
    <row r="23" spans="1:13" hidden="1">
      <c r="A23" s="2" t="s">
        <v>54</v>
      </c>
      <c r="B23" s="1" t="s">
        <v>55</v>
      </c>
      <c r="C23" s="14">
        <v>6595.66</v>
      </c>
      <c r="E23" s="28">
        <f t="shared" si="0"/>
        <v>6595.66</v>
      </c>
      <c r="F23" s="28">
        <f t="shared" si="1"/>
        <v>131.91319999999999</v>
      </c>
      <c r="G23" s="28">
        <f t="shared" si="2"/>
        <v>494.67449999999997</v>
      </c>
      <c r="H23" s="28">
        <f>+INGENIERIA!O23</f>
        <v>0</v>
      </c>
      <c r="I23" s="29">
        <f t="shared" si="3"/>
        <v>7222.2476999999999</v>
      </c>
      <c r="J23" s="28">
        <f t="shared" si="4"/>
        <v>1155.559632</v>
      </c>
      <c r="K23" s="29">
        <f t="shared" si="5"/>
        <v>8377.8073320000003</v>
      </c>
      <c r="M23" s="1" t="s">
        <v>265</v>
      </c>
    </row>
    <row r="24" spans="1:13" hidden="1">
      <c r="A24" s="2" t="s">
        <v>56</v>
      </c>
      <c r="B24" s="1" t="s">
        <v>57</v>
      </c>
      <c r="C24" s="14">
        <v>5757.96</v>
      </c>
      <c r="E24" s="28">
        <f t="shared" si="0"/>
        <v>5757.96</v>
      </c>
      <c r="F24" s="28">
        <f t="shared" si="1"/>
        <v>115.1592</v>
      </c>
      <c r="G24" s="28">
        <f t="shared" si="2"/>
        <v>431.84699999999998</v>
      </c>
      <c r="H24" s="28">
        <f>+INGENIERIA!O24</f>
        <v>0</v>
      </c>
      <c r="I24" s="29">
        <f t="shared" si="3"/>
        <v>6304.9661999999998</v>
      </c>
      <c r="J24" s="28">
        <f t="shared" si="4"/>
        <v>1008.794592</v>
      </c>
      <c r="K24" s="29">
        <f t="shared" si="5"/>
        <v>7313.760792</v>
      </c>
      <c r="M24" s="1" t="s">
        <v>263</v>
      </c>
    </row>
    <row r="25" spans="1:13" hidden="1">
      <c r="A25" s="2" t="s">
        <v>58</v>
      </c>
      <c r="B25" s="1" t="s">
        <v>59</v>
      </c>
      <c r="C25" s="14">
        <v>1950.02</v>
      </c>
      <c r="E25" s="28">
        <f t="shared" si="0"/>
        <v>1950.02</v>
      </c>
      <c r="F25" s="28">
        <f t="shared" si="1"/>
        <v>39.000399999999999</v>
      </c>
      <c r="G25" s="28">
        <f t="shared" si="2"/>
        <v>146.25149999999999</v>
      </c>
      <c r="H25" s="28">
        <f>+INGENIERIA!O25</f>
        <v>0</v>
      </c>
      <c r="I25" s="29">
        <f t="shared" si="3"/>
        <v>2135.2718999999997</v>
      </c>
      <c r="J25" s="28">
        <f t="shared" si="4"/>
        <v>341.64350399999995</v>
      </c>
      <c r="K25" s="29">
        <f t="shared" si="5"/>
        <v>2476.9154039999999</v>
      </c>
      <c r="M25" s="1" t="s">
        <v>263</v>
      </c>
    </row>
    <row r="26" spans="1:13" hidden="1">
      <c r="A26" s="2" t="s">
        <v>60</v>
      </c>
      <c r="B26" s="1" t="s">
        <v>61</v>
      </c>
      <c r="C26" s="14">
        <v>2349.69</v>
      </c>
      <c r="E26" s="28">
        <f t="shared" si="0"/>
        <v>2349.69</v>
      </c>
      <c r="F26" s="28">
        <f t="shared" si="1"/>
        <v>46.9938</v>
      </c>
      <c r="G26" s="28">
        <f t="shared" si="2"/>
        <v>176.22675000000001</v>
      </c>
      <c r="H26" s="28">
        <f>+INGENIERIA!O26</f>
        <v>0</v>
      </c>
      <c r="I26" s="29">
        <f t="shared" si="3"/>
        <v>2572.9105500000001</v>
      </c>
      <c r="J26" s="28">
        <f t="shared" si="4"/>
        <v>411.66568800000005</v>
      </c>
      <c r="K26" s="29">
        <f t="shared" si="5"/>
        <v>2984.5762380000001</v>
      </c>
      <c r="M26" s="1" t="s">
        <v>263</v>
      </c>
    </row>
    <row r="27" spans="1:13" hidden="1">
      <c r="A27" s="2" t="s">
        <v>62</v>
      </c>
      <c r="B27" s="1" t="s">
        <v>63</v>
      </c>
      <c r="C27" s="14">
        <v>146.66999999999999</v>
      </c>
      <c r="E27" s="28">
        <f t="shared" si="0"/>
        <v>146.66999999999999</v>
      </c>
      <c r="F27" s="28">
        <f t="shared" si="1"/>
        <v>2.9333999999999998</v>
      </c>
      <c r="G27" s="28">
        <f t="shared" si="2"/>
        <v>11.000249999999999</v>
      </c>
      <c r="H27" s="28">
        <f>+INGENIERIA!O27</f>
        <v>0</v>
      </c>
      <c r="I27" s="29">
        <f t="shared" si="3"/>
        <v>160.60364999999999</v>
      </c>
      <c r="J27" s="28">
        <f t="shared" si="4"/>
        <v>25.696583999999998</v>
      </c>
      <c r="K27" s="29">
        <f t="shared" si="5"/>
        <v>186.30023399999999</v>
      </c>
      <c r="M27" s="1" t="s">
        <v>263</v>
      </c>
    </row>
    <row r="28" spans="1:13">
      <c r="A28" s="2" t="s">
        <v>64</v>
      </c>
      <c r="B28" s="1" t="s">
        <v>65</v>
      </c>
      <c r="C28" s="14">
        <v>1166.27</v>
      </c>
      <c r="E28" s="28">
        <f t="shared" si="0"/>
        <v>1166.27</v>
      </c>
      <c r="F28" s="28">
        <f t="shared" si="1"/>
        <v>23.325399999999998</v>
      </c>
      <c r="G28" s="28">
        <f t="shared" si="2"/>
        <v>87.470249999999993</v>
      </c>
      <c r="H28" s="28">
        <f>+INGENIERIA!O28</f>
        <v>0</v>
      </c>
      <c r="I28" s="29">
        <f t="shared" si="3"/>
        <v>1277.06565</v>
      </c>
      <c r="J28" s="28">
        <f t="shared" si="4"/>
        <v>204.33050400000002</v>
      </c>
      <c r="K28" s="29">
        <f t="shared" si="5"/>
        <v>1481.396154</v>
      </c>
      <c r="M28" s="1" t="s">
        <v>264</v>
      </c>
    </row>
    <row r="29" spans="1:13">
      <c r="A29" s="2" t="s">
        <v>66</v>
      </c>
      <c r="B29" s="1" t="s">
        <v>67</v>
      </c>
      <c r="C29" s="14">
        <v>2644.27</v>
      </c>
      <c r="E29" s="28">
        <f t="shared" si="0"/>
        <v>2644.27</v>
      </c>
      <c r="F29" s="28">
        <f t="shared" si="1"/>
        <v>52.885400000000004</v>
      </c>
      <c r="G29" s="28">
        <f t="shared" si="2"/>
        <v>198.32024999999999</v>
      </c>
      <c r="H29" s="28">
        <f>+INGENIERIA!O29</f>
        <v>0</v>
      </c>
      <c r="I29" s="29">
        <f t="shared" si="3"/>
        <v>2895.4756500000003</v>
      </c>
      <c r="J29" s="28">
        <f t="shared" si="4"/>
        <v>463.27610400000003</v>
      </c>
      <c r="K29" s="29">
        <f t="shared" si="5"/>
        <v>3358.7517540000003</v>
      </c>
      <c r="M29" s="1" t="s">
        <v>264</v>
      </c>
    </row>
    <row r="30" spans="1:13" hidden="1">
      <c r="A30" s="2" t="s">
        <v>68</v>
      </c>
      <c r="B30" s="1" t="s">
        <v>69</v>
      </c>
      <c r="C30" s="14">
        <v>6235.86</v>
      </c>
      <c r="E30" s="28">
        <f t="shared" si="0"/>
        <v>6235.86</v>
      </c>
      <c r="F30" s="28">
        <f t="shared" si="1"/>
        <v>124.71719999999999</v>
      </c>
      <c r="G30" s="28">
        <f t="shared" si="2"/>
        <v>467.68949999999995</v>
      </c>
      <c r="H30" s="28">
        <f>+INGENIERIA!O30</f>
        <v>0</v>
      </c>
      <c r="I30" s="29">
        <f t="shared" si="3"/>
        <v>6828.2667000000001</v>
      </c>
      <c r="J30" s="28">
        <f t="shared" si="4"/>
        <v>1092.5226720000001</v>
      </c>
      <c r="K30" s="29">
        <f t="shared" si="5"/>
        <v>7920.7893720000002</v>
      </c>
      <c r="M30" s="1" t="s">
        <v>263</v>
      </c>
    </row>
    <row r="31" spans="1:13" hidden="1">
      <c r="A31" s="2" t="s">
        <v>70</v>
      </c>
      <c r="B31" s="1" t="s">
        <v>71</v>
      </c>
      <c r="C31" s="14">
        <v>1455.48</v>
      </c>
      <c r="E31" s="28">
        <f t="shared" si="0"/>
        <v>1455.48</v>
      </c>
      <c r="F31" s="28">
        <f t="shared" si="1"/>
        <v>29.1096</v>
      </c>
      <c r="G31" s="28">
        <f t="shared" si="2"/>
        <v>109.161</v>
      </c>
      <c r="H31" s="28">
        <f>+INGENIERIA!O31</f>
        <v>0</v>
      </c>
      <c r="I31" s="29">
        <f t="shared" si="3"/>
        <v>1593.7506000000001</v>
      </c>
      <c r="J31" s="28">
        <f t="shared" si="4"/>
        <v>255.00009600000001</v>
      </c>
      <c r="K31" s="29">
        <f t="shared" si="5"/>
        <v>1848.7506960000001</v>
      </c>
      <c r="M31" s="1" t="s">
        <v>263</v>
      </c>
    </row>
    <row r="32" spans="1:13">
      <c r="A32" s="2" t="s">
        <v>72</v>
      </c>
      <c r="B32" s="1" t="s">
        <v>73</v>
      </c>
      <c r="C32" s="14">
        <v>1295.3900000000001</v>
      </c>
      <c r="E32" s="28">
        <f t="shared" si="0"/>
        <v>1295.3900000000001</v>
      </c>
      <c r="F32" s="28">
        <f t="shared" si="1"/>
        <v>25.907800000000002</v>
      </c>
      <c r="G32" s="28">
        <f t="shared" si="2"/>
        <v>97.154250000000005</v>
      </c>
      <c r="H32" s="28">
        <f>+INGENIERIA!O32</f>
        <v>0</v>
      </c>
      <c r="I32" s="29">
        <f t="shared" si="3"/>
        <v>1418.4520500000001</v>
      </c>
      <c r="J32" s="28">
        <f t="shared" si="4"/>
        <v>226.95232800000002</v>
      </c>
      <c r="K32" s="29">
        <f t="shared" si="5"/>
        <v>1645.4043780000002</v>
      </c>
      <c r="M32" s="1" t="s">
        <v>264</v>
      </c>
    </row>
    <row r="33" spans="1:13" hidden="1">
      <c r="A33" s="2" t="s">
        <v>74</v>
      </c>
      <c r="B33" s="1" t="s">
        <v>75</v>
      </c>
      <c r="C33" s="14">
        <v>4428.75</v>
      </c>
      <c r="E33" s="28">
        <f t="shared" si="0"/>
        <v>4428.75</v>
      </c>
      <c r="F33" s="28">
        <f t="shared" si="1"/>
        <v>88.575000000000003</v>
      </c>
      <c r="G33" s="28">
        <f t="shared" si="2"/>
        <v>332.15625</v>
      </c>
      <c r="H33" s="28">
        <f>+INGENIERIA!O33</f>
        <v>0</v>
      </c>
      <c r="I33" s="29">
        <f t="shared" si="3"/>
        <v>4849.4812499999998</v>
      </c>
      <c r="J33" s="28">
        <f t="shared" si="4"/>
        <v>775.91700000000003</v>
      </c>
      <c r="K33" s="29">
        <f t="shared" si="5"/>
        <v>5625.3982500000002</v>
      </c>
      <c r="M33" s="1" t="s">
        <v>263</v>
      </c>
    </row>
    <row r="34" spans="1:13" hidden="1">
      <c r="A34" s="2" t="s">
        <v>76</v>
      </c>
      <c r="B34" s="1" t="s">
        <v>77</v>
      </c>
      <c r="C34" s="14">
        <v>10101.85</v>
      </c>
      <c r="E34" s="28">
        <f t="shared" si="0"/>
        <v>10101.85</v>
      </c>
      <c r="F34" s="28">
        <f t="shared" si="1"/>
        <v>202.03700000000001</v>
      </c>
      <c r="G34" s="28">
        <f t="shared" si="2"/>
        <v>757.63874999999996</v>
      </c>
      <c r="H34" s="28">
        <f>+INGENIERIA!O34</f>
        <v>0</v>
      </c>
      <c r="I34" s="29">
        <f t="shared" si="3"/>
        <v>11061.525750000001</v>
      </c>
      <c r="J34" s="28">
        <f t="shared" si="4"/>
        <v>1769.8441200000002</v>
      </c>
      <c r="K34" s="29">
        <f t="shared" si="5"/>
        <v>12831.36987</v>
      </c>
      <c r="M34" s="1" t="s">
        <v>263</v>
      </c>
    </row>
    <row r="35" spans="1:13" hidden="1">
      <c r="A35" s="2" t="s">
        <v>78</v>
      </c>
      <c r="B35" s="1" t="s">
        <v>79</v>
      </c>
      <c r="C35" s="14">
        <v>3917.47</v>
      </c>
      <c r="E35" s="28">
        <f t="shared" si="0"/>
        <v>3917.47</v>
      </c>
      <c r="F35" s="28">
        <f t="shared" si="1"/>
        <v>78.349400000000003</v>
      </c>
      <c r="G35" s="28">
        <f t="shared" si="2"/>
        <v>293.81025</v>
      </c>
      <c r="H35" s="28">
        <f>+INGENIERIA!O35</f>
        <v>0</v>
      </c>
      <c r="I35" s="29">
        <f t="shared" si="3"/>
        <v>4289.6296499999999</v>
      </c>
      <c r="J35" s="28">
        <f t="shared" si="4"/>
        <v>686.34074399999997</v>
      </c>
      <c r="K35" s="29">
        <f t="shared" si="5"/>
        <v>4975.9703939999999</v>
      </c>
      <c r="M35" s="1" t="s">
        <v>263</v>
      </c>
    </row>
    <row r="36" spans="1:13" hidden="1">
      <c r="A36" s="2" t="s">
        <v>80</v>
      </c>
      <c r="B36" s="1" t="s">
        <v>81</v>
      </c>
      <c r="C36" s="14">
        <v>2100</v>
      </c>
      <c r="E36" s="28">
        <f t="shared" si="0"/>
        <v>2100</v>
      </c>
      <c r="F36" s="28">
        <f t="shared" si="1"/>
        <v>42</v>
      </c>
      <c r="G36" s="28">
        <f t="shared" si="2"/>
        <v>157.5</v>
      </c>
      <c r="H36" s="28">
        <f>+INGENIERIA!O36</f>
        <v>0</v>
      </c>
      <c r="I36" s="29">
        <f t="shared" si="3"/>
        <v>2299.5</v>
      </c>
      <c r="J36" s="28">
        <f t="shared" si="4"/>
        <v>367.92</v>
      </c>
      <c r="K36" s="29">
        <f t="shared" si="5"/>
        <v>2667.42</v>
      </c>
      <c r="M36" s="1" t="s">
        <v>263</v>
      </c>
    </row>
    <row r="37" spans="1:13" hidden="1">
      <c r="A37" s="2" t="s">
        <v>82</v>
      </c>
      <c r="B37" s="1" t="s">
        <v>83</v>
      </c>
      <c r="C37" s="14">
        <v>7153.08</v>
      </c>
      <c r="E37" s="28">
        <f t="shared" si="0"/>
        <v>7153.08</v>
      </c>
      <c r="F37" s="28">
        <f t="shared" si="1"/>
        <v>143.0616</v>
      </c>
      <c r="G37" s="28">
        <f t="shared" si="2"/>
        <v>536.48099999999999</v>
      </c>
      <c r="H37" s="28">
        <f>+INGENIERIA!O37</f>
        <v>0</v>
      </c>
      <c r="I37" s="29">
        <f t="shared" si="3"/>
        <v>7832.6225999999997</v>
      </c>
      <c r="J37" s="28">
        <f t="shared" si="4"/>
        <v>1253.2196160000001</v>
      </c>
      <c r="K37" s="29">
        <f t="shared" si="5"/>
        <v>9085.8422159999991</v>
      </c>
      <c r="M37" s="1" t="s">
        <v>263</v>
      </c>
    </row>
    <row r="38" spans="1:13" hidden="1">
      <c r="A38" s="2" t="s">
        <v>84</v>
      </c>
      <c r="B38" s="1" t="s">
        <v>85</v>
      </c>
      <c r="C38" s="14">
        <v>4640.66</v>
      </c>
      <c r="E38" s="28">
        <f t="shared" si="0"/>
        <v>4640.66</v>
      </c>
      <c r="F38" s="28">
        <f t="shared" si="1"/>
        <v>92.813199999999995</v>
      </c>
      <c r="G38" s="28">
        <f t="shared" si="2"/>
        <v>348.04949999999997</v>
      </c>
      <c r="H38" s="28">
        <f>+INGENIERIA!O38</f>
        <v>0</v>
      </c>
      <c r="I38" s="29">
        <f t="shared" si="3"/>
        <v>5081.5226999999995</v>
      </c>
      <c r="J38" s="28">
        <f t="shared" si="4"/>
        <v>813.04363199999989</v>
      </c>
      <c r="K38" s="29">
        <f t="shared" si="5"/>
        <v>5894.5663319999994</v>
      </c>
      <c r="M38" s="1" t="s">
        <v>263</v>
      </c>
    </row>
    <row r="39" spans="1:13" hidden="1">
      <c r="A39" s="2" t="s">
        <v>86</v>
      </c>
      <c r="B39" s="1" t="s">
        <v>87</v>
      </c>
      <c r="C39" s="14">
        <v>2338.21</v>
      </c>
      <c r="E39" s="28">
        <f t="shared" si="0"/>
        <v>2338.21</v>
      </c>
      <c r="F39" s="28">
        <f t="shared" si="1"/>
        <v>46.764200000000002</v>
      </c>
      <c r="G39" s="28">
        <f t="shared" si="2"/>
        <v>175.36574999999999</v>
      </c>
      <c r="H39" s="28">
        <f>+INGENIERIA!O39</f>
        <v>0</v>
      </c>
      <c r="I39" s="29">
        <f t="shared" si="3"/>
        <v>2560.33995</v>
      </c>
      <c r="J39" s="28">
        <f t="shared" si="4"/>
        <v>409.65439200000003</v>
      </c>
      <c r="K39" s="29">
        <f t="shared" si="5"/>
        <v>2969.994342</v>
      </c>
      <c r="M39" s="1" t="s">
        <v>263</v>
      </c>
    </row>
    <row r="40" spans="1:13">
      <c r="A40" s="2" t="s">
        <v>88</v>
      </c>
      <c r="B40" s="1" t="s">
        <v>89</v>
      </c>
      <c r="C40" s="14">
        <v>5729.61</v>
      </c>
      <c r="E40" s="28">
        <f t="shared" si="0"/>
        <v>5729.61</v>
      </c>
      <c r="F40" s="28">
        <f t="shared" si="1"/>
        <v>114.59219999999999</v>
      </c>
      <c r="G40" s="28">
        <f t="shared" si="2"/>
        <v>429.72074999999995</v>
      </c>
      <c r="H40" s="28">
        <f>+INGENIERIA!O40</f>
        <v>0</v>
      </c>
      <c r="I40" s="29">
        <f t="shared" si="3"/>
        <v>6273.9229500000001</v>
      </c>
      <c r="J40" s="28">
        <f t="shared" si="4"/>
        <v>1003.827672</v>
      </c>
      <c r="K40" s="29">
        <f t="shared" si="5"/>
        <v>7277.7506220000005</v>
      </c>
      <c r="M40" s="1" t="s">
        <v>264</v>
      </c>
    </row>
    <row r="41" spans="1:13" hidden="1">
      <c r="A41" s="2" t="s">
        <v>90</v>
      </c>
      <c r="B41" s="1" t="s">
        <v>91</v>
      </c>
      <c r="C41" s="14">
        <v>2907.29</v>
      </c>
      <c r="E41" s="28">
        <f t="shared" si="0"/>
        <v>2907.29</v>
      </c>
      <c r="F41" s="28">
        <f t="shared" si="1"/>
        <v>58.145800000000001</v>
      </c>
      <c r="G41" s="28">
        <f t="shared" si="2"/>
        <v>218.04675</v>
      </c>
      <c r="H41" s="28">
        <f>+INGENIERIA!O41</f>
        <v>0</v>
      </c>
      <c r="I41" s="29">
        <f t="shared" si="3"/>
        <v>3183.4825499999997</v>
      </c>
      <c r="J41" s="28">
        <f t="shared" si="4"/>
        <v>509.35720799999996</v>
      </c>
      <c r="K41" s="29">
        <f t="shared" si="5"/>
        <v>3692.8397579999996</v>
      </c>
      <c r="M41" s="1" t="s">
        <v>263</v>
      </c>
    </row>
    <row r="42" spans="1:13" hidden="1">
      <c r="A42" s="2" t="s">
        <v>92</v>
      </c>
      <c r="B42" s="1" t="s">
        <v>93</v>
      </c>
      <c r="C42" s="14">
        <v>1026.69</v>
      </c>
      <c r="E42" s="28">
        <f t="shared" si="0"/>
        <v>1026.69</v>
      </c>
      <c r="F42" s="28">
        <f t="shared" si="1"/>
        <v>20.533800000000003</v>
      </c>
      <c r="G42" s="28">
        <f t="shared" si="2"/>
        <v>77.001750000000001</v>
      </c>
      <c r="H42" s="28">
        <f>+INGENIERIA!O42</f>
        <v>0</v>
      </c>
      <c r="I42" s="29">
        <f t="shared" si="3"/>
        <v>1124.2255499999999</v>
      </c>
      <c r="J42" s="28">
        <f t="shared" si="4"/>
        <v>179.87608799999998</v>
      </c>
      <c r="K42" s="29">
        <f t="shared" si="5"/>
        <v>1304.1016379999999</v>
      </c>
      <c r="M42" s="1" t="s">
        <v>265</v>
      </c>
    </row>
    <row r="43" spans="1:13" hidden="1">
      <c r="A43" s="2" t="s">
        <v>94</v>
      </c>
      <c r="B43" s="1" t="s">
        <v>95</v>
      </c>
      <c r="C43" s="14">
        <v>2178.88</v>
      </c>
      <c r="E43" s="28">
        <f t="shared" si="0"/>
        <v>2178.88</v>
      </c>
      <c r="F43" s="28">
        <f t="shared" si="1"/>
        <v>43.577600000000004</v>
      </c>
      <c r="G43" s="28">
        <f t="shared" si="2"/>
        <v>163.416</v>
      </c>
      <c r="H43" s="28">
        <f>+INGENIERIA!O43</f>
        <v>0</v>
      </c>
      <c r="I43" s="29">
        <f t="shared" si="3"/>
        <v>2385.8736000000004</v>
      </c>
      <c r="J43" s="28">
        <f t="shared" si="4"/>
        <v>381.73977600000006</v>
      </c>
      <c r="K43" s="29">
        <f t="shared" si="5"/>
        <v>2767.6133760000002</v>
      </c>
      <c r="M43" s="1" t="s">
        <v>263</v>
      </c>
    </row>
    <row r="44" spans="1:13" hidden="1">
      <c r="A44" s="2" t="s">
        <v>96</v>
      </c>
      <c r="B44" s="1" t="s">
        <v>97</v>
      </c>
      <c r="C44" s="14">
        <v>8062.54</v>
      </c>
      <c r="E44" s="28">
        <f t="shared" si="0"/>
        <v>8062.54</v>
      </c>
      <c r="F44" s="28">
        <f t="shared" si="1"/>
        <v>161.2508</v>
      </c>
      <c r="G44" s="28">
        <f t="shared" si="2"/>
        <v>604.69049999999993</v>
      </c>
      <c r="H44" s="28">
        <f>+INGENIERIA!O44</f>
        <v>0</v>
      </c>
      <c r="I44" s="29">
        <f t="shared" si="3"/>
        <v>8828.4813000000013</v>
      </c>
      <c r="J44" s="28">
        <f t="shared" si="4"/>
        <v>1412.5570080000002</v>
      </c>
      <c r="K44" s="29">
        <f t="shared" si="5"/>
        <v>10241.038308000001</v>
      </c>
      <c r="M44" s="1" t="s">
        <v>265</v>
      </c>
    </row>
    <row r="45" spans="1:13" hidden="1">
      <c r="A45" s="2" t="s">
        <v>98</v>
      </c>
      <c r="B45" s="1" t="s">
        <v>99</v>
      </c>
      <c r="C45" s="14">
        <v>1696.13</v>
      </c>
      <c r="E45" s="28">
        <f t="shared" si="0"/>
        <v>1696.13</v>
      </c>
      <c r="F45" s="28">
        <f t="shared" si="1"/>
        <v>33.922600000000003</v>
      </c>
      <c r="G45" s="28">
        <f t="shared" si="2"/>
        <v>127.20975</v>
      </c>
      <c r="H45" s="28">
        <f>+INGENIERIA!O45</f>
        <v>0</v>
      </c>
      <c r="I45" s="29">
        <f t="shared" si="3"/>
        <v>1857.2623500000002</v>
      </c>
      <c r="J45" s="28">
        <f t="shared" si="4"/>
        <v>297.16197600000004</v>
      </c>
      <c r="K45" s="29">
        <f t="shared" si="5"/>
        <v>2154.4243260000003</v>
      </c>
      <c r="M45" s="1" t="s">
        <v>266</v>
      </c>
    </row>
    <row r="46" spans="1:13" hidden="1">
      <c r="A46" s="2" t="s">
        <v>100</v>
      </c>
      <c r="B46" s="1" t="s">
        <v>101</v>
      </c>
      <c r="C46" s="14">
        <v>1026.69</v>
      </c>
      <c r="E46" s="28">
        <f t="shared" si="0"/>
        <v>1026.69</v>
      </c>
      <c r="F46" s="28">
        <f t="shared" si="1"/>
        <v>20.533800000000003</v>
      </c>
      <c r="G46" s="28">
        <f t="shared" si="2"/>
        <v>77.001750000000001</v>
      </c>
      <c r="H46" s="28">
        <f>+INGENIERIA!O46</f>
        <v>0</v>
      </c>
      <c r="I46" s="29">
        <f t="shared" si="3"/>
        <v>1124.2255499999999</v>
      </c>
      <c r="J46" s="28">
        <f t="shared" si="4"/>
        <v>179.87608799999998</v>
      </c>
      <c r="K46" s="29">
        <f t="shared" si="5"/>
        <v>1304.1016379999999</v>
      </c>
      <c r="M46" s="1" t="s">
        <v>263</v>
      </c>
    </row>
    <row r="47" spans="1:13" hidden="1">
      <c r="A47" s="2" t="s">
        <v>102</v>
      </c>
      <c r="B47" s="1" t="s">
        <v>103</v>
      </c>
      <c r="C47" s="14">
        <v>18653</v>
      </c>
      <c r="E47" s="28">
        <f t="shared" si="0"/>
        <v>18653</v>
      </c>
      <c r="F47" s="28">
        <f t="shared" si="1"/>
        <v>373.06</v>
      </c>
      <c r="G47" s="28">
        <f t="shared" si="2"/>
        <v>1398.9749999999999</v>
      </c>
      <c r="H47" s="28">
        <f>+INGENIERIA!O47</f>
        <v>0</v>
      </c>
      <c r="I47" s="29">
        <f t="shared" si="3"/>
        <v>20425.035</v>
      </c>
      <c r="J47" s="28">
        <f t="shared" si="4"/>
        <v>3268.0056</v>
      </c>
      <c r="K47" s="29">
        <f t="shared" si="5"/>
        <v>23693.0406</v>
      </c>
      <c r="M47" s="1" t="s">
        <v>263</v>
      </c>
    </row>
    <row r="48" spans="1:13" hidden="1">
      <c r="A48" s="2" t="s">
        <v>104</v>
      </c>
      <c r="B48" s="1" t="s">
        <v>105</v>
      </c>
      <c r="C48" s="14">
        <v>3250.31</v>
      </c>
      <c r="E48" s="28">
        <f t="shared" si="0"/>
        <v>3250.31</v>
      </c>
      <c r="F48" s="28">
        <f t="shared" si="1"/>
        <v>65.006200000000007</v>
      </c>
      <c r="G48" s="28">
        <f t="shared" si="2"/>
        <v>243.77324999999999</v>
      </c>
      <c r="H48" s="28">
        <f>+INGENIERIA!O48</f>
        <v>0</v>
      </c>
      <c r="I48" s="29">
        <f t="shared" si="3"/>
        <v>3559.0894499999999</v>
      </c>
      <c r="J48" s="28">
        <f t="shared" si="4"/>
        <v>569.45431199999996</v>
      </c>
      <c r="K48" s="29">
        <f t="shared" si="5"/>
        <v>4128.5437620000002</v>
      </c>
      <c r="M48" s="1" t="s">
        <v>263</v>
      </c>
    </row>
    <row r="49" spans="1:13" hidden="1">
      <c r="A49" s="2" t="s">
        <v>106</v>
      </c>
      <c r="B49" s="1" t="s">
        <v>107</v>
      </c>
      <c r="C49" s="14">
        <v>7868.69</v>
      </c>
      <c r="E49" s="28">
        <f t="shared" si="0"/>
        <v>7868.69</v>
      </c>
      <c r="F49" s="28">
        <f t="shared" si="1"/>
        <v>157.37379999999999</v>
      </c>
      <c r="G49" s="28">
        <f t="shared" si="2"/>
        <v>590.15174999999999</v>
      </c>
      <c r="H49" s="28">
        <f>+INGENIERIA!O49</f>
        <v>0</v>
      </c>
      <c r="I49" s="29">
        <f t="shared" si="3"/>
        <v>8616.2155500000008</v>
      </c>
      <c r="J49" s="28">
        <f t="shared" si="4"/>
        <v>1378.5944880000002</v>
      </c>
      <c r="K49" s="29">
        <f t="shared" si="5"/>
        <v>9994.8100380000014</v>
      </c>
      <c r="M49" s="1" t="s">
        <v>263</v>
      </c>
    </row>
    <row r="50" spans="1:13" hidden="1">
      <c r="A50" s="2" t="s">
        <v>108</v>
      </c>
      <c r="B50" s="1" t="s">
        <v>109</v>
      </c>
      <c r="C50" s="14">
        <v>4374.8</v>
      </c>
      <c r="E50" s="28">
        <f t="shared" si="0"/>
        <v>4374.8</v>
      </c>
      <c r="F50" s="28">
        <f t="shared" si="1"/>
        <v>87.496000000000009</v>
      </c>
      <c r="G50" s="28">
        <f t="shared" si="2"/>
        <v>328.11</v>
      </c>
      <c r="H50" s="28">
        <f>+INGENIERIA!O50</f>
        <v>0</v>
      </c>
      <c r="I50" s="29">
        <f t="shared" si="3"/>
        <v>4790.4059999999999</v>
      </c>
      <c r="J50" s="28">
        <f t="shared" si="4"/>
        <v>766.46496000000002</v>
      </c>
      <c r="K50" s="29">
        <f t="shared" si="5"/>
        <v>5556.8709600000002</v>
      </c>
      <c r="M50" s="1" t="s">
        <v>263</v>
      </c>
    </row>
    <row r="51" spans="1:13" hidden="1">
      <c r="A51" s="2" t="s">
        <v>110</v>
      </c>
      <c r="B51" s="1" t="s">
        <v>111</v>
      </c>
      <c r="C51" s="14">
        <v>3844.99</v>
      </c>
      <c r="E51" s="28">
        <f t="shared" si="0"/>
        <v>3844.99</v>
      </c>
      <c r="F51" s="28">
        <f t="shared" si="1"/>
        <v>76.899799999999999</v>
      </c>
      <c r="G51" s="28">
        <f t="shared" si="2"/>
        <v>288.37424999999996</v>
      </c>
      <c r="H51" s="28">
        <f>+INGENIERIA!O51</f>
        <v>0</v>
      </c>
      <c r="I51" s="29">
        <f t="shared" si="3"/>
        <v>4210.2640499999998</v>
      </c>
      <c r="J51" s="28">
        <f t="shared" si="4"/>
        <v>673.642248</v>
      </c>
      <c r="K51" s="29">
        <f t="shared" si="5"/>
        <v>4883.9062979999999</v>
      </c>
      <c r="M51" s="1" t="s">
        <v>265</v>
      </c>
    </row>
    <row r="52" spans="1:13" hidden="1">
      <c r="A52" s="2" t="s">
        <v>112</v>
      </c>
      <c r="B52" s="1" t="s">
        <v>113</v>
      </c>
      <c r="C52" s="14">
        <v>293.14</v>
      </c>
      <c r="E52" s="28">
        <f t="shared" si="0"/>
        <v>293.14</v>
      </c>
      <c r="F52" s="28">
        <f t="shared" si="1"/>
        <v>5.8628</v>
      </c>
      <c r="G52" s="28">
        <f t="shared" si="2"/>
        <v>21.985499999999998</v>
      </c>
      <c r="H52" s="28">
        <f>+INGENIERIA!O52</f>
        <v>0</v>
      </c>
      <c r="I52" s="29">
        <f t="shared" si="3"/>
        <v>320.98829999999998</v>
      </c>
      <c r="J52" s="28">
        <f t="shared" si="4"/>
        <v>51.358128000000001</v>
      </c>
      <c r="K52" s="29">
        <f t="shared" si="5"/>
        <v>372.346428</v>
      </c>
      <c r="M52" s="1" t="s">
        <v>263</v>
      </c>
    </row>
    <row r="53" spans="1:13" hidden="1">
      <c r="A53" s="2" t="s">
        <v>114</v>
      </c>
      <c r="B53" s="1" t="s">
        <v>115</v>
      </c>
      <c r="C53" s="14">
        <v>1949.69</v>
      </c>
      <c r="E53" s="28">
        <f t="shared" si="0"/>
        <v>1949.69</v>
      </c>
      <c r="F53" s="28">
        <f t="shared" si="1"/>
        <v>38.9938</v>
      </c>
      <c r="G53" s="28">
        <f t="shared" si="2"/>
        <v>146.22675000000001</v>
      </c>
      <c r="H53" s="28">
        <f>+INGENIERIA!O53</f>
        <v>0</v>
      </c>
      <c r="I53" s="29">
        <f t="shared" si="3"/>
        <v>2134.9105500000001</v>
      </c>
      <c r="J53" s="28">
        <f t="shared" si="4"/>
        <v>341.585688</v>
      </c>
      <c r="K53" s="29">
        <f t="shared" si="5"/>
        <v>2476.4962380000002</v>
      </c>
      <c r="M53" s="1" t="s">
        <v>266</v>
      </c>
    </row>
    <row r="54" spans="1:13" hidden="1">
      <c r="A54" s="2" t="s">
        <v>116</v>
      </c>
      <c r="B54" s="1" t="s">
        <v>117</v>
      </c>
      <c r="C54" s="14">
        <v>16549.39</v>
      </c>
      <c r="E54" s="28">
        <f t="shared" si="0"/>
        <v>16549.39</v>
      </c>
      <c r="F54" s="28">
        <f t="shared" si="1"/>
        <v>330.98779999999999</v>
      </c>
      <c r="G54" s="28">
        <f t="shared" si="2"/>
        <v>1241.20425</v>
      </c>
      <c r="H54" s="28">
        <f>+INGENIERIA!O54</f>
        <v>0</v>
      </c>
      <c r="I54" s="29">
        <f t="shared" si="3"/>
        <v>18121.582049999997</v>
      </c>
      <c r="J54" s="28">
        <f t="shared" si="4"/>
        <v>2899.4531279999997</v>
      </c>
      <c r="K54" s="29">
        <f t="shared" si="5"/>
        <v>21021.035177999998</v>
      </c>
      <c r="M54" s="1" t="s">
        <v>263</v>
      </c>
    </row>
    <row r="55" spans="1:13">
      <c r="A55" s="2" t="s">
        <v>118</v>
      </c>
      <c r="B55" s="1" t="s">
        <v>119</v>
      </c>
      <c r="C55" s="14">
        <v>2712.92</v>
      </c>
      <c r="E55" s="28">
        <f t="shared" si="0"/>
        <v>2712.92</v>
      </c>
      <c r="F55" s="28">
        <f t="shared" si="1"/>
        <v>54.258400000000002</v>
      </c>
      <c r="G55" s="28">
        <f t="shared" si="2"/>
        <v>203.46899999999999</v>
      </c>
      <c r="H55" s="28">
        <f>+INGENIERIA!O55</f>
        <v>0</v>
      </c>
      <c r="I55" s="29">
        <f t="shared" si="3"/>
        <v>2970.6474000000003</v>
      </c>
      <c r="J55" s="28">
        <f t="shared" si="4"/>
        <v>475.30358400000006</v>
      </c>
      <c r="K55" s="29">
        <f t="shared" si="5"/>
        <v>3445.9509840000005</v>
      </c>
      <c r="M55" s="1" t="s">
        <v>264</v>
      </c>
    </row>
    <row r="56" spans="1:13" hidden="1">
      <c r="A56" s="2" t="s">
        <v>120</v>
      </c>
      <c r="B56" s="1" t="s">
        <v>121</v>
      </c>
      <c r="C56" s="14">
        <v>1025.99</v>
      </c>
      <c r="E56" s="28">
        <f t="shared" si="0"/>
        <v>1025.99</v>
      </c>
      <c r="F56" s="28">
        <f t="shared" si="1"/>
        <v>20.5198</v>
      </c>
      <c r="G56" s="28">
        <f t="shared" si="2"/>
        <v>76.949249999999992</v>
      </c>
      <c r="H56" s="28">
        <f>+INGENIERIA!O56</f>
        <v>0</v>
      </c>
      <c r="I56" s="29">
        <f t="shared" si="3"/>
        <v>1123.4590499999999</v>
      </c>
      <c r="J56" s="28">
        <f t="shared" si="4"/>
        <v>179.75344799999999</v>
      </c>
      <c r="K56" s="29">
        <f t="shared" si="5"/>
        <v>1303.2124979999999</v>
      </c>
      <c r="M56" s="1" t="s">
        <v>265</v>
      </c>
    </row>
    <row r="57" spans="1:13" hidden="1">
      <c r="A57" s="2" t="s">
        <v>122</v>
      </c>
      <c r="B57" s="1" t="s">
        <v>123</v>
      </c>
      <c r="C57" s="14">
        <v>5519.91</v>
      </c>
      <c r="E57" s="28">
        <f t="shared" si="0"/>
        <v>5519.91</v>
      </c>
      <c r="F57" s="28">
        <f t="shared" si="1"/>
        <v>110.3982</v>
      </c>
      <c r="G57" s="28">
        <f t="shared" si="2"/>
        <v>413.99324999999999</v>
      </c>
      <c r="H57" s="28">
        <f>+INGENIERIA!O57</f>
        <v>0</v>
      </c>
      <c r="I57" s="29">
        <f t="shared" si="3"/>
        <v>6044.301449999999</v>
      </c>
      <c r="J57" s="28">
        <f t="shared" si="4"/>
        <v>967.08823199999983</v>
      </c>
      <c r="K57" s="29">
        <f t="shared" si="5"/>
        <v>7011.3896819999991</v>
      </c>
      <c r="M57" s="1" t="s">
        <v>263</v>
      </c>
    </row>
    <row r="58" spans="1:13" hidden="1">
      <c r="A58" s="2" t="s">
        <v>124</v>
      </c>
      <c r="B58" s="1" t="s">
        <v>125</v>
      </c>
      <c r="C58" s="14">
        <v>7045.58</v>
      </c>
      <c r="E58" s="28">
        <f t="shared" si="0"/>
        <v>7045.58</v>
      </c>
      <c r="F58" s="28">
        <f t="shared" si="1"/>
        <v>140.91159999999999</v>
      </c>
      <c r="G58" s="28">
        <f t="shared" si="2"/>
        <v>528.41849999999999</v>
      </c>
      <c r="H58" s="28">
        <f>+INGENIERIA!O58</f>
        <v>0</v>
      </c>
      <c r="I58" s="29">
        <f t="shared" si="3"/>
        <v>7714.9101000000001</v>
      </c>
      <c r="J58" s="28">
        <f t="shared" si="4"/>
        <v>1234.385616</v>
      </c>
      <c r="K58" s="29">
        <f t="shared" si="5"/>
        <v>8949.2957160000005</v>
      </c>
      <c r="M58" s="1" t="s">
        <v>263</v>
      </c>
    </row>
    <row r="59" spans="1:13" hidden="1">
      <c r="A59" s="2" t="s">
        <v>126</v>
      </c>
      <c r="B59" s="1" t="s">
        <v>127</v>
      </c>
      <c r="C59" s="14">
        <v>16439.439999999999</v>
      </c>
      <c r="E59" s="28">
        <f t="shared" si="0"/>
        <v>16439.439999999999</v>
      </c>
      <c r="F59" s="28">
        <f t="shared" si="1"/>
        <v>328.78879999999998</v>
      </c>
      <c r="G59" s="28">
        <f t="shared" si="2"/>
        <v>1232.9579999999999</v>
      </c>
      <c r="H59" s="28">
        <f>+INGENIERIA!O59</f>
        <v>0</v>
      </c>
      <c r="I59" s="29">
        <f t="shared" si="3"/>
        <v>18001.186799999996</v>
      </c>
      <c r="J59" s="28">
        <f t="shared" si="4"/>
        <v>2880.1898879999994</v>
      </c>
      <c r="K59" s="29">
        <f t="shared" si="5"/>
        <v>20881.376687999997</v>
      </c>
      <c r="M59" s="1" t="s">
        <v>263</v>
      </c>
    </row>
    <row r="60" spans="1:13">
      <c r="A60" s="2" t="s">
        <v>128</v>
      </c>
      <c r="B60" s="1" t="s">
        <v>129</v>
      </c>
      <c r="C60" s="14">
        <v>2129.41</v>
      </c>
      <c r="E60" s="28">
        <f t="shared" si="0"/>
        <v>2129.41</v>
      </c>
      <c r="F60" s="28">
        <f t="shared" si="1"/>
        <v>42.588200000000001</v>
      </c>
      <c r="G60" s="28">
        <f t="shared" si="2"/>
        <v>159.70574999999999</v>
      </c>
      <c r="H60" s="28">
        <f>+INGENIERIA!O60</f>
        <v>0</v>
      </c>
      <c r="I60" s="29">
        <f t="shared" si="3"/>
        <v>2331.7039500000001</v>
      </c>
      <c r="J60" s="28">
        <f t="shared" si="4"/>
        <v>373.072632</v>
      </c>
      <c r="K60" s="29">
        <f t="shared" si="5"/>
        <v>2704.776582</v>
      </c>
      <c r="M60" s="1" t="s">
        <v>264</v>
      </c>
    </row>
    <row r="61" spans="1:13">
      <c r="A61" s="2" t="s">
        <v>130</v>
      </c>
      <c r="B61" s="1" t="s">
        <v>131</v>
      </c>
      <c r="C61" s="14">
        <v>2754.37</v>
      </c>
      <c r="E61" s="28">
        <f t="shared" si="0"/>
        <v>2754.37</v>
      </c>
      <c r="F61" s="28">
        <f t="shared" si="1"/>
        <v>55.087400000000002</v>
      </c>
      <c r="G61" s="28">
        <f t="shared" si="2"/>
        <v>206.57774999999998</v>
      </c>
      <c r="H61" s="28">
        <f>+INGENIERIA!O61</f>
        <v>0</v>
      </c>
      <c r="I61" s="29">
        <f t="shared" si="3"/>
        <v>3016.0351499999997</v>
      </c>
      <c r="J61" s="28">
        <f t="shared" si="4"/>
        <v>482.56562399999996</v>
      </c>
      <c r="K61" s="29">
        <f t="shared" si="5"/>
        <v>3498.6007739999995</v>
      </c>
      <c r="M61" s="1" t="s">
        <v>264</v>
      </c>
    </row>
    <row r="62" spans="1:13">
      <c r="A62" s="2" t="s">
        <v>132</v>
      </c>
      <c r="B62" s="1" t="s">
        <v>133</v>
      </c>
      <c r="C62" s="14">
        <v>2158.64</v>
      </c>
      <c r="E62" s="28">
        <f t="shared" si="0"/>
        <v>2158.64</v>
      </c>
      <c r="F62" s="28">
        <f t="shared" si="1"/>
        <v>43.172799999999995</v>
      </c>
      <c r="G62" s="28">
        <f t="shared" si="2"/>
        <v>161.898</v>
      </c>
      <c r="H62" s="28">
        <f>+INGENIERIA!O62</f>
        <v>0</v>
      </c>
      <c r="I62" s="29">
        <f t="shared" si="3"/>
        <v>2363.7107999999998</v>
      </c>
      <c r="J62" s="28">
        <f t="shared" si="4"/>
        <v>378.19372799999996</v>
      </c>
      <c r="K62" s="29">
        <f t="shared" si="5"/>
        <v>2741.904528</v>
      </c>
      <c r="M62" s="1" t="s">
        <v>264</v>
      </c>
    </row>
    <row r="63" spans="1:13" hidden="1">
      <c r="A63" s="2" t="s">
        <v>134</v>
      </c>
      <c r="B63" s="1" t="s">
        <v>135</v>
      </c>
      <c r="C63" s="14">
        <v>14312.4</v>
      </c>
      <c r="E63" s="28">
        <f t="shared" si="0"/>
        <v>14312.4</v>
      </c>
      <c r="F63" s="28">
        <f t="shared" si="1"/>
        <v>286.24799999999999</v>
      </c>
      <c r="G63" s="28">
        <f t="shared" si="2"/>
        <v>1073.4299999999998</v>
      </c>
      <c r="H63" s="28">
        <f>+INGENIERIA!O63</f>
        <v>0</v>
      </c>
      <c r="I63" s="29">
        <f t="shared" si="3"/>
        <v>15672.078</v>
      </c>
      <c r="J63" s="28">
        <f t="shared" si="4"/>
        <v>2507.5324799999999</v>
      </c>
      <c r="K63" s="29">
        <f t="shared" si="5"/>
        <v>18179.610479999999</v>
      </c>
      <c r="M63" s="1" t="s">
        <v>263</v>
      </c>
    </row>
    <row r="64" spans="1:13">
      <c r="A64" s="2" t="s">
        <v>136</v>
      </c>
      <c r="B64" s="1" t="s">
        <v>137</v>
      </c>
      <c r="C64" s="14">
        <v>4868.8599999999997</v>
      </c>
      <c r="E64" s="28">
        <f t="shared" si="0"/>
        <v>4868.8599999999997</v>
      </c>
      <c r="F64" s="28">
        <f t="shared" si="1"/>
        <v>97.377200000000002</v>
      </c>
      <c r="G64" s="28">
        <f t="shared" si="2"/>
        <v>365.16449999999998</v>
      </c>
      <c r="H64" s="28">
        <f>+INGENIERIA!O64</f>
        <v>0</v>
      </c>
      <c r="I64" s="29">
        <f t="shared" si="3"/>
        <v>5331.4016999999994</v>
      </c>
      <c r="J64" s="28">
        <f t="shared" si="4"/>
        <v>853.02427199999988</v>
      </c>
      <c r="K64" s="29">
        <f t="shared" si="5"/>
        <v>6184.4259719999991</v>
      </c>
      <c r="M64" s="1" t="s">
        <v>264</v>
      </c>
    </row>
    <row r="65" spans="1:13" hidden="1">
      <c r="A65" s="2" t="s">
        <v>138</v>
      </c>
      <c r="B65" s="1" t="s">
        <v>139</v>
      </c>
      <c r="C65" s="14">
        <v>1918.69</v>
      </c>
      <c r="E65" s="28">
        <f t="shared" si="0"/>
        <v>1918.69</v>
      </c>
      <c r="F65" s="28">
        <f t="shared" si="1"/>
        <v>38.373800000000003</v>
      </c>
      <c r="G65" s="28">
        <f t="shared" si="2"/>
        <v>143.90174999999999</v>
      </c>
      <c r="H65" s="28">
        <f>+INGENIERIA!O65</f>
        <v>0</v>
      </c>
      <c r="I65" s="29">
        <f t="shared" si="3"/>
        <v>2100.9655499999999</v>
      </c>
      <c r="J65" s="28">
        <f t="shared" si="4"/>
        <v>336.15448800000001</v>
      </c>
      <c r="K65" s="29">
        <f t="shared" si="5"/>
        <v>2437.120038</v>
      </c>
      <c r="M65" s="1" t="s">
        <v>266</v>
      </c>
    </row>
    <row r="66" spans="1:13" hidden="1">
      <c r="A66" s="2" t="s">
        <v>140</v>
      </c>
      <c r="B66" s="1" t="s">
        <v>141</v>
      </c>
      <c r="C66" s="14">
        <v>8496.16</v>
      </c>
      <c r="E66" s="28">
        <f t="shared" si="0"/>
        <v>8496.16</v>
      </c>
      <c r="F66" s="28">
        <f t="shared" si="1"/>
        <v>169.92320000000001</v>
      </c>
      <c r="G66" s="28">
        <f t="shared" si="2"/>
        <v>637.21199999999999</v>
      </c>
      <c r="H66" s="28">
        <f>+INGENIERIA!O66</f>
        <v>0</v>
      </c>
      <c r="I66" s="29">
        <f t="shared" si="3"/>
        <v>9303.2951999999987</v>
      </c>
      <c r="J66" s="28">
        <f t="shared" si="4"/>
        <v>1488.5272319999999</v>
      </c>
      <c r="K66" s="29">
        <f t="shared" si="5"/>
        <v>10791.822431999999</v>
      </c>
      <c r="M66" s="1" t="s">
        <v>263</v>
      </c>
    </row>
    <row r="67" spans="1:13">
      <c r="A67" s="2" t="s">
        <v>142</v>
      </c>
      <c r="B67" s="1" t="s">
        <v>143</v>
      </c>
      <c r="C67" s="14">
        <v>2013.31</v>
      </c>
      <c r="E67" s="28">
        <f t="shared" si="0"/>
        <v>2013.31</v>
      </c>
      <c r="F67" s="28">
        <f t="shared" si="1"/>
        <v>40.266199999999998</v>
      </c>
      <c r="G67" s="28">
        <f t="shared" si="2"/>
        <v>150.99824999999998</v>
      </c>
      <c r="H67" s="28">
        <f>+INGENIERIA!O67</f>
        <v>0</v>
      </c>
      <c r="I67" s="29">
        <f t="shared" si="3"/>
        <v>2204.5744500000001</v>
      </c>
      <c r="J67" s="28">
        <f t="shared" si="4"/>
        <v>352.73191200000002</v>
      </c>
      <c r="K67" s="29">
        <f t="shared" si="5"/>
        <v>2557.3063620000003</v>
      </c>
      <c r="M67" s="1" t="s">
        <v>264</v>
      </c>
    </row>
    <row r="68" spans="1:13" hidden="1">
      <c r="A68" s="2" t="s">
        <v>144</v>
      </c>
      <c r="B68" s="1" t="s">
        <v>145</v>
      </c>
      <c r="C68" s="14">
        <v>6841.82</v>
      </c>
      <c r="E68" s="28">
        <f t="shared" si="0"/>
        <v>6841.82</v>
      </c>
      <c r="F68" s="28">
        <f t="shared" si="1"/>
        <v>136.8364</v>
      </c>
      <c r="G68" s="28">
        <f t="shared" si="2"/>
        <v>513.13649999999996</v>
      </c>
      <c r="H68" s="28">
        <f>+INGENIERIA!O68</f>
        <v>0</v>
      </c>
      <c r="I68" s="29">
        <f t="shared" si="3"/>
        <v>7491.7928999999995</v>
      </c>
      <c r="J68" s="28">
        <f t="shared" si="4"/>
        <v>1198.686864</v>
      </c>
      <c r="K68" s="29">
        <f t="shared" si="5"/>
        <v>8690.4797639999997</v>
      </c>
      <c r="M68" s="1" t="s">
        <v>263</v>
      </c>
    </row>
    <row r="69" spans="1:13" hidden="1">
      <c r="A69" s="2" t="s">
        <v>146</v>
      </c>
      <c r="B69" s="1" t="s">
        <v>147</v>
      </c>
      <c r="C69" s="14">
        <v>5061.18</v>
      </c>
      <c r="E69" s="28">
        <f t="shared" si="0"/>
        <v>5061.18</v>
      </c>
      <c r="F69" s="28">
        <f t="shared" si="1"/>
        <v>101.2236</v>
      </c>
      <c r="G69" s="28">
        <f t="shared" si="2"/>
        <v>379.58850000000001</v>
      </c>
      <c r="H69" s="28">
        <f>+INGENIERIA!O69</f>
        <v>0</v>
      </c>
      <c r="I69" s="29">
        <f t="shared" si="3"/>
        <v>5541.9921000000004</v>
      </c>
      <c r="J69" s="28">
        <f t="shared" si="4"/>
        <v>886.71873600000004</v>
      </c>
      <c r="K69" s="29">
        <f t="shared" si="5"/>
        <v>6428.7108360000002</v>
      </c>
      <c r="M69" s="1" t="s">
        <v>265</v>
      </c>
    </row>
    <row r="70" spans="1:13" hidden="1">
      <c r="A70" s="2" t="s">
        <v>148</v>
      </c>
      <c r="B70" s="1" t="s">
        <v>149</v>
      </c>
      <c r="C70" s="14">
        <v>1026.69</v>
      </c>
      <c r="E70" s="28">
        <f t="shared" si="0"/>
        <v>1026.69</v>
      </c>
      <c r="F70" s="28">
        <f t="shared" si="1"/>
        <v>20.533800000000003</v>
      </c>
      <c r="G70" s="28">
        <f t="shared" si="2"/>
        <v>77.001750000000001</v>
      </c>
      <c r="H70" s="28">
        <f>+INGENIERIA!O70</f>
        <v>0</v>
      </c>
      <c r="I70" s="29">
        <f t="shared" si="3"/>
        <v>1124.2255499999999</v>
      </c>
      <c r="J70" s="28">
        <f t="shared" si="4"/>
        <v>179.87608799999998</v>
      </c>
      <c r="K70" s="29">
        <f t="shared" si="5"/>
        <v>1304.1016379999999</v>
      </c>
      <c r="M70" s="1" t="s">
        <v>263</v>
      </c>
    </row>
    <row r="71" spans="1:13">
      <c r="A71" s="2" t="s">
        <v>150</v>
      </c>
      <c r="B71" s="1" t="s">
        <v>151</v>
      </c>
      <c r="C71" s="14">
        <v>2583.31</v>
      </c>
      <c r="E71" s="28">
        <f t="shared" si="0"/>
        <v>2583.31</v>
      </c>
      <c r="F71" s="28">
        <f t="shared" si="1"/>
        <v>51.666200000000003</v>
      </c>
      <c r="G71" s="28">
        <f t="shared" si="2"/>
        <v>193.74824999999998</v>
      </c>
      <c r="H71" s="28">
        <f>+INGENIERIA!O71</f>
        <v>0</v>
      </c>
      <c r="I71" s="29">
        <f t="shared" si="3"/>
        <v>2828.7244500000002</v>
      </c>
      <c r="J71" s="28">
        <f t="shared" si="4"/>
        <v>452.59591200000006</v>
      </c>
      <c r="K71" s="29">
        <f t="shared" si="5"/>
        <v>3281.3203620000004</v>
      </c>
      <c r="M71" s="1" t="s">
        <v>264</v>
      </c>
    </row>
    <row r="72" spans="1:13">
      <c r="A72" s="2" t="s">
        <v>152</v>
      </c>
      <c r="B72" s="1" t="s">
        <v>153</v>
      </c>
      <c r="C72" s="14">
        <v>3213.33</v>
      </c>
      <c r="E72" s="28">
        <f t="shared" si="0"/>
        <v>3213.33</v>
      </c>
      <c r="F72" s="28">
        <f t="shared" si="1"/>
        <v>64.266599999999997</v>
      </c>
      <c r="G72" s="28">
        <f t="shared" si="2"/>
        <v>240.99974999999998</v>
      </c>
      <c r="H72" s="28">
        <f>+INGENIERIA!O72</f>
        <v>0</v>
      </c>
      <c r="I72" s="29">
        <f t="shared" si="3"/>
        <v>3518.5963499999998</v>
      </c>
      <c r="J72" s="28">
        <f t="shared" si="4"/>
        <v>562.975416</v>
      </c>
      <c r="K72" s="29">
        <f t="shared" si="5"/>
        <v>4081.571766</v>
      </c>
      <c r="M72" s="1" t="s">
        <v>264</v>
      </c>
    </row>
    <row r="73" spans="1:13" hidden="1">
      <c r="A73" s="2" t="s">
        <v>154</v>
      </c>
      <c r="B73" s="1" t="s">
        <v>155</v>
      </c>
      <c r="C73" s="14">
        <v>2192.71</v>
      </c>
      <c r="E73" s="28">
        <f t="shared" si="0"/>
        <v>2192.71</v>
      </c>
      <c r="F73" s="28">
        <f t="shared" si="1"/>
        <v>43.854199999999999</v>
      </c>
      <c r="G73" s="28">
        <f t="shared" si="2"/>
        <v>164.45325</v>
      </c>
      <c r="H73" s="28">
        <f>+INGENIERIA!O73</f>
        <v>0</v>
      </c>
      <c r="I73" s="29">
        <f t="shared" si="3"/>
        <v>2401.0174500000003</v>
      </c>
      <c r="J73" s="28">
        <f t="shared" si="4"/>
        <v>384.16279200000008</v>
      </c>
      <c r="K73" s="29">
        <f t="shared" si="5"/>
        <v>2785.1802420000004</v>
      </c>
      <c r="M73" s="1" t="s">
        <v>263</v>
      </c>
    </row>
    <row r="74" spans="1:13" s="7" customFormat="1" hidden="1">
      <c r="A74" s="17" t="s">
        <v>156</v>
      </c>
      <c r="C74" s="7" t="s">
        <v>157</v>
      </c>
    </row>
    <row r="75" spans="1:13" hidden="1">
      <c r="C75" s="19">
        <v>335104.93</v>
      </c>
      <c r="E75" s="19">
        <f>SUM(E12:E74)</f>
        <v>335104.93</v>
      </c>
      <c r="F75" s="19">
        <f t="shared" ref="F75:K75" si="6">SUM(F12:F74)</f>
        <v>6702.0986000000012</v>
      </c>
      <c r="G75" s="19">
        <f t="shared" si="6"/>
        <v>25132.869750000005</v>
      </c>
      <c r="H75" s="19">
        <f t="shared" si="6"/>
        <v>0</v>
      </c>
      <c r="I75" s="19">
        <f t="shared" si="6"/>
        <v>366939.89834999992</v>
      </c>
      <c r="J75" s="19">
        <f t="shared" si="6"/>
        <v>58710.383736000018</v>
      </c>
      <c r="K75" s="19">
        <f t="shared" si="6"/>
        <v>425650.28208599985</v>
      </c>
    </row>
    <row r="77" spans="1:13">
      <c r="A77" s="12" t="s">
        <v>158</v>
      </c>
    </row>
    <row r="78" spans="1:13">
      <c r="A78" s="2" t="s">
        <v>159</v>
      </c>
      <c r="B78" s="1" t="s">
        <v>160</v>
      </c>
      <c r="C78" s="14">
        <v>3183.06</v>
      </c>
      <c r="E78" s="28">
        <f>C78</f>
        <v>3183.06</v>
      </c>
      <c r="F78" s="28">
        <f>+E78*2%</f>
        <v>63.661200000000001</v>
      </c>
      <c r="G78" s="28">
        <f>+E78*7.5%</f>
        <v>238.72949999999997</v>
      </c>
      <c r="H78" s="28">
        <f>+INGENIERIA!O78</f>
        <v>155.97</v>
      </c>
      <c r="I78" s="28">
        <f>SUM(E78:H78)</f>
        <v>3641.4206999999997</v>
      </c>
      <c r="J78" s="28">
        <f>+I78*16%</f>
        <v>582.62731199999996</v>
      </c>
      <c r="K78" s="28">
        <f>+I78+J78</f>
        <v>4224.0480119999993</v>
      </c>
    </row>
    <row r="79" spans="1:13">
      <c r="A79" s="2" t="s">
        <v>161</v>
      </c>
      <c r="B79" s="1" t="s">
        <v>162</v>
      </c>
      <c r="C79" s="14">
        <v>5417.65</v>
      </c>
      <c r="E79" s="28">
        <f t="shared" ref="E79:E117" si="7">C79</f>
        <v>5417.65</v>
      </c>
      <c r="F79" s="28">
        <f t="shared" ref="F79:F117" si="8">+E79*2%</f>
        <v>108.35299999999999</v>
      </c>
      <c r="G79" s="28">
        <f t="shared" ref="G79:G117" si="9">+E79*7.5%</f>
        <v>406.32374999999996</v>
      </c>
      <c r="H79" s="28">
        <f>+INGENIERIA!O79</f>
        <v>265.45999999999998</v>
      </c>
      <c r="I79" s="28">
        <f t="shared" ref="I79:I117" si="10">SUM(E79:H79)</f>
        <v>6197.7867499999993</v>
      </c>
      <c r="J79" s="28">
        <f t="shared" ref="J79:J117" si="11">+I79*16%</f>
        <v>991.64587999999992</v>
      </c>
      <c r="K79" s="28">
        <f t="shared" ref="K79:K117" si="12">+I79+J79</f>
        <v>7189.4326299999993</v>
      </c>
    </row>
    <row r="80" spans="1:13">
      <c r="A80" s="2" t="s">
        <v>163</v>
      </c>
      <c r="B80" s="1" t="s">
        <v>164</v>
      </c>
      <c r="C80" s="14">
        <v>4601.12</v>
      </c>
      <c r="E80" s="28">
        <f t="shared" si="7"/>
        <v>4601.12</v>
      </c>
      <c r="F80" s="28">
        <f t="shared" si="8"/>
        <v>92.022400000000005</v>
      </c>
      <c r="G80" s="28">
        <f t="shared" si="9"/>
        <v>345.084</v>
      </c>
      <c r="H80" s="28">
        <f>+INGENIERIA!O80</f>
        <v>225.45</v>
      </c>
      <c r="I80" s="28">
        <f t="shared" si="10"/>
        <v>5263.6763999999994</v>
      </c>
      <c r="J80" s="28">
        <f t="shared" si="11"/>
        <v>842.18822399999988</v>
      </c>
      <c r="K80" s="28">
        <f t="shared" si="12"/>
        <v>6105.8646239999989</v>
      </c>
    </row>
    <row r="81" spans="1:11">
      <c r="A81" s="2" t="s">
        <v>165</v>
      </c>
      <c r="B81" s="1" t="s">
        <v>166</v>
      </c>
      <c r="C81" s="14">
        <v>999.95</v>
      </c>
      <c r="E81" s="28">
        <f t="shared" si="7"/>
        <v>999.95</v>
      </c>
      <c r="F81" s="28">
        <f t="shared" si="8"/>
        <v>19.999000000000002</v>
      </c>
      <c r="G81" s="28">
        <f t="shared" si="9"/>
        <v>74.996250000000003</v>
      </c>
      <c r="H81" s="28">
        <f>+INGENIERIA!O81</f>
        <v>0</v>
      </c>
      <c r="I81" s="28">
        <f t="shared" si="10"/>
        <v>1094.94525</v>
      </c>
      <c r="J81" s="28">
        <f t="shared" si="11"/>
        <v>175.19123999999999</v>
      </c>
      <c r="K81" s="28">
        <f t="shared" si="12"/>
        <v>1270.1364899999999</v>
      </c>
    </row>
    <row r="82" spans="1:11">
      <c r="A82" s="2" t="s">
        <v>167</v>
      </c>
      <c r="B82" s="1" t="s">
        <v>168</v>
      </c>
      <c r="C82" s="14">
        <v>6014.51</v>
      </c>
      <c r="E82" s="28">
        <f t="shared" si="7"/>
        <v>6014.51</v>
      </c>
      <c r="F82" s="28">
        <f t="shared" si="8"/>
        <v>120.29020000000001</v>
      </c>
      <c r="G82" s="28">
        <f t="shared" si="9"/>
        <v>451.08825000000002</v>
      </c>
      <c r="H82" s="28">
        <f>+INGENIERIA!O82</f>
        <v>294.70999999999998</v>
      </c>
      <c r="I82" s="28">
        <f t="shared" si="10"/>
        <v>6880.5984500000004</v>
      </c>
      <c r="J82" s="28">
        <f t="shared" si="11"/>
        <v>1100.8957520000001</v>
      </c>
      <c r="K82" s="28">
        <f t="shared" si="12"/>
        <v>7981.4942020000008</v>
      </c>
    </row>
    <row r="83" spans="1:11">
      <c r="A83" s="2" t="s">
        <v>169</v>
      </c>
      <c r="B83" s="1" t="s">
        <v>170</v>
      </c>
      <c r="C83" s="14">
        <v>1393.41</v>
      </c>
      <c r="E83" s="28">
        <f t="shared" si="7"/>
        <v>1393.41</v>
      </c>
      <c r="F83" s="28">
        <f t="shared" si="8"/>
        <v>27.868200000000002</v>
      </c>
      <c r="G83" s="28">
        <f t="shared" si="9"/>
        <v>104.50575000000001</v>
      </c>
      <c r="H83" s="28">
        <f>+INGENIERIA!O83</f>
        <v>68.28</v>
      </c>
      <c r="I83" s="28">
        <f t="shared" si="10"/>
        <v>1594.0639500000002</v>
      </c>
      <c r="J83" s="28">
        <f t="shared" si="11"/>
        <v>255.05023200000005</v>
      </c>
      <c r="K83" s="28">
        <f t="shared" si="12"/>
        <v>1849.1141820000003</v>
      </c>
    </row>
    <row r="84" spans="1:11">
      <c r="A84" s="2" t="s">
        <v>171</v>
      </c>
      <c r="B84" s="1" t="s">
        <v>172</v>
      </c>
      <c r="C84" s="14">
        <v>3251.09</v>
      </c>
      <c r="E84" s="28">
        <f t="shared" si="7"/>
        <v>3251.09</v>
      </c>
      <c r="F84" s="28">
        <f t="shared" si="8"/>
        <v>65.021799999999999</v>
      </c>
      <c r="G84" s="28">
        <f t="shared" si="9"/>
        <v>243.83175</v>
      </c>
      <c r="H84" s="28">
        <f>+INGENIERIA!O84</f>
        <v>0</v>
      </c>
      <c r="I84" s="28">
        <f t="shared" si="10"/>
        <v>3559.94355</v>
      </c>
      <c r="J84" s="28">
        <f t="shared" si="11"/>
        <v>569.59096799999998</v>
      </c>
      <c r="K84" s="28">
        <f t="shared" si="12"/>
        <v>4129.5345180000004</v>
      </c>
    </row>
    <row r="85" spans="1:11">
      <c r="A85" s="2" t="s">
        <v>173</v>
      </c>
      <c r="B85" s="1" t="s">
        <v>174</v>
      </c>
      <c r="C85" s="14">
        <v>3804.77</v>
      </c>
      <c r="E85" s="28">
        <f t="shared" si="7"/>
        <v>3804.77</v>
      </c>
      <c r="F85" s="28">
        <f t="shared" si="8"/>
        <v>76.095399999999998</v>
      </c>
      <c r="G85" s="28">
        <f t="shared" si="9"/>
        <v>285.35775000000001</v>
      </c>
      <c r="H85" s="28">
        <f>+INGENIERIA!O85</f>
        <v>0</v>
      </c>
      <c r="I85" s="28">
        <f t="shared" si="10"/>
        <v>4166.2231499999998</v>
      </c>
      <c r="J85" s="28">
        <f t="shared" si="11"/>
        <v>666.59570399999996</v>
      </c>
      <c r="K85" s="28">
        <f t="shared" si="12"/>
        <v>4832.8188540000001</v>
      </c>
    </row>
    <row r="86" spans="1:11">
      <c r="A86" s="2" t="s">
        <v>175</v>
      </c>
      <c r="B86" s="1" t="s">
        <v>176</v>
      </c>
      <c r="C86" s="14">
        <v>2951.13</v>
      </c>
      <c r="E86" s="28">
        <f t="shared" si="7"/>
        <v>2951.13</v>
      </c>
      <c r="F86" s="28">
        <f t="shared" si="8"/>
        <v>59.022600000000004</v>
      </c>
      <c r="G86" s="28">
        <f t="shared" si="9"/>
        <v>221.33475000000001</v>
      </c>
      <c r="H86" s="28">
        <f>+INGENIERIA!O86</f>
        <v>144.61000000000001</v>
      </c>
      <c r="I86" s="28">
        <f t="shared" si="10"/>
        <v>3376.09735</v>
      </c>
      <c r="J86" s="28">
        <f t="shared" si="11"/>
        <v>540.17557599999998</v>
      </c>
      <c r="K86" s="28">
        <f t="shared" si="12"/>
        <v>3916.2729260000001</v>
      </c>
    </row>
    <row r="87" spans="1:11">
      <c r="A87" s="2" t="s">
        <v>177</v>
      </c>
      <c r="B87" s="1" t="s">
        <v>178</v>
      </c>
      <c r="C87" s="14">
        <v>4658.0200000000004</v>
      </c>
      <c r="E87" s="28">
        <f t="shared" si="7"/>
        <v>4658.0200000000004</v>
      </c>
      <c r="F87" s="28">
        <f t="shared" si="8"/>
        <v>93.16040000000001</v>
      </c>
      <c r="G87" s="28">
        <f t="shared" si="9"/>
        <v>349.35150000000004</v>
      </c>
      <c r="H87" s="28">
        <f>+INGENIERIA!O87</f>
        <v>228.24</v>
      </c>
      <c r="I87" s="28">
        <f t="shared" si="10"/>
        <v>5328.7718999999997</v>
      </c>
      <c r="J87" s="28">
        <f t="shared" si="11"/>
        <v>852.60350399999993</v>
      </c>
      <c r="K87" s="28">
        <f t="shared" si="12"/>
        <v>6181.3754039999994</v>
      </c>
    </row>
    <row r="88" spans="1:11">
      <c r="A88" s="2" t="s">
        <v>179</v>
      </c>
      <c r="B88" s="1" t="s">
        <v>180</v>
      </c>
      <c r="C88" s="14">
        <v>563.25</v>
      </c>
      <c r="E88" s="28">
        <f t="shared" si="7"/>
        <v>563.25</v>
      </c>
      <c r="F88" s="28">
        <f t="shared" si="8"/>
        <v>11.265000000000001</v>
      </c>
      <c r="G88" s="28">
        <f t="shared" si="9"/>
        <v>42.243749999999999</v>
      </c>
      <c r="H88" s="28">
        <f>+INGENIERIA!O88</f>
        <v>0</v>
      </c>
      <c r="I88" s="28">
        <f t="shared" si="10"/>
        <v>616.75874999999996</v>
      </c>
      <c r="J88" s="28">
        <f t="shared" si="11"/>
        <v>98.681399999999996</v>
      </c>
      <c r="K88" s="28">
        <f t="shared" si="12"/>
        <v>715.4401499999999</v>
      </c>
    </row>
    <row r="89" spans="1:11">
      <c r="A89" s="2" t="s">
        <v>181</v>
      </c>
      <c r="B89" s="1" t="s">
        <v>182</v>
      </c>
      <c r="C89" s="14">
        <v>1124.75</v>
      </c>
      <c r="E89" s="28">
        <f t="shared" si="7"/>
        <v>1124.75</v>
      </c>
      <c r="F89" s="28">
        <f t="shared" si="8"/>
        <v>22.495000000000001</v>
      </c>
      <c r="G89" s="28">
        <f t="shared" si="9"/>
        <v>84.356250000000003</v>
      </c>
      <c r="H89" s="28">
        <f>+INGENIERIA!O89</f>
        <v>0</v>
      </c>
      <c r="I89" s="28">
        <f t="shared" si="10"/>
        <v>1231.6012499999999</v>
      </c>
      <c r="J89" s="28">
        <f t="shared" si="11"/>
        <v>197.05619999999999</v>
      </c>
      <c r="K89" s="28">
        <f t="shared" si="12"/>
        <v>1428.6574499999999</v>
      </c>
    </row>
    <row r="90" spans="1:11">
      <c r="A90" s="2" t="s">
        <v>183</v>
      </c>
      <c r="B90" s="1" t="s">
        <v>184</v>
      </c>
      <c r="C90" s="14">
        <v>3502.46</v>
      </c>
      <c r="E90" s="28">
        <f t="shared" si="7"/>
        <v>3502.46</v>
      </c>
      <c r="F90" s="28">
        <f t="shared" si="8"/>
        <v>70.049199999999999</v>
      </c>
      <c r="G90" s="28">
        <f t="shared" si="9"/>
        <v>262.68450000000001</v>
      </c>
      <c r="H90" s="28">
        <f>+INGENIERIA!O90</f>
        <v>0</v>
      </c>
      <c r="I90" s="28">
        <f t="shared" si="10"/>
        <v>3835.1936999999998</v>
      </c>
      <c r="J90" s="28">
        <f t="shared" si="11"/>
        <v>613.63099199999999</v>
      </c>
      <c r="K90" s="28">
        <f t="shared" si="12"/>
        <v>4448.8246920000001</v>
      </c>
    </row>
    <row r="91" spans="1:11">
      <c r="A91" s="2" t="s">
        <v>185</v>
      </c>
      <c r="B91" s="1" t="s">
        <v>186</v>
      </c>
      <c r="C91" s="14">
        <v>1045.56</v>
      </c>
      <c r="E91" s="28">
        <f t="shared" si="7"/>
        <v>1045.56</v>
      </c>
      <c r="F91" s="28">
        <f t="shared" si="8"/>
        <v>20.911200000000001</v>
      </c>
      <c r="G91" s="28">
        <f t="shared" si="9"/>
        <v>78.416999999999987</v>
      </c>
      <c r="H91" s="28">
        <f>+INGENIERIA!O91</f>
        <v>0</v>
      </c>
      <c r="I91" s="28">
        <f t="shared" si="10"/>
        <v>1144.8881999999999</v>
      </c>
      <c r="J91" s="28">
        <f t="shared" si="11"/>
        <v>183.18211199999999</v>
      </c>
      <c r="K91" s="28">
        <f t="shared" si="12"/>
        <v>1328.0703119999998</v>
      </c>
    </row>
    <row r="92" spans="1:11">
      <c r="A92" s="2" t="s">
        <v>187</v>
      </c>
      <c r="B92" s="1" t="s">
        <v>188</v>
      </c>
      <c r="C92" s="14">
        <v>1988.53</v>
      </c>
      <c r="E92" s="28">
        <f t="shared" si="7"/>
        <v>1988.53</v>
      </c>
      <c r="F92" s="28">
        <f t="shared" si="8"/>
        <v>39.770600000000002</v>
      </c>
      <c r="G92" s="28">
        <f t="shared" si="9"/>
        <v>149.13974999999999</v>
      </c>
      <c r="H92" s="28">
        <f>+INGENIERIA!O92</f>
        <v>97.44</v>
      </c>
      <c r="I92" s="28">
        <f t="shared" si="10"/>
        <v>2274.8803499999999</v>
      </c>
      <c r="J92" s="28">
        <f t="shared" si="11"/>
        <v>363.98085600000002</v>
      </c>
      <c r="K92" s="28">
        <f t="shared" si="12"/>
        <v>2638.861206</v>
      </c>
    </row>
    <row r="93" spans="1:11">
      <c r="A93" s="2" t="s">
        <v>189</v>
      </c>
      <c r="B93" s="1" t="s">
        <v>190</v>
      </c>
      <c r="C93" s="14">
        <v>4180.5600000000004</v>
      </c>
      <c r="E93" s="28">
        <f t="shared" si="7"/>
        <v>4180.5600000000004</v>
      </c>
      <c r="F93" s="28">
        <f t="shared" si="8"/>
        <v>83.611200000000011</v>
      </c>
      <c r="G93" s="28">
        <f t="shared" si="9"/>
        <v>313.54200000000003</v>
      </c>
      <c r="H93" s="28">
        <f>+INGENIERIA!O93</f>
        <v>204.85</v>
      </c>
      <c r="I93" s="28">
        <f t="shared" si="10"/>
        <v>4782.5632000000014</v>
      </c>
      <c r="J93" s="28">
        <f t="shared" si="11"/>
        <v>765.21011200000021</v>
      </c>
      <c r="K93" s="28">
        <f t="shared" si="12"/>
        <v>5547.7733120000012</v>
      </c>
    </row>
    <row r="94" spans="1:11">
      <c r="A94" s="2" t="s">
        <v>191</v>
      </c>
      <c r="B94" s="1" t="s">
        <v>192</v>
      </c>
      <c r="C94" s="14">
        <v>3514.73</v>
      </c>
      <c r="E94" s="28">
        <f t="shared" si="7"/>
        <v>3514.73</v>
      </c>
      <c r="F94" s="28">
        <f t="shared" si="8"/>
        <v>70.294600000000003</v>
      </c>
      <c r="G94" s="28">
        <f t="shared" si="9"/>
        <v>263.60474999999997</v>
      </c>
      <c r="H94" s="28">
        <f>+INGENIERIA!O94</f>
        <v>172.22</v>
      </c>
      <c r="I94" s="28">
        <f t="shared" si="10"/>
        <v>4020.84935</v>
      </c>
      <c r="J94" s="28">
        <f t="shared" si="11"/>
        <v>643.33589600000005</v>
      </c>
      <c r="K94" s="28">
        <f t="shared" si="12"/>
        <v>4664.185246</v>
      </c>
    </row>
    <row r="95" spans="1:11">
      <c r="A95" s="2" t="s">
        <v>193</v>
      </c>
      <c r="B95" s="1" t="s">
        <v>194</v>
      </c>
      <c r="C95" s="14">
        <v>5073.9799999999996</v>
      </c>
      <c r="E95" s="28">
        <f t="shared" si="7"/>
        <v>5073.9799999999996</v>
      </c>
      <c r="F95" s="28">
        <f t="shared" si="8"/>
        <v>101.47959999999999</v>
      </c>
      <c r="G95" s="28">
        <f t="shared" si="9"/>
        <v>380.54849999999993</v>
      </c>
      <c r="H95" s="28">
        <f>+INGENIERIA!O95</f>
        <v>0</v>
      </c>
      <c r="I95" s="28">
        <f t="shared" si="10"/>
        <v>5556.0080999999991</v>
      </c>
      <c r="J95" s="28">
        <f t="shared" si="11"/>
        <v>888.96129599999983</v>
      </c>
      <c r="K95" s="28">
        <f t="shared" si="12"/>
        <v>6444.9693959999986</v>
      </c>
    </row>
    <row r="96" spans="1:11">
      <c r="A96" s="2" t="s">
        <v>195</v>
      </c>
      <c r="B96" s="1" t="s">
        <v>196</v>
      </c>
      <c r="C96" s="14">
        <v>2897.33</v>
      </c>
      <c r="E96" s="28">
        <f t="shared" si="7"/>
        <v>2897.33</v>
      </c>
      <c r="F96" s="28">
        <f t="shared" si="8"/>
        <v>57.946599999999997</v>
      </c>
      <c r="G96" s="28">
        <f t="shared" si="9"/>
        <v>217.29974999999999</v>
      </c>
      <c r="H96" s="28">
        <f>+INGENIERIA!O96</f>
        <v>141.97</v>
      </c>
      <c r="I96" s="28">
        <f t="shared" si="10"/>
        <v>3314.5463500000001</v>
      </c>
      <c r="J96" s="28">
        <f t="shared" si="11"/>
        <v>530.32741599999997</v>
      </c>
      <c r="K96" s="28">
        <f t="shared" si="12"/>
        <v>3844.8737660000002</v>
      </c>
    </row>
    <row r="97" spans="1:13">
      <c r="A97" s="2" t="s">
        <v>197</v>
      </c>
      <c r="B97" s="1" t="s">
        <v>198</v>
      </c>
      <c r="C97" s="14">
        <v>1986.05</v>
      </c>
      <c r="E97" s="28">
        <f t="shared" si="7"/>
        <v>1986.05</v>
      </c>
      <c r="F97" s="28">
        <f t="shared" si="8"/>
        <v>39.720999999999997</v>
      </c>
      <c r="G97" s="28">
        <f t="shared" si="9"/>
        <v>148.95374999999999</v>
      </c>
      <c r="H97" s="28">
        <f>+INGENIERIA!O97</f>
        <v>0</v>
      </c>
      <c r="I97" s="28">
        <f t="shared" si="10"/>
        <v>2174.7247499999999</v>
      </c>
      <c r="J97" s="28">
        <f t="shared" si="11"/>
        <v>347.95596</v>
      </c>
      <c r="K97" s="28">
        <f t="shared" si="12"/>
        <v>2522.6807099999996</v>
      </c>
      <c r="M97" s="1" t="s">
        <v>263</v>
      </c>
    </row>
    <row r="98" spans="1:13">
      <c r="A98" s="2" t="s">
        <v>199</v>
      </c>
      <c r="B98" s="1" t="s">
        <v>200</v>
      </c>
      <c r="C98" s="14">
        <v>1000.01</v>
      </c>
      <c r="E98" s="28">
        <f t="shared" si="7"/>
        <v>1000.01</v>
      </c>
      <c r="F98" s="28">
        <f t="shared" si="8"/>
        <v>20.0002</v>
      </c>
      <c r="G98" s="28">
        <f t="shared" si="9"/>
        <v>75.000749999999996</v>
      </c>
      <c r="H98" s="28">
        <f>+INGENIERIA!O98</f>
        <v>0</v>
      </c>
      <c r="I98" s="28">
        <f t="shared" si="10"/>
        <v>1095.0109499999999</v>
      </c>
      <c r="J98" s="28">
        <f t="shared" si="11"/>
        <v>175.20175199999997</v>
      </c>
      <c r="K98" s="28">
        <f t="shared" si="12"/>
        <v>1270.2127019999998</v>
      </c>
    </row>
    <row r="99" spans="1:13">
      <c r="A99" s="2" t="s">
        <v>201</v>
      </c>
      <c r="B99" s="1" t="s">
        <v>202</v>
      </c>
      <c r="C99" s="14">
        <v>1147.1099999999999</v>
      </c>
      <c r="E99" s="28">
        <f t="shared" si="7"/>
        <v>1147.1099999999999</v>
      </c>
      <c r="F99" s="28">
        <f t="shared" si="8"/>
        <v>22.9422</v>
      </c>
      <c r="G99" s="28">
        <f t="shared" si="9"/>
        <v>86.033249999999995</v>
      </c>
      <c r="H99" s="28">
        <f>+INGENIERIA!O99</f>
        <v>56.21</v>
      </c>
      <c r="I99" s="28">
        <f t="shared" si="10"/>
        <v>1312.2954499999998</v>
      </c>
      <c r="J99" s="28">
        <f t="shared" si="11"/>
        <v>209.96727199999998</v>
      </c>
      <c r="K99" s="28">
        <f t="shared" si="12"/>
        <v>1522.2627219999999</v>
      </c>
    </row>
    <row r="100" spans="1:13">
      <c r="A100" s="2" t="s">
        <v>203</v>
      </c>
      <c r="B100" s="1" t="s">
        <v>204</v>
      </c>
      <c r="C100" s="14">
        <v>3502.46</v>
      </c>
      <c r="E100" s="28">
        <f t="shared" si="7"/>
        <v>3502.46</v>
      </c>
      <c r="F100" s="28">
        <f t="shared" si="8"/>
        <v>70.049199999999999</v>
      </c>
      <c r="G100" s="28">
        <f t="shared" si="9"/>
        <v>262.68450000000001</v>
      </c>
      <c r="H100" s="28">
        <f>+INGENIERIA!O100</f>
        <v>0</v>
      </c>
      <c r="I100" s="28">
        <f t="shared" si="10"/>
        <v>3835.1936999999998</v>
      </c>
      <c r="J100" s="28">
        <f t="shared" si="11"/>
        <v>613.63099199999999</v>
      </c>
      <c r="K100" s="28">
        <f t="shared" si="12"/>
        <v>4448.8246920000001</v>
      </c>
    </row>
    <row r="101" spans="1:13">
      <c r="A101" s="2" t="s">
        <v>205</v>
      </c>
      <c r="B101" s="1" t="s">
        <v>206</v>
      </c>
      <c r="C101" s="14">
        <v>3273.61</v>
      </c>
      <c r="E101" s="28">
        <f t="shared" si="7"/>
        <v>3273.61</v>
      </c>
      <c r="F101" s="28">
        <f t="shared" si="8"/>
        <v>65.472200000000001</v>
      </c>
      <c r="G101" s="28">
        <f t="shared" si="9"/>
        <v>245.52074999999999</v>
      </c>
      <c r="H101" s="28">
        <f>+INGENIERIA!O101</f>
        <v>160.41</v>
      </c>
      <c r="I101" s="28">
        <f t="shared" si="10"/>
        <v>3745.0129500000003</v>
      </c>
      <c r="J101" s="28">
        <f t="shared" si="11"/>
        <v>599.20207200000004</v>
      </c>
      <c r="K101" s="28">
        <f t="shared" si="12"/>
        <v>4344.2150220000003</v>
      </c>
    </row>
    <row r="102" spans="1:13">
      <c r="A102" s="2" t="s">
        <v>207</v>
      </c>
      <c r="B102" s="1" t="s">
        <v>208</v>
      </c>
      <c r="C102" s="14">
        <v>5640.71</v>
      </c>
      <c r="E102" s="28">
        <f t="shared" si="7"/>
        <v>5640.71</v>
      </c>
      <c r="F102" s="28">
        <f t="shared" si="8"/>
        <v>112.8142</v>
      </c>
      <c r="G102" s="28">
        <f t="shared" si="9"/>
        <v>423.05324999999999</v>
      </c>
      <c r="H102" s="28">
        <f>+INGENIERIA!O102</f>
        <v>276.39</v>
      </c>
      <c r="I102" s="28">
        <f t="shared" si="10"/>
        <v>6452.9674500000001</v>
      </c>
      <c r="J102" s="28">
        <f t="shared" si="11"/>
        <v>1032.474792</v>
      </c>
      <c r="K102" s="28">
        <f t="shared" si="12"/>
        <v>7485.4422420000001</v>
      </c>
    </row>
    <row r="103" spans="1:13">
      <c r="A103" s="2" t="s">
        <v>209</v>
      </c>
      <c r="B103" s="1" t="s">
        <v>210</v>
      </c>
      <c r="C103" s="14">
        <v>6129.42</v>
      </c>
      <c r="E103" s="28">
        <f t="shared" si="7"/>
        <v>6129.42</v>
      </c>
      <c r="F103" s="28">
        <f t="shared" si="8"/>
        <v>122.58840000000001</v>
      </c>
      <c r="G103" s="28">
        <f t="shared" si="9"/>
        <v>459.70650000000001</v>
      </c>
      <c r="H103" s="28">
        <f>+INGENIERIA!O103</f>
        <v>0</v>
      </c>
      <c r="I103" s="28">
        <f t="shared" si="10"/>
        <v>6711.7148999999999</v>
      </c>
      <c r="J103" s="28">
        <f t="shared" si="11"/>
        <v>1073.874384</v>
      </c>
      <c r="K103" s="28">
        <f t="shared" si="12"/>
        <v>7785.5892839999997</v>
      </c>
    </row>
    <row r="104" spans="1:13">
      <c r="A104" s="2" t="s">
        <v>211</v>
      </c>
      <c r="B104" s="1" t="s">
        <v>212</v>
      </c>
      <c r="C104" s="14">
        <v>6142.61</v>
      </c>
      <c r="E104" s="28">
        <f t="shared" si="7"/>
        <v>6142.61</v>
      </c>
      <c r="F104" s="28">
        <f t="shared" si="8"/>
        <v>122.8522</v>
      </c>
      <c r="G104" s="28">
        <f t="shared" si="9"/>
        <v>460.69574999999998</v>
      </c>
      <c r="H104" s="28">
        <f>+INGENIERIA!O104</f>
        <v>0</v>
      </c>
      <c r="I104" s="28">
        <f t="shared" si="10"/>
        <v>6726.1579499999998</v>
      </c>
      <c r="J104" s="28">
        <f t="shared" si="11"/>
        <v>1076.1852719999999</v>
      </c>
      <c r="K104" s="28">
        <f t="shared" si="12"/>
        <v>7802.3432219999995</v>
      </c>
    </row>
    <row r="105" spans="1:13">
      <c r="A105" s="2" t="s">
        <v>213</v>
      </c>
      <c r="B105" s="1" t="s">
        <v>214</v>
      </c>
      <c r="C105" s="14">
        <v>1446.66</v>
      </c>
      <c r="E105" s="28">
        <f t="shared" si="7"/>
        <v>1446.66</v>
      </c>
      <c r="F105" s="28">
        <f t="shared" si="8"/>
        <v>28.933200000000003</v>
      </c>
      <c r="G105" s="28">
        <f t="shared" si="9"/>
        <v>108.4995</v>
      </c>
      <c r="H105" s="28">
        <f>+INGENIERIA!O105</f>
        <v>70.89</v>
      </c>
      <c r="I105" s="28">
        <f t="shared" si="10"/>
        <v>1654.9827</v>
      </c>
      <c r="J105" s="28">
        <f t="shared" si="11"/>
        <v>264.79723200000001</v>
      </c>
      <c r="K105" s="28">
        <f t="shared" si="12"/>
        <v>1919.7799319999999</v>
      </c>
    </row>
    <row r="106" spans="1:13">
      <c r="A106" s="2" t="s">
        <v>215</v>
      </c>
      <c r="B106" s="1" t="s">
        <v>216</v>
      </c>
      <c r="C106" s="14">
        <v>2509.69</v>
      </c>
      <c r="E106" s="28">
        <f t="shared" si="7"/>
        <v>2509.69</v>
      </c>
      <c r="F106" s="28">
        <f t="shared" si="8"/>
        <v>50.193800000000003</v>
      </c>
      <c r="G106" s="28">
        <f t="shared" si="9"/>
        <v>188.22675000000001</v>
      </c>
      <c r="H106" s="28">
        <f>+INGENIERIA!O106</f>
        <v>0</v>
      </c>
      <c r="I106" s="28">
        <f t="shared" si="10"/>
        <v>2748.1105499999999</v>
      </c>
      <c r="J106" s="28">
        <f t="shared" si="11"/>
        <v>439.69768799999997</v>
      </c>
      <c r="K106" s="28">
        <f t="shared" si="12"/>
        <v>3187.8082379999996</v>
      </c>
    </row>
    <row r="107" spans="1:13">
      <c r="A107" s="2" t="s">
        <v>217</v>
      </c>
      <c r="B107" s="1" t="s">
        <v>218</v>
      </c>
      <c r="C107" s="14">
        <v>560.28</v>
      </c>
      <c r="E107" s="28">
        <f t="shared" si="7"/>
        <v>560.28</v>
      </c>
      <c r="F107" s="28">
        <f t="shared" si="8"/>
        <v>11.2056</v>
      </c>
      <c r="G107" s="28">
        <f t="shared" si="9"/>
        <v>42.020999999999994</v>
      </c>
      <c r="H107" s="28">
        <f>+INGENIERIA!O107</f>
        <v>0</v>
      </c>
      <c r="I107" s="28">
        <f t="shared" si="10"/>
        <v>613.50659999999993</v>
      </c>
      <c r="J107" s="28">
        <f t="shared" si="11"/>
        <v>98.161055999999988</v>
      </c>
      <c r="K107" s="28">
        <f t="shared" si="12"/>
        <v>711.66765599999997</v>
      </c>
    </row>
    <row r="108" spans="1:13">
      <c r="A108" s="2" t="s">
        <v>219</v>
      </c>
      <c r="B108" s="1" t="s">
        <v>220</v>
      </c>
      <c r="C108" s="14">
        <v>972.92</v>
      </c>
      <c r="E108" s="28">
        <f t="shared" si="7"/>
        <v>972.92</v>
      </c>
      <c r="F108" s="28">
        <f t="shared" si="8"/>
        <v>19.458400000000001</v>
      </c>
      <c r="G108" s="28">
        <f t="shared" si="9"/>
        <v>72.968999999999994</v>
      </c>
      <c r="H108" s="28">
        <f>+INGENIERIA!O108</f>
        <v>0</v>
      </c>
      <c r="I108" s="28">
        <f t="shared" si="10"/>
        <v>1065.3473999999999</v>
      </c>
      <c r="J108" s="28">
        <f t="shared" si="11"/>
        <v>170.45558399999999</v>
      </c>
      <c r="K108" s="28">
        <f t="shared" si="12"/>
        <v>1235.8029839999999</v>
      </c>
    </row>
    <row r="109" spans="1:13">
      <c r="A109" s="2" t="s">
        <v>221</v>
      </c>
      <c r="B109" s="1" t="s">
        <v>222</v>
      </c>
      <c r="C109" s="14">
        <v>1165.3800000000001</v>
      </c>
      <c r="E109" s="28">
        <f t="shared" si="7"/>
        <v>1165.3800000000001</v>
      </c>
      <c r="F109" s="28">
        <f t="shared" si="8"/>
        <v>23.307600000000004</v>
      </c>
      <c r="G109" s="28">
        <f t="shared" si="9"/>
        <v>87.403500000000008</v>
      </c>
      <c r="H109" s="28">
        <f>+INGENIERIA!O109</f>
        <v>0</v>
      </c>
      <c r="I109" s="28">
        <f t="shared" si="10"/>
        <v>1276.0911000000001</v>
      </c>
      <c r="J109" s="28">
        <f t="shared" si="11"/>
        <v>204.17457600000003</v>
      </c>
      <c r="K109" s="28">
        <f t="shared" si="12"/>
        <v>1480.2656760000002</v>
      </c>
    </row>
    <row r="110" spans="1:13">
      <c r="A110" s="2" t="s">
        <v>223</v>
      </c>
      <c r="B110" s="1" t="s">
        <v>224</v>
      </c>
      <c r="C110" s="14">
        <v>1398.26</v>
      </c>
      <c r="E110" s="28">
        <f t="shared" si="7"/>
        <v>1398.26</v>
      </c>
      <c r="F110" s="28">
        <f t="shared" si="8"/>
        <v>27.965199999999999</v>
      </c>
      <c r="G110" s="28">
        <f t="shared" si="9"/>
        <v>104.8695</v>
      </c>
      <c r="H110" s="28">
        <f>+INGENIERIA!O110</f>
        <v>68.510000000000005</v>
      </c>
      <c r="I110" s="28">
        <f t="shared" si="10"/>
        <v>1599.6047000000001</v>
      </c>
      <c r="J110" s="28">
        <f t="shared" si="11"/>
        <v>255.93675200000001</v>
      </c>
      <c r="K110" s="28">
        <f t="shared" si="12"/>
        <v>1855.5414520000002</v>
      </c>
    </row>
    <row r="111" spans="1:13">
      <c r="A111" s="2" t="s">
        <v>225</v>
      </c>
      <c r="B111" s="1" t="s">
        <v>226</v>
      </c>
      <c r="C111" s="14">
        <v>4017.07</v>
      </c>
      <c r="E111" s="28">
        <f t="shared" si="7"/>
        <v>4017.07</v>
      </c>
      <c r="F111" s="28">
        <f t="shared" si="8"/>
        <v>80.341400000000007</v>
      </c>
      <c r="G111" s="28">
        <f t="shared" si="9"/>
        <v>301.28025000000002</v>
      </c>
      <c r="H111" s="28">
        <f>+INGENIERIA!O111</f>
        <v>196.84</v>
      </c>
      <c r="I111" s="28">
        <f t="shared" si="10"/>
        <v>4595.5316499999999</v>
      </c>
      <c r="J111" s="28">
        <f t="shared" si="11"/>
        <v>735.28506400000003</v>
      </c>
      <c r="K111" s="28">
        <f t="shared" si="12"/>
        <v>5330.8167139999996</v>
      </c>
    </row>
    <row r="112" spans="1:13">
      <c r="A112" s="2" t="s">
        <v>227</v>
      </c>
      <c r="B112" s="1" t="s">
        <v>228</v>
      </c>
      <c r="C112" s="14">
        <v>3929.8</v>
      </c>
      <c r="E112" s="28">
        <f t="shared" si="7"/>
        <v>3929.8</v>
      </c>
      <c r="F112" s="28">
        <f t="shared" si="8"/>
        <v>78.596000000000004</v>
      </c>
      <c r="G112" s="28">
        <f t="shared" si="9"/>
        <v>294.73500000000001</v>
      </c>
      <c r="H112" s="28">
        <f>+INGENIERIA!O112</f>
        <v>0</v>
      </c>
      <c r="I112" s="28">
        <f t="shared" si="10"/>
        <v>4303.1310000000003</v>
      </c>
      <c r="J112" s="28">
        <f t="shared" si="11"/>
        <v>688.50096000000008</v>
      </c>
      <c r="K112" s="28">
        <f t="shared" si="12"/>
        <v>4991.6319600000006</v>
      </c>
    </row>
    <row r="113" spans="1:11">
      <c r="A113" s="2" t="s">
        <v>229</v>
      </c>
      <c r="B113" s="1" t="s">
        <v>230</v>
      </c>
      <c r="C113" s="14">
        <v>80.040000000000006</v>
      </c>
      <c r="E113" s="28">
        <f t="shared" si="7"/>
        <v>80.040000000000006</v>
      </c>
      <c r="F113" s="28">
        <f t="shared" si="8"/>
        <v>1.6008000000000002</v>
      </c>
      <c r="G113" s="28">
        <f t="shared" si="9"/>
        <v>6.0030000000000001</v>
      </c>
      <c r="H113" s="28">
        <f>+INGENIERIA!O113</f>
        <v>0</v>
      </c>
      <c r="I113" s="28">
        <f t="shared" si="10"/>
        <v>87.643800000000013</v>
      </c>
      <c r="J113" s="28">
        <f t="shared" si="11"/>
        <v>14.023008000000003</v>
      </c>
      <c r="K113" s="28">
        <f t="shared" si="12"/>
        <v>101.66680800000002</v>
      </c>
    </row>
    <row r="114" spans="1:11">
      <c r="A114" s="2" t="s">
        <v>231</v>
      </c>
      <c r="B114" s="1" t="s">
        <v>232</v>
      </c>
      <c r="C114" s="14">
        <v>2213.1799999999998</v>
      </c>
      <c r="E114" s="28">
        <f t="shared" si="7"/>
        <v>2213.1799999999998</v>
      </c>
      <c r="F114" s="28">
        <f t="shared" si="8"/>
        <v>44.263599999999997</v>
      </c>
      <c r="G114" s="28">
        <f t="shared" si="9"/>
        <v>165.98849999999999</v>
      </c>
      <c r="H114" s="28">
        <f>+INGENIERIA!O114</f>
        <v>108.45</v>
      </c>
      <c r="I114" s="28">
        <f t="shared" si="10"/>
        <v>2531.8820999999994</v>
      </c>
      <c r="J114" s="28">
        <f t="shared" si="11"/>
        <v>405.10113599999988</v>
      </c>
      <c r="K114" s="28">
        <f t="shared" si="12"/>
        <v>2936.9832359999991</v>
      </c>
    </row>
    <row r="115" spans="1:11">
      <c r="A115" s="2" t="s">
        <v>233</v>
      </c>
      <c r="B115" s="1" t="s">
        <v>234</v>
      </c>
      <c r="C115" s="14">
        <v>899.42</v>
      </c>
      <c r="E115" s="28">
        <f t="shared" si="7"/>
        <v>899.42</v>
      </c>
      <c r="F115" s="28">
        <f t="shared" si="8"/>
        <v>17.988399999999999</v>
      </c>
      <c r="G115" s="28">
        <f t="shared" si="9"/>
        <v>67.456499999999991</v>
      </c>
      <c r="H115" s="28">
        <f>+INGENIERIA!O115</f>
        <v>0</v>
      </c>
      <c r="I115" s="28">
        <f t="shared" si="10"/>
        <v>984.86489999999992</v>
      </c>
      <c r="J115" s="28">
        <f t="shared" si="11"/>
        <v>157.578384</v>
      </c>
      <c r="K115" s="28">
        <f t="shared" si="12"/>
        <v>1142.4432839999999</v>
      </c>
    </row>
    <row r="116" spans="1:11">
      <c r="A116" s="2" t="s">
        <v>235</v>
      </c>
      <c r="B116" s="1" t="s">
        <v>236</v>
      </c>
      <c r="C116" s="14">
        <v>2437.81</v>
      </c>
      <c r="E116" s="28">
        <f t="shared" si="7"/>
        <v>2437.81</v>
      </c>
      <c r="F116" s="28">
        <f t="shared" si="8"/>
        <v>48.7562</v>
      </c>
      <c r="G116" s="28">
        <f t="shared" si="9"/>
        <v>182.83574999999999</v>
      </c>
      <c r="H116" s="28">
        <f>+INGENIERIA!O116</f>
        <v>0</v>
      </c>
      <c r="I116" s="28">
        <f t="shared" si="10"/>
        <v>2669.4019499999999</v>
      </c>
      <c r="J116" s="28">
        <f t="shared" si="11"/>
        <v>427.10431199999999</v>
      </c>
      <c r="K116" s="28">
        <f t="shared" si="12"/>
        <v>3096.5062619999999</v>
      </c>
    </row>
    <row r="117" spans="1:11">
      <c r="A117" s="2" t="s">
        <v>237</v>
      </c>
      <c r="B117" s="1" t="s">
        <v>238</v>
      </c>
      <c r="C117" s="14">
        <v>6593.12</v>
      </c>
      <c r="E117" s="28">
        <f t="shared" si="7"/>
        <v>6593.12</v>
      </c>
      <c r="F117" s="28">
        <f t="shared" si="8"/>
        <v>131.86240000000001</v>
      </c>
      <c r="G117" s="28">
        <f t="shared" si="9"/>
        <v>494.48399999999998</v>
      </c>
      <c r="H117" s="28">
        <f>+INGENIERIA!O117</f>
        <v>0</v>
      </c>
      <c r="I117" s="28">
        <f t="shared" si="10"/>
        <v>7219.4664000000002</v>
      </c>
      <c r="J117" s="28">
        <f t="shared" si="11"/>
        <v>1155.114624</v>
      </c>
      <c r="K117" s="28">
        <f t="shared" si="12"/>
        <v>8374.581024000001</v>
      </c>
    </row>
    <row r="118" spans="1:11" s="7" customFormat="1">
      <c r="A118" s="17" t="s">
        <v>156</v>
      </c>
      <c r="C118" s="7" t="s">
        <v>157</v>
      </c>
      <c r="E118" s="7" t="s">
        <v>157</v>
      </c>
      <c r="F118" s="7" t="s">
        <v>157</v>
      </c>
      <c r="G118" s="7" t="s">
        <v>157</v>
      </c>
      <c r="H118" s="7" t="s">
        <v>157</v>
      </c>
      <c r="I118" s="7" t="s">
        <v>157</v>
      </c>
      <c r="J118" s="7" t="s">
        <v>157</v>
      </c>
      <c r="K118" s="7" t="s">
        <v>157</v>
      </c>
    </row>
    <row r="119" spans="1:11">
      <c r="C119" s="19">
        <v>117211.47</v>
      </c>
      <c r="E119" s="30">
        <f>SUM(E78:E118)</f>
        <v>117211.47</v>
      </c>
      <c r="F119" s="30">
        <f t="shared" ref="F119:H119" si="13">SUM(F78:F118)</f>
        <v>2344.2294000000002</v>
      </c>
      <c r="G119" s="30">
        <f t="shared" si="13"/>
        <v>8790.8602499999997</v>
      </c>
      <c r="H119" s="30">
        <f t="shared" si="13"/>
        <v>2936.8999999999996</v>
      </c>
      <c r="I119" s="30">
        <f t="shared" ref="I119" si="14">SUM(I78:I118)</f>
        <v>131283.45964999998</v>
      </c>
      <c r="J119" s="30">
        <f t="shared" ref="J119" si="15">SUM(J78:J118)</f>
        <v>21005.353544000009</v>
      </c>
      <c r="K119" s="30">
        <f>SUM(K78:K118)</f>
        <v>152288.81319400005</v>
      </c>
    </row>
    <row r="121" spans="1:11" s="7" customFormat="1">
      <c r="A121" s="16"/>
      <c r="C121" s="7" t="s">
        <v>239</v>
      </c>
    </row>
    <row r="122" spans="1:11" ht="12" thickBot="1">
      <c r="A122" s="17" t="s">
        <v>240</v>
      </c>
      <c r="B122" s="1" t="s">
        <v>241</v>
      </c>
      <c r="C122" s="19">
        <v>452316.4</v>
      </c>
      <c r="E122" s="32">
        <f>+E75+E119</f>
        <v>452316.4</v>
      </c>
      <c r="F122" s="32">
        <f t="shared" ref="F122:K122" si="16">+F75+F119</f>
        <v>9046.3280000000013</v>
      </c>
      <c r="G122" s="32">
        <f t="shared" si="16"/>
        <v>33923.730000000003</v>
      </c>
      <c r="H122" s="32">
        <f t="shared" si="16"/>
        <v>2936.8999999999996</v>
      </c>
      <c r="I122" s="32">
        <f t="shared" si="16"/>
        <v>498223.35799999989</v>
      </c>
      <c r="J122" s="32">
        <f t="shared" si="16"/>
        <v>79715.73728000003</v>
      </c>
      <c r="K122" s="32">
        <f t="shared" si="16"/>
        <v>577939.09527999989</v>
      </c>
    </row>
    <row r="123" spans="1:11" ht="12" thickTop="1"/>
    <row r="124" spans="1:11">
      <c r="C124" s="1" t="s">
        <v>241</v>
      </c>
    </row>
    <row r="125" spans="1:11">
      <c r="A125" s="2" t="s">
        <v>241</v>
      </c>
      <c r="B125" s="1" t="s">
        <v>241</v>
      </c>
      <c r="C125" s="18"/>
    </row>
  </sheetData>
  <autoFilter ref="A11:N75">
    <filterColumn colId="12">
      <filters>
        <filter val="SERVICIO"/>
      </filters>
    </filterColumn>
  </autoFilter>
  <mergeCells count="1">
    <mergeCell ref="E7:K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25"/>
  <sheetViews>
    <sheetView workbookViewId="0">
      <pane xSplit="2" ySplit="11" topLeftCell="C96" activePane="bottomRight" state="frozen"/>
      <selection pane="topRight" activeCell="C1" sqref="C1"/>
      <selection pane="bottomLeft" activeCell="A14" sqref="A14"/>
      <selection pane="bottomRight" activeCell="C117" sqref="C117"/>
    </sheetView>
  </sheetViews>
  <sheetFormatPr baseColWidth="10" defaultRowHeight="11.25"/>
  <cols>
    <col min="1" max="1" width="12.28515625" style="2" customWidth="1"/>
    <col min="2" max="2" width="30.7109375" style="1" customWidth="1"/>
    <col min="3" max="23" width="15.7109375" style="1" customWidth="1"/>
    <col min="24" max="16384" width="11.42578125" style="1"/>
  </cols>
  <sheetData>
    <row r="1" spans="1:23" ht="18" customHeight="1">
      <c r="A1" s="3" t="s">
        <v>0</v>
      </c>
      <c r="B1" s="36" t="s">
        <v>241</v>
      </c>
      <c r="C1" s="37"/>
      <c r="D1" s="37"/>
    </row>
    <row r="2" spans="1:23" ht="24.95" customHeight="1">
      <c r="A2" s="4" t="s">
        <v>1</v>
      </c>
      <c r="B2" s="38" t="s">
        <v>2</v>
      </c>
      <c r="C2" s="39"/>
      <c r="D2" s="39"/>
    </row>
    <row r="3" spans="1:23" ht="15.75">
      <c r="B3" s="40" t="s">
        <v>3</v>
      </c>
      <c r="C3" s="37"/>
      <c r="D3" s="37"/>
      <c r="E3" s="7"/>
    </row>
    <row r="4" spans="1:23" ht="15">
      <c r="B4" s="41" t="s">
        <v>4</v>
      </c>
      <c r="C4" s="37"/>
      <c r="D4" s="37"/>
      <c r="E4" s="7"/>
    </row>
    <row r="5" spans="1:23">
      <c r="B5" s="6" t="s">
        <v>5</v>
      </c>
    </row>
    <row r="6" spans="1:23">
      <c r="B6" s="6" t="s">
        <v>6</v>
      </c>
    </row>
    <row r="8" spans="1:23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10" t="s">
        <v>28</v>
      </c>
      <c r="W8" s="11" t="s">
        <v>29</v>
      </c>
    </row>
    <row r="9" spans="1:23" ht="12" thickTop="1">
      <c r="A9" s="13" t="s">
        <v>30</v>
      </c>
    </row>
    <row r="11" spans="1:23">
      <c r="A11" s="12" t="s">
        <v>31</v>
      </c>
    </row>
    <row r="12" spans="1:23">
      <c r="A12" s="2" t="s">
        <v>32</v>
      </c>
      <c r="B12" s="1" t="s">
        <v>33</v>
      </c>
      <c r="C12" s="14">
        <v>880.02</v>
      </c>
      <c r="D12" s="14">
        <v>146.66999999999999</v>
      </c>
      <c r="E12" s="14">
        <v>9038.2199999999993</v>
      </c>
      <c r="F12" s="14">
        <v>0</v>
      </c>
      <c r="G12" s="14">
        <v>0</v>
      </c>
      <c r="H12" s="14">
        <v>10064.91</v>
      </c>
      <c r="I12" s="14">
        <v>0</v>
      </c>
      <c r="J12" s="14">
        <v>2172.31</v>
      </c>
      <c r="K12" s="14">
        <v>26.05</v>
      </c>
      <c r="L12" s="14">
        <v>0</v>
      </c>
      <c r="M12" s="14">
        <v>0</v>
      </c>
      <c r="N12" s="14">
        <v>0</v>
      </c>
      <c r="O12" s="14">
        <v>0</v>
      </c>
      <c r="P12" s="15">
        <v>-0.05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2198.31</v>
      </c>
      <c r="W12" s="14">
        <v>7866.6</v>
      </c>
    </row>
    <row r="13" spans="1:23">
      <c r="A13" s="2" t="s">
        <v>34</v>
      </c>
      <c r="B13" s="1" t="s">
        <v>35</v>
      </c>
      <c r="C13" s="14">
        <v>999.66</v>
      </c>
      <c r="D13" s="14">
        <v>166.61</v>
      </c>
      <c r="E13" s="14">
        <v>2013.81</v>
      </c>
      <c r="F13" s="14">
        <v>0</v>
      </c>
      <c r="G13" s="14">
        <v>0</v>
      </c>
      <c r="H13" s="14">
        <v>3180.08</v>
      </c>
      <c r="I13" s="14">
        <v>0</v>
      </c>
      <c r="J13" s="14">
        <v>423.88</v>
      </c>
      <c r="K13" s="14">
        <v>28.99</v>
      </c>
      <c r="L13" s="14">
        <v>0</v>
      </c>
      <c r="M13" s="14">
        <v>0</v>
      </c>
      <c r="N13" s="14">
        <v>0</v>
      </c>
      <c r="O13" s="14">
        <v>0</v>
      </c>
      <c r="P13" s="14">
        <v>0.01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452.88</v>
      </c>
      <c r="W13" s="14">
        <v>2727.2</v>
      </c>
    </row>
    <row r="14" spans="1:23">
      <c r="A14" s="2" t="s">
        <v>36</v>
      </c>
      <c r="B14" s="1" t="s">
        <v>37</v>
      </c>
      <c r="C14" s="14">
        <v>4000.02</v>
      </c>
      <c r="D14" s="14">
        <v>666.67</v>
      </c>
      <c r="E14" s="14">
        <v>18711.169999999998</v>
      </c>
      <c r="F14" s="14">
        <v>0</v>
      </c>
      <c r="G14" s="14">
        <v>0</v>
      </c>
      <c r="H14" s="14">
        <v>23377.86</v>
      </c>
      <c r="I14" s="14">
        <v>0</v>
      </c>
      <c r="J14" s="14">
        <v>6429.71</v>
      </c>
      <c r="K14" s="14">
        <v>129</v>
      </c>
      <c r="L14" s="14">
        <v>0</v>
      </c>
      <c r="M14" s="14">
        <v>0</v>
      </c>
      <c r="N14" s="14">
        <v>0</v>
      </c>
      <c r="O14" s="14">
        <v>0</v>
      </c>
      <c r="P14" s="14">
        <v>0.15</v>
      </c>
      <c r="Q14" s="14">
        <v>0</v>
      </c>
      <c r="R14" s="14">
        <v>0</v>
      </c>
      <c r="S14" s="14">
        <v>0</v>
      </c>
      <c r="T14" s="14">
        <v>0</v>
      </c>
      <c r="U14" s="14">
        <v>400</v>
      </c>
      <c r="V14" s="14">
        <v>6958.86</v>
      </c>
      <c r="W14" s="14">
        <v>16419</v>
      </c>
    </row>
    <row r="15" spans="1:23">
      <c r="A15" s="2" t="s">
        <v>38</v>
      </c>
      <c r="B15" s="1" t="s">
        <v>39</v>
      </c>
      <c r="C15" s="14">
        <v>666.44</v>
      </c>
      <c r="D15" s="14">
        <v>111.07</v>
      </c>
      <c r="E15" s="14">
        <v>1047.8800000000001</v>
      </c>
      <c r="F15" s="14">
        <v>0</v>
      </c>
      <c r="G15" s="14">
        <v>0</v>
      </c>
      <c r="H15" s="14">
        <v>1825.39</v>
      </c>
      <c r="I15" s="14">
        <v>0</v>
      </c>
      <c r="J15" s="14">
        <v>156.28</v>
      </c>
      <c r="K15" s="14">
        <v>20.69</v>
      </c>
      <c r="L15" s="14">
        <v>0</v>
      </c>
      <c r="M15" s="14">
        <v>0</v>
      </c>
      <c r="N15" s="14">
        <v>0</v>
      </c>
      <c r="O15" s="14">
        <v>0</v>
      </c>
      <c r="P15" s="14">
        <v>0.02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176.99</v>
      </c>
      <c r="W15" s="14">
        <v>1648.4</v>
      </c>
    </row>
    <row r="16" spans="1:23">
      <c r="A16" s="2" t="s">
        <v>40</v>
      </c>
      <c r="B16" s="1" t="s">
        <v>41</v>
      </c>
      <c r="C16" s="14">
        <v>1400.04</v>
      </c>
      <c r="D16" s="14">
        <v>233.34</v>
      </c>
      <c r="E16" s="14">
        <v>3176</v>
      </c>
      <c r="F16" s="14">
        <v>0</v>
      </c>
      <c r="G16" s="14">
        <v>0</v>
      </c>
      <c r="H16" s="14">
        <v>4809.38</v>
      </c>
      <c r="I16" s="14">
        <v>0</v>
      </c>
      <c r="J16" s="14">
        <v>772.47</v>
      </c>
      <c r="K16" s="14">
        <v>40.659999999999997</v>
      </c>
      <c r="L16" s="14">
        <v>0</v>
      </c>
      <c r="M16" s="14">
        <v>2000</v>
      </c>
      <c r="N16" s="14">
        <v>0</v>
      </c>
      <c r="O16" s="14">
        <v>0</v>
      </c>
      <c r="P16" s="14">
        <v>0.05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2813.18</v>
      </c>
      <c r="W16" s="14">
        <v>1996.2</v>
      </c>
    </row>
    <row r="17" spans="1:23">
      <c r="A17" s="2" t="s">
        <v>42</v>
      </c>
      <c r="B17" s="1" t="s">
        <v>43</v>
      </c>
      <c r="C17" s="14">
        <v>4000.02</v>
      </c>
      <c r="D17" s="14">
        <v>666.67</v>
      </c>
      <c r="E17" s="14">
        <v>6110.62</v>
      </c>
      <c r="F17" s="14">
        <v>0</v>
      </c>
      <c r="G17" s="14">
        <v>0</v>
      </c>
      <c r="H17" s="14">
        <v>10777.31</v>
      </c>
      <c r="I17" s="14">
        <v>0</v>
      </c>
      <c r="J17" s="14">
        <v>2386.0300000000002</v>
      </c>
      <c r="K17" s="14">
        <v>129.35</v>
      </c>
      <c r="L17" s="14">
        <v>0</v>
      </c>
      <c r="M17" s="14">
        <v>0</v>
      </c>
      <c r="N17" s="14">
        <v>0</v>
      </c>
      <c r="O17" s="14">
        <v>0</v>
      </c>
      <c r="P17" s="15">
        <v>-7.0000000000000007E-2</v>
      </c>
      <c r="Q17" s="14">
        <v>0</v>
      </c>
      <c r="R17" s="14">
        <v>0</v>
      </c>
      <c r="S17" s="14">
        <v>0</v>
      </c>
      <c r="T17" s="14">
        <v>0</v>
      </c>
      <c r="U17" s="14">
        <v>200</v>
      </c>
      <c r="V17" s="14">
        <v>2715.31</v>
      </c>
      <c r="W17" s="14">
        <v>8062</v>
      </c>
    </row>
    <row r="18" spans="1:23">
      <c r="A18" s="2" t="s">
        <v>44</v>
      </c>
      <c r="B18" s="1" t="s">
        <v>45</v>
      </c>
      <c r="C18" s="14">
        <v>880.02</v>
      </c>
      <c r="D18" s="14">
        <v>146.66999999999999</v>
      </c>
      <c r="E18" s="14">
        <v>6959.36</v>
      </c>
      <c r="F18" s="14">
        <v>0</v>
      </c>
      <c r="G18" s="14">
        <v>0</v>
      </c>
      <c r="H18" s="14">
        <v>7986.05</v>
      </c>
      <c r="I18" s="14">
        <v>0</v>
      </c>
      <c r="J18" s="14">
        <v>1548.65</v>
      </c>
      <c r="K18" s="14">
        <v>25.48</v>
      </c>
      <c r="L18" s="14">
        <v>0</v>
      </c>
      <c r="M18" s="14">
        <v>389</v>
      </c>
      <c r="N18" s="14">
        <v>0</v>
      </c>
      <c r="O18" s="14">
        <v>0</v>
      </c>
      <c r="P18" s="14">
        <v>7.0000000000000007E-2</v>
      </c>
      <c r="Q18" s="14">
        <v>54.05</v>
      </c>
      <c r="R18" s="14">
        <v>0</v>
      </c>
      <c r="S18" s="14">
        <v>0</v>
      </c>
      <c r="T18" s="14">
        <v>0</v>
      </c>
      <c r="U18" s="14">
        <v>0</v>
      </c>
      <c r="V18" s="14">
        <v>2017.25</v>
      </c>
      <c r="W18" s="14">
        <v>5968.8</v>
      </c>
    </row>
    <row r="19" spans="1:23">
      <c r="A19" s="2" t="s">
        <v>46</v>
      </c>
      <c r="B19" s="1" t="s">
        <v>47</v>
      </c>
      <c r="C19" s="14">
        <v>880.02</v>
      </c>
      <c r="D19" s="14">
        <v>146.66999999999999</v>
      </c>
      <c r="E19" s="14">
        <v>11043.8</v>
      </c>
      <c r="F19" s="14">
        <v>0</v>
      </c>
      <c r="G19" s="14">
        <v>0</v>
      </c>
      <c r="H19" s="14">
        <v>12070.49</v>
      </c>
      <c r="I19" s="14">
        <v>0</v>
      </c>
      <c r="J19" s="14">
        <v>2773.99</v>
      </c>
      <c r="K19" s="14">
        <v>25.48</v>
      </c>
      <c r="L19" s="14">
        <v>0</v>
      </c>
      <c r="M19" s="14">
        <v>512</v>
      </c>
      <c r="N19" s="14">
        <v>0</v>
      </c>
      <c r="O19" s="14">
        <v>0</v>
      </c>
      <c r="P19" s="15">
        <v>-0.06</v>
      </c>
      <c r="Q19" s="14">
        <v>66.88</v>
      </c>
      <c r="R19" s="14">
        <v>0</v>
      </c>
      <c r="S19" s="14">
        <v>0</v>
      </c>
      <c r="T19" s="14">
        <v>0</v>
      </c>
      <c r="U19" s="14">
        <v>0</v>
      </c>
      <c r="V19" s="14">
        <v>3378.29</v>
      </c>
      <c r="W19" s="14">
        <v>8692.2000000000007</v>
      </c>
    </row>
    <row r="20" spans="1:23">
      <c r="A20" s="2" t="s">
        <v>48</v>
      </c>
      <c r="B20" s="1" t="s">
        <v>49</v>
      </c>
      <c r="C20" s="14">
        <v>799.98</v>
      </c>
      <c r="D20" s="14">
        <v>133.33000000000001</v>
      </c>
      <c r="E20" s="14">
        <v>2220</v>
      </c>
      <c r="F20" s="14">
        <v>0</v>
      </c>
      <c r="G20" s="14">
        <v>0</v>
      </c>
      <c r="H20" s="14">
        <v>3153.31</v>
      </c>
      <c r="I20" s="14">
        <v>0</v>
      </c>
      <c r="J20" s="14">
        <v>418.16</v>
      </c>
      <c r="K20" s="14">
        <v>23.19</v>
      </c>
      <c r="L20" s="14">
        <v>0</v>
      </c>
      <c r="M20" s="14">
        <v>0</v>
      </c>
      <c r="N20" s="14">
        <v>0</v>
      </c>
      <c r="O20" s="14">
        <v>0</v>
      </c>
      <c r="P20" s="15">
        <v>-0.09</v>
      </c>
      <c r="Q20" s="14">
        <v>33.049999999999997</v>
      </c>
      <c r="R20" s="14">
        <v>0</v>
      </c>
      <c r="S20" s="14">
        <v>0</v>
      </c>
      <c r="T20" s="14">
        <v>0</v>
      </c>
      <c r="U20" s="14">
        <v>200</v>
      </c>
      <c r="V20" s="14">
        <v>674.31</v>
      </c>
      <c r="W20" s="14">
        <v>2479</v>
      </c>
    </row>
    <row r="21" spans="1:23">
      <c r="A21" s="2" t="s">
        <v>50</v>
      </c>
      <c r="B21" s="1" t="s">
        <v>51</v>
      </c>
      <c r="C21" s="14">
        <v>880.02</v>
      </c>
      <c r="D21" s="14">
        <v>146.66999999999999</v>
      </c>
      <c r="E21" s="14">
        <v>0</v>
      </c>
      <c r="F21" s="14">
        <v>0</v>
      </c>
      <c r="G21" s="14">
        <v>0</v>
      </c>
      <c r="H21" s="14">
        <v>1026.69</v>
      </c>
      <c r="I21" s="15">
        <v>-18.41</v>
      </c>
      <c r="J21" s="14">
        <v>0</v>
      </c>
      <c r="K21" s="14">
        <v>25.54</v>
      </c>
      <c r="L21" s="14">
        <v>0</v>
      </c>
      <c r="M21" s="14">
        <v>600</v>
      </c>
      <c r="N21" s="14">
        <v>0</v>
      </c>
      <c r="O21" s="14">
        <v>0</v>
      </c>
      <c r="P21" s="14">
        <v>0.1</v>
      </c>
      <c r="Q21" s="14">
        <v>54.05</v>
      </c>
      <c r="R21" s="14">
        <v>308.01</v>
      </c>
      <c r="S21" s="14">
        <v>0</v>
      </c>
      <c r="T21" s="14">
        <v>0</v>
      </c>
      <c r="U21" s="14">
        <v>0</v>
      </c>
      <c r="V21" s="14">
        <v>969.29</v>
      </c>
      <c r="W21" s="14">
        <v>57.4</v>
      </c>
    </row>
    <row r="22" spans="1:23">
      <c r="A22" s="2" t="s">
        <v>52</v>
      </c>
      <c r="B22" s="1" t="s">
        <v>53</v>
      </c>
      <c r="C22" s="14">
        <v>4000.02</v>
      </c>
      <c r="D22" s="14">
        <v>666.67</v>
      </c>
      <c r="E22" s="14">
        <v>16162.92</v>
      </c>
      <c r="F22" s="14">
        <v>0</v>
      </c>
      <c r="G22" s="14">
        <v>0</v>
      </c>
      <c r="H22" s="14">
        <v>20829.61</v>
      </c>
      <c r="I22" s="14">
        <v>0</v>
      </c>
      <c r="J22" s="14">
        <v>5563.31</v>
      </c>
      <c r="K22" s="14">
        <v>129.35</v>
      </c>
      <c r="L22" s="14">
        <v>0</v>
      </c>
      <c r="M22" s="14">
        <v>0</v>
      </c>
      <c r="N22" s="14">
        <v>0</v>
      </c>
      <c r="O22" s="14">
        <v>0</v>
      </c>
      <c r="P22" s="15">
        <v>-0.05</v>
      </c>
      <c r="Q22" s="14">
        <v>0</v>
      </c>
      <c r="R22" s="14">
        <v>0</v>
      </c>
      <c r="S22" s="14">
        <v>0</v>
      </c>
      <c r="T22" s="14">
        <v>1000</v>
      </c>
      <c r="U22" s="14">
        <v>0</v>
      </c>
      <c r="V22" s="14">
        <v>6692.61</v>
      </c>
      <c r="W22" s="14">
        <v>14137</v>
      </c>
    </row>
    <row r="23" spans="1:23">
      <c r="A23" s="2" t="s">
        <v>54</v>
      </c>
      <c r="B23" s="1" t="s">
        <v>55</v>
      </c>
      <c r="C23" s="14">
        <v>880.02</v>
      </c>
      <c r="D23" s="14">
        <v>146.66999999999999</v>
      </c>
      <c r="E23" s="14">
        <v>5568.97</v>
      </c>
      <c r="F23" s="14">
        <v>0</v>
      </c>
      <c r="G23" s="14">
        <v>0</v>
      </c>
      <c r="H23" s="14">
        <v>6595.66</v>
      </c>
      <c r="I23" s="14">
        <v>0</v>
      </c>
      <c r="J23" s="14">
        <v>1192.6099999999999</v>
      </c>
      <c r="K23" s="14">
        <v>25.53</v>
      </c>
      <c r="L23" s="14">
        <v>0</v>
      </c>
      <c r="M23" s="14">
        <v>695</v>
      </c>
      <c r="N23" s="14">
        <v>0</v>
      </c>
      <c r="O23" s="14">
        <v>0</v>
      </c>
      <c r="P23" s="14">
        <v>7.0000000000000007E-2</v>
      </c>
      <c r="Q23" s="14">
        <v>54.05</v>
      </c>
      <c r="R23" s="14">
        <v>0</v>
      </c>
      <c r="S23" s="14">
        <v>0</v>
      </c>
      <c r="T23" s="14">
        <v>0</v>
      </c>
      <c r="U23" s="14">
        <v>375</v>
      </c>
      <c r="V23" s="14">
        <v>2342.2600000000002</v>
      </c>
      <c r="W23" s="14">
        <v>4253.3999999999996</v>
      </c>
    </row>
    <row r="24" spans="1:23">
      <c r="A24" s="2" t="s">
        <v>56</v>
      </c>
      <c r="B24" s="1" t="s">
        <v>57</v>
      </c>
      <c r="C24" s="14">
        <v>880.02</v>
      </c>
      <c r="D24" s="14">
        <v>146.66999999999999</v>
      </c>
      <c r="E24" s="14">
        <v>4731.2700000000004</v>
      </c>
      <c r="F24" s="14">
        <v>0</v>
      </c>
      <c r="G24" s="14">
        <v>0</v>
      </c>
      <c r="H24" s="14">
        <v>5757.96</v>
      </c>
      <c r="I24" s="14">
        <v>0</v>
      </c>
      <c r="J24" s="14">
        <v>995.58</v>
      </c>
      <c r="K24" s="14">
        <v>25.48</v>
      </c>
      <c r="L24" s="14">
        <v>0</v>
      </c>
      <c r="M24" s="14">
        <v>0</v>
      </c>
      <c r="N24" s="14">
        <v>0</v>
      </c>
      <c r="O24" s="14">
        <v>0</v>
      </c>
      <c r="P24" s="14">
        <v>0.05</v>
      </c>
      <c r="Q24" s="14">
        <v>47.05</v>
      </c>
      <c r="R24" s="14">
        <v>0</v>
      </c>
      <c r="S24" s="14">
        <v>0</v>
      </c>
      <c r="T24" s="14">
        <v>0</v>
      </c>
      <c r="U24" s="14">
        <v>275</v>
      </c>
      <c r="V24" s="14">
        <v>1343.16</v>
      </c>
      <c r="W24" s="14">
        <v>4414.8</v>
      </c>
    </row>
    <row r="25" spans="1:23">
      <c r="A25" s="2" t="s">
        <v>58</v>
      </c>
      <c r="B25" s="1" t="s">
        <v>59</v>
      </c>
      <c r="C25" s="14">
        <v>1300.02</v>
      </c>
      <c r="D25" s="14">
        <v>216.67</v>
      </c>
      <c r="E25" s="14">
        <v>433.33</v>
      </c>
      <c r="F25" s="14">
        <v>0</v>
      </c>
      <c r="G25" s="14">
        <v>0</v>
      </c>
      <c r="H25" s="14">
        <v>1950.02</v>
      </c>
      <c r="I25" s="14">
        <v>0</v>
      </c>
      <c r="J25" s="14">
        <v>176.22</v>
      </c>
      <c r="K25" s="14">
        <v>37.700000000000003</v>
      </c>
      <c r="L25" s="14">
        <v>0</v>
      </c>
      <c r="M25" s="14">
        <v>0</v>
      </c>
      <c r="N25" s="14">
        <v>0</v>
      </c>
      <c r="O25" s="14">
        <v>0</v>
      </c>
      <c r="P25" s="15">
        <v>-0.11</v>
      </c>
      <c r="Q25" s="14">
        <v>0</v>
      </c>
      <c r="R25" s="14">
        <v>585.01</v>
      </c>
      <c r="S25" s="14">
        <v>0</v>
      </c>
      <c r="T25" s="14">
        <v>300</v>
      </c>
      <c r="U25" s="14">
        <v>0</v>
      </c>
      <c r="V25" s="14">
        <v>1098.82</v>
      </c>
      <c r="W25" s="14">
        <v>851.2</v>
      </c>
    </row>
    <row r="26" spans="1:23">
      <c r="A26" s="2" t="s">
        <v>60</v>
      </c>
      <c r="B26" s="1" t="s">
        <v>61</v>
      </c>
      <c r="C26" s="14">
        <v>1300.02</v>
      </c>
      <c r="D26" s="14">
        <v>216.67</v>
      </c>
      <c r="E26" s="14">
        <v>833</v>
      </c>
      <c r="F26" s="14">
        <v>0</v>
      </c>
      <c r="G26" s="14">
        <v>0</v>
      </c>
      <c r="H26" s="14">
        <v>2349.69</v>
      </c>
      <c r="I26" s="14">
        <v>0</v>
      </c>
      <c r="J26" s="14">
        <v>247.25</v>
      </c>
      <c r="K26" s="14">
        <v>37.93</v>
      </c>
      <c r="L26" s="14">
        <v>0</v>
      </c>
      <c r="M26" s="14">
        <v>0</v>
      </c>
      <c r="N26" s="14">
        <v>0</v>
      </c>
      <c r="O26" s="14">
        <v>0</v>
      </c>
      <c r="P26" s="15">
        <v>-0.09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285.08999999999997</v>
      </c>
      <c r="W26" s="14">
        <v>2064.6</v>
      </c>
    </row>
    <row r="27" spans="1:23">
      <c r="A27" s="2" t="s">
        <v>62</v>
      </c>
      <c r="B27" s="1" t="s">
        <v>63</v>
      </c>
      <c r="C27" s="14">
        <v>146.66999999999999</v>
      </c>
      <c r="D27" s="14">
        <v>0</v>
      </c>
      <c r="E27" s="14">
        <v>0</v>
      </c>
      <c r="F27" s="14">
        <v>0</v>
      </c>
      <c r="G27" s="14">
        <v>0</v>
      </c>
      <c r="H27" s="14">
        <v>146.66999999999999</v>
      </c>
      <c r="I27" s="15">
        <v>-2.63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0.1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-2.5299999999999998</v>
      </c>
      <c r="W27" s="14">
        <v>149.19999999999999</v>
      </c>
    </row>
    <row r="28" spans="1:23">
      <c r="A28" s="2" t="s">
        <v>64</v>
      </c>
      <c r="B28" s="1" t="s">
        <v>65</v>
      </c>
      <c r="C28" s="14">
        <v>999.66</v>
      </c>
      <c r="D28" s="14">
        <v>166.61</v>
      </c>
      <c r="E28" s="14">
        <v>0</v>
      </c>
      <c r="F28" s="14">
        <v>0</v>
      </c>
      <c r="G28" s="14">
        <v>0</v>
      </c>
      <c r="H28" s="14">
        <v>1166.27</v>
      </c>
      <c r="I28" s="14">
        <v>0</v>
      </c>
      <c r="J28" s="14">
        <v>3.53</v>
      </c>
      <c r="K28" s="14">
        <v>28.95</v>
      </c>
      <c r="L28" s="14">
        <v>0</v>
      </c>
      <c r="M28" s="14">
        <v>800</v>
      </c>
      <c r="N28" s="14">
        <v>0</v>
      </c>
      <c r="O28" s="14">
        <v>0</v>
      </c>
      <c r="P28" s="15">
        <v>-0.01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832.47</v>
      </c>
      <c r="W28" s="14">
        <v>333.8</v>
      </c>
    </row>
    <row r="29" spans="1:23">
      <c r="A29" s="2" t="s">
        <v>66</v>
      </c>
      <c r="B29" s="1" t="s">
        <v>67</v>
      </c>
      <c r="C29" s="14">
        <v>999.66</v>
      </c>
      <c r="D29" s="14">
        <v>166.61</v>
      </c>
      <c r="E29" s="14">
        <v>1478</v>
      </c>
      <c r="F29" s="14">
        <v>0</v>
      </c>
      <c r="G29" s="14">
        <v>0</v>
      </c>
      <c r="H29" s="14">
        <v>2644.27</v>
      </c>
      <c r="I29" s="14">
        <v>0</v>
      </c>
      <c r="J29" s="14">
        <v>309.43</v>
      </c>
      <c r="K29" s="14">
        <v>28.95</v>
      </c>
      <c r="L29" s="14">
        <v>0</v>
      </c>
      <c r="M29" s="14">
        <v>0</v>
      </c>
      <c r="N29" s="14">
        <v>0</v>
      </c>
      <c r="O29" s="14">
        <v>0</v>
      </c>
      <c r="P29" s="15">
        <v>-0.11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338.27</v>
      </c>
      <c r="W29" s="14">
        <v>2306</v>
      </c>
    </row>
    <row r="30" spans="1:23">
      <c r="A30" s="2" t="s">
        <v>68</v>
      </c>
      <c r="B30" s="1" t="s">
        <v>69</v>
      </c>
      <c r="C30" s="14">
        <v>4000.02</v>
      </c>
      <c r="D30" s="14">
        <v>666.67</v>
      </c>
      <c r="E30" s="14">
        <v>1569.17</v>
      </c>
      <c r="F30" s="14">
        <v>0</v>
      </c>
      <c r="G30" s="14">
        <v>0</v>
      </c>
      <c r="H30" s="14">
        <v>6235.86</v>
      </c>
      <c r="I30" s="14">
        <v>0</v>
      </c>
      <c r="J30" s="14">
        <v>1107.98</v>
      </c>
      <c r="K30" s="14">
        <v>128.63</v>
      </c>
      <c r="L30" s="14">
        <v>0</v>
      </c>
      <c r="M30" s="14">
        <v>0</v>
      </c>
      <c r="N30" s="14">
        <v>0</v>
      </c>
      <c r="O30" s="14">
        <v>0</v>
      </c>
      <c r="P30" s="14">
        <v>0.05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1236.6600000000001</v>
      </c>
      <c r="W30" s="14">
        <v>4999.2</v>
      </c>
    </row>
    <row r="31" spans="1:23">
      <c r="A31" s="2" t="s">
        <v>70</v>
      </c>
      <c r="B31" s="1" t="s">
        <v>71</v>
      </c>
      <c r="C31" s="14">
        <v>880.02</v>
      </c>
      <c r="D31" s="14">
        <v>146.66999999999999</v>
      </c>
      <c r="E31" s="14">
        <v>428.79</v>
      </c>
      <c r="F31" s="14">
        <v>0</v>
      </c>
      <c r="G31" s="14">
        <v>0</v>
      </c>
      <c r="H31" s="14">
        <v>1455.48</v>
      </c>
      <c r="I31" s="14">
        <v>0</v>
      </c>
      <c r="J31" s="14">
        <v>51.42</v>
      </c>
      <c r="K31" s="14">
        <v>25.48</v>
      </c>
      <c r="L31" s="14">
        <v>0</v>
      </c>
      <c r="M31" s="14">
        <v>0</v>
      </c>
      <c r="N31" s="14">
        <v>0</v>
      </c>
      <c r="O31" s="14">
        <v>0</v>
      </c>
      <c r="P31" s="15">
        <v>-0.02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76.88</v>
      </c>
      <c r="W31" s="14">
        <v>1378.6</v>
      </c>
    </row>
    <row r="32" spans="1:23">
      <c r="A32" s="2" t="s">
        <v>72</v>
      </c>
      <c r="B32" s="1" t="s">
        <v>73</v>
      </c>
      <c r="C32" s="14">
        <v>999.66</v>
      </c>
      <c r="D32" s="14">
        <v>166.61</v>
      </c>
      <c r="E32" s="14">
        <v>129.12</v>
      </c>
      <c r="F32" s="14">
        <v>0</v>
      </c>
      <c r="G32" s="14">
        <v>0</v>
      </c>
      <c r="H32" s="14">
        <v>1295.3900000000001</v>
      </c>
      <c r="I32" s="14">
        <v>0</v>
      </c>
      <c r="J32" s="14">
        <v>24.54</v>
      </c>
      <c r="K32" s="14">
        <v>28.95</v>
      </c>
      <c r="L32" s="14">
        <v>0</v>
      </c>
      <c r="M32" s="14">
        <v>0</v>
      </c>
      <c r="N32" s="14">
        <v>0</v>
      </c>
      <c r="O32" s="14">
        <v>0</v>
      </c>
      <c r="P32" s="15">
        <v>-0.1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53.39</v>
      </c>
      <c r="W32" s="14">
        <v>1242</v>
      </c>
    </row>
    <row r="33" spans="1:23">
      <c r="A33" s="2" t="s">
        <v>74</v>
      </c>
      <c r="B33" s="1" t="s">
        <v>75</v>
      </c>
      <c r="C33" s="14">
        <v>880.02</v>
      </c>
      <c r="D33" s="14">
        <v>146.66999999999999</v>
      </c>
      <c r="E33" s="14">
        <v>3402.06</v>
      </c>
      <c r="F33" s="14">
        <v>0</v>
      </c>
      <c r="G33" s="14">
        <v>0</v>
      </c>
      <c r="H33" s="14">
        <v>4428.75</v>
      </c>
      <c r="I33" s="14">
        <v>0</v>
      </c>
      <c r="J33" s="14">
        <v>690.59</v>
      </c>
      <c r="K33" s="14">
        <v>25.48</v>
      </c>
      <c r="L33" s="14">
        <v>0</v>
      </c>
      <c r="M33" s="14">
        <v>0</v>
      </c>
      <c r="N33" s="14">
        <v>0</v>
      </c>
      <c r="O33" s="14">
        <v>0</v>
      </c>
      <c r="P33" s="14">
        <v>0.03</v>
      </c>
      <c r="Q33" s="14">
        <v>33.049999999999997</v>
      </c>
      <c r="R33" s="14">
        <v>0</v>
      </c>
      <c r="S33" s="14">
        <v>0</v>
      </c>
      <c r="T33" s="14">
        <v>0</v>
      </c>
      <c r="U33" s="14">
        <v>0</v>
      </c>
      <c r="V33" s="14">
        <v>749.15</v>
      </c>
      <c r="W33" s="14">
        <v>3679.6</v>
      </c>
    </row>
    <row r="34" spans="1:23">
      <c r="A34" s="2" t="s">
        <v>76</v>
      </c>
      <c r="B34" s="1" t="s">
        <v>77</v>
      </c>
      <c r="C34" s="14">
        <v>880.02</v>
      </c>
      <c r="D34" s="14">
        <v>146.66999999999999</v>
      </c>
      <c r="E34" s="14">
        <v>9075.16</v>
      </c>
      <c r="F34" s="14">
        <v>0</v>
      </c>
      <c r="G34" s="14">
        <v>0</v>
      </c>
      <c r="H34" s="14">
        <v>10101.85</v>
      </c>
      <c r="I34" s="14">
        <v>0</v>
      </c>
      <c r="J34" s="14">
        <v>2183.39</v>
      </c>
      <c r="K34" s="14">
        <v>25.48</v>
      </c>
      <c r="L34" s="14">
        <v>0</v>
      </c>
      <c r="M34" s="14">
        <v>0</v>
      </c>
      <c r="N34" s="14">
        <v>0</v>
      </c>
      <c r="O34" s="14">
        <v>0</v>
      </c>
      <c r="P34" s="15">
        <v>-7.0000000000000007E-2</v>
      </c>
      <c r="Q34" s="14">
        <v>33.049999999999997</v>
      </c>
      <c r="R34" s="14">
        <v>0</v>
      </c>
      <c r="S34" s="14">
        <v>0</v>
      </c>
      <c r="T34" s="14">
        <v>0</v>
      </c>
      <c r="U34" s="14">
        <v>0</v>
      </c>
      <c r="V34" s="14">
        <v>2241.85</v>
      </c>
      <c r="W34" s="14">
        <v>7860</v>
      </c>
    </row>
    <row r="35" spans="1:23">
      <c r="A35" s="2" t="s">
        <v>78</v>
      </c>
      <c r="B35" s="1" t="s">
        <v>79</v>
      </c>
      <c r="C35" s="14">
        <v>880.02</v>
      </c>
      <c r="D35" s="14">
        <v>146.66999999999999</v>
      </c>
      <c r="E35" s="14">
        <v>2890.78</v>
      </c>
      <c r="F35" s="14">
        <v>0</v>
      </c>
      <c r="G35" s="14">
        <v>0</v>
      </c>
      <c r="H35" s="14">
        <v>3917.47</v>
      </c>
      <c r="I35" s="14">
        <v>0</v>
      </c>
      <c r="J35" s="14">
        <v>581.38</v>
      </c>
      <c r="K35" s="14">
        <v>25.48</v>
      </c>
      <c r="L35" s="14">
        <v>0</v>
      </c>
      <c r="M35" s="14">
        <v>0</v>
      </c>
      <c r="N35" s="14">
        <v>0</v>
      </c>
      <c r="O35" s="14">
        <v>0</v>
      </c>
      <c r="P35" s="15">
        <v>-0.04</v>
      </c>
      <c r="Q35" s="14">
        <v>33.049999999999997</v>
      </c>
      <c r="R35" s="14">
        <v>0</v>
      </c>
      <c r="S35" s="14">
        <v>0</v>
      </c>
      <c r="T35" s="14">
        <v>0</v>
      </c>
      <c r="U35" s="14">
        <v>0</v>
      </c>
      <c r="V35" s="14">
        <v>639.87</v>
      </c>
      <c r="W35" s="14">
        <v>3277.6</v>
      </c>
    </row>
    <row r="36" spans="1:23">
      <c r="A36" s="2" t="s">
        <v>80</v>
      </c>
      <c r="B36" s="1" t="s">
        <v>81</v>
      </c>
      <c r="C36" s="14">
        <v>1800</v>
      </c>
      <c r="D36" s="14">
        <v>300</v>
      </c>
      <c r="E36" s="14">
        <v>0</v>
      </c>
      <c r="F36" s="14">
        <v>0</v>
      </c>
      <c r="G36" s="14">
        <v>0</v>
      </c>
      <c r="H36" s="14">
        <v>2100</v>
      </c>
      <c r="I36" s="14">
        <v>0</v>
      </c>
      <c r="J36" s="14">
        <v>202.51</v>
      </c>
      <c r="K36" s="14">
        <v>54.19</v>
      </c>
      <c r="L36" s="14">
        <v>0</v>
      </c>
      <c r="M36" s="14">
        <v>0</v>
      </c>
      <c r="N36" s="14">
        <v>0</v>
      </c>
      <c r="O36" s="14">
        <v>0</v>
      </c>
      <c r="P36" s="15">
        <v>-0.1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256.60000000000002</v>
      </c>
      <c r="W36" s="14">
        <v>1843.4</v>
      </c>
    </row>
    <row r="37" spans="1:23">
      <c r="A37" s="2" t="s">
        <v>82</v>
      </c>
      <c r="B37" s="1" t="s">
        <v>83</v>
      </c>
      <c r="C37" s="14">
        <v>880.02</v>
      </c>
      <c r="D37" s="14">
        <v>146.66999999999999</v>
      </c>
      <c r="E37" s="14">
        <v>6126.39</v>
      </c>
      <c r="F37" s="14">
        <v>0</v>
      </c>
      <c r="G37" s="14">
        <v>0</v>
      </c>
      <c r="H37" s="14">
        <v>7153.08</v>
      </c>
      <c r="I37" s="14">
        <v>0</v>
      </c>
      <c r="J37" s="14">
        <v>1323.71</v>
      </c>
      <c r="K37" s="14">
        <v>25.53</v>
      </c>
      <c r="L37" s="14">
        <v>0</v>
      </c>
      <c r="M37" s="14">
        <v>0</v>
      </c>
      <c r="N37" s="14">
        <v>0</v>
      </c>
      <c r="O37" s="14">
        <v>0</v>
      </c>
      <c r="P37" s="15">
        <v>-0.01</v>
      </c>
      <c r="Q37" s="14">
        <v>33.049999999999997</v>
      </c>
      <c r="R37" s="14">
        <v>0</v>
      </c>
      <c r="S37" s="14">
        <v>0</v>
      </c>
      <c r="T37" s="14">
        <v>0</v>
      </c>
      <c r="U37" s="14">
        <v>0</v>
      </c>
      <c r="V37" s="14">
        <v>1382.28</v>
      </c>
      <c r="W37" s="14">
        <v>5770.8</v>
      </c>
    </row>
    <row r="38" spans="1:23">
      <c r="A38" s="2" t="s">
        <v>84</v>
      </c>
      <c r="B38" s="1" t="s">
        <v>85</v>
      </c>
      <c r="C38" s="14">
        <v>733.35</v>
      </c>
      <c r="D38" s="14">
        <v>122.22</v>
      </c>
      <c r="E38" s="14">
        <v>3785.09</v>
      </c>
      <c r="F38" s="14">
        <v>0</v>
      </c>
      <c r="G38" s="14">
        <v>0</v>
      </c>
      <c r="H38" s="14">
        <v>4640.66</v>
      </c>
      <c r="I38" s="14">
        <v>0</v>
      </c>
      <c r="J38" s="14">
        <v>735.86</v>
      </c>
      <c r="K38" s="14">
        <v>22.8</v>
      </c>
      <c r="L38" s="14">
        <v>0</v>
      </c>
      <c r="M38" s="14">
        <v>0</v>
      </c>
      <c r="N38" s="14">
        <v>0</v>
      </c>
      <c r="O38" s="14">
        <v>0</v>
      </c>
      <c r="P38" s="15">
        <v>-0.05</v>
      </c>
      <c r="Q38" s="14">
        <v>33.049999999999997</v>
      </c>
      <c r="R38" s="14">
        <v>0</v>
      </c>
      <c r="S38" s="14">
        <v>0</v>
      </c>
      <c r="T38" s="14">
        <v>0</v>
      </c>
      <c r="U38" s="14">
        <v>0</v>
      </c>
      <c r="V38" s="14">
        <v>791.66</v>
      </c>
      <c r="W38" s="14">
        <v>3849</v>
      </c>
    </row>
    <row r="39" spans="1:23">
      <c r="A39" s="2" t="s">
        <v>86</v>
      </c>
      <c r="B39" s="1" t="s">
        <v>87</v>
      </c>
      <c r="C39" s="14">
        <v>880.02</v>
      </c>
      <c r="D39" s="14">
        <v>146.66999999999999</v>
      </c>
      <c r="E39" s="14">
        <v>1311.52</v>
      </c>
      <c r="F39" s="14">
        <v>0</v>
      </c>
      <c r="G39" s="14">
        <v>0</v>
      </c>
      <c r="H39" s="14">
        <v>2338.21</v>
      </c>
      <c r="I39" s="14">
        <v>0</v>
      </c>
      <c r="J39" s="14">
        <v>245.19</v>
      </c>
      <c r="K39" s="14">
        <v>25.58</v>
      </c>
      <c r="L39" s="14">
        <v>0</v>
      </c>
      <c r="M39" s="14">
        <v>0</v>
      </c>
      <c r="N39" s="14">
        <v>0</v>
      </c>
      <c r="O39" s="14">
        <v>0</v>
      </c>
      <c r="P39" s="15">
        <v>-0.01</v>
      </c>
      <c r="Q39" s="14">
        <v>33.049999999999997</v>
      </c>
      <c r="R39" s="14">
        <v>0</v>
      </c>
      <c r="S39" s="14">
        <v>0</v>
      </c>
      <c r="T39" s="14">
        <v>0</v>
      </c>
      <c r="U39" s="14">
        <v>0</v>
      </c>
      <c r="V39" s="14">
        <v>303.81</v>
      </c>
      <c r="W39" s="14">
        <v>2034.4</v>
      </c>
    </row>
    <row r="40" spans="1:23">
      <c r="A40" s="2" t="s">
        <v>88</v>
      </c>
      <c r="B40" s="1" t="s">
        <v>89</v>
      </c>
      <c r="C40" s="14">
        <v>1399.98</v>
      </c>
      <c r="D40" s="14">
        <v>233.33</v>
      </c>
      <c r="E40" s="14">
        <v>4096.3</v>
      </c>
      <c r="F40" s="14">
        <v>0</v>
      </c>
      <c r="G40" s="14">
        <v>0</v>
      </c>
      <c r="H40" s="14">
        <v>5729.61</v>
      </c>
      <c r="I40" s="14">
        <v>0</v>
      </c>
      <c r="J40" s="14">
        <v>988.91</v>
      </c>
      <c r="K40" s="14">
        <v>40.700000000000003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1029.6099999999999</v>
      </c>
      <c r="W40" s="14">
        <v>4700</v>
      </c>
    </row>
    <row r="41" spans="1:23">
      <c r="A41" s="2" t="s">
        <v>90</v>
      </c>
      <c r="B41" s="1" t="s">
        <v>91</v>
      </c>
      <c r="C41" s="14">
        <v>880.02</v>
      </c>
      <c r="D41" s="14">
        <v>146.66999999999999</v>
      </c>
      <c r="E41" s="14">
        <v>1880.6</v>
      </c>
      <c r="F41" s="14">
        <v>0</v>
      </c>
      <c r="G41" s="14">
        <v>0</v>
      </c>
      <c r="H41" s="14">
        <v>2907.29</v>
      </c>
      <c r="I41" s="14">
        <v>0</v>
      </c>
      <c r="J41" s="14">
        <v>365.61</v>
      </c>
      <c r="K41" s="14">
        <v>25.53</v>
      </c>
      <c r="L41" s="14">
        <v>0</v>
      </c>
      <c r="M41" s="14">
        <v>930</v>
      </c>
      <c r="N41" s="14">
        <v>0</v>
      </c>
      <c r="O41" s="14">
        <v>0</v>
      </c>
      <c r="P41" s="15">
        <v>-0.1</v>
      </c>
      <c r="Q41" s="14">
        <v>33.049999999999997</v>
      </c>
      <c r="R41" s="14">
        <v>0</v>
      </c>
      <c r="S41" s="14">
        <v>0</v>
      </c>
      <c r="T41" s="14">
        <v>0</v>
      </c>
      <c r="U41" s="14">
        <v>0</v>
      </c>
      <c r="V41" s="14">
        <v>1354.09</v>
      </c>
      <c r="W41" s="14">
        <v>1553.2</v>
      </c>
    </row>
    <row r="42" spans="1:23">
      <c r="A42" s="2" t="s">
        <v>92</v>
      </c>
      <c r="B42" s="1" t="s">
        <v>93</v>
      </c>
      <c r="C42" s="14">
        <v>880.02</v>
      </c>
      <c r="D42" s="14">
        <v>146.66999999999999</v>
      </c>
      <c r="E42" s="14">
        <v>0</v>
      </c>
      <c r="F42" s="14">
        <v>0</v>
      </c>
      <c r="G42" s="14">
        <v>0</v>
      </c>
      <c r="H42" s="14">
        <v>1026.69</v>
      </c>
      <c r="I42" s="15">
        <v>-18.41</v>
      </c>
      <c r="J42" s="14">
        <v>0</v>
      </c>
      <c r="K42" s="14">
        <v>25.53</v>
      </c>
      <c r="L42" s="14">
        <v>0</v>
      </c>
      <c r="M42" s="14">
        <v>0</v>
      </c>
      <c r="N42" s="14">
        <v>0</v>
      </c>
      <c r="O42" s="14">
        <v>0</v>
      </c>
      <c r="P42" s="15">
        <v>-0.08</v>
      </c>
      <c r="Q42" s="14">
        <v>54.05</v>
      </c>
      <c r="R42" s="14">
        <v>0</v>
      </c>
      <c r="S42" s="14">
        <v>0</v>
      </c>
      <c r="T42" s="14">
        <v>0</v>
      </c>
      <c r="U42" s="14">
        <v>0</v>
      </c>
      <c r="V42" s="14">
        <v>61.09</v>
      </c>
      <c r="W42" s="14">
        <v>965.6</v>
      </c>
    </row>
    <row r="43" spans="1:23">
      <c r="A43" s="2" t="s">
        <v>94</v>
      </c>
      <c r="B43" s="1" t="s">
        <v>95</v>
      </c>
      <c r="C43" s="14">
        <v>880.02</v>
      </c>
      <c r="D43" s="14">
        <v>146.66999999999999</v>
      </c>
      <c r="E43" s="14">
        <v>1152.19</v>
      </c>
      <c r="F43" s="14">
        <v>0</v>
      </c>
      <c r="G43" s="14">
        <v>0</v>
      </c>
      <c r="H43" s="14">
        <v>2178.88</v>
      </c>
      <c r="I43" s="14">
        <v>0</v>
      </c>
      <c r="J43" s="14">
        <v>216.64</v>
      </c>
      <c r="K43" s="14">
        <v>25.53</v>
      </c>
      <c r="L43" s="14">
        <v>0</v>
      </c>
      <c r="M43" s="14">
        <v>0</v>
      </c>
      <c r="N43" s="14">
        <v>0</v>
      </c>
      <c r="O43" s="14">
        <v>0</v>
      </c>
      <c r="P43" s="15">
        <v>-0.14000000000000001</v>
      </c>
      <c r="Q43" s="14">
        <v>33.049999999999997</v>
      </c>
      <c r="R43" s="14">
        <v>0</v>
      </c>
      <c r="S43" s="14">
        <v>0</v>
      </c>
      <c r="T43" s="14">
        <v>0</v>
      </c>
      <c r="U43" s="14">
        <v>0</v>
      </c>
      <c r="V43" s="14">
        <v>275.08</v>
      </c>
      <c r="W43" s="14">
        <v>1903.8</v>
      </c>
    </row>
    <row r="44" spans="1:23">
      <c r="A44" s="2" t="s">
        <v>96</v>
      </c>
      <c r="B44" s="1" t="s">
        <v>97</v>
      </c>
      <c r="C44" s="14">
        <v>880.02</v>
      </c>
      <c r="D44" s="14">
        <v>146.66999999999999</v>
      </c>
      <c r="E44" s="14">
        <v>7035.85</v>
      </c>
      <c r="F44" s="14">
        <v>0</v>
      </c>
      <c r="G44" s="14">
        <v>0</v>
      </c>
      <c r="H44" s="14">
        <v>8062.54</v>
      </c>
      <c r="I44" s="14">
        <v>0</v>
      </c>
      <c r="J44" s="14">
        <v>1571.6</v>
      </c>
      <c r="K44" s="14">
        <v>25.48</v>
      </c>
      <c r="L44" s="14">
        <v>0</v>
      </c>
      <c r="M44" s="14">
        <v>0</v>
      </c>
      <c r="N44" s="14">
        <v>0</v>
      </c>
      <c r="O44" s="14">
        <v>0</v>
      </c>
      <c r="P44" s="15">
        <v>-0.14000000000000001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1596.94</v>
      </c>
      <c r="W44" s="14">
        <v>6465.6</v>
      </c>
    </row>
    <row r="45" spans="1:23">
      <c r="A45" s="2" t="s">
        <v>98</v>
      </c>
      <c r="B45" s="1" t="s">
        <v>99</v>
      </c>
      <c r="C45" s="14">
        <v>866.68</v>
      </c>
      <c r="D45" s="14">
        <v>144.44999999999999</v>
      </c>
      <c r="E45" s="14">
        <v>685</v>
      </c>
      <c r="F45" s="14">
        <v>0</v>
      </c>
      <c r="G45" s="14">
        <v>0</v>
      </c>
      <c r="H45" s="14">
        <v>1696.13</v>
      </c>
      <c r="I45" s="14">
        <v>0</v>
      </c>
      <c r="J45" s="14">
        <v>85.88</v>
      </c>
      <c r="K45" s="14">
        <v>29.72</v>
      </c>
      <c r="L45" s="14">
        <v>0</v>
      </c>
      <c r="M45" s="14">
        <v>0</v>
      </c>
      <c r="N45" s="14">
        <v>0</v>
      </c>
      <c r="O45" s="14">
        <v>0</v>
      </c>
      <c r="P45" s="15">
        <v>-7.0000000000000007E-2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115.53</v>
      </c>
      <c r="W45" s="14">
        <v>1580.6</v>
      </c>
    </row>
    <row r="46" spans="1:23">
      <c r="A46" s="2" t="s">
        <v>100</v>
      </c>
      <c r="B46" s="1" t="s">
        <v>101</v>
      </c>
      <c r="C46" s="14">
        <v>880.02</v>
      </c>
      <c r="D46" s="14">
        <v>146.66999999999999</v>
      </c>
      <c r="E46" s="14">
        <v>0</v>
      </c>
      <c r="F46" s="14">
        <v>0</v>
      </c>
      <c r="G46" s="14">
        <v>0</v>
      </c>
      <c r="H46" s="14">
        <v>1026.69</v>
      </c>
      <c r="I46" s="15">
        <v>-18.41</v>
      </c>
      <c r="J46" s="14">
        <v>0</v>
      </c>
      <c r="K46" s="14">
        <v>25.58</v>
      </c>
      <c r="L46" s="14">
        <v>0</v>
      </c>
      <c r="M46" s="14">
        <v>0</v>
      </c>
      <c r="N46" s="14">
        <v>0</v>
      </c>
      <c r="O46" s="14">
        <v>0</v>
      </c>
      <c r="P46" s="14">
        <v>7.0000000000000007E-2</v>
      </c>
      <c r="Q46" s="14">
        <v>33.049999999999997</v>
      </c>
      <c r="R46" s="14">
        <v>0</v>
      </c>
      <c r="S46" s="14">
        <v>0</v>
      </c>
      <c r="T46" s="14">
        <v>0</v>
      </c>
      <c r="U46" s="14">
        <v>0</v>
      </c>
      <c r="V46" s="14">
        <v>40.29</v>
      </c>
      <c r="W46" s="14">
        <v>986.4</v>
      </c>
    </row>
    <row r="47" spans="1:23">
      <c r="A47" s="2" t="s">
        <v>102</v>
      </c>
      <c r="B47" s="1" t="s">
        <v>103</v>
      </c>
      <c r="C47" s="14">
        <v>880.02</v>
      </c>
      <c r="D47" s="14">
        <v>146.66999999999999</v>
      </c>
      <c r="E47" s="14">
        <v>17626.310000000001</v>
      </c>
      <c r="F47" s="14">
        <v>0</v>
      </c>
      <c r="G47" s="14">
        <v>0</v>
      </c>
      <c r="H47" s="14">
        <v>18653</v>
      </c>
      <c r="I47" s="14">
        <v>0</v>
      </c>
      <c r="J47" s="14">
        <v>4833.97</v>
      </c>
      <c r="K47" s="14">
        <v>25.65</v>
      </c>
      <c r="L47" s="14">
        <v>0</v>
      </c>
      <c r="M47" s="14">
        <v>0</v>
      </c>
      <c r="N47" s="14">
        <v>0</v>
      </c>
      <c r="O47" s="14">
        <v>0</v>
      </c>
      <c r="P47" s="14">
        <v>0.13</v>
      </c>
      <c r="Q47" s="14">
        <v>33.049999999999997</v>
      </c>
      <c r="R47" s="14">
        <v>0</v>
      </c>
      <c r="S47" s="14">
        <v>0</v>
      </c>
      <c r="T47" s="14">
        <v>0</v>
      </c>
      <c r="U47" s="14">
        <v>0</v>
      </c>
      <c r="V47" s="14">
        <v>4892.8</v>
      </c>
      <c r="W47" s="14">
        <v>13760.2</v>
      </c>
    </row>
    <row r="48" spans="1:23">
      <c r="A48" s="2" t="s">
        <v>104</v>
      </c>
      <c r="B48" s="1" t="s">
        <v>105</v>
      </c>
      <c r="C48" s="14">
        <v>880.02</v>
      </c>
      <c r="D48" s="14">
        <v>146.66999999999999</v>
      </c>
      <c r="E48" s="14">
        <v>2223.62</v>
      </c>
      <c r="F48" s="14">
        <v>0</v>
      </c>
      <c r="G48" s="14">
        <v>0</v>
      </c>
      <c r="H48" s="14">
        <v>3250.31</v>
      </c>
      <c r="I48" s="14">
        <v>0</v>
      </c>
      <c r="J48" s="14">
        <v>438.88</v>
      </c>
      <c r="K48" s="14">
        <v>25.48</v>
      </c>
      <c r="L48" s="14">
        <v>0</v>
      </c>
      <c r="M48" s="14">
        <v>938.5</v>
      </c>
      <c r="N48" s="14">
        <v>0</v>
      </c>
      <c r="O48" s="14">
        <v>0</v>
      </c>
      <c r="P48" s="14">
        <v>0</v>
      </c>
      <c r="Q48" s="14">
        <v>33.049999999999997</v>
      </c>
      <c r="R48" s="14">
        <v>0</v>
      </c>
      <c r="S48" s="14">
        <v>0</v>
      </c>
      <c r="T48" s="14">
        <v>0</v>
      </c>
      <c r="U48" s="14">
        <v>275</v>
      </c>
      <c r="V48" s="14">
        <v>1710.91</v>
      </c>
      <c r="W48" s="14">
        <v>1539.4</v>
      </c>
    </row>
    <row r="49" spans="1:23">
      <c r="A49" s="2" t="s">
        <v>106</v>
      </c>
      <c r="B49" s="1" t="s">
        <v>107</v>
      </c>
      <c r="C49" s="14">
        <v>880.02</v>
      </c>
      <c r="D49" s="14">
        <v>146.66999999999999</v>
      </c>
      <c r="E49" s="14">
        <v>6842</v>
      </c>
      <c r="F49" s="14">
        <v>0</v>
      </c>
      <c r="G49" s="14">
        <v>0</v>
      </c>
      <c r="H49" s="14">
        <v>7868.69</v>
      </c>
      <c r="I49" s="14">
        <v>0</v>
      </c>
      <c r="J49" s="14">
        <v>1513.45</v>
      </c>
      <c r="K49" s="14">
        <v>25.48</v>
      </c>
      <c r="L49" s="14">
        <v>0</v>
      </c>
      <c r="M49" s="14">
        <v>0</v>
      </c>
      <c r="N49" s="14">
        <v>257.3</v>
      </c>
      <c r="O49" s="14">
        <v>0</v>
      </c>
      <c r="P49" s="14">
        <v>0.02</v>
      </c>
      <c r="Q49" s="14">
        <v>26.44</v>
      </c>
      <c r="R49" s="14">
        <v>0</v>
      </c>
      <c r="S49" s="14">
        <v>0</v>
      </c>
      <c r="T49" s="14">
        <v>0</v>
      </c>
      <c r="U49" s="14">
        <v>200</v>
      </c>
      <c r="V49" s="14">
        <v>2022.69</v>
      </c>
      <c r="W49" s="14">
        <v>5846</v>
      </c>
    </row>
    <row r="50" spans="1:23">
      <c r="A50" s="2" t="s">
        <v>108</v>
      </c>
      <c r="B50" s="1" t="s">
        <v>109</v>
      </c>
      <c r="C50" s="14">
        <v>880.02</v>
      </c>
      <c r="D50" s="14">
        <v>146.66999999999999</v>
      </c>
      <c r="E50" s="14">
        <v>3348.11</v>
      </c>
      <c r="F50" s="14">
        <v>0</v>
      </c>
      <c r="G50" s="14">
        <v>0</v>
      </c>
      <c r="H50" s="14">
        <v>4374.8</v>
      </c>
      <c r="I50" s="14">
        <v>0</v>
      </c>
      <c r="J50" s="14">
        <v>679.07</v>
      </c>
      <c r="K50" s="14">
        <v>25.48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33.049999999999997</v>
      </c>
      <c r="R50" s="14">
        <v>0</v>
      </c>
      <c r="S50" s="14">
        <v>0</v>
      </c>
      <c r="T50" s="14">
        <v>0</v>
      </c>
      <c r="U50" s="14">
        <v>0</v>
      </c>
      <c r="V50" s="14">
        <v>737.6</v>
      </c>
      <c r="W50" s="14">
        <v>3637.2</v>
      </c>
    </row>
    <row r="51" spans="1:23">
      <c r="A51" s="2" t="s">
        <v>110</v>
      </c>
      <c r="B51" s="1" t="s">
        <v>111</v>
      </c>
      <c r="C51" s="14">
        <v>880.02</v>
      </c>
      <c r="D51" s="14">
        <v>146.66999999999999</v>
      </c>
      <c r="E51" s="14">
        <v>2818.3</v>
      </c>
      <c r="F51" s="14">
        <v>0</v>
      </c>
      <c r="G51" s="14">
        <v>0</v>
      </c>
      <c r="H51" s="14">
        <v>3844.99</v>
      </c>
      <c r="I51" s="14">
        <v>0</v>
      </c>
      <c r="J51" s="14">
        <v>565.9</v>
      </c>
      <c r="K51" s="14">
        <v>25.48</v>
      </c>
      <c r="L51" s="14">
        <v>0</v>
      </c>
      <c r="M51" s="14">
        <v>0</v>
      </c>
      <c r="N51" s="14">
        <v>0</v>
      </c>
      <c r="O51" s="14">
        <v>0</v>
      </c>
      <c r="P51" s="14">
        <v>0.01</v>
      </c>
      <c r="Q51" s="14">
        <v>0</v>
      </c>
      <c r="R51" s="14">
        <v>0</v>
      </c>
      <c r="S51" s="14">
        <v>0</v>
      </c>
      <c r="T51" s="14">
        <v>0</v>
      </c>
      <c r="U51" s="14">
        <v>200</v>
      </c>
      <c r="V51" s="14">
        <v>791.39</v>
      </c>
      <c r="W51" s="14">
        <v>3053.6</v>
      </c>
    </row>
    <row r="52" spans="1:23">
      <c r="A52" s="2" t="s">
        <v>112</v>
      </c>
      <c r="B52" s="1" t="s">
        <v>113</v>
      </c>
      <c r="C52" s="14">
        <v>146.66999999999999</v>
      </c>
      <c r="D52" s="14">
        <v>146.47</v>
      </c>
      <c r="E52" s="14">
        <v>0</v>
      </c>
      <c r="F52" s="14">
        <v>0</v>
      </c>
      <c r="G52" s="14">
        <v>0</v>
      </c>
      <c r="H52" s="14">
        <v>293.14</v>
      </c>
      <c r="I52" s="15">
        <v>-80.08</v>
      </c>
      <c r="J52" s="14">
        <v>0</v>
      </c>
      <c r="K52" s="14">
        <v>7.29</v>
      </c>
      <c r="L52" s="14">
        <v>0</v>
      </c>
      <c r="M52" s="14">
        <v>0</v>
      </c>
      <c r="N52" s="14">
        <v>0</v>
      </c>
      <c r="O52" s="14">
        <v>0</v>
      </c>
      <c r="P52" s="15">
        <v>-7.0000000000000007E-2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-72.86</v>
      </c>
      <c r="W52" s="14">
        <v>366</v>
      </c>
    </row>
    <row r="53" spans="1:23">
      <c r="A53" s="2" t="s">
        <v>114</v>
      </c>
      <c r="B53" s="1" t="s">
        <v>115</v>
      </c>
      <c r="C53" s="14">
        <v>1300.02</v>
      </c>
      <c r="D53" s="14">
        <v>216.67</v>
      </c>
      <c r="E53" s="14">
        <v>433</v>
      </c>
      <c r="F53" s="14">
        <v>0</v>
      </c>
      <c r="G53" s="14">
        <v>0</v>
      </c>
      <c r="H53" s="14">
        <v>1949.69</v>
      </c>
      <c r="I53" s="14">
        <v>0</v>
      </c>
      <c r="J53" s="14">
        <v>176.16</v>
      </c>
      <c r="K53" s="14">
        <v>37.74</v>
      </c>
      <c r="L53" s="14">
        <v>0</v>
      </c>
      <c r="M53" s="14">
        <v>0</v>
      </c>
      <c r="N53" s="14">
        <v>0</v>
      </c>
      <c r="O53" s="14">
        <v>0</v>
      </c>
      <c r="P53" s="15">
        <v>-0.01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213.89</v>
      </c>
      <c r="W53" s="14">
        <v>1735.8</v>
      </c>
    </row>
    <row r="54" spans="1:23">
      <c r="A54" s="2" t="s">
        <v>116</v>
      </c>
      <c r="B54" s="1" t="s">
        <v>117</v>
      </c>
      <c r="C54" s="14">
        <v>880.02</v>
      </c>
      <c r="D54" s="14">
        <v>146.66999999999999</v>
      </c>
      <c r="E54" s="14">
        <v>15150.81</v>
      </c>
      <c r="F54" s="14">
        <v>151.88999999999999</v>
      </c>
      <c r="G54" s="14">
        <v>220</v>
      </c>
      <c r="H54" s="14">
        <v>16549.39</v>
      </c>
      <c r="I54" s="14">
        <v>0</v>
      </c>
      <c r="J54" s="14">
        <v>4090.41</v>
      </c>
      <c r="K54" s="14">
        <v>25.53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33.049999999999997</v>
      </c>
      <c r="R54" s="14">
        <v>0</v>
      </c>
      <c r="S54" s="14">
        <v>0</v>
      </c>
      <c r="T54" s="14">
        <v>0</v>
      </c>
      <c r="U54" s="14">
        <v>0</v>
      </c>
      <c r="V54" s="14">
        <v>4148.99</v>
      </c>
      <c r="W54" s="14">
        <v>12400.4</v>
      </c>
    </row>
    <row r="55" spans="1:23">
      <c r="A55" s="2" t="s">
        <v>118</v>
      </c>
      <c r="B55" s="1" t="s">
        <v>119</v>
      </c>
      <c r="C55" s="14">
        <v>833.05</v>
      </c>
      <c r="D55" s="14">
        <v>138.84</v>
      </c>
      <c r="E55" s="14">
        <v>1741.03</v>
      </c>
      <c r="F55" s="14">
        <v>0</v>
      </c>
      <c r="G55" s="14">
        <v>0</v>
      </c>
      <c r="H55" s="14">
        <v>2712.92</v>
      </c>
      <c r="I55" s="14">
        <v>0</v>
      </c>
      <c r="J55" s="14">
        <v>324.08999999999997</v>
      </c>
      <c r="K55" s="14">
        <v>25.9</v>
      </c>
      <c r="L55" s="14">
        <v>0</v>
      </c>
      <c r="M55" s="14">
        <v>0</v>
      </c>
      <c r="N55" s="14">
        <v>0</v>
      </c>
      <c r="O55" s="14">
        <v>0</v>
      </c>
      <c r="P55" s="15">
        <v>-7.0000000000000007E-2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349.92</v>
      </c>
      <c r="W55" s="14">
        <v>2363</v>
      </c>
    </row>
    <row r="56" spans="1:23">
      <c r="A56" s="2" t="s">
        <v>120</v>
      </c>
      <c r="B56" s="1" t="s">
        <v>121</v>
      </c>
      <c r="C56" s="14">
        <v>879.42</v>
      </c>
      <c r="D56" s="14">
        <v>146.57</v>
      </c>
      <c r="E56" s="14">
        <v>0</v>
      </c>
      <c r="F56" s="14">
        <v>0</v>
      </c>
      <c r="G56" s="14">
        <v>0</v>
      </c>
      <c r="H56" s="14">
        <v>1025.99</v>
      </c>
      <c r="I56" s="15">
        <v>-18.489999999999998</v>
      </c>
      <c r="J56" s="14">
        <v>0</v>
      </c>
      <c r="K56" s="14">
        <v>25.46</v>
      </c>
      <c r="L56" s="14">
        <v>0</v>
      </c>
      <c r="M56" s="14">
        <v>0</v>
      </c>
      <c r="N56" s="14">
        <v>0</v>
      </c>
      <c r="O56" s="14">
        <v>0</v>
      </c>
      <c r="P56" s="14">
        <v>0.02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4">
        <v>6.99</v>
      </c>
      <c r="W56" s="14">
        <v>1019</v>
      </c>
    </row>
    <row r="57" spans="1:23">
      <c r="A57" s="2" t="s">
        <v>122</v>
      </c>
      <c r="B57" s="1" t="s">
        <v>123</v>
      </c>
      <c r="C57" s="14">
        <v>880.02</v>
      </c>
      <c r="D57" s="14">
        <v>146.66999999999999</v>
      </c>
      <c r="E57" s="14">
        <v>4493.22</v>
      </c>
      <c r="F57" s="14">
        <v>0</v>
      </c>
      <c r="G57" s="14">
        <v>0</v>
      </c>
      <c r="H57" s="14">
        <v>5519.91</v>
      </c>
      <c r="I57" s="14">
        <v>0</v>
      </c>
      <c r="J57" s="14">
        <v>939.59</v>
      </c>
      <c r="K57" s="14">
        <v>25.48</v>
      </c>
      <c r="L57" s="14">
        <v>0</v>
      </c>
      <c r="M57" s="14">
        <v>0</v>
      </c>
      <c r="N57" s="14">
        <v>0</v>
      </c>
      <c r="O57" s="14">
        <v>0</v>
      </c>
      <c r="P57" s="14">
        <v>0.04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965.11</v>
      </c>
      <c r="W57" s="14">
        <v>4554.8</v>
      </c>
    </row>
    <row r="58" spans="1:23">
      <c r="A58" s="2" t="s">
        <v>124</v>
      </c>
      <c r="B58" s="1" t="s">
        <v>125</v>
      </c>
      <c r="C58" s="14">
        <v>880.02</v>
      </c>
      <c r="D58" s="14">
        <v>146.66999999999999</v>
      </c>
      <c r="E58" s="14">
        <v>6018.89</v>
      </c>
      <c r="F58" s="14">
        <v>0</v>
      </c>
      <c r="G58" s="14">
        <v>0</v>
      </c>
      <c r="H58" s="14">
        <v>7045.58</v>
      </c>
      <c r="I58" s="14">
        <v>0</v>
      </c>
      <c r="J58" s="14">
        <v>1298.43</v>
      </c>
      <c r="K58" s="14">
        <v>25.48</v>
      </c>
      <c r="L58" s="14">
        <v>0</v>
      </c>
      <c r="M58" s="14">
        <v>0</v>
      </c>
      <c r="N58" s="14">
        <v>0</v>
      </c>
      <c r="O58" s="14">
        <v>0</v>
      </c>
      <c r="P58" s="14">
        <v>0.02</v>
      </c>
      <c r="Q58" s="14">
        <v>33.049999999999997</v>
      </c>
      <c r="R58" s="14">
        <v>0</v>
      </c>
      <c r="S58" s="14">
        <v>0</v>
      </c>
      <c r="T58" s="14">
        <v>0</v>
      </c>
      <c r="U58" s="14">
        <v>0</v>
      </c>
      <c r="V58" s="14">
        <v>1356.98</v>
      </c>
      <c r="W58" s="14">
        <v>5688.6</v>
      </c>
    </row>
    <row r="59" spans="1:23">
      <c r="A59" s="2" t="s">
        <v>126</v>
      </c>
      <c r="B59" s="1" t="s">
        <v>127</v>
      </c>
      <c r="C59" s="14">
        <v>733.35</v>
      </c>
      <c r="D59" s="14">
        <v>122.22</v>
      </c>
      <c r="E59" s="14">
        <v>15583.87</v>
      </c>
      <c r="F59" s="14">
        <v>0</v>
      </c>
      <c r="G59" s="14">
        <v>0</v>
      </c>
      <c r="H59" s="14">
        <v>16439.439999999999</v>
      </c>
      <c r="I59" s="14">
        <v>0</v>
      </c>
      <c r="J59" s="14">
        <v>4125.63</v>
      </c>
      <c r="K59" s="14">
        <v>22.8</v>
      </c>
      <c r="L59" s="14">
        <v>0</v>
      </c>
      <c r="M59" s="14">
        <v>200</v>
      </c>
      <c r="N59" s="14">
        <v>0</v>
      </c>
      <c r="O59" s="14">
        <v>0</v>
      </c>
      <c r="P59" s="15">
        <v>-0.04</v>
      </c>
      <c r="Q59" s="14">
        <v>54.05</v>
      </c>
      <c r="R59" s="14">
        <v>0</v>
      </c>
      <c r="S59" s="14">
        <v>0</v>
      </c>
      <c r="T59" s="14">
        <v>0</v>
      </c>
      <c r="U59" s="14">
        <v>0</v>
      </c>
      <c r="V59" s="14">
        <v>4402.4399999999996</v>
      </c>
      <c r="W59" s="14">
        <v>12037</v>
      </c>
    </row>
    <row r="60" spans="1:23">
      <c r="A60" s="2" t="s">
        <v>128</v>
      </c>
      <c r="B60" s="1" t="s">
        <v>129</v>
      </c>
      <c r="C60" s="14">
        <v>1299.78</v>
      </c>
      <c r="D60" s="14">
        <v>216.63</v>
      </c>
      <c r="E60" s="14">
        <v>613</v>
      </c>
      <c r="F60" s="14">
        <v>0</v>
      </c>
      <c r="G60" s="14">
        <v>0</v>
      </c>
      <c r="H60" s="14">
        <v>2129.41</v>
      </c>
      <c r="I60" s="14">
        <v>0</v>
      </c>
      <c r="J60" s="14">
        <v>207.78</v>
      </c>
      <c r="K60" s="14">
        <v>37.69</v>
      </c>
      <c r="L60" s="14">
        <v>0</v>
      </c>
      <c r="M60" s="14">
        <v>0</v>
      </c>
      <c r="N60" s="14">
        <v>0</v>
      </c>
      <c r="O60" s="14">
        <v>0</v>
      </c>
      <c r="P60" s="15">
        <v>-0.06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245.41</v>
      </c>
      <c r="W60" s="14">
        <v>1884</v>
      </c>
    </row>
    <row r="61" spans="1:23">
      <c r="A61" s="2" t="s">
        <v>130</v>
      </c>
      <c r="B61" s="1" t="s">
        <v>131</v>
      </c>
      <c r="C61" s="14">
        <v>999.66</v>
      </c>
      <c r="D61" s="14">
        <v>166.61</v>
      </c>
      <c r="E61" s="14">
        <v>1588.1</v>
      </c>
      <c r="F61" s="14">
        <v>0</v>
      </c>
      <c r="G61" s="14">
        <v>0</v>
      </c>
      <c r="H61" s="14">
        <v>2754.37</v>
      </c>
      <c r="I61" s="14">
        <v>0</v>
      </c>
      <c r="J61" s="14">
        <v>332.94</v>
      </c>
      <c r="K61" s="14">
        <v>28.95</v>
      </c>
      <c r="L61" s="14">
        <v>0</v>
      </c>
      <c r="M61" s="14">
        <v>0</v>
      </c>
      <c r="N61" s="14">
        <v>0</v>
      </c>
      <c r="O61" s="14">
        <v>0</v>
      </c>
      <c r="P61" s="15">
        <v>-0.12</v>
      </c>
      <c r="Q61" s="14">
        <v>0</v>
      </c>
      <c r="R61" s="14">
        <v>0</v>
      </c>
      <c r="S61" s="14">
        <v>0</v>
      </c>
      <c r="T61" s="14">
        <v>0</v>
      </c>
      <c r="U61" s="14">
        <v>200</v>
      </c>
      <c r="V61" s="14">
        <v>561.77</v>
      </c>
      <c r="W61" s="14">
        <v>2192.6</v>
      </c>
    </row>
    <row r="62" spans="1:23">
      <c r="A62" s="2" t="s">
        <v>132</v>
      </c>
      <c r="B62" s="1" t="s">
        <v>133</v>
      </c>
      <c r="C62" s="14">
        <v>999.66</v>
      </c>
      <c r="D62" s="14">
        <v>166.61</v>
      </c>
      <c r="E62" s="14">
        <v>559.5</v>
      </c>
      <c r="F62" s="14">
        <v>182.95</v>
      </c>
      <c r="G62" s="14">
        <v>249.92</v>
      </c>
      <c r="H62" s="14">
        <v>2158.64</v>
      </c>
      <c r="I62" s="14">
        <v>0</v>
      </c>
      <c r="J62" s="14">
        <v>169.61</v>
      </c>
      <c r="K62" s="14">
        <v>28.99</v>
      </c>
      <c r="L62" s="14">
        <v>0</v>
      </c>
      <c r="M62" s="14">
        <v>0</v>
      </c>
      <c r="N62" s="14">
        <v>0</v>
      </c>
      <c r="O62" s="14">
        <v>0</v>
      </c>
      <c r="P62" s="14">
        <v>0.04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198.64</v>
      </c>
      <c r="W62" s="14">
        <v>1960</v>
      </c>
    </row>
    <row r="63" spans="1:23">
      <c r="A63" s="2" t="s">
        <v>134</v>
      </c>
      <c r="B63" s="1" t="s">
        <v>135</v>
      </c>
      <c r="C63" s="14">
        <v>880.02</v>
      </c>
      <c r="D63" s="14">
        <v>146.66999999999999</v>
      </c>
      <c r="E63" s="14">
        <v>13285.71</v>
      </c>
      <c r="F63" s="14">
        <v>0</v>
      </c>
      <c r="G63" s="14">
        <v>0</v>
      </c>
      <c r="H63" s="14">
        <v>14312.4</v>
      </c>
      <c r="I63" s="14">
        <v>0</v>
      </c>
      <c r="J63" s="14">
        <v>3446.56</v>
      </c>
      <c r="K63" s="14">
        <v>25.63</v>
      </c>
      <c r="L63" s="14">
        <v>0</v>
      </c>
      <c r="M63" s="14">
        <v>0</v>
      </c>
      <c r="N63" s="14">
        <v>0</v>
      </c>
      <c r="O63" s="14">
        <v>0</v>
      </c>
      <c r="P63" s="15">
        <v>-0.04</v>
      </c>
      <c r="Q63" s="14">
        <v>40.049999999999997</v>
      </c>
      <c r="R63" s="14">
        <v>0</v>
      </c>
      <c r="S63" s="14">
        <v>0</v>
      </c>
      <c r="T63" s="14">
        <v>0</v>
      </c>
      <c r="U63" s="14">
        <v>0</v>
      </c>
      <c r="V63" s="14">
        <v>3512.2</v>
      </c>
      <c r="W63" s="14">
        <v>10800.2</v>
      </c>
    </row>
    <row r="64" spans="1:23">
      <c r="A64" s="2" t="s">
        <v>136</v>
      </c>
      <c r="B64" s="1" t="s">
        <v>137</v>
      </c>
      <c r="C64" s="14">
        <v>1285.74</v>
      </c>
      <c r="D64" s="14">
        <v>214.29</v>
      </c>
      <c r="E64" s="14">
        <v>3368.83</v>
      </c>
      <c r="F64" s="14">
        <v>0</v>
      </c>
      <c r="G64" s="14">
        <v>0</v>
      </c>
      <c r="H64" s="14">
        <v>4868.8599999999997</v>
      </c>
      <c r="I64" s="14">
        <v>0</v>
      </c>
      <c r="J64" s="14">
        <v>786.46</v>
      </c>
      <c r="K64" s="14">
        <v>37.28</v>
      </c>
      <c r="L64" s="14">
        <v>0</v>
      </c>
      <c r="M64" s="14">
        <v>0</v>
      </c>
      <c r="N64" s="14">
        <v>0</v>
      </c>
      <c r="O64" s="14">
        <v>0</v>
      </c>
      <c r="P64" s="15">
        <v>-0.13</v>
      </c>
      <c r="Q64" s="14">
        <v>54.05</v>
      </c>
      <c r="R64" s="14">
        <v>0</v>
      </c>
      <c r="S64" s="14">
        <v>0</v>
      </c>
      <c r="T64" s="14">
        <v>0</v>
      </c>
      <c r="U64" s="14">
        <v>0</v>
      </c>
      <c r="V64" s="14">
        <v>877.66</v>
      </c>
      <c r="W64" s="14">
        <v>3991.2</v>
      </c>
    </row>
    <row r="65" spans="1:23">
      <c r="A65" s="2" t="s">
        <v>138</v>
      </c>
      <c r="B65" s="1" t="s">
        <v>139</v>
      </c>
      <c r="C65" s="14">
        <v>1300.02</v>
      </c>
      <c r="D65" s="14">
        <v>216.67</v>
      </c>
      <c r="E65" s="14">
        <v>402</v>
      </c>
      <c r="F65" s="14">
        <v>0</v>
      </c>
      <c r="G65" s="14">
        <v>0</v>
      </c>
      <c r="H65" s="14">
        <v>1918.69</v>
      </c>
      <c r="I65" s="14">
        <v>0</v>
      </c>
      <c r="J65" s="14">
        <v>171.2</v>
      </c>
      <c r="K65" s="14">
        <v>37.700000000000003</v>
      </c>
      <c r="L65" s="14">
        <v>0</v>
      </c>
      <c r="M65" s="14">
        <v>412.6</v>
      </c>
      <c r="N65" s="14">
        <v>0</v>
      </c>
      <c r="O65" s="14">
        <v>0</v>
      </c>
      <c r="P65" s="14">
        <v>0.19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621.69000000000005</v>
      </c>
      <c r="W65" s="14">
        <v>1297</v>
      </c>
    </row>
    <row r="66" spans="1:23">
      <c r="A66" s="2" t="s">
        <v>140</v>
      </c>
      <c r="B66" s="1" t="s">
        <v>141</v>
      </c>
      <c r="C66" s="14">
        <v>880.02</v>
      </c>
      <c r="D66" s="14">
        <v>146.66999999999999</v>
      </c>
      <c r="E66" s="14">
        <v>7469.47</v>
      </c>
      <c r="F66" s="14">
        <v>0</v>
      </c>
      <c r="G66" s="14">
        <v>0</v>
      </c>
      <c r="H66" s="14">
        <v>8496.16</v>
      </c>
      <c r="I66" s="14">
        <v>0</v>
      </c>
      <c r="J66" s="14">
        <v>1701.69</v>
      </c>
      <c r="K66" s="14">
        <v>25.48</v>
      </c>
      <c r="L66" s="14">
        <v>0</v>
      </c>
      <c r="M66" s="14">
        <v>0</v>
      </c>
      <c r="N66" s="14">
        <v>0</v>
      </c>
      <c r="O66" s="14">
        <v>0</v>
      </c>
      <c r="P66" s="14">
        <v>0.04</v>
      </c>
      <c r="Q66" s="14">
        <v>33.049999999999997</v>
      </c>
      <c r="R66" s="14">
        <v>0</v>
      </c>
      <c r="S66" s="14">
        <v>0</v>
      </c>
      <c r="T66" s="14">
        <v>0</v>
      </c>
      <c r="U66" s="14">
        <v>312.5</v>
      </c>
      <c r="V66" s="14">
        <v>2072.7600000000002</v>
      </c>
      <c r="W66" s="14">
        <v>6423.4</v>
      </c>
    </row>
    <row r="67" spans="1:23">
      <c r="A67" s="2" t="s">
        <v>142</v>
      </c>
      <c r="B67" s="1" t="s">
        <v>143</v>
      </c>
      <c r="C67" s="14">
        <v>799.98</v>
      </c>
      <c r="D67" s="14">
        <v>133.33000000000001</v>
      </c>
      <c r="E67" s="14">
        <v>1080</v>
      </c>
      <c r="F67" s="14">
        <v>0</v>
      </c>
      <c r="G67" s="14">
        <v>0</v>
      </c>
      <c r="H67" s="14">
        <v>2013.31</v>
      </c>
      <c r="I67" s="14">
        <v>0</v>
      </c>
      <c r="J67" s="14">
        <v>186.97</v>
      </c>
      <c r="K67" s="14">
        <v>23.17</v>
      </c>
      <c r="L67" s="14">
        <v>0</v>
      </c>
      <c r="M67" s="14">
        <v>0</v>
      </c>
      <c r="N67" s="14">
        <v>0</v>
      </c>
      <c r="O67" s="14">
        <v>0</v>
      </c>
      <c r="P67" s="15">
        <v>-0.03</v>
      </c>
      <c r="Q67" s="14">
        <v>37</v>
      </c>
      <c r="R67" s="14">
        <v>0</v>
      </c>
      <c r="S67" s="14">
        <v>0</v>
      </c>
      <c r="T67" s="14">
        <v>0</v>
      </c>
      <c r="U67" s="14">
        <v>200</v>
      </c>
      <c r="V67" s="14">
        <v>447.11</v>
      </c>
      <c r="W67" s="14">
        <v>1566.2</v>
      </c>
    </row>
    <row r="68" spans="1:23">
      <c r="A68" s="2" t="s">
        <v>144</v>
      </c>
      <c r="B68" s="1" t="s">
        <v>145</v>
      </c>
      <c r="C68" s="14">
        <v>733.35</v>
      </c>
      <c r="D68" s="14">
        <v>122.22</v>
      </c>
      <c r="E68" s="14">
        <v>5986.25</v>
      </c>
      <c r="F68" s="14">
        <v>0</v>
      </c>
      <c r="G68" s="14">
        <v>0</v>
      </c>
      <c r="H68" s="14">
        <v>6841.82</v>
      </c>
      <c r="I68" s="14">
        <v>0</v>
      </c>
      <c r="J68" s="14">
        <v>1250.5</v>
      </c>
      <c r="K68" s="14">
        <v>22.84</v>
      </c>
      <c r="L68" s="14">
        <v>0</v>
      </c>
      <c r="M68" s="14">
        <v>586</v>
      </c>
      <c r="N68" s="14">
        <v>0</v>
      </c>
      <c r="O68" s="14">
        <v>0</v>
      </c>
      <c r="P68" s="15">
        <v>-0.17</v>
      </c>
      <c r="Q68" s="14">
        <v>33.049999999999997</v>
      </c>
      <c r="R68" s="14">
        <v>0</v>
      </c>
      <c r="S68" s="14">
        <v>0</v>
      </c>
      <c r="T68" s="14">
        <v>0</v>
      </c>
      <c r="U68" s="14">
        <v>200</v>
      </c>
      <c r="V68" s="14">
        <v>2092.2199999999998</v>
      </c>
      <c r="W68" s="14">
        <v>4749.6000000000004</v>
      </c>
    </row>
    <row r="69" spans="1:23">
      <c r="A69" s="2" t="s">
        <v>146</v>
      </c>
      <c r="B69" s="1" t="s">
        <v>147</v>
      </c>
      <c r="C69" s="14">
        <v>4000.02</v>
      </c>
      <c r="D69" s="14">
        <v>666.67</v>
      </c>
      <c r="E69" s="14">
        <v>394.49</v>
      </c>
      <c r="F69" s="14">
        <v>0</v>
      </c>
      <c r="G69" s="14">
        <v>0</v>
      </c>
      <c r="H69" s="14">
        <v>5061.18</v>
      </c>
      <c r="I69" s="14">
        <v>0</v>
      </c>
      <c r="J69" s="14">
        <v>831.7</v>
      </c>
      <c r="K69" s="14">
        <v>128.82</v>
      </c>
      <c r="L69" s="14">
        <v>0</v>
      </c>
      <c r="M69" s="14">
        <v>0</v>
      </c>
      <c r="N69" s="14">
        <v>0</v>
      </c>
      <c r="O69" s="14">
        <v>0</v>
      </c>
      <c r="P69" s="14">
        <v>0.06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960.58</v>
      </c>
      <c r="W69" s="14">
        <v>4100.6000000000004</v>
      </c>
    </row>
    <row r="70" spans="1:23">
      <c r="A70" s="2" t="s">
        <v>148</v>
      </c>
      <c r="B70" s="1" t="s">
        <v>149</v>
      </c>
      <c r="C70" s="14">
        <v>880.02</v>
      </c>
      <c r="D70" s="14">
        <v>146.66999999999999</v>
      </c>
      <c r="E70" s="14">
        <v>0</v>
      </c>
      <c r="F70" s="14">
        <v>0</v>
      </c>
      <c r="G70" s="14">
        <v>0</v>
      </c>
      <c r="H70" s="14">
        <v>1026.69</v>
      </c>
      <c r="I70" s="15">
        <v>-18.41</v>
      </c>
      <c r="J70" s="14">
        <v>0</v>
      </c>
      <c r="K70" s="14">
        <v>25.48</v>
      </c>
      <c r="L70" s="14">
        <v>0</v>
      </c>
      <c r="M70" s="14">
        <v>229.15</v>
      </c>
      <c r="N70" s="14">
        <v>0</v>
      </c>
      <c r="O70" s="14">
        <v>0</v>
      </c>
      <c r="P70" s="14">
        <v>0.02</v>
      </c>
      <c r="Q70" s="14">
        <v>33.049999999999997</v>
      </c>
      <c r="R70" s="14">
        <v>0</v>
      </c>
      <c r="S70" s="14">
        <v>0</v>
      </c>
      <c r="T70" s="14">
        <v>0</v>
      </c>
      <c r="U70" s="14">
        <v>0</v>
      </c>
      <c r="V70" s="14">
        <v>269.29000000000002</v>
      </c>
      <c r="W70" s="14">
        <v>757.4</v>
      </c>
    </row>
    <row r="71" spans="1:23">
      <c r="A71" s="2" t="s">
        <v>150</v>
      </c>
      <c r="B71" s="1" t="s">
        <v>151</v>
      </c>
      <c r="C71" s="14">
        <v>799.98</v>
      </c>
      <c r="D71" s="14">
        <v>133.33000000000001</v>
      </c>
      <c r="E71" s="14">
        <v>1650</v>
      </c>
      <c r="F71" s="14">
        <v>0</v>
      </c>
      <c r="G71" s="14">
        <v>0</v>
      </c>
      <c r="H71" s="14">
        <v>2583.31</v>
      </c>
      <c r="I71" s="14">
        <v>0</v>
      </c>
      <c r="J71" s="14">
        <v>296.41000000000003</v>
      </c>
      <c r="K71" s="14">
        <v>23.17</v>
      </c>
      <c r="L71" s="14">
        <v>0</v>
      </c>
      <c r="M71" s="14">
        <v>0</v>
      </c>
      <c r="N71" s="14">
        <v>0</v>
      </c>
      <c r="O71" s="14">
        <v>0</v>
      </c>
      <c r="P71" s="15">
        <v>-7.0000000000000007E-2</v>
      </c>
      <c r="Q71" s="14">
        <v>0</v>
      </c>
      <c r="R71" s="14">
        <v>0</v>
      </c>
      <c r="S71" s="14">
        <v>0</v>
      </c>
      <c r="T71" s="14">
        <v>0</v>
      </c>
      <c r="U71" s="14">
        <v>200</v>
      </c>
      <c r="V71" s="14">
        <v>519.51</v>
      </c>
      <c r="W71" s="14">
        <v>2063.8000000000002</v>
      </c>
    </row>
    <row r="72" spans="1:23">
      <c r="A72" s="2" t="s">
        <v>152</v>
      </c>
      <c r="B72" s="1" t="s">
        <v>153</v>
      </c>
      <c r="C72" s="14">
        <v>999.66</v>
      </c>
      <c r="D72" s="14">
        <v>166.61</v>
      </c>
      <c r="E72" s="14">
        <v>2047.06</v>
      </c>
      <c r="F72" s="14">
        <v>0</v>
      </c>
      <c r="G72" s="14">
        <v>0</v>
      </c>
      <c r="H72" s="14">
        <v>3213.33</v>
      </c>
      <c r="I72" s="14">
        <v>0</v>
      </c>
      <c r="J72" s="14">
        <v>430.98</v>
      </c>
      <c r="K72" s="14">
        <v>29.72</v>
      </c>
      <c r="L72" s="14">
        <v>0</v>
      </c>
      <c r="M72" s="14">
        <v>0</v>
      </c>
      <c r="N72" s="14">
        <v>0</v>
      </c>
      <c r="O72" s="14">
        <v>0</v>
      </c>
      <c r="P72" s="14">
        <v>0.03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460.73</v>
      </c>
      <c r="W72" s="14">
        <v>2752.6</v>
      </c>
    </row>
    <row r="73" spans="1:23">
      <c r="A73" s="2" t="s">
        <v>154</v>
      </c>
      <c r="B73" s="1" t="s">
        <v>155</v>
      </c>
      <c r="C73" s="14">
        <v>880.02</v>
      </c>
      <c r="D73" s="14">
        <v>146.66999999999999</v>
      </c>
      <c r="E73" s="14">
        <v>1166.02</v>
      </c>
      <c r="F73" s="14">
        <v>0</v>
      </c>
      <c r="G73" s="14">
        <v>0</v>
      </c>
      <c r="H73" s="14">
        <v>2192.71</v>
      </c>
      <c r="I73" s="14">
        <v>0</v>
      </c>
      <c r="J73" s="14">
        <v>219.12</v>
      </c>
      <c r="K73" s="14">
        <v>25.48</v>
      </c>
      <c r="L73" s="14">
        <v>0</v>
      </c>
      <c r="M73" s="14">
        <v>0</v>
      </c>
      <c r="N73" s="14">
        <v>0</v>
      </c>
      <c r="O73" s="14">
        <v>0</v>
      </c>
      <c r="P73" s="14">
        <v>0.11</v>
      </c>
      <c r="Q73" s="14">
        <v>0</v>
      </c>
      <c r="R73" s="14">
        <v>0</v>
      </c>
      <c r="S73" s="14">
        <v>0</v>
      </c>
      <c r="T73" s="14">
        <v>0</v>
      </c>
      <c r="U73" s="14">
        <v>200</v>
      </c>
      <c r="V73" s="14">
        <v>444.71</v>
      </c>
      <c r="W73" s="14">
        <v>1748</v>
      </c>
    </row>
    <row r="74" spans="1:23" s="7" customFormat="1">
      <c r="A74" s="17" t="s">
        <v>156</v>
      </c>
      <c r="C74" s="7" t="s">
        <v>157</v>
      </c>
      <c r="D74" s="7" t="s">
        <v>157</v>
      </c>
      <c r="E74" s="7" t="s">
        <v>157</v>
      </c>
      <c r="F74" s="7" t="s">
        <v>157</v>
      </c>
      <c r="G74" s="7" t="s">
        <v>157</v>
      </c>
      <c r="H74" s="7" t="s">
        <v>157</v>
      </c>
      <c r="I74" s="7" t="s">
        <v>157</v>
      </c>
      <c r="J74" s="7" t="s">
        <v>157</v>
      </c>
      <c r="K74" s="7" t="s">
        <v>157</v>
      </c>
      <c r="L74" s="7" t="s">
        <v>157</v>
      </c>
      <c r="M74" s="7" t="s">
        <v>157</v>
      </c>
      <c r="N74" s="7" t="s">
        <v>157</v>
      </c>
      <c r="O74" s="7" t="s">
        <v>157</v>
      </c>
      <c r="P74" s="7" t="s">
        <v>157</v>
      </c>
      <c r="Q74" s="7" t="s">
        <v>157</v>
      </c>
      <c r="R74" s="7" t="s">
        <v>157</v>
      </c>
      <c r="S74" s="7" t="s">
        <v>157</v>
      </c>
      <c r="T74" s="7" t="s">
        <v>157</v>
      </c>
      <c r="U74" s="7" t="s">
        <v>157</v>
      </c>
      <c r="V74" s="7" t="s">
        <v>157</v>
      </c>
      <c r="W74" s="7" t="s">
        <v>157</v>
      </c>
    </row>
    <row r="75" spans="1:23">
      <c r="C75" s="19">
        <v>73042.84</v>
      </c>
      <c r="D75" s="19">
        <v>12271.37</v>
      </c>
      <c r="E75" s="19">
        <v>248985.96</v>
      </c>
      <c r="F75" s="19">
        <v>334.84</v>
      </c>
      <c r="G75" s="19">
        <v>469.92</v>
      </c>
      <c r="H75" s="19">
        <v>335104.93</v>
      </c>
      <c r="I75" s="20">
        <v>-174.84</v>
      </c>
      <c r="J75" s="19">
        <v>64962.12</v>
      </c>
      <c r="K75" s="19">
        <v>2197.64</v>
      </c>
      <c r="L75" s="19">
        <v>0</v>
      </c>
      <c r="M75" s="19">
        <v>8292.25</v>
      </c>
      <c r="N75" s="19">
        <v>257.3</v>
      </c>
      <c r="O75" s="19">
        <v>0</v>
      </c>
      <c r="P75" s="20">
        <v>-0.88</v>
      </c>
      <c r="Q75" s="19">
        <v>1136.6199999999999</v>
      </c>
      <c r="R75" s="19">
        <v>893.02</v>
      </c>
      <c r="S75" s="19">
        <v>0</v>
      </c>
      <c r="T75" s="19">
        <v>1300</v>
      </c>
      <c r="U75" s="19">
        <v>3437.5</v>
      </c>
      <c r="V75" s="19">
        <v>82300.73</v>
      </c>
      <c r="W75" s="19">
        <v>252804.2</v>
      </c>
    </row>
    <row r="77" spans="1:23">
      <c r="A77" s="12" t="s">
        <v>158</v>
      </c>
    </row>
    <row r="78" spans="1:23">
      <c r="A78" s="2" t="s">
        <v>159</v>
      </c>
      <c r="B78" s="1" t="s">
        <v>160</v>
      </c>
      <c r="C78" s="14">
        <v>572.46</v>
      </c>
      <c r="D78" s="14">
        <v>95.41</v>
      </c>
      <c r="E78" s="14">
        <v>2515.19</v>
      </c>
      <c r="F78" s="14">
        <v>0</v>
      </c>
      <c r="G78" s="14">
        <v>0</v>
      </c>
      <c r="H78" s="14">
        <v>3183.06</v>
      </c>
      <c r="I78" s="14">
        <v>0</v>
      </c>
      <c r="J78" s="14">
        <v>424.51</v>
      </c>
      <c r="K78" s="14">
        <v>83.87</v>
      </c>
      <c r="L78" s="14">
        <v>31.83</v>
      </c>
      <c r="M78" s="14">
        <v>0</v>
      </c>
      <c r="N78" s="14">
        <v>0</v>
      </c>
      <c r="O78" s="14">
        <v>155.97</v>
      </c>
      <c r="P78" s="15">
        <v>-0.12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696.06</v>
      </c>
      <c r="W78" s="14">
        <v>2487</v>
      </c>
    </row>
    <row r="79" spans="1:23">
      <c r="A79" s="2" t="s">
        <v>161</v>
      </c>
      <c r="B79" s="1" t="s">
        <v>162</v>
      </c>
      <c r="C79" s="14">
        <v>534.29999999999995</v>
      </c>
      <c r="D79" s="14">
        <v>89.05</v>
      </c>
      <c r="E79" s="14">
        <v>4794.3</v>
      </c>
      <c r="F79" s="14">
        <v>0</v>
      </c>
      <c r="G79" s="14">
        <v>0</v>
      </c>
      <c r="H79" s="14">
        <v>5417.65</v>
      </c>
      <c r="I79" s="14">
        <v>0</v>
      </c>
      <c r="J79" s="14">
        <v>915.54</v>
      </c>
      <c r="K79" s="14">
        <v>181.18</v>
      </c>
      <c r="L79" s="14">
        <v>54.18</v>
      </c>
      <c r="M79" s="14">
        <v>0</v>
      </c>
      <c r="N79" s="14">
        <v>0</v>
      </c>
      <c r="O79" s="14">
        <v>265.45999999999998</v>
      </c>
      <c r="P79" s="14">
        <v>0.09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1416.45</v>
      </c>
      <c r="W79" s="14">
        <v>4001.2</v>
      </c>
    </row>
    <row r="80" spans="1:23">
      <c r="A80" s="2" t="s">
        <v>163</v>
      </c>
      <c r="B80" s="1" t="s">
        <v>164</v>
      </c>
      <c r="C80" s="14">
        <v>445.25</v>
      </c>
      <c r="D80" s="14">
        <v>74.209999999999994</v>
      </c>
      <c r="E80" s="14">
        <v>1730.86</v>
      </c>
      <c r="F80" s="14">
        <v>2350.8000000000002</v>
      </c>
      <c r="G80" s="14">
        <v>0</v>
      </c>
      <c r="H80" s="14">
        <v>4601.12</v>
      </c>
      <c r="I80" s="14">
        <v>0</v>
      </c>
      <c r="J80" s="14">
        <v>727.41</v>
      </c>
      <c r="K80" s="14">
        <v>53.99</v>
      </c>
      <c r="L80" s="14">
        <v>46.01</v>
      </c>
      <c r="M80" s="14">
        <v>0</v>
      </c>
      <c r="N80" s="14">
        <v>0</v>
      </c>
      <c r="O80" s="14">
        <v>225.45</v>
      </c>
      <c r="P80" s="14">
        <v>0.06</v>
      </c>
      <c r="Q80" s="14">
        <v>0</v>
      </c>
      <c r="R80" s="14">
        <v>0</v>
      </c>
      <c r="S80" s="14">
        <v>0</v>
      </c>
      <c r="T80" s="14">
        <v>300</v>
      </c>
      <c r="U80" s="14">
        <v>0</v>
      </c>
      <c r="V80" s="14">
        <v>1352.92</v>
      </c>
      <c r="W80" s="14">
        <v>3248.2</v>
      </c>
    </row>
    <row r="81" spans="1:23">
      <c r="A81" s="2" t="s">
        <v>165</v>
      </c>
      <c r="B81" s="1" t="s">
        <v>166</v>
      </c>
      <c r="C81" s="14">
        <v>857.1</v>
      </c>
      <c r="D81" s="14">
        <v>142.85</v>
      </c>
      <c r="E81" s="14">
        <v>0</v>
      </c>
      <c r="F81" s="14">
        <v>0</v>
      </c>
      <c r="G81" s="14">
        <v>0</v>
      </c>
      <c r="H81" s="14">
        <v>999.95</v>
      </c>
      <c r="I81" s="15">
        <v>-27.82</v>
      </c>
      <c r="J81" s="14">
        <v>0</v>
      </c>
      <c r="K81" s="14">
        <v>26.65</v>
      </c>
      <c r="L81" s="14">
        <v>0</v>
      </c>
      <c r="M81" s="14">
        <v>0</v>
      </c>
      <c r="N81" s="14">
        <v>0</v>
      </c>
      <c r="O81" s="14">
        <v>0</v>
      </c>
      <c r="P81" s="15">
        <v>-0.08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-1.25</v>
      </c>
      <c r="W81" s="14">
        <v>1001.2</v>
      </c>
    </row>
    <row r="82" spans="1:23">
      <c r="A82" s="2" t="s">
        <v>167</v>
      </c>
      <c r="B82" s="1" t="s">
        <v>168</v>
      </c>
      <c r="C82" s="14">
        <v>480.24</v>
      </c>
      <c r="D82" s="14">
        <v>80.040000000000006</v>
      </c>
      <c r="E82" s="14">
        <v>5454.23</v>
      </c>
      <c r="F82" s="14">
        <v>0</v>
      </c>
      <c r="G82" s="14">
        <v>0</v>
      </c>
      <c r="H82" s="14">
        <v>6014.51</v>
      </c>
      <c r="I82" s="14">
        <v>0</v>
      </c>
      <c r="J82" s="14">
        <v>1055.92</v>
      </c>
      <c r="K82" s="14">
        <v>173.49</v>
      </c>
      <c r="L82" s="14">
        <v>60.15</v>
      </c>
      <c r="M82" s="14">
        <v>0</v>
      </c>
      <c r="N82" s="14">
        <v>0</v>
      </c>
      <c r="O82" s="14">
        <v>294.70999999999998</v>
      </c>
      <c r="P82" s="14">
        <v>0.04</v>
      </c>
      <c r="Q82" s="14">
        <v>0</v>
      </c>
      <c r="R82" s="14">
        <v>0</v>
      </c>
      <c r="S82" s="14">
        <v>0</v>
      </c>
      <c r="T82" s="14">
        <v>700</v>
      </c>
      <c r="U82" s="14">
        <v>0</v>
      </c>
      <c r="V82" s="14">
        <v>2284.31</v>
      </c>
      <c r="W82" s="14">
        <v>3730.2</v>
      </c>
    </row>
    <row r="83" spans="1:23">
      <c r="A83" s="2" t="s">
        <v>169</v>
      </c>
      <c r="B83" s="1" t="s">
        <v>170</v>
      </c>
      <c r="C83" s="14">
        <v>400.2</v>
      </c>
      <c r="D83" s="14">
        <v>66.7</v>
      </c>
      <c r="E83" s="14">
        <v>926.51</v>
      </c>
      <c r="F83" s="14">
        <v>0</v>
      </c>
      <c r="G83" s="14">
        <v>0</v>
      </c>
      <c r="H83" s="14">
        <v>1393.41</v>
      </c>
      <c r="I83" s="14">
        <v>0</v>
      </c>
      <c r="J83" s="14">
        <v>35.21</v>
      </c>
      <c r="K83" s="14">
        <v>34.74</v>
      </c>
      <c r="L83" s="14">
        <v>13.93</v>
      </c>
      <c r="M83" s="14">
        <v>0</v>
      </c>
      <c r="N83" s="14">
        <v>0</v>
      </c>
      <c r="O83" s="14">
        <v>68.28</v>
      </c>
      <c r="P83" s="14">
        <v>0.05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152.21</v>
      </c>
      <c r="W83" s="14">
        <v>1241.2</v>
      </c>
    </row>
    <row r="84" spans="1:23">
      <c r="A84" s="2" t="s">
        <v>171</v>
      </c>
      <c r="B84" s="1" t="s">
        <v>172</v>
      </c>
      <c r="C84" s="14">
        <v>633.6</v>
      </c>
      <c r="D84" s="14">
        <v>105.6</v>
      </c>
      <c r="E84" s="14">
        <v>2511.89</v>
      </c>
      <c r="F84" s="14">
        <v>0</v>
      </c>
      <c r="G84" s="14">
        <v>0</v>
      </c>
      <c r="H84" s="14">
        <v>3251.09</v>
      </c>
      <c r="I84" s="14">
        <v>0</v>
      </c>
      <c r="J84" s="14">
        <v>439.04</v>
      </c>
      <c r="K84" s="14">
        <v>56.55</v>
      </c>
      <c r="L84" s="14">
        <v>0</v>
      </c>
      <c r="M84" s="14">
        <v>0</v>
      </c>
      <c r="N84" s="14">
        <v>0</v>
      </c>
      <c r="O84" s="14">
        <v>0</v>
      </c>
      <c r="P84" s="14">
        <v>0.1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495.69</v>
      </c>
      <c r="W84" s="14">
        <v>2755.4</v>
      </c>
    </row>
    <row r="85" spans="1:23">
      <c r="A85" s="2" t="s">
        <v>173</v>
      </c>
      <c r="B85" s="1" t="s">
        <v>174</v>
      </c>
      <c r="C85" s="14">
        <v>633.41999999999996</v>
      </c>
      <c r="D85" s="14">
        <v>105.57</v>
      </c>
      <c r="E85" s="14">
        <v>3065.78</v>
      </c>
      <c r="F85" s="14">
        <v>0</v>
      </c>
      <c r="G85" s="14">
        <v>0</v>
      </c>
      <c r="H85" s="14">
        <v>3804.77</v>
      </c>
      <c r="I85" s="14">
        <v>0</v>
      </c>
      <c r="J85" s="14">
        <v>557.30999999999995</v>
      </c>
      <c r="K85" s="14">
        <v>57.75</v>
      </c>
      <c r="L85" s="14">
        <v>0</v>
      </c>
      <c r="M85" s="14">
        <v>0</v>
      </c>
      <c r="N85" s="14">
        <v>0</v>
      </c>
      <c r="O85" s="14">
        <v>0</v>
      </c>
      <c r="P85" s="14">
        <v>0.11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615.16999999999996</v>
      </c>
      <c r="W85" s="14">
        <v>3189.6</v>
      </c>
    </row>
    <row r="86" spans="1:23">
      <c r="A86" s="2" t="s">
        <v>175</v>
      </c>
      <c r="B86" s="1" t="s">
        <v>176</v>
      </c>
      <c r="C86" s="14">
        <v>534.29999999999995</v>
      </c>
      <c r="D86" s="14">
        <v>89.05</v>
      </c>
      <c r="E86" s="14">
        <v>2327.7800000000002</v>
      </c>
      <c r="F86" s="14">
        <v>0</v>
      </c>
      <c r="G86" s="14">
        <v>0</v>
      </c>
      <c r="H86" s="14">
        <v>2951.13</v>
      </c>
      <c r="I86" s="14">
        <v>0</v>
      </c>
      <c r="J86" s="14">
        <v>374.97</v>
      </c>
      <c r="K86" s="14">
        <v>105.62</v>
      </c>
      <c r="L86" s="14">
        <v>29.51</v>
      </c>
      <c r="M86" s="14">
        <v>0</v>
      </c>
      <c r="N86" s="14">
        <v>0</v>
      </c>
      <c r="O86" s="14">
        <v>144.61000000000001</v>
      </c>
      <c r="P86" s="14">
        <v>0.02</v>
      </c>
      <c r="Q86" s="14">
        <v>0</v>
      </c>
      <c r="R86" s="14">
        <v>0</v>
      </c>
      <c r="S86" s="14">
        <v>0</v>
      </c>
      <c r="T86" s="14">
        <v>500</v>
      </c>
      <c r="U86" s="14">
        <v>0</v>
      </c>
      <c r="V86" s="14">
        <v>1154.73</v>
      </c>
      <c r="W86" s="14">
        <v>1796.4</v>
      </c>
    </row>
    <row r="87" spans="1:23">
      <c r="A87" s="2" t="s">
        <v>177</v>
      </c>
      <c r="B87" s="1" t="s">
        <v>178</v>
      </c>
      <c r="C87" s="14">
        <v>534.29999999999995</v>
      </c>
      <c r="D87" s="14">
        <v>89.05</v>
      </c>
      <c r="E87" s="14">
        <v>4034.67</v>
      </c>
      <c r="F87" s="14">
        <v>0</v>
      </c>
      <c r="G87" s="14">
        <v>0</v>
      </c>
      <c r="H87" s="14">
        <v>4658.0200000000004</v>
      </c>
      <c r="I87" s="14">
        <v>0</v>
      </c>
      <c r="J87" s="14">
        <v>739.56</v>
      </c>
      <c r="K87" s="14">
        <v>149.18</v>
      </c>
      <c r="L87" s="14">
        <v>46.58</v>
      </c>
      <c r="M87" s="14">
        <v>0</v>
      </c>
      <c r="N87" s="14">
        <v>0</v>
      </c>
      <c r="O87" s="14">
        <v>228.24</v>
      </c>
      <c r="P87" s="15">
        <v>-0.14000000000000001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1163.42</v>
      </c>
      <c r="W87" s="14">
        <v>3494.6</v>
      </c>
    </row>
    <row r="88" spans="1:23">
      <c r="A88" s="2" t="s">
        <v>179</v>
      </c>
      <c r="B88" s="1" t="s">
        <v>180</v>
      </c>
      <c r="C88" s="14">
        <v>480.24</v>
      </c>
      <c r="D88" s="14">
        <v>80.040000000000006</v>
      </c>
      <c r="E88" s="14">
        <v>2.97</v>
      </c>
      <c r="F88" s="14">
        <v>0</v>
      </c>
      <c r="G88" s="14">
        <v>0</v>
      </c>
      <c r="H88" s="14">
        <v>563.25</v>
      </c>
      <c r="I88" s="15">
        <v>-62.75</v>
      </c>
      <c r="J88" s="14">
        <v>0</v>
      </c>
      <c r="K88" s="14">
        <v>50.55</v>
      </c>
      <c r="L88" s="14">
        <v>0</v>
      </c>
      <c r="M88" s="14">
        <v>0</v>
      </c>
      <c r="N88" s="14">
        <v>0</v>
      </c>
      <c r="O88" s="14">
        <v>0</v>
      </c>
      <c r="P88" s="14">
        <v>0.05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-12.15</v>
      </c>
      <c r="W88" s="14">
        <v>575.4</v>
      </c>
    </row>
    <row r="89" spans="1:23">
      <c r="A89" s="2" t="s">
        <v>181</v>
      </c>
      <c r="B89" s="1" t="s">
        <v>182</v>
      </c>
      <c r="C89" s="14">
        <v>480.24</v>
      </c>
      <c r="D89" s="14">
        <v>80.040000000000006</v>
      </c>
      <c r="E89" s="14">
        <v>564.47</v>
      </c>
      <c r="F89" s="14">
        <v>0</v>
      </c>
      <c r="G89" s="14">
        <v>0</v>
      </c>
      <c r="H89" s="14">
        <v>1124.75</v>
      </c>
      <c r="I89" s="15">
        <v>-0.98</v>
      </c>
      <c r="J89" s="14">
        <v>0</v>
      </c>
      <c r="K89" s="14">
        <v>25.5</v>
      </c>
      <c r="L89" s="14">
        <v>0</v>
      </c>
      <c r="M89" s="14">
        <v>0</v>
      </c>
      <c r="N89" s="14">
        <v>0</v>
      </c>
      <c r="O89" s="14">
        <v>0</v>
      </c>
      <c r="P89" s="15">
        <v>-0.17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24.35</v>
      </c>
      <c r="W89" s="14">
        <v>1100.4000000000001</v>
      </c>
    </row>
    <row r="90" spans="1:23">
      <c r="A90" s="2" t="s">
        <v>183</v>
      </c>
      <c r="B90" s="1" t="s">
        <v>184</v>
      </c>
      <c r="C90" s="14">
        <v>633.6</v>
      </c>
      <c r="D90" s="14">
        <v>105.6</v>
      </c>
      <c r="E90" s="14">
        <v>2763.26</v>
      </c>
      <c r="F90" s="14">
        <v>0</v>
      </c>
      <c r="G90" s="14">
        <v>0</v>
      </c>
      <c r="H90" s="14">
        <v>3502.46</v>
      </c>
      <c r="I90" s="14">
        <v>0</v>
      </c>
      <c r="J90" s="14">
        <v>492.74</v>
      </c>
      <c r="K90" s="14">
        <v>94.6</v>
      </c>
      <c r="L90" s="14">
        <v>0</v>
      </c>
      <c r="M90" s="14">
        <v>0</v>
      </c>
      <c r="N90" s="14">
        <v>0</v>
      </c>
      <c r="O90" s="14">
        <v>0</v>
      </c>
      <c r="P90" s="15">
        <v>-0.08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4">
        <v>587.26</v>
      </c>
      <c r="W90" s="14">
        <v>2915.2</v>
      </c>
    </row>
    <row r="91" spans="1:23">
      <c r="A91" s="2" t="s">
        <v>185</v>
      </c>
      <c r="B91" s="1" t="s">
        <v>186</v>
      </c>
      <c r="C91" s="14">
        <v>480.24</v>
      </c>
      <c r="D91" s="14">
        <v>80.040000000000006</v>
      </c>
      <c r="E91" s="14">
        <v>485.28</v>
      </c>
      <c r="F91" s="14">
        <v>0</v>
      </c>
      <c r="G91" s="14">
        <v>0</v>
      </c>
      <c r="H91" s="14">
        <v>1045.56</v>
      </c>
      <c r="I91" s="15">
        <v>-16.36</v>
      </c>
      <c r="J91" s="14">
        <v>0</v>
      </c>
      <c r="K91" s="14">
        <v>28.27</v>
      </c>
      <c r="L91" s="14">
        <v>0</v>
      </c>
      <c r="M91" s="14">
        <v>0</v>
      </c>
      <c r="N91" s="14">
        <v>0</v>
      </c>
      <c r="O91" s="14">
        <v>0</v>
      </c>
      <c r="P91" s="15">
        <v>-0.15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4">
        <v>11.76</v>
      </c>
      <c r="W91" s="14">
        <v>1033.8</v>
      </c>
    </row>
    <row r="92" spans="1:23">
      <c r="A92" s="2" t="s">
        <v>187</v>
      </c>
      <c r="B92" s="1" t="s">
        <v>188</v>
      </c>
      <c r="C92" s="14">
        <v>400.2</v>
      </c>
      <c r="D92" s="14">
        <v>66.7</v>
      </c>
      <c r="E92" s="14">
        <v>1521.63</v>
      </c>
      <c r="F92" s="14">
        <v>0</v>
      </c>
      <c r="G92" s="14">
        <v>0</v>
      </c>
      <c r="H92" s="14">
        <v>1988.53</v>
      </c>
      <c r="I92" s="14">
        <v>0</v>
      </c>
      <c r="J92" s="14">
        <v>182.53</v>
      </c>
      <c r="K92" s="14">
        <v>41.29</v>
      </c>
      <c r="L92" s="14">
        <v>19.89</v>
      </c>
      <c r="M92" s="14">
        <v>0</v>
      </c>
      <c r="N92" s="14">
        <v>0</v>
      </c>
      <c r="O92" s="14">
        <v>97.44</v>
      </c>
      <c r="P92" s="15">
        <v>-0.02</v>
      </c>
      <c r="Q92" s="14">
        <v>0</v>
      </c>
      <c r="R92" s="14">
        <v>0</v>
      </c>
      <c r="S92" s="14">
        <v>0</v>
      </c>
      <c r="T92" s="14">
        <v>300</v>
      </c>
      <c r="U92" s="14">
        <v>0</v>
      </c>
      <c r="V92" s="14">
        <v>641.13</v>
      </c>
      <c r="W92" s="14">
        <v>1347.4</v>
      </c>
    </row>
    <row r="93" spans="1:23">
      <c r="A93" s="2" t="s">
        <v>189</v>
      </c>
      <c r="B93" s="1" t="s">
        <v>190</v>
      </c>
      <c r="C93" s="14">
        <v>534.29999999999995</v>
      </c>
      <c r="D93" s="14">
        <v>89.05</v>
      </c>
      <c r="E93" s="14">
        <v>3557.21</v>
      </c>
      <c r="F93" s="14">
        <v>0</v>
      </c>
      <c r="G93" s="14">
        <v>0</v>
      </c>
      <c r="H93" s="14">
        <v>4180.5600000000004</v>
      </c>
      <c r="I93" s="14">
        <v>0</v>
      </c>
      <c r="J93" s="14">
        <v>637.58000000000004</v>
      </c>
      <c r="K93" s="14">
        <v>124.48</v>
      </c>
      <c r="L93" s="14">
        <v>41.81</v>
      </c>
      <c r="M93" s="14">
        <v>0</v>
      </c>
      <c r="N93" s="14">
        <v>0</v>
      </c>
      <c r="O93" s="14">
        <v>204.85</v>
      </c>
      <c r="P93" s="14">
        <v>0.04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1008.76</v>
      </c>
      <c r="W93" s="14">
        <v>3171.8</v>
      </c>
    </row>
    <row r="94" spans="1:23">
      <c r="A94" s="2" t="s">
        <v>191</v>
      </c>
      <c r="B94" s="1" t="s">
        <v>192</v>
      </c>
      <c r="C94" s="14">
        <v>534.29999999999995</v>
      </c>
      <c r="D94" s="14">
        <v>89.05</v>
      </c>
      <c r="E94" s="14">
        <v>2891.38</v>
      </c>
      <c r="F94" s="14">
        <v>0</v>
      </c>
      <c r="G94" s="14">
        <v>0</v>
      </c>
      <c r="H94" s="14">
        <v>3514.73</v>
      </c>
      <c r="I94" s="14">
        <v>0</v>
      </c>
      <c r="J94" s="14">
        <v>495.36</v>
      </c>
      <c r="K94" s="14">
        <v>98.55</v>
      </c>
      <c r="L94" s="14">
        <v>35.15</v>
      </c>
      <c r="M94" s="14">
        <v>0</v>
      </c>
      <c r="N94" s="14">
        <v>0</v>
      </c>
      <c r="O94" s="14">
        <v>172.22</v>
      </c>
      <c r="P94" s="14">
        <v>0.05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801.33</v>
      </c>
      <c r="W94" s="14">
        <v>2713.4</v>
      </c>
    </row>
    <row r="95" spans="1:23">
      <c r="A95" s="2" t="s">
        <v>193</v>
      </c>
      <c r="B95" s="1" t="s">
        <v>194</v>
      </c>
      <c r="C95" s="14">
        <v>633.6</v>
      </c>
      <c r="D95" s="14">
        <v>105.6</v>
      </c>
      <c r="E95" s="14">
        <v>4334.78</v>
      </c>
      <c r="F95" s="14">
        <v>0</v>
      </c>
      <c r="G95" s="14">
        <v>0</v>
      </c>
      <c r="H95" s="14">
        <v>5073.9799999999996</v>
      </c>
      <c r="I95" s="14">
        <v>0</v>
      </c>
      <c r="J95" s="14">
        <v>834.71</v>
      </c>
      <c r="K95" s="14">
        <v>110.22</v>
      </c>
      <c r="L95" s="14">
        <v>0</v>
      </c>
      <c r="M95" s="14">
        <v>0</v>
      </c>
      <c r="N95" s="14">
        <v>0</v>
      </c>
      <c r="O95" s="14">
        <v>0</v>
      </c>
      <c r="P95" s="14">
        <v>0.05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944.98</v>
      </c>
      <c r="W95" s="14">
        <v>4129</v>
      </c>
    </row>
    <row r="96" spans="1:23">
      <c r="A96" s="2" t="s">
        <v>195</v>
      </c>
      <c r="B96" s="1" t="s">
        <v>196</v>
      </c>
      <c r="C96" s="14">
        <v>480.24</v>
      </c>
      <c r="D96" s="14">
        <v>80.040000000000006</v>
      </c>
      <c r="E96" s="14">
        <v>2337.0500000000002</v>
      </c>
      <c r="F96" s="14">
        <v>0</v>
      </c>
      <c r="G96" s="14">
        <v>0</v>
      </c>
      <c r="H96" s="14">
        <v>2897.33</v>
      </c>
      <c r="I96" s="14">
        <v>0</v>
      </c>
      <c r="J96" s="14">
        <v>363.48</v>
      </c>
      <c r="K96" s="14">
        <v>76.98</v>
      </c>
      <c r="L96" s="14">
        <v>28.97</v>
      </c>
      <c r="M96" s="14">
        <v>0</v>
      </c>
      <c r="N96" s="14">
        <v>0</v>
      </c>
      <c r="O96" s="14">
        <v>141.97</v>
      </c>
      <c r="P96" s="15">
        <v>-7.0000000000000007E-2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611.33000000000004</v>
      </c>
      <c r="W96" s="14">
        <v>2286</v>
      </c>
    </row>
    <row r="97" spans="1:23">
      <c r="A97" s="2" t="s">
        <v>197</v>
      </c>
      <c r="B97" s="1" t="s">
        <v>198</v>
      </c>
      <c r="C97" s="14">
        <v>1392.9</v>
      </c>
      <c r="D97" s="14">
        <v>232.15</v>
      </c>
      <c r="E97" s="14">
        <v>361</v>
      </c>
      <c r="F97" s="14">
        <v>0</v>
      </c>
      <c r="G97" s="14">
        <v>0</v>
      </c>
      <c r="H97" s="14">
        <v>1986.05</v>
      </c>
      <c r="I97" s="14">
        <v>0</v>
      </c>
      <c r="J97" s="14">
        <v>182.09</v>
      </c>
      <c r="K97" s="14">
        <v>49.68</v>
      </c>
      <c r="L97" s="14">
        <v>0</v>
      </c>
      <c r="M97" s="14">
        <v>0</v>
      </c>
      <c r="N97" s="14">
        <v>0</v>
      </c>
      <c r="O97" s="14">
        <v>0</v>
      </c>
      <c r="P97" s="14">
        <v>0.08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231.85</v>
      </c>
      <c r="W97" s="14">
        <v>1754.2</v>
      </c>
    </row>
    <row r="98" spans="1:23">
      <c r="A98" s="2" t="s">
        <v>199</v>
      </c>
      <c r="B98" s="1" t="s">
        <v>200</v>
      </c>
      <c r="C98" s="14">
        <v>857.15</v>
      </c>
      <c r="D98" s="14">
        <v>142.86000000000001</v>
      </c>
      <c r="E98" s="14">
        <v>0</v>
      </c>
      <c r="F98" s="14">
        <v>0</v>
      </c>
      <c r="G98" s="14">
        <v>0</v>
      </c>
      <c r="H98" s="14">
        <v>1000.01</v>
      </c>
      <c r="I98" s="15">
        <v>-27.82</v>
      </c>
      <c r="J98" s="14">
        <v>0</v>
      </c>
      <c r="K98" s="14">
        <v>26.86</v>
      </c>
      <c r="L98" s="14">
        <v>0</v>
      </c>
      <c r="M98" s="14">
        <v>327</v>
      </c>
      <c r="N98" s="14">
        <v>0</v>
      </c>
      <c r="O98" s="14">
        <v>0</v>
      </c>
      <c r="P98" s="15">
        <v>-0.03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4">
        <v>326.01</v>
      </c>
      <c r="W98" s="14">
        <v>674</v>
      </c>
    </row>
    <row r="99" spans="1:23">
      <c r="A99" s="2" t="s">
        <v>201</v>
      </c>
      <c r="B99" s="1" t="s">
        <v>202</v>
      </c>
      <c r="C99" s="14">
        <v>480.24</v>
      </c>
      <c r="D99" s="14">
        <v>80.040000000000006</v>
      </c>
      <c r="E99" s="14">
        <v>586.83000000000004</v>
      </c>
      <c r="F99" s="14">
        <v>0</v>
      </c>
      <c r="G99" s="14">
        <v>0</v>
      </c>
      <c r="H99" s="14">
        <v>1147.1099999999999</v>
      </c>
      <c r="I99" s="14">
        <v>0</v>
      </c>
      <c r="J99" s="14">
        <v>1.45</v>
      </c>
      <c r="K99" s="14">
        <v>51.57</v>
      </c>
      <c r="L99" s="14">
        <v>11.47</v>
      </c>
      <c r="M99" s="14">
        <v>0</v>
      </c>
      <c r="N99" s="14">
        <v>0</v>
      </c>
      <c r="O99" s="14">
        <v>56.21</v>
      </c>
      <c r="P99" s="14">
        <v>0.01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120.71</v>
      </c>
      <c r="W99" s="14">
        <v>1026.4000000000001</v>
      </c>
    </row>
    <row r="100" spans="1:23">
      <c r="A100" s="2" t="s">
        <v>203</v>
      </c>
      <c r="B100" s="1" t="s">
        <v>204</v>
      </c>
      <c r="C100" s="14">
        <v>633.6</v>
      </c>
      <c r="D100" s="14">
        <v>105.6</v>
      </c>
      <c r="E100" s="14">
        <v>2763.26</v>
      </c>
      <c r="F100" s="14">
        <v>0</v>
      </c>
      <c r="G100" s="14">
        <v>0</v>
      </c>
      <c r="H100" s="14">
        <v>3502.46</v>
      </c>
      <c r="I100" s="14">
        <v>0</v>
      </c>
      <c r="J100" s="14">
        <v>492.74</v>
      </c>
      <c r="K100" s="14">
        <v>96.23</v>
      </c>
      <c r="L100" s="14">
        <v>0</v>
      </c>
      <c r="M100" s="14">
        <v>0</v>
      </c>
      <c r="N100" s="14">
        <v>0</v>
      </c>
      <c r="O100" s="14">
        <v>0</v>
      </c>
      <c r="P100" s="15">
        <v>-0.11</v>
      </c>
      <c r="Q100" s="14">
        <v>0</v>
      </c>
      <c r="R100" s="14">
        <v>0</v>
      </c>
      <c r="S100" s="14">
        <v>0</v>
      </c>
      <c r="T100" s="14">
        <v>0</v>
      </c>
      <c r="U100" s="14">
        <v>250</v>
      </c>
      <c r="V100" s="14">
        <v>838.86</v>
      </c>
      <c r="W100" s="14">
        <v>2663.6</v>
      </c>
    </row>
    <row r="101" spans="1:23">
      <c r="A101" s="2" t="s">
        <v>205</v>
      </c>
      <c r="B101" s="1" t="s">
        <v>206</v>
      </c>
      <c r="C101" s="14">
        <v>534.29999999999995</v>
      </c>
      <c r="D101" s="14">
        <v>89.05</v>
      </c>
      <c r="E101" s="14">
        <v>2650.26</v>
      </c>
      <c r="F101" s="14">
        <v>0</v>
      </c>
      <c r="G101" s="14">
        <v>0</v>
      </c>
      <c r="H101" s="14">
        <v>3273.61</v>
      </c>
      <c r="I101" s="14">
        <v>0</v>
      </c>
      <c r="J101" s="14">
        <v>443.85</v>
      </c>
      <c r="K101" s="14">
        <v>99.79</v>
      </c>
      <c r="L101" s="14">
        <v>32.74</v>
      </c>
      <c r="M101" s="14">
        <v>0</v>
      </c>
      <c r="N101" s="14">
        <v>0</v>
      </c>
      <c r="O101" s="14">
        <v>160.41</v>
      </c>
      <c r="P101" s="14">
        <v>0.02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4">
        <v>736.81</v>
      </c>
      <c r="W101" s="14">
        <v>2536.8000000000002</v>
      </c>
    </row>
    <row r="102" spans="1:23">
      <c r="A102" s="2" t="s">
        <v>207</v>
      </c>
      <c r="B102" s="1" t="s">
        <v>208</v>
      </c>
      <c r="C102" s="14">
        <v>480.24</v>
      </c>
      <c r="D102" s="14">
        <v>80.040000000000006</v>
      </c>
      <c r="E102" s="14">
        <v>5080.43</v>
      </c>
      <c r="F102" s="14">
        <v>0</v>
      </c>
      <c r="G102" s="14">
        <v>0</v>
      </c>
      <c r="H102" s="14">
        <v>5640.71</v>
      </c>
      <c r="I102" s="14">
        <v>0</v>
      </c>
      <c r="J102" s="14">
        <v>968</v>
      </c>
      <c r="K102" s="14">
        <v>166.89</v>
      </c>
      <c r="L102" s="14">
        <v>56.41</v>
      </c>
      <c r="M102" s="14">
        <v>0</v>
      </c>
      <c r="N102" s="14">
        <v>0</v>
      </c>
      <c r="O102" s="14">
        <v>276.39</v>
      </c>
      <c r="P102" s="14">
        <v>0.02</v>
      </c>
      <c r="Q102" s="14">
        <v>0</v>
      </c>
      <c r="R102" s="14">
        <v>0</v>
      </c>
      <c r="S102" s="14">
        <v>0</v>
      </c>
      <c r="T102" s="14">
        <v>250</v>
      </c>
      <c r="U102" s="14">
        <v>0</v>
      </c>
      <c r="V102" s="14">
        <v>1717.71</v>
      </c>
      <c r="W102" s="14">
        <v>3923</v>
      </c>
    </row>
    <row r="103" spans="1:23">
      <c r="A103" s="2" t="s">
        <v>209</v>
      </c>
      <c r="B103" s="1" t="s">
        <v>210</v>
      </c>
      <c r="C103" s="14">
        <v>528</v>
      </c>
      <c r="D103" s="14">
        <v>88</v>
      </c>
      <c r="E103" s="14">
        <v>5513.42</v>
      </c>
      <c r="F103" s="14">
        <v>0</v>
      </c>
      <c r="G103" s="14">
        <v>0</v>
      </c>
      <c r="H103" s="14">
        <v>6129.42</v>
      </c>
      <c r="I103" s="14">
        <v>0</v>
      </c>
      <c r="J103" s="14">
        <v>1082.95</v>
      </c>
      <c r="K103" s="14">
        <v>152.33000000000001</v>
      </c>
      <c r="L103" s="14">
        <v>0</v>
      </c>
      <c r="M103" s="14">
        <v>0</v>
      </c>
      <c r="N103" s="14">
        <v>0</v>
      </c>
      <c r="O103" s="14">
        <v>0</v>
      </c>
      <c r="P103" s="14">
        <v>0.14000000000000001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4">
        <v>1235.42</v>
      </c>
      <c r="W103" s="14">
        <v>4894</v>
      </c>
    </row>
    <row r="104" spans="1:23">
      <c r="A104" s="2" t="s">
        <v>211</v>
      </c>
      <c r="B104" s="1" t="s">
        <v>212</v>
      </c>
      <c r="C104" s="14">
        <v>633.6</v>
      </c>
      <c r="D104" s="14">
        <v>105.6</v>
      </c>
      <c r="E104" s="14">
        <v>5403.41</v>
      </c>
      <c r="F104" s="14">
        <v>0</v>
      </c>
      <c r="G104" s="14">
        <v>0</v>
      </c>
      <c r="H104" s="14">
        <v>6142.61</v>
      </c>
      <c r="I104" s="14">
        <v>0</v>
      </c>
      <c r="J104" s="14">
        <v>1086.05</v>
      </c>
      <c r="K104" s="14">
        <v>169.54</v>
      </c>
      <c r="L104" s="14">
        <v>0</v>
      </c>
      <c r="M104" s="14">
        <v>0</v>
      </c>
      <c r="N104" s="14">
        <v>0</v>
      </c>
      <c r="O104" s="14">
        <v>0</v>
      </c>
      <c r="P104" s="14">
        <v>0.02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4">
        <v>1255.6099999999999</v>
      </c>
      <c r="W104" s="14">
        <v>4887</v>
      </c>
    </row>
    <row r="105" spans="1:23">
      <c r="A105" s="2" t="s">
        <v>213</v>
      </c>
      <c r="B105" s="1" t="s">
        <v>214</v>
      </c>
      <c r="C105" s="14">
        <v>445.25</v>
      </c>
      <c r="D105" s="14">
        <v>74.209999999999994</v>
      </c>
      <c r="E105" s="14">
        <v>927.2</v>
      </c>
      <c r="F105" s="14">
        <v>0</v>
      </c>
      <c r="G105" s="14">
        <v>0</v>
      </c>
      <c r="H105" s="14">
        <v>1446.66</v>
      </c>
      <c r="I105" s="14">
        <v>0</v>
      </c>
      <c r="J105" s="14">
        <v>50.46</v>
      </c>
      <c r="K105" s="14">
        <v>82.81</v>
      </c>
      <c r="L105" s="14">
        <v>14.47</v>
      </c>
      <c r="M105" s="14">
        <v>0</v>
      </c>
      <c r="N105" s="14">
        <v>0</v>
      </c>
      <c r="O105" s="14">
        <v>70.89</v>
      </c>
      <c r="P105" s="14">
        <v>0.03</v>
      </c>
      <c r="Q105" s="14">
        <v>0</v>
      </c>
      <c r="R105" s="14">
        <v>0</v>
      </c>
      <c r="S105" s="14">
        <v>0</v>
      </c>
      <c r="T105" s="14">
        <v>200</v>
      </c>
      <c r="U105" s="14">
        <v>0</v>
      </c>
      <c r="V105" s="14">
        <v>418.66</v>
      </c>
      <c r="W105" s="14">
        <v>1028</v>
      </c>
    </row>
    <row r="106" spans="1:23">
      <c r="A106" s="2" t="s">
        <v>215</v>
      </c>
      <c r="B106" s="1" t="s">
        <v>216</v>
      </c>
      <c r="C106" s="14">
        <v>633.41999999999996</v>
      </c>
      <c r="D106" s="14">
        <v>105.57</v>
      </c>
      <c r="E106" s="14">
        <v>1770.7</v>
      </c>
      <c r="F106" s="14">
        <v>0</v>
      </c>
      <c r="G106" s="14">
        <v>0</v>
      </c>
      <c r="H106" s="14">
        <v>2509.69</v>
      </c>
      <c r="I106" s="14">
        <v>0</v>
      </c>
      <c r="J106" s="14">
        <v>280.68</v>
      </c>
      <c r="K106" s="14">
        <v>53.71</v>
      </c>
      <c r="L106" s="14">
        <v>0</v>
      </c>
      <c r="M106" s="14">
        <v>0</v>
      </c>
      <c r="N106" s="14">
        <v>0</v>
      </c>
      <c r="O106" s="14">
        <v>0</v>
      </c>
      <c r="P106" s="15">
        <v>-0.1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4">
        <v>334.29</v>
      </c>
      <c r="W106" s="14">
        <v>2175.4</v>
      </c>
    </row>
    <row r="107" spans="1:23">
      <c r="A107" s="2" t="s">
        <v>217</v>
      </c>
      <c r="B107" s="1" t="s">
        <v>218</v>
      </c>
      <c r="C107" s="14">
        <v>480.24</v>
      </c>
      <c r="D107" s="14">
        <v>80.040000000000006</v>
      </c>
      <c r="E107" s="14">
        <v>0</v>
      </c>
      <c r="F107" s="14">
        <v>0</v>
      </c>
      <c r="G107" s="14">
        <v>0</v>
      </c>
      <c r="H107" s="14">
        <v>560.28</v>
      </c>
      <c r="I107" s="15">
        <v>-62.94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0.02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4">
        <v>-62.92</v>
      </c>
      <c r="W107" s="14">
        <v>623.20000000000005</v>
      </c>
    </row>
    <row r="108" spans="1:23">
      <c r="A108" s="2" t="s">
        <v>219</v>
      </c>
      <c r="B108" s="1" t="s">
        <v>220</v>
      </c>
      <c r="C108" s="14">
        <v>480.24</v>
      </c>
      <c r="D108" s="14">
        <v>80.040000000000006</v>
      </c>
      <c r="E108" s="14">
        <v>412.64</v>
      </c>
      <c r="F108" s="14">
        <v>0</v>
      </c>
      <c r="G108" s="14">
        <v>0</v>
      </c>
      <c r="H108" s="14">
        <v>972.92</v>
      </c>
      <c r="I108" s="15">
        <v>-30.76</v>
      </c>
      <c r="J108" s="14">
        <v>0</v>
      </c>
      <c r="K108" s="14">
        <v>25.63</v>
      </c>
      <c r="L108" s="14">
        <v>0</v>
      </c>
      <c r="M108" s="14">
        <v>0</v>
      </c>
      <c r="N108" s="14">
        <v>0</v>
      </c>
      <c r="O108" s="14">
        <v>0</v>
      </c>
      <c r="P108" s="14">
        <v>0.05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-5.08</v>
      </c>
      <c r="W108" s="14">
        <v>978</v>
      </c>
    </row>
    <row r="109" spans="1:23">
      <c r="A109" s="2" t="s">
        <v>221</v>
      </c>
      <c r="B109" s="1" t="s">
        <v>222</v>
      </c>
      <c r="C109" s="14">
        <v>480.24</v>
      </c>
      <c r="D109" s="14">
        <v>80.040000000000006</v>
      </c>
      <c r="E109" s="14">
        <v>605.1</v>
      </c>
      <c r="F109" s="14">
        <v>0</v>
      </c>
      <c r="G109" s="14">
        <v>0</v>
      </c>
      <c r="H109" s="14">
        <v>1165.3800000000001</v>
      </c>
      <c r="I109" s="14">
        <v>0</v>
      </c>
      <c r="J109" s="14">
        <v>3.44</v>
      </c>
      <c r="K109" s="14">
        <v>30.93</v>
      </c>
      <c r="L109" s="14">
        <v>0</v>
      </c>
      <c r="M109" s="14">
        <v>0</v>
      </c>
      <c r="N109" s="14">
        <v>0</v>
      </c>
      <c r="O109" s="14">
        <v>0</v>
      </c>
      <c r="P109" s="15">
        <v>-0.19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4">
        <v>34.18</v>
      </c>
      <c r="W109" s="14">
        <v>1131.2</v>
      </c>
    </row>
    <row r="110" spans="1:23">
      <c r="A110" s="2" t="s">
        <v>223</v>
      </c>
      <c r="B110" s="1" t="s">
        <v>224</v>
      </c>
      <c r="C110" s="14">
        <v>534.29999999999995</v>
      </c>
      <c r="D110" s="14">
        <v>89.05</v>
      </c>
      <c r="E110" s="14">
        <v>774.91</v>
      </c>
      <c r="F110" s="14">
        <v>0</v>
      </c>
      <c r="G110" s="14">
        <v>0</v>
      </c>
      <c r="H110" s="14">
        <v>1398.26</v>
      </c>
      <c r="I110" s="14">
        <v>0</v>
      </c>
      <c r="J110" s="14">
        <v>35.74</v>
      </c>
      <c r="K110" s="14">
        <v>47.18</v>
      </c>
      <c r="L110" s="14">
        <v>13.98</v>
      </c>
      <c r="M110" s="14">
        <v>0</v>
      </c>
      <c r="N110" s="14">
        <v>0</v>
      </c>
      <c r="O110" s="14">
        <v>68.510000000000005</v>
      </c>
      <c r="P110" s="14">
        <v>0.05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4">
        <v>165.46</v>
      </c>
      <c r="W110" s="14">
        <v>1232.8</v>
      </c>
    </row>
    <row r="111" spans="1:23">
      <c r="A111" s="2" t="s">
        <v>225</v>
      </c>
      <c r="B111" s="1" t="s">
        <v>226</v>
      </c>
      <c r="C111" s="14">
        <v>534.29999999999995</v>
      </c>
      <c r="D111" s="14">
        <v>89.05</v>
      </c>
      <c r="E111" s="14">
        <v>3393.72</v>
      </c>
      <c r="F111" s="14">
        <v>0</v>
      </c>
      <c r="G111" s="14">
        <v>0</v>
      </c>
      <c r="H111" s="14">
        <v>4017.07</v>
      </c>
      <c r="I111" s="14">
        <v>0</v>
      </c>
      <c r="J111" s="14">
        <v>602.66</v>
      </c>
      <c r="K111" s="14">
        <v>114.35</v>
      </c>
      <c r="L111" s="14">
        <v>40.17</v>
      </c>
      <c r="M111" s="14">
        <v>0</v>
      </c>
      <c r="N111" s="14">
        <v>0</v>
      </c>
      <c r="O111" s="14">
        <v>196.84</v>
      </c>
      <c r="P111" s="14">
        <v>0.05</v>
      </c>
      <c r="Q111" s="14">
        <v>0</v>
      </c>
      <c r="R111" s="14">
        <v>0</v>
      </c>
      <c r="S111" s="14">
        <v>0</v>
      </c>
      <c r="T111" s="14">
        <v>200</v>
      </c>
      <c r="U111" s="14">
        <v>0</v>
      </c>
      <c r="V111" s="14">
        <v>1154.07</v>
      </c>
      <c r="W111" s="14">
        <v>2863</v>
      </c>
    </row>
    <row r="112" spans="1:23">
      <c r="A112" s="2" t="s">
        <v>227</v>
      </c>
      <c r="B112" s="1" t="s">
        <v>228</v>
      </c>
      <c r="C112" s="14">
        <v>633.6</v>
      </c>
      <c r="D112" s="14">
        <v>105.6</v>
      </c>
      <c r="E112" s="14">
        <v>3190.6</v>
      </c>
      <c r="F112" s="14">
        <v>0</v>
      </c>
      <c r="G112" s="14">
        <v>0</v>
      </c>
      <c r="H112" s="14">
        <v>3929.8</v>
      </c>
      <c r="I112" s="14">
        <v>0</v>
      </c>
      <c r="J112" s="14">
        <v>584.02</v>
      </c>
      <c r="K112" s="14">
        <v>100.06</v>
      </c>
      <c r="L112" s="14">
        <v>0</v>
      </c>
      <c r="M112" s="14">
        <v>0</v>
      </c>
      <c r="N112" s="14">
        <v>0</v>
      </c>
      <c r="O112" s="14">
        <v>0</v>
      </c>
      <c r="P112" s="14">
        <v>0.12</v>
      </c>
      <c r="Q112" s="14">
        <v>0</v>
      </c>
      <c r="R112" s="14">
        <v>0</v>
      </c>
      <c r="S112" s="14">
        <v>0</v>
      </c>
      <c r="T112" s="14">
        <v>150</v>
      </c>
      <c r="U112" s="14">
        <v>0</v>
      </c>
      <c r="V112" s="14">
        <v>834.2</v>
      </c>
      <c r="W112" s="14">
        <v>3095.6</v>
      </c>
    </row>
    <row r="113" spans="1:23">
      <c r="A113" s="2" t="s">
        <v>229</v>
      </c>
      <c r="B113" s="1" t="s">
        <v>230</v>
      </c>
      <c r="C113" s="14">
        <v>80.040000000000006</v>
      </c>
      <c r="D113" s="14">
        <v>0</v>
      </c>
      <c r="E113" s="14">
        <v>0</v>
      </c>
      <c r="F113" s="14">
        <v>0</v>
      </c>
      <c r="G113" s="14">
        <v>0</v>
      </c>
      <c r="H113" s="14">
        <v>80.040000000000006</v>
      </c>
      <c r="I113" s="15">
        <v>-9.18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0.02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4">
        <v>-9.16</v>
      </c>
      <c r="W113" s="14">
        <v>89.2</v>
      </c>
    </row>
    <row r="114" spans="1:23">
      <c r="A114" s="2" t="s">
        <v>231</v>
      </c>
      <c r="B114" s="1" t="s">
        <v>232</v>
      </c>
      <c r="C114" s="14">
        <v>534.29999999999995</v>
      </c>
      <c r="D114" s="14">
        <v>89.05</v>
      </c>
      <c r="E114" s="14">
        <v>1589.83</v>
      </c>
      <c r="F114" s="14">
        <v>0</v>
      </c>
      <c r="G114" s="14">
        <v>0</v>
      </c>
      <c r="H114" s="14">
        <v>2213.1799999999998</v>
      </c>
      <c r="I114" s="14">
        <v>0</v>
      </c>
      <c r="J114" s="14">
        <v>222.79</v>
      </c>
      <c r="K114" s="14">
        <v>84.58</v>
      </c>
      <c r="L114" s="14">
        <v>22.13</v>
      </c>
      <c r="M114" s="14">
        <v>0</v>
      </c>
      <c r="N114" s="14">
        <v>0</v>
      </c>
      <c r="O114" s="14">
        <v>108.45</v>
      </c>
      <c r="P114" s="14">
        <v>0.03</v>
      </c>
      <c r="Q114" s="14">
        <v>0</v>
      </c>
      <c r="R114" s="14">
        <v>0</v>
      </c>
      <c r="S114" s="14">
        <v>0</v>
      </c>
      <c r="T114" s="14">
        <v>50</v>
      </c>
      <c r="U114" s="14">
        <v>971</v>
      </c>
      <c r="V114" s="14">
        <v>1458.98</v>
      </c>
      <c r="W114" s="14">
        <v>754.2</v>
      </c>
    </row>
    <row r="115" spans="1:23">
      <c r="A115" s="2" t="s">
        <v>233</v>
      </c>
      <c r="B115" s="1" t="s">
        <v>234</v>
      </c>
      <c r="C115" s="14">
        <v>480.24</v>
      </c>
      <c r="D115" s="14">
        <v>80.040000000000006</v>
      </c>
      <c r="E115" s="14">
        <v>339.14</v>
      </c>
      <c r="F115" s="14">
        <v>0</v>
      </c>
      <c r="G115" s="14">
        <v>0</v>
      </c>
      <c r="H115" s="14">
        <v>899.42</v>
      </c>
      <c r="I115" s="15">
        <v>-35.619999999999997</v>
      </c>
      <c r="J115" s="14">
        <v>0</v>
      </c>
      <c r="K115" s="14">
        <v>23.82</v>
      </c>
      <c r="L115" s="14">
        <v>0</v>
      </c>
      <c r="M115" s="14">
        <v>0</v>
      </c>
      <c r="N115" s="14">
        <v>0</v>
      </c>
      <c r="O115" s="14">
        <v>0</v>
      </c>
      <c r="P115" s="14">
        <v>0.02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4">
        <v>-11.78</v>
      </c>
      <c r="W115" s="14">
        <v>911.2</v>
      </c>
    </row>
    <row r="116" spans="1:23">
      <c r="A116" s="2" t="s">
        <v>235</v>
      </c>
      <c r="B116" s="1" t="s">
        <v>236</v>
      </c>
      <c r="C116" s="14">
        <v>633.6</v>
      </c>
      <c r="D116" s="14">
        <v>105.6</v>
      </c>
      <c r="E116" s="14">
        <v>1698.61</v>
      </c>
      <c r="F116" s="14">
        <v>0</v>
      </c>
      <c r="G116" s="14">
        <v>0</v>
      </c>
      <c r="H116" s="14">
        <v>2437.81</v>
      </c>
      <c r="I116" s="14">
        <v>0</v>
      </c>
      <c r="J116" s="14">
        <v>265.33</v>
      </c>
      <c r="K116" s="14">
        <v>72.260000000000005</v>
      </c>
      <c r="L116" s="14">
        <v>0</v>
      </c>
      <c r="M116" s="14">
        <v>0</v>
      </c>
      <c r="N116" s="14">
        <v>0</v>
      </c>
      <c r="O116" s="14">
        <v>0</v>
      </c>
      <c r="P116" s="14">
        <v>0.02</v>
      </c>
      <c r="Q116" s="14">
        <v>0</v>
      </c>
      <c r="R116" s="14">
        <v>0</v>
      </c>
      <c r="S116" s="14">
        <v>0</v>
      </c>
      <c r="T116" s="14">
        <v>0</v>
      </c>
      <c r="U116" s="14">
        <v>150</v>
      </c>
      <c r="V116" s="14">
        <v>487.61</v>
      </c>
      <c r="W116" s="14">
        <v>1950.2</v>
      </c>
    </row>
    <row r="117" spans="1:23">
      <c r="A117" s="2" t="s">
        <v>237</v>
      </c>
      <c r="B117" s="1" t="s">
        <v>238</v>
      </c>
      <c r="C117" s="14">
        <v>633.6</v>
      </c>
      <c r="D117" s="14">
        <v>105.6</v>
      </c>
      <c r="E117" s="14">
        <v>5853.92</v>
      </c>
      <c r="F117" s="14">
        <v>0</v>
      </c>
      <c r="G117" s="14">
        <v>0</v>
      </c>
      <c r="H117" s="14">
        <v>6593.12</v>
      </c>
      <c r="I117" s="14">
        <v>0</v>
      </c>
      <c r="J117" s="14">
        <v>1192.01</v>
      </c>
      <c r="K117" s="14">
        <v>207.77</v>
      </c>
      <c r="L117" s="14">
        <v>0</v>
      </c>
      <c r="M117" s="14">
        <v>0</v>
      </c>
      <c r="N117" s="14">
        <v>0</v>
      </c>
      <c r="O117" s="14">
        <v>0</v>
      </c>
      <c r="P117" s="15">
        <v>-0.06</v>
      </c>
      <c r="Q117" s="14">
        <v>0</v>
      </c>
      <c r="R117" s="14">
        <v>0</v>
      </c>
      <c r="S117" s="14">
        <v>0</v>
      </c>
      <c r="T117" s="14">
        <v>500</v>
      </c>
      <c r="U117" s="14">
        <v>0</v>
      </c>
      <c r="V117" s="14">
        <v>1899.72</v>
      </c>
      <c r="W117" s="14">
        <v>4693.3999999999996</v>
      </c>
    </row>
    <row r="118" spans="1:23" s="7" customFormat="1">
      <c r="A118" s="17" t="s">
        <v>156</v>
      </c>
      <c r="C118" s="7" t="s">
        <v>157</v>
      </c>
      <c r="D118" s="7" t="s">
        <v>157</v>
      </c>
      <c r="E118" s="7" t="s">
        <v>157</v>
      </c>
      <c r="F118" s="7" t="s">
        <v>157</v>
      </c>
      <c r="G118" s="7" t="s">
        <v>157</v>
      </c>
      <c r="H118" s="7" t="s">
        <v>157</v>
      </c>
      <c r="I118" s="7" t="s">
        <v>157</v>
      </c>
      <c r="J118" s="7" t="s">
        <v>157</v>
      </c>
      <c r="K118" s="7" t="s">
        <v>157</v>
      </c>
      <c r="L118" s="7" t="s">
        <v>157</v>
      </c>
      <c r="M118" s="7" t="s">
        <v>157</v>
      </c>
      <c r="N118" s="7" t="s">
        <v>157</v>
      </c>
      <c r="O118" s="7" t="s">
        <v>157</v>
      </c>
      <c r="P118" s="7" t="s">
        <v>157</v>
      </c>
      <c r="Q118" s="7" t="s">
        <v>157</v>
      </c>
      <c r="R118" s="7" t="s">
        <v>157</v>
      </c>
      <c r="S118" s="7" t="s">
        <v>157</v>
      </c>
      <c r="T118" s="7" t="s">
        <v>157</v>
      </c>
      <c r="U118" s="7" t="s">
        <v>157</v>
      </c>
      <c r="V118" s="7" t="s">
        <v>157</v>
      </c>
      <c r="W118" s="7" t="s">
        <v>157</v>
      </c>
    </row>
    <row r="119" spans="1:23">
      <c r="C119" s="19">
        <v>22405.53</v>
      </c>
      <c r="D119" s="19">
        <v>3720.92</v>
      </c>
      <c r="E119" s="19">
        <v>88734.22</v>
      </c>
      <c r="F119" s="19">
        <v>2350.8000000000002</v>
      </c>
      <c r="G119" s="19">
        <v>0</v>
      </c>
      <c r="H119" s="19">
        <v>117211.47</v>
      </c>
      <c r="I119" s="20">
        <v>-274.23</v>
      </c>
      <c r="J119" s="19">
        <v>15770.13</v>
      </c>
      <c r="K119" s="19">
        <v>3229.45</v>
      </c>
      <c r="L119" s="19">
        <v>599.38</v>
      </c>
      <c r="M119" s="19">
        <v>327</v>
      </c>
      <c r="N119" s="19">
        <v>0</v>
      </c>
      <c r="O119" s="19">
        <v>2936.9</v>
      </c>
      <c r="P119" s="19">
        <v>0.04</v>
      </c>
      <c r="Q119" s="19">
        <v>0</v>
      </c>
      <c r="R119" s="19">
        <v>0</v>
      </c>
      <c r="S119" s="19">
        <v>0</v>
      </c>
      <c r="T119" s="19">
        <v>3150</v>
      </c>
      <c r="U119" s="19">
        <v>1371</v>
      </c>
      <c r="V119" s="19">
        <v>27109.67</v>
      </c>
      <c r="W119" s="19">
        <v>90101.8</v>
      </c>
    </row>
    <row r="121" spans="1:23" s="7" customFormat="1">
      <c r="A121" s="16"/>
      <c r="C121" s="7" t="s">
        <v>239</v>
      </c>
      <c r="D121" s="7" t="s">
        <v>239</v>
      </c>
      <c r="E121" s="7" t="s">
        <v>239</v>
      </c>
      <c r="F121" s="7" t="s">
        <v>239</v>
      </c>
      <c r="G121" s="7" t="s">
        <v>239</v>
      </c>
      <c r="H121" s="7" t="s">
        <v>239</v>
      </c>
      <c r="I121" s="7" t="s">
        <v>239</v>
      </c>
      <c r="J121" s="7" t="s">
        <v>239</v>
      </c>
      <c r="K121" s="7" t="s">
        <v>239</v>
      </c>
      <c r="L121" s="7" t="s">
        <v>239</v>
      </c>
      <c r="M121" s="7" t="s">
        <v>239</v>
      </c>
      <c r="N121" s="7" t="s">
        <v>239</v>
      </c>
      <c r="O121" s="7" t="s">
        <v>239</v>
      </c>
      <c r="P121" s="7" t="s">
        <v>239</v>
      </c>
      <c r="Q121" s="7" t="s">
        <v>239</v>
      </c>
      <c r="R121" s="7" t="s">
        <v>239</v>
      </c>
      <c r="S121" s="7" t="s">
        <v>239</v>
      </c>
      <c r="T121" s="7" t="s">
        <v>239</v>
      </c>
      <c r="U121" s="7" t="s">
        <v>239</v>
      </c>
      <c r="V121" s="7" t="s">
        <v>239</v>
      </c>
      <c r="W121" s="7" t="s">
        <v>239</v>
      </c>
    </row>
    <row r="122" spans="1:23">
      <c r="A122" s="17" t="s">
        <v>240</v>
      </c>
      <c r="B122" s="1" t="s">
        <v>241</v>
      </c>
      <c r="C122" s="19">
        <v>95448.37</v>
      </c>
      <c r="D122" s="19">
        <v>15992.29</v>
      </c>
      <c r="E122" s="19">
        <v>337720.18</v>
      </c>
      <c r="F122" s="19">
        <v>2685.64</v>
      </c>
      <c r="G122" s="19">
        <v>469.92</v>
      </c>
      <c r="H122" s="19">
        <v>452316.4</v>
      </c>
      <c r="I122" s="20">
        <v>-449.07</v>
      </c>
      <c r="J122" s="19">
        <v>80732.25</v>
      </c>
      <c r="K122" s="19">
        <v>5427.09</v>
      </c>
      <c r="L122" s="19">
        <v>599.38</v>
      </c>
      <c r="M122" s="19">
        <v>8619.25</v>
      </c>
      <c r="N122" s="19">
        <v>257.3</v>
      </c>
      <c r="O122" s="19">
        <v>2936.9</v>
      </c>
      <c r="P122" s="20">
        <v>-0.84</v>
      </c>
      <c r="Q122" s="19">
        <v>1136.6199999999999</v>
      </c>
      <c r="R122" s="19">
        <v>893.02</v>
      </c>
      <c r="S122" s="19">
        <v>0</v>
      </c>
      <c r="T122" s="19">
        <v>4450</v>
      </c>
      <c r="U122" s="19">
        <v>4808.5</v>
      </c>
      <c r="V122" s="19">
        <v>109410.4</v>
      </c>
      <c r="W122" s="19">
        <v>342906</v>
      </c>
    </row>
    <row r="124" spans="1:23">
      <c r="C124" s="1" t="s">
        <v>241</v>
      </c>
      <c r="D124" s="1" t="s">
        <v>241</v>
      </c>
      <c r="E124" s="1" t="s">
        <v>241</v>
      </c>
      <c r="F124" s="1" t="s">
        <v>241</v>
      </c>
      <c r="G124" s="1" t="s">
        <v>241</v>
      </c>
      <c r="H124" s="1" t="s">
        <v>241</v>
      </c>
      <c r="I124" s="1" t="s">
        <v>241</v>
      </c>
      <c r="J124" s="1" t="s">
        <v>241</v>
      </c>
      <c r="K124" s="1" t="s">
        <v>241</v>
      </c>
      <c r="L124" s="1" t="s">
        <v>241</v>
      </c>
      <c r="M124" s="1" t="s">
        <v>241</v>
      </c>
      <c r="N124" s="1" t="s">
        <v>241</v>
      </c>
      <c r="O124" s="1" t="s">
        <v>241</v>
      </c>
      <c r="P124" s="1" t="s">
        <v>241</v>
      </c>
      <c r="Q124" s="1" t="s">
        <v>241</v>
      </c>
      <c r="R124" s="1" t="s">
        <v>241</v>
      </c>
      <c r="S124" s="1" t="s">
        <v>241</v>
      </c>
      <c r="T124" s="1" t="s">
        <v>241</v>
      </c>
      <c r="U124" s="1" t="s">
        <v>241</v>
      </c>
      <c r="V124" s="1" t="s">
        <v>241</v>
      </c>
      <c r="W124" s="1" t="s">
        <v>241</v>
      </c>
    </row>
    <row r="125" spans="1:23">
      <c r="A125" s="2" t="s">
        <v>241</v>
      </c>
      <c r="B125" s="1" t="s">
        <v>241</v>
      </c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B14" sqref="B14"/>
    </sheetView>
  </sheetViews>
  <sheetFormatPr baseColWidth="10" defaultRowHeight="15"/>
  <cols>
    <col min="1" max="1" width="13.85546875" customWidth="1"/>
    <col min="2" max="2" width="11.5703125" bestFit="1" customWidth="1"/>
  </cols>
  <sheetData>
    <row r="1" spans="1:7">
      <c r="A1" s="42" t="s">
        <v>249</v>
      </c>
      <c r="B1" s="42"/>
      <c r="C1" s="43"/>
      <c r="D1" s="44"/>
      <c r="E1" s="44"/>
      <c r="F1" s="45"/>
      <c r="G1" s="45"/>
    </row>
    <row r="2" spans="1:7">
      <c r="A2" s="42" t="s">
        <v>261</v>
      </c>
      <c r="B2" s="42"/>
      <c r="C2" s="43"/>
      <c r="D2" s="44"/>
      <c r="E2" s="44"/>
      <c r="F2" s="45"/>
      <c r="G2" s="45"/>
    </row>
    <row r="3" spans="1:7">
      <c r="A3" s="42" t="s">
        <v>250</v>
      </c>
      <c r="B3" s="46" t="s">
        <v>262</v>
      </c>
      <c r="C3" s="43"/>
      <c r="D3" s="44"/>
      <c r="E3" s="44"/>
      <c r="F3" s="45"/>
      <c r="G3" s="45"/>
    </row>
    <row r="4" spans="1:7">
      <c r="A4" s="43"/>
      <c r="B4" s="43"/>
      <c r="C4" s="43"/>
      <c r="D4" s="44"/>
      <c r="E4" s="44"/>
      <c r="F4" s="45"/>
      <c r="G4" s="45"/>
    </row>
    <row r="5" spans="1:7">
      <c r="A5" s="43" t="s">
        <v>251</v>
      </c>
      <c r="B5" s="43" t="s">
        <v>252</v>
      </c>
      <c r="C5" s="43"/>
      <c r="D5" s="44"/>
      <c r="E5" s="44"/>
      <c r="F5" s="45"/>
      <c r="G5" s="45"/>
    </row>
    <row r="6" spans="1:7">
      <c r="A6" s="44" t="s">
        <v>253</v>
      </c>
      <c r="B6" s="47">
        <v>271123.18</v>
      </c>
      <c r="C6" s="44"/>
      <c r="D6" s="44"/>
      <c r="E6" s="44"/>
      <c r="F6" s="45"/>
      <c r="G6" s="45"/>
    </row>
    <row r="7" spans="1:7">
      <c r="A7" s="44" t="s">
        <v>254</v>
      </c>
      <c r="B7" s="47">
        <v>41267.86</v>
      </c>
      <c r="C7" s="44"/>
      <c r="D7" s="44"/>
      <c r="E7" s="44"/>
      <c r="F7" s="45"/>
      <c r="G7" s="45"/>
    </row>
    <row r="8" spans="1:7">
      <c r="A8" s="44" t="s">
        <v>255</v>
      </c>
      <c r="B8" s="47">
        <v>0</v>
      </c>
      <c r="C8" s="44"/>
      <c r="D8" s="44"/>
      <c r="E8" s="44"/>
      <c r="F8" s="45"/>
      <c r="G8" s="45"/>
    </row>
    <row r="9" spans="1:7">
      <c r="A9" s="44" t="s">
        <v>256</v>
      </c>
      <c r="B9" s="47">
        <v>6093.14</v>
      </c>
      <c r="C9" s="44"/>
      <c r="D9" s="44"/>
      <c r="E9" s="44"/>
      <c r="F9" s="45"/>
      <c r="G9" s="45"/>
    </row>
    <row r="10" spans="1:7">
      <c r="A10" s="44" t="s">
        <v>257</v>
      </c>
      <c r="B10" s="47">
        <v>0</v>
      </c>
      <c r="C10" s="44"/>
      <c r="D10" s="44"/>
      <c r="E10" s="44"/>
      <c r="F10" s="45"/>
      <c r="G10" s="45"/>
    </row>
    <row r="11" spans="1:7">
      <c r="A11" s="44" t="s">
        <v>258</v>
      </c>
      <c r="B11" s="47">
        <v>50630.45</v>
      </c>
      <c r="C11" s="44"/>
      <c r="D11" s="44"/>
      <c r="E11" s="44"/>
      <c r="F11" s="45"/>
      <c r="G11" s="45"/>
    </row>
    <row r="12" spans="1:7">
      <c r="A12" s="44" t="s">
        <v>259</v>
      </c>
      <c r="B12" s="48">
        <v>0</v>
      </c>
      <c r="C12" s="44"/>
      <c r="D12" s="44"/>
      <c r="E12" s="44"/>
      <c r="F12" s="45"/>
      <c r="G12" s="45"/>
    </row>
    <row r="13" spans="1:7" ht="15.75" thickBot="1">
      <c r="A13" s="44" t="s">
        <v>260</v>
      </c>
      <c r="B13" s="49">
        <v>129108.73</v>
      </c>
      <c r="C13" s="44"/>
      <c r="D13" s="44"/>
      <c r="E13" s="44"/>
      <c r="F13" s="45"/>
      <c r="G13" s="45"/>
    </row>
    <row r="14" spans="1:7">
      <c r="A14" s="44"/>
      <c r="B14" s="50">
        <f>SUM(B6:B13)</f>
        <v>498223.35999999999</v>
      </c>
      <c r="C14" s="44"/>
      <c r="D14" s="50"/>
      <c r="E14" s="44"/>
      <c r="F14" s="45"/>
      <c r="G14" s="45"/>
    </row>
    <row r="15" spans="1:7" ht="15.75" thickBot="1">
      <c r="A15" s="44"/>
      <c r="B15" s="51">
        <f>B14*0.16</f>
        <v>79715.737599999993</v>
      </c>
      <c r="C15" s="44"/>
      <c r="D15" s="45"/>
      <c r="E15" s="44"/>
      <c r="F15" s="45"/>
      <c r="G15" s="45"/>
    </row>
    <row r="16" spans="1:7" ht="15.75" thickTop="1">
      <c r="A16" s="44"/>
      <c r="B16" s="52">
        <f>+B14+B15</f>
        <v>577939.09759999998</v>
      </c>
      <c r="C16" s="44"/>
      <c r="D16" s="52"/>
      <c r="E16" s="44"/>
      <c r="F16" s="45"/>
      <c r="G16" s="45"/>
    </row>
    <row r="17" spans="1:7">
      <c r="A17" s="44"/>
      <c r="B17" s="47">
        <v>577939.1</v>
      </c>
      <c r="C17" s="44"/>
      <c r="D17" s="47"/>
      <c r="E17" s="44"/>
      <c r="F17" s="45"/>
      <c r="G17" s="45"/>
    </row>
    <row r="18" spans="1:7">
      <c r="A18" s="44"/>
      <c r="B18" s="47">
        <f>+B16-B17</f>
        <v>-2.3999999975785613E-3</v>
      </c>
      <c r="C18" s="44"/>
      <c r="D18" s="47"/>
      <c r="E18" s="44"/>
      <c r="F18" s="45"/>
      <c r="G18" s="45"/>
    </row>
    <row r="19" spans="1:7">
      <c r="A19" s="44"/>
      <c r="B19" s="47"/>
      <c r="C19" s="44"/>
      <c r="D19" s="44"/>
      <c r="E19" s="44"/>
      <c r="F19" s="45"/>
      <c r="G19" s="45"/>
    </row>
    <row r="20" spans="1:7">
      <c r="A20" s="44"/>
      <c r="B20" s="44"/>
      <c r="C20" s="44"/>
      <c r="D20" s="44"/>
      <c r="E20" s="44"/>
      <c r="F20" s="45"/>
      <c r="G20" s="45"/>
    </row>
    <row r="21" spans="1:7">
      <c r="A21" s="44"/>
      <c r="B21" s="44"/>
      <c r="C21" s="44"/>
      <c r="D21" s="44"/>
      <c r="E21" s="44"/>
      <c r="F21" s="45"/>
      <c r="G21" s="4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FACTURACION</vt:lpstr>
      <vt:lpstr>INGENIERIA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 Suarez</dc:creator>
  <cp:lastModifiedBy>usuario</cp:lastModifiedBy>
  <cp:lastPrinted>2017-01-21T15:08:19Z</cp:lastPrinted>
  <dcterms:created xsi:type="dcterms:W3CDTF">2017-01-20T19:57:06Z</dcterms:created>
  <dcterms:modified xsi:type="dcterms:W3CDTF">2017-01-21T15:08:42Z</dcterms:modified>
</cp:coreProperties>
</file>