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FACTURACION!$A$11:$N$76</definedName>
  </definedNames>
  <calcPr calcId="124519"/>
</workbook>
</file>

<file path=xl/calcChain.xml><?xml version="1.0" encoding="utf-8"?>
<calcChain xmlns="http://schemas.openxmlformats.org/spreadsheetml/2006/main">
  <c r="B14" i="4"/>
  <c r="B15" s="1"/>
  <c r="F125" i="2"/>
  <c r="G125"/>
  <c r="E125"/>
  <c r="E80"/>
  <c r="F80" s="1"/>
  <c r="G80"/>
  <c r="H80"/>
  <c r="E81"/>
  <c r="F81"/>
  <c r="G81"/>
  <c r="H81"/>
  <c r="E82"/>
  <c r="G82" s="1"/>
  <c r="H82"/>
  <c r="E83"/>
  <c r="G83" s="1"/>
  <c r="F83"/>
  <c r="H83"/>
  <c r="E84"/>
  <c r="G84"/>
  <c r="H84"/>
  <c r="E85"/>
  <c r="F85"/>
  <c r="I85" s="1"/>
  <c r="G85"/>
  <c r="H85"/>
  <c r="E86"/>
  <c r="G86" s="1"/>
  <c r="H86"/>
  <c r="E87"/>
  <c r="G87" s="1"/>
  <c r="F87"/>
  <c r="H87"/>
  <c r="E88"/>
  <c r="F88" s="1"/>
  <c r="I88" s="1"/>
  <c r="G88"/>
  <c r="H88"/>
  <c r="E89"/>
  <c r="F89"/>
  <c r="I89" s="1"/>
  <c r="G89"/>
  <c r="H89"/>
  <c r="E90"/>
  <c r="G90" s="1"/>
  <c r="H90"/>
  <c r="E91"/>
  <c r="G91" s="1"/>
  <c r="F91"/>
  <c r="H91"/>
  <c r="E92"/>
  <c r="F92" s="1"/>
  <c r="I92" s="1"/>
  <c r="G92"/>
  <c r="H92"/>
  <c r="E93"/>
  <c r="F93"/>
  <c r="I93" s="1"/>
  <c r="G93"/>
  <c r="H93"/>
  <c r="E94"/>
  <c r="F94" s="1"/>
  <c r="H94"/>
  <c r="E95"/>
  <c r="G95" s="1"/>
  <c r="F95"/>
  <c r="H95"/>
  <c r="E96"/>
  <c r="F96" s="1"/>
  <c r="I96" s="1"/>
  <c r="G96"/>
  <c r="H96"/>
  <c r="E97"/>
  <c r="F97"/>
  <c r="I97" s="1"/>
  <c r="G97"/>
  <c r="H97"/>
  <c r="E98"/>
  <c r="F98" s="1"/>
  <c r="H98"/>
  <c r="E99"/>
  <c r="G99" s="1"/>
  <c r="F99"/>
  <c r="H99"/>
  <c r="E100"/>
  <c r="F100" s="1"/>
  <c r="I100" s="1"/>
  <c r="G100"/>
  <c r="H100"/>
  <c r="E101"/>
  <c r="F101"/>
  <c r="I101" s="1"/>
  <c r="G101"/>
  <c r="H101"/>
  <c r="E102"/>
  <c r="F102" s="1"/>
  <c r="H102"/>
  <c r="E103"/>
  <c r="G103" s="1"/>
  <c r="F103"/>
  <c r="H103"/>
  <c r="E104"/>
  <c r="F104"/>
  <c r="G104"/>
  <c r="H104"/>
  <c r="E105"/>
  <c r="F105"/>
  <c r="G105"/>
  <c r="H105"/>
  <c r="E106"/>
  <c r="G106" s="1"/>
  <c r="H106"/>
  <c r="E107"/>
  <c r="G107" s="1"/>
  <c r="F107"/>
  <c r="H107"/>
  <c r="E108"/>
  <c r="F108"/>
  <c r="G108"/>
  <c r="H108"/>
  <c r="E109"/>
  <c r="F109"/>
  <c r="G109"/>
  <c r="H109"/>
  <c r="E110"/>
  <c r="G110" s="1"/>
  <c r="H110"/>
  <c r="E111"/>
  <c r="G111" s="1"/>
  <c r="F111"/>
  <c r="H111"/>
  <c r="E112"/>
  <c r="F112"/>
  <c r="I112" s="1"/>
  <c r="G112"/>
  <c r="H112"/>
  <c r="E113"/>
  <c r="F113"/>
  <c r="I113" s="1"/>
  <c r="G113"/>
  <c r="H113"/>
  <c r="E114"/>
  <c r="F114" s="1"/>
  <c r="H114"/>
  <c r="E115"/>
  <c r="G115" s="1"/>
  <c r="F115"/>
  <c r="I115" s="1"/>
  <c r="H115"/>
  <c r="E116"/>
  <c r="F116"/>
  <c r="I116" s="1"/>
  <c r="G116"/>
  <c r="H116"/>
  <c r="E117"/>
  <c r="F117"/>
  <c r="I117" s="1"/>
  <c r="G117"/>
  <c r="H117"/>
  <c r="E118"/>
  <c r="G118" s="1"/>
  <c r="H118"/>
  <c r="E119"/>
  <c r="G119" s="1"/>
  <c r="F119"/>
  <c r="H119"/>
  <c r="E120"/>
  <c r="F120"/>
  <c r="G120"/>
  <c r="H120"/>
  <c r="E121"/>
  <c r="F121"/>
  <c r="G121"/>
  <c r="H121"/>
  <c r="E122"/>
  <c r="G122" s="1"/>
  <c r="H122"/>
  <c r="E123"/>
  <c r="G123" s="1"/>
  <c r="F123"/>
  <c r="H123"/>
  <c r="H79"/>
  <c r="G79"/>
  <c r="F79"/>
  <c r="E79"/>
  <c r="E13"/>
  <c r="G13" s="1"/>
  <c r="H13"/>
  <c r="E14"/>
  <c r="F14" s="1"/>
  <c r="H14"/>
  <c r="E15"/>
  <c r="F15" s="1"/>
  <c r="H15"/>
  <c r="E16"/>
  <c r="F16" s="1"/>
  <c r="H16"/>
  <c r="E17"/>
  <c r="G17" s="1"/>
  <c r="H17"/>
  <c r="E18"/>
  <c r="F18" s="1"/>
  <c r="H18"/>
  <c r="E19"/>
  <c r="F19" s="1"/>
  <c r="H19"/>
  <c r="E20"/>
  <c r="F20" s="1"/>
  <c r="H20"/>
  <c r="E21"/>
  <c r="G21" s="1"/>
  <c r="H21"/>
  <c r="E22"/>
  <c r="F22" s="1"/>
  <c r="H22"/>
  <c r="E23"/>
  <c r="F23" s="1"/>
  <c r="H23"/>
  <c r="E24"/>
  <c r="F24" s="1"/>
  <c r="H24"/>
  <c r="E25"/>
  <c r="G25" s="1"/>
  <c r="H25"/>
  <c r="E26"/>
  <c r="F26" s="1"/>
  <c r="H26"/>
  <c r="E27"/>
  <c r="G27" s="1"/>
  <c r="H27"/>
  <c r="E28"/>
  <c r="F28" s="1"/>
  <c r="H28"/>
  <c r="E29"/>
  <c r="G29" s="1"/>
  <c r="H29"/>
  <c r="E30"/>
  <c r="F30" s="1"/>
  <c r="H30"/>
  <c r="E31"/>
  <c r="G31" s="1"/>
  <c r="H31"/>
  <c r="E32"/>
  <c r="F32" s="1"/>
  <c r="H32"/>
  <c r="E33"/>
  <c r="G33" s="1"/>
  <c r="H33"/>
  <c r="E34"/>
  <c r="F34" s="1"/>
  <c r="H34"/>
  <c r="E35"/>
  <c r="G35" s="1"/>
  <c r="H35"/>
  <c r="E36"/>
  <c r="F36" s="1"/>
  <c r="H36"/>
  <c r="E37"/>
  <c r="G37" s="1"/>
  <c r="H37"/>
  <c r="E38"/>
  <c r="F38" s="1"/>
  <c r="H38"/>
  <c r="E39"/>
  <c r="G39" s="1"/>
  <c r="H39"/>
  <c r="E40"/>
  <c r="F40" s="1"/>
  <c r="H40"/>
  <c r="E41"/>
  <c r="G41" s="1"/>
  <c r="H41"/>
  <c r="E42"/>
  <c r="F42" s="1"/>
  <c r="H42"/>
  <c r="E43"/>
  <c r="G43" s="1"/>
  <c r="H43"/>
  <c r="E44"/>
  <c r="F44" s="1"/>
  <c r="H44"/>
  <c r="E45"/>
  <c r="G45" s="1"/>
  <c r="H45"/>
  <c r="E46"/>
  <c r="F46" s="1"/>
  <c r="H46"/>
  <c r="E47"/>
  <c r="G47" s="1"/>
  <c r="H47"/>
  <c r="E48"/>
  <c r="F48" s="1"/>
  <c r="H48"/>
  <c r="E49"/>
  <c r="G49" s="1"/>
  <c r="H49"/>
  <c r="E50"/>
  <c r="F50" s="1"/>
  <c r="H50"/>
  <c r="E51"/>
  <c r="G51" s="1"/>
  <c r="H51"/>
  <c r="E52"/>
  <c r="H52"/>
  <c r="E53"/>
  <c r="G53" s="1"/>
  <c r="H53"/>
  <c r="E54"/>
  <c r="F54" s="1"/>
  <c r="H54"/>
  <c r="E55"/>
  <c r="G55" s="1"/>
  <c r="H55"/>
  <c r="E56"/>
  <c r="H56"/>
  <c r="E57"/>
  <c r="G57" s="1"/>
  <c r="H57"/>
  <c r="E58"/>
  <c r="F58" s="1"/>
  <c r="H58"/>
  <c r="E59"/>
  <c r="G59" s="1"/>
  <c r="H59"/>
  <c r="E60"/>
  <c r="F60" s="1"/>
  <c r="H60"/>
  <c r="E61"/>
  <c r="G61" s="1"/>
  <c r="H61"/>
  <c r="E62"/>
  <c r="F62" s="1"/>
  <c r="H62"/>
  <c r="E63"/>
  <c r="G63" s="1"/>
  <c r="H63"/>
  <c r="E64"/>
  <c r="F64" s="1"/>
  <c r="H64"/>
  <c r="E65"/>
  <c r="G65" s="1"/>
  <c r="H65"/>
  <c r="E66"/>
  <c r="G66" s="1"/>
  <c r="H66"/>
  <c r="E67"/>
  <c r="G67" s="1"/>
  <c r="H67"/>
  <c r="E68"/>
  <c r="F68" s="1"/>
  <c r="H68"/>
  <c r="E69"/>
  <c r="G69" s="1"/>
  <c r="H69"/>
  <c r="E70"/>
  <c r="G70" s="1"/>
  <c r="H70"/>
  <c r="E71"/>
  <c r="G71" s="1"/>
  <c r="H71"/>
  <c r="E72"/>
  <c r="F72" s="1"/>
  <c r="H72"/>
  <c r="E73"/>
  <c r="G73" s="1"/>
  <c r="H73"/>
  <c r="E74"/>
  <c r="F74" s="1"/>
  <c r="H74"/>
  <c r="H12"/>
  <c r="H76" s="1"/>
  <c r="E12"/>
  <c r="G12" s="1"/>
  <c r="F59" l="1"/>
  <c r="F12"/>
  <c r="F43"/>
  <c r="F29"/>
  <c r="I29" s="1"/>
  <c r="F41"/>
  <c r="F67"/>
  <c r="G15"/>
  <c r="I15" s="1"/>
  <c r="J15" s="1"/>
  <c r="K15" s="1"/>
  <c r="G60"/>
  <c r="F51"/>
  <c r="I51" s="1"/>
  <c r="G19"/>
  <c r="G72"/>
  <c r="I72" s="1"/>
  <c r="E76"/>
  <c r="E128" s="1"/>
  <c r="F71"/>
  <c r="F61"/>
  <c r="F55"/>
  <c r="F47"/>
  <c r="I47" s="1"/>
  <c r="J47" s="1"/>
  <c r="K47" s="1"/>
  <c r="F39"/>
  <c r="I39" s="1"/>
  <c r="J39" s="1"/>
  <c r="K39" s="1"/>
  <c r="G23"/>
  <c r="I23" s="1"/>
  <c r="J23" s="1"/>
  <c r="K23" s="1"/>
  <c r="F70"/>
  <c r="I70" s="1"/>
  <c r="J70" s="1"/>
  <c r="K70" s="1"/>
  <c r="F63"/>
  <c r="F57"/>
  <c r="I57" s="1"/>
  <c r="J57" s="1"/>
  <c r="F49"/>
  <c r="I49" s="1"/>
  <c r="F25"/>
  <c r="I25" s="1"/>
  <c r="F53"/>
  <c r="F45"/>
  <c r="I45" s="1"/>
  <c r="F33"/>
  <c r="I33" s="1"/>
  <c r="I43"/>
  <c r="J43" s="1"/>
  <c r="K43" s="1"/>
  <c r="F21"/>
  <c r="I21" s="1"/>
  <c r="J21" s="1"/>
  <c r="K21" s="1"/>
  <c r="F17"/>
  <c r="I17" s="1"/>
  <c r="J17" s="1"/>
  <c r="K17" s="1"/>
  <c r="F13"/>
  <c r="I13" s="1"/>
  <c r="J13" s="1"/>
  <c r="K13" s="1"/>
  <c r="F66"/>
  <c r="G58"/>
  <c r="I58" s="1"/>
  <c r="G54"/>
  <c r="I54" s="1"/>
  <c r="J54" s="1"/>
  <c r="G50"/>
  <c r="I50" s="1"/>
  <c r="G46"/>
  <c r="I46" s="1"/>
  <c r="J46" s="1"/>
  <c r="K46" s="1"/>
  <c r="G42"/>
  <c r="I42" s="1"/>
  <c r="J42" s="1"/>
  <c r="K42" s="1"/>
  <c r="F35"/>
  <c r="I35" s="1"/>
  <c r="G32"/>
  <c r="I32" s="1"/>
  <c r="F31"/>
  <c r="I31" s="1"/>
  <c r="J31" s="1"/>
  <c r="K31" s="1"/>
  <c r="G28"/>
  <c r="I28" s="1"/>
  <c r="J28" s="1"/>
  <c r="K28" s="1"/>
  <c r="F27"/>
  <c r="I27" s="1"/>
  <c r="J27" s="1"/>
  <c r="K27" s="1"/>
  <c r="G24"/>
  <c r="I24" s="1"/>
  <c r="J24" s="1"/>
  <c r="K24" s="1"/>
  <c r="G20"/>
  <c r="I20" s="1"/>
  <c r="J20" s="1"/>
  <c r="K20" s="1"/>
  <c r="G16"/>
  <c r="I16" s="1"/>
  <c r="G74"/>
  <c r="F65"/>
  <c r="I65" s="1"/>
  <c r="F37"/>
  <c r="B16" i="4"/>
  <c r="B18" s="1"/>
  <c r="H125" i="2"/>
  <c r="H128" s="1"/>
  <c r="I60"/>
  <c r="J60" s="1"/>
  <c r="K60" s="1"/>
  <c r="I37"/>
  <c r="J37" s="1"/>
  <c r="K37" s="1"/>
  <c r="I111"/>
  <c r="I74"/>
  <c r="J74" s="1"/>
  <c r="K74" s="1"/>
  <c r="I19"/>
  <c r="I121"/>
  <c r="I120"/>
  <c r="I12"/>
  <c r="I119"/>
  <c r="I109"/>
  <c r="I108"/>
  <c r="I103"/>
  <c r="I99"/>
  <c r="J99" s="1"/>
  <c r="I95"/>
  <c r="I79"/>
  <c r="I81"/>
  <c r="I80"/>
  <c r="J80" s="1"/>
  <c r="I63"/>
  <c r="J63" s="1"/>
  <c r="I105"/>
  <c r="I104"/>
  <c r="J113"/>
  <c r="K113" s="1"/>
  <c r="J112"/>
  <c r="K112" s="1"/>
  <c r="I107"/>
  <c r="J119"/>
  <c r="K119" s="1"/>
  <c r="J109"/>
  <c r="K109" s="1"/>
  <c r="J95"/>
  <c r="K95" s="1"/>
  <c r="I91"/>
  <c r="I87"/>
  <c r="I83"/>
  <c r="J121"/>
  <c r="K121" s="1"/>
  <c r="J115"/>
  <c r="K115" s="1"/>
  <c r="J105"/>
  <c r="K105" s="1"/>
  <c r="J104"/>
  <c r="K104" s="1"/>
  <c r="J117"/>
  <c r="K117" s="1"/>
  <c r="J116"/>
  <c r="K116" s="1"/>
  <c r="J111"/>
  <c r="K111" s="1"/>
  <c r="J101"/>
  <c r="K101" s="1"/>
  <c r="J100"/>
  <c r="K100" s="1"/>
  <c r="J97"/>
  <c r="K97" s="1"/>
  <c r="J96"/>
  <c r="K96" s="1"/>
  <c r="J93"/>
  <c r="K93" s="1"/>
  <c r="J92"/>
  <c r="K92" s="1"/>
  <c r="J89"/>
  <c r="K89" s="1"/>
  <c r="J88"/>
  <c r="K88" s="1"/>
  <c r="J85"/>
  <c r="K85" s="1"/>
  <c r="I123"/>
  <c r="G114"/>
  <c r="I114" s="1"/>
  <c r="G102"/>
  <c r="I102" s="1"/>
  <c r="G98"/>
  <c r="I98" s="1"/>
  <c r="G94"/>
  <c r="I94" s="1"/>
  <c r="F122"/>
  <c r="I122" s="1"/>
  <c r="F118"/>
  <c r="F110"/>
  <c r="I110" s="1"/>
  <c r="F106"/>
  <c r="I106" s="1"/>
  <c r="F90"/>
  <c r="I90" s="1"/>
  <c r="F86"/>
  <c r="I86" s="1"/>
  <c r="F82"/>
  <c r="I82" s="1"/>
  <c r="I118"/>
  <c r="F84"/>
  <c r="I84" s="1"/>
  <c r="I66"/>
  <c r="F56"/>
  <c r="G56"/>
  <c r="J33"/>
  <c r="K33" s="1"/>
  <c r="I71"/>
  <c r="F69"/>
  <c r="I69" s="1"/>
  <c r="G64"/>
  <c r="I64" s="1"/>
  <c r="G62"/>
  <c r="I62" s="1"/>
  <c r="I61"/>
  <c r="I41"/>
  <c r="J29"/>
  <c r="K29" s="1"/>
  <c r="J25"/>
  <c r="K25" s="1"/>
  <c r="I67"/>
  <c r="F73"/>
  <c r="I73" s="1"/>
  <c r="G68"/>
  <c r="I68" s="1"/>
  <c r="I59"/>
  <c r="I55"/>
  <c r="I53"/>
  <c r="F52"/>
  <c r="G52"/>
  <c r="J19"/>
  <c r="K19" s="1"/>
  <c r="G48"/>
  <c r="I48" s="1"/>
  <c r="G40"/>
  <c r="I40" s="1"/>
  <c r="G36"/>
  <c r="I36" s="1"/>
  <c r="G44"/>
  <c r="I44" s="1"/>
  <c r="G38"/>
  <c r="I38" s="1"/>
  <c r="G34"/>
  <c r="I34" s="1"/>
  <c r="G30"/>
  <c r="I30" s="1"/>
  <c r="G26"/>
  <c r="I26" s="1"/>
  <c r="G22"/>
  <c r="I22" s="1"/>
  <c r="G18"/>
  <c r="I18" s="1"/>
  <c r="G14"/>
  <c r="I14" s="1"/>
  <c r="K63" l="1"/>
  <c r="I56"/>
  <c r="J56" s="1"/>
  <c r="K56" s="1"/>
  <c r="J65"/>
  <c r="K65" s="1"/>
  <c r="J32"/>
  <c r="K32" s="1"/>
  <c r="J16"/>
  <c r="K16" s="1"/>
  <c r="J50"/>
  <c r="K50" s="1"/>
  <c r="F76"/>
  <c r="F128" s="1"/>
  <c r="G76"/>
  <c r="G128" s="1"/>
  <c r="K120"/>
  <c r="J120"/>
  <c r="J108"/>
  <c r="K108" s="1"/>
  <c r="K57"/>
  <c r="J103"/>
  <c r="K103" s="1"/>
  <c r="K81"/>
  <c r="J81"/>
  <c r="J12"/>
  <c r="K12" s="1"/>
  <c r="I125"/>
  <c r="J79"/>
  <c r="K54"/>
  <c r="J35"/>
  <c r="K35" s="1"/>
  <c r="K80"/>
  <c r="K99"/>
  <c r="J98"/>
  <c r="K98" s="1"/>
  <c r="J84"/>
  <c r="K84" s="1"/>
  <c r="J114"/>
  <c r="K114" s="1"/>
  <c r="J102"/>
  <c r="K102" s="1"/>
  <c r="J94"/>
  <c r="K94" s="1"/>
  <c r="J90"/>
  <c r="K90" s="1"/>
  <c r="J122"/>
  <c r="K122" s="1"/>
  <c r="J107"/>
  <c r="K107" s="1"/>
  <c r="J118"/>
  <c r="K118" s="1"/>
  <c r="J106"/>
  <c r="K106" s="1"/>
  <c r="J123"/>
  <c r="K123" s="1"/>
  <c r="J83"/>
  <c r="K83" s="1"/>
  <c r="J82"/>
  <c r="K82" s="1"/>
  <c r="J110"/>
  <c r="K110" s="1"/>
  <c r="J87"/>
  <c r="K87" s="1"/>
  <c r="J86"/>
  <c r="K86" s="1"/>
  <c r="J91"/>
  <c r="K91" s="1"/>
  <c r="J18"/>
  <c r="K18" s="1"/>
  <c r="J34"/>
  <c r="K34" s="1"/>
  <c r="J40"/>
  <c r="K40" s="1"/>
  <c r="J48"/>
  <c r="K48" s="1"/>
  <c r="J62"/>
  <c r="K62" s="1"/>
  <c r="J22"/>
  <c r="K22" s="1"/>
  <c r="J14"/>
  <c r="K14" s="1"/>
  <c r="J30"/>
  <c r="K30" s="1"/>
  <c r="J36"/>
  <c r="K36" s="1"/>
  <c r="J73"/>
  <c r="K73" s="1"/>
  <c r="J53"/>
  <c r="K53" s="1"/>
  <c r="J55"/>
  <c r="K55" s="1"/>
  <c r="J61"/>
  <c r="K61" s="1"/>
  <c r="J44"/>
  <c r="K44" s="1"/>
  <c r="J59"/>
  <c r="K59" s="1"/>
  <c r="J51"/>
  <c r="K51" s="1"/>
  <c r="J72"/>
  <c r="K72" s="1"/>
  <c r="J38"/>
  <c r="K38" s="1"/>
  <c r="J49"/>
  <c r="K49" s="1"/>
  <c r="J71"/>
  <c r="K71" s="1"/>
  <c r="I52"/>
  <c r="J67"/>
  <c r="K67" s="1"/>
  <c r="J41"/>
  <c r="K41" s="1"/>
  <c r="J64"/>
  <c r="K64" s="1"/>
  <c r="J68"/>
  <c r="K68" s="1"/>
  <c r="J26"/>
  <c r="K26" s="1"/>
  <c r="J45"/>
  <c r="K45" s="1"/>
  <c r="J58"/>
  <c r="K58" s="1"/>
  <c r="J69"/>
  <c r="K69" s="1"/>
  <c r="J66"/>
  <c r="K66" s="1"/>
  <c r="I76" l="1"/>
  <c r="I128" s="1"/>
  <c r="J125"/>
  <c r="K79"/>
  <c r="K125" s="1"/>
  <c r="J52"/>
  <c r="K52" s="1"/>
  <c r="K76" s="1"/>
  <c r="J76" l="1"/>
  <c r="J128" s="1"/>
  <c r="K128"/>
</calcChain>
</file>

<file path=xl/sharedStrings.xml><?xml version="1.0" encoding="utf-8"?>
<sst xmlns="http://schemas.openxmlformats.org/spreadsheetml/2006/main" count="1086" uniqueCount="358">
  <si>
    <t>CONTPAQ i</t>
  </si>
  <si>
    <t xml:space="preserve">      NÓMINAS</t>
  </si>
  <si>
    <t>011 INGENIERIA FISCAL LABORAL SC</t>
  </si>
  <si>
    <t>Lista de Raya (forma tabular)</t>
  </si>
  <si>
    <t>Periodo 28 al 28 Semanal del 05/07/2017 al 11/07/2017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</si>
  <si>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</si>
  <si>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</si>
  <si>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</si>
  <si>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</si>
  <si>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</si>
  <si>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</si>
  <si>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</si>
  <si>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</si>
  <si>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</si>
  <si>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</si>
  <si>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</si>
  <si>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</si>
  <si>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</si>
  <si>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</si>
  <si>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</si>
  <si>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</si>
  <si>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</si>
  <si>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</si>
  <si>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</si>
  <si>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</si>
  <si>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</si>
  <si>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</si>
  <si>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</si>
  <si>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</si>
  <si>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</si>
  <si>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</si>
  <si>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</si>
  <si>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</si>
  <si>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</si>
  <si>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</si>
  <si>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</si>
  <si>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</si>
  <si>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</si>
  <si>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</si>
  <si>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</si>
  <si>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</si>
  <si>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</si>
  <si>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</si>
  <si>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BL011</t>
  </si>
  <si>
    <t>Berdeja Leon Francisco Gerardo</t>
  </si>
  <si>
    <t>BPM22</t>
  </si>
  <si>
    <t>Bocanegra Peguero Maria Guadalupe</t>
  </si>
  <si>
    <t>00018</t>
  </si>
  <si>
    <t>Carrasco Tovar Arturo</t>
  </si>
  <si>
    <t>0CO24</t>
  </si>
  <si>
    <t>Castillo Ordoñez Jorge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</si>
  <si>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</si>
  <si>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</si>
  <si>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</si>
  <si>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</si>
  <si>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</si>
  <si>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</si>
  <si>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</si>
  <si>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</si>
  <si>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RGJ24</t>
  </si>
  <si>
    <t>Gallegos  Ramirez  Jose</t>
  </si>
  <si>
    <t>GAR10</t>
  </si>
  <si>
    <t>Gallegos Romero  Cristian</t>
  </si>
  <si>
    <t>GRE04</t>
  </si>
  <si>
    <t>Gonzalez Rodriguez Erik</t>
  </si>
  <si>
    <t>GPB13</t>
  </si>
  <si>
    <t>Granados Perez Brenda Laura</t>
  </si>
  <si>
    <t>GGM11</t>
  </si>
  <si>
    <t>Guerrero Gomez Marvin Noe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</si>
  <si>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</si>
  <si>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</si>
  <si>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</si>
  <si>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</si>
  <si>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</si>
  <si>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</si>
  <si>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</si>
  <si>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</si>
  <si>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</si>
  <si>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</si>
  <si>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</si>
  <si>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</si>
  <si>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</si>
  <si>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</si>
  <si>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</si>
  <si>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</si>
  <si>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</si>
  <si>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</si>
  <si>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</si>
  <si>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</si>
  <si>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</si>
  <si>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</si>
  <si>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</si>
  <si>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</si>
  <si>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</si>
  <si>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</si>
  <si>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00030</t>
  </si>
  <si>
    <t>Melendez Padilla Claudia Cristina</t>
  </si>
  <si>
    <t>MSA27</t>
  </si>
  <si>
    <t>Morales Sanchez Angel</t>
  </si>
  <si>
    <t>MVF06</t>
  </si>
  <si>
    <t>Moreno Avendaño Fabiola</t>
  </si>
  <si>
    <t>MVN27</t>
  </si>
  <si>
    <t>Moreno Valera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</si>
  <si>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</si>
  <si>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</si>
  <si>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</si>
  <si>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</si>
  <si>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</si>
  <si>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</si>
  <si>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</si>
  <si>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</si>
  <si>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</si>
  <si>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</si>
  <si>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</si>
  <si>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</si>
  <si>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QIL21</t>
  </si>
  <si>
    <t>Quintanilla Infante Luis Fernando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</si>
  <si>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</si>
  <si>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</si>
  <si>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</si>
  <si>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</si>
  <si>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</si>
  <si>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</si>
  <si>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</si>
  <si>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</si>
  <si>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RVJ22</t>
  </si>
  <si>
    <t>Rivero Magos Jessica Liliana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</si>
  <si>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</si>
  <si>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</si>
  <si>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</si>
  <si>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</si>
  <si>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</si>
  <si>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</si>
  <si>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</si>
  <si>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</si>
  <si>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</si>
  <si>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</si>
  <si>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</si>
  <si>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</si>
  <si>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</si>
  <si>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</si>
  <si>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</si>
  <si>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</si>
  <si>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</si>
  <si>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</si>
  <si>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</si>
  <si>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</si>
  <si>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</si>
  <si>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</si>
  <si>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</si>
  <si>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</si>
  <si>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</si>
  <si>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</si>
  <si>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</si>
  <si>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</si>
  <si>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VRG10</t>
  </si>
  <si>
    <t>Venegas Del Castillo Rojas Gabriel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</si>
  <si>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</si>
  <si>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</si>
  <si>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</si>
  <si>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</si>
  <si>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</si>
  <si>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</si>
  <si>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</si>
  <si>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</si>
  <si>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</si>
  <si>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</si>
  <si>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</si>
  <si>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</si>
  <si>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</si>
  <si>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</si>
  <si>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</si>
  <si>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</si>
  <si>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</si>
  <si>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</si>
  <si>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</si>
  <si>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</si>
  <si>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</si>
  <si>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</si>
  <si>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</si>
  <si>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</si>
  <si>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</si>
  <si>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HME09</t>
  </si>
  <si>
    <t>Hernandez Martinez Eduardo Rene</t>
  </si>
  <si>
    <t>0HS11</t>
  </si>
  <si>
    <t>Hernandez Silva Edgar Samuel</t>
  </si>
  <si>
    <t>JML29</t>
  </si>
  <si>
    <t>Juarez Martinez Luis Miguel</t>
  </si>
  <si>
    <t>LMO30</t>
  </si>
  <si>
    <t>Lopez Martinez Oscar</t>
  </si>
  <si>
    <t>LPL26</t>
  </si>
  <si>
    <t>Lopez Palacios Luis Arturo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</si>
  <si>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</si>
  <si>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</si>
  <si>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</si>
  <si>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</si>
  <si>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</si>
  <si>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</si>
  <si>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</si>
  <si>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</si>
  <si>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</si>
  <si>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</si>
  <si>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</si>
  <si>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</si>
  <si>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MGJ30</t>
  </si>
  <si>
    <t>Miranda Garcia Jose Cristobal</t>
  </si>
  <si>
    <t>NRJ12</t>
  </si>
  <si>
    <t>Nava Rubio Javier</t>
  </si>
  <si>
    <t>NGA23</t>
  </si>
  <si>
    <t>Nieto Gonzalez Angel Ricardo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</si>
  <si>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</si>
  <si>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</si>
  <si>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</si>
  <si>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</si>
  <si>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</si>
  <si>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</si>
  <si>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</si>
  <si>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</si>
  <si>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</si>
  <si>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</si>
  <si>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</si>
  <si>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</si>
  <si>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</si>
  <si>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</si>
  <si>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</si>
  <si>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</si>
  <si>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</si>
  <si>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</si>
  <si>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</si>
  <si>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</si>
  <si>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</si>
  <si>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</si>
  <si>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</si>
  <si>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</si>
  <si>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</si>
  <si>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</si>
  <si>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</si>
  <si>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</si>
  <si>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</si>
  <si>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</si>
  <si>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</si>
  <si>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</si>
  <si>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</si>
  <si>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</si>
  <si>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</si>
  <si>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</si>
  <si>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</si>
  <si>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</si>
  <si>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</si>
  <si>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</si>
  <si>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</si>
  <si>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</si>
  <si>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</si>
  <si>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28 del 2017-07-05 al 2017-07-11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</si>
  <si>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</si>
  <si>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</si>
  <si>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</si>
  <si>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</si>
  <si>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</si>
  <si>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</si>
  <si>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</si>
  <si>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4</t>
  </si>
  <si>
    <t>28 Tarjeta de Débito</t>
  </si>
  <si>
    <t>Total Tarjeta de Débito</t>
  </si>
  <si>
    <t>Total de movimientos 102</t>
  </si>
  <si>
    <t>99 Otros</t>
  </si>
  <si>
    <t>Total Otros</t>
  </si>
  <si>
    <t>Total de movimientos 2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</si>
  <si>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</si>
  <si>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</si>
  <si>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</si>
  <si>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</si>
  <si>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</si>
  <si>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</si>
  <si>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</si>
  <si>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</si>
  <si>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</si>
  <si>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</si>
  <si>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</si>
  <si>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</si>
  <si>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</si>
  <si>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</si>
  <si>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</si>
  <si>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</si>
  <si>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</si>
  <si>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</si>
  <si>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</si>
  <si>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28</t>
  </si>
  <si>
    <t>05/07/2017 AL 11/07/2017</t>
  </si>
  <si>
    <t>SERVICIO</t>
  </si>
  <si>
    <t>AGUILAR BRAVO CRISTIAN SAUL</t>
  </si>
  <si>
    <t>VENTAS</t>
  </si>
  <si>
    <t>AGUILAR GONZALEZ ANAEL</t>
  </si>
  <si>
    <t>AGUILAR HERNANDEZ CARLA CECILIA</t>
  </si>
  <si>
    <t>ALVIZAR ORGANISTA EDUARDO</t>
  </si>
  <si>
    <t>ARENAS VARGAS MOISES</t>
  </si>
  <si>
    <t>ARROYO ZARAZUA GILBERTO</t>
  </si>
  <si>
    <t>BERDEJA LEON FRANCISCO GERARDO</t>
  </si>
  <si>
    <t>BOCANEGRA PEGUERO MARIA GUADALUPE</t>
  </si>
  <si>
    <t>CARRASCO TOVAR ARTURO</t>
  </si>
  <si>
    <t>SEMINUEVOS</t>
  </si>
  <si>
    <t>CASTILLO ORDOÑEZ JORGE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</si>
  <si>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</si>
  <si>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</si>
  <si>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</si>
  <si>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</si>
  <si>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</si>
  <si>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RAMIREZ JOSE</t>
  </si>
  <si>
    <t>GALLEGOS ROMERO CRISTIAN</t>
  </si>
  <si>
    <t>GONZALEZ RODRIGUEZ ERIK</t>
  </si>
  <si>
    <t>GRANADOS PEREZ BRENDA LAURA</t>
  </si>
  <si>
    <t>GUERRERO GOMEZ MARVIN NOE</t>
  </si>
  <si>
    <t>HERNANDEZ ARREOLA RODOLFO MAYOLO</t>
  </si>
  <si>
    <t xml:space="preserve">HERNANDEZ CHAVEZ PEDRO 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</si>
  <si>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</si>
  <si>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</si>
  <si>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</si>
  <si>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</si>
  <si>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</si>
  <si>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</si>
  <si>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</si>
  <si>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</si>
  <si>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</si>
  <si>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LARA OVIEDO SORAYA</t>
  </si>
  <si>
    <t>LOBATO RECAMIER ROSELLIN</t>
  </si>
  <si>
    <t>LUPERCIO ESPINO ALAN JAIRO</t>
  </si>
  <si>
    <t>MEDINA CASTRO CARLOS MANUEL</t>
  </si>
  <si>
    <t>MELENDEZ PADILLA CLAUDIA CRISTINA</t>
  </si>
  <si>
    <t>MORALES SANCHEZ ANGEL</t>
  </si>
  <si>
    <t>MORANO AVEDAÑO FABIOLA</t>
  </si>
  <si>
    <t>MORENO VALERA NORMA</t>
  </si>
  <si>
    <t>MUÑOZ RODRIGUEZ CONRADO ISRAEL</t>
  </si>
  <si>
    <t>NAVARRO ARENAS ANDREA ARELI</t>
  </si>
  <si>
    <t>OLIVAS MANCILLA JESUS SADIEL</t>
  </si>
  <si>
    <t>ONTIVEROS PLIEGO LUIS GERARDO</t>
  </si>
  <si>
    <t>PADILLA RUIZ JOSE ANTONIO</t>
  </si>
  <si>
    <t>PATIÑO NAVARRO OSCAR MARTIN</t>
  </si>
  <si>
    <t>QUINTANILLA INFANTE LUIS FERNANDO</t>
  </si>
  <si>
    <t>RAMIREZ MOYA NESTOR</t>
  </si>
  <si>
    <t>REYES ARMADILLO JORGE ANDRES</t>
  </si>
  <si>
    <t>REYES FLORES ALAN RICARDO</t>
  </si>
  <si>
    <t>RIVERA AGUILAR GABRIEL</t>
  </si>
  <si>
    <t>RIVERO MAGOS JESSICA LILIANA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</si>
  <si>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</si>
  <si>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</si>
  <si>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</si>
  <si>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</si>
  <si>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</si>
  <si>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</si>
  <si>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</si>
  <si>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</si>
  <si>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</si>
  <si>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 xml:space="preserve">TORRES IBARRA LUIS GERARDO </t>
  </si>
  <si>
    <t>TRONCOSO PEÑA GERARDO</t>
  </si>
  <si>
    <t>VALDEZ HERNANDEZ ELDA NELLY</t>
  </si>
  <si>
    <t>VARGAS GOMEZ RAUL ARMANDO</t>
  </si>
  <si>
    <t>VASQUEZ CHAVES LILIANA ANDREA</t>
  </si>
  <si>
    <t>VENEGAS DEL CASTILLO ROJAS GABRIEL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</si>
</sst>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43" fontId="21" fillId="0" borderId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3" fillId="0" borderId="1" xfId="0" applyNumberFormat="1" applyFont="1" applyBorder="1"/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24" fillId="0" borderId="11" xfId="3" applyFont="1" applyBorder="1"/>
    <xf numFmtId="0" fontId="26" fillId="4" borderId="13" xfId="0" applyFont="1" applyFill="1" applyBorder="1"/>
    <xf numFmtId="0" fontId="26" fillId="0" borderId="13" xfId="0" applyFont="1" applyFill="1" applyBorder="1"/>
    <xf numFmtId="0" fontId="26" fillId="5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1"/>
  <sheetViews>
    <sheetView workbookViewId="0">
      <pane xSplit="2" ySplit="11" topLeftCell="D105" activePane="bottomRight" state="frozen"/>
      <selection pane="topRight" activeCell="C1" sqref="C1"/>
      <selection pane="bottomLeft" activeCell="A12" sqref="A12"/>
      <selection pane="bottomRight" activeCell="N11" sqref="N11"/>
    </sheetView>
  </sheetViews>
  <sheetFormatPr baseColWidth="10" defaultRowHeight="11.25"/>
  <cols>
    <col min="1" max="1" width="8.5703125" style="2" customWidth="1"/>
    <col min="2" max="2" width="26.140625" style="1" customWidth="1"/>
    <col min="3" max="3" width="15" style="1" bestFit="1" customWidth="1"/>
    <col min="4" max="4" width="11.42578125" style="1"/>
    <col min="5" max="5" width="14.710937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252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268</v>
      </c>
      <c r="F7" s="45"/>
      <c r="G7" s="45"/>
      <c r="H7" s="45"/>
      <c r="I7" s="45"/>
      <c r="J7" s="45"/>
      <c r="K7" s="46"/>
    </row>
    <row r="8" spans="1:14" s="5" customFormat="1" ht="23.25" thickBot="1">
      <c r="A8" s="8" t="s">
        <v>7</v>
      </c>
      <c r="B8" s="9" t="s">
        <v>8</v>
      </c>
      <c r="C8" s="10" t="s">
        <v>12</v>
      </c>
      <c r="E8" s="40" t="s">
        <v>12</v>
      </c>
      <c r="F8" s="40" t="s">
        <v>269</v>
      </c>
      <c r="G8" s="40" t="s">
        <v>270</v>
      </c>
      <c r="H8" s="40" t="s">
        <v>271</v>
      </c>
      <c r="I8" s="40" t="s">
        <v>272</v>
      </c>
      <c r="J8" s="40" t="s">
        <v>273</v>
      </c>
      <c r="K8" s="40" t="s">
        <v>274</v>
      </c>
    </row>
    <row r="9" spans="1:14" ht="12" thickTop="1">
      <c r="A9" s="13" t="s">
        <v>29</v>
      </c>
    </row>
    <row r="11" spans="1:14">
      <c r="A11" s="12" t="s">
        <v>30</v>
      </c>
    </row>
    <row r="12" spans="1:14" ht="15">
      <c r="A12" s="2" t="s">
        <v>31</v>
      </c>
      <c r="B12" s="1" t="s">
        <v>32</v>
      </c>
      <c r="C12" s="14">
        <v>4249.87</v>
      </c>
      <c r="E12" s="41">
        <f>+C12</f>
        <v>4249.87</v>
      </c>
      <c r="F12" s="41">
        <f>+E12*2%</f>
        <v>84.997399999999999</v>
      </c>
      <c r="G12" s="41">
        <f>+E12*7.5%</f>
        <v>318.74025</v>
      </c>
      <c r="H12" s="41">
        <f>+INGENIERIA!N12</f>
        <v>0</v>
      </c>
      <c r="I12" s="41">
        <f>SUM(E12:H12)</f>
        <v>4653.6076499999999</v>
      </c>
      <c r="J12" s="41">
        <f>+I12*16%</f>
        <v>744.577224</v>
      </c>
      <c r="K12" s="41">
        <f>+I12+J12</f>
        <v>5398.1848739999996</v>
      </c>
      <c r="M12" s="60" t="s">
        <v>289</v>
      </c>
      <c r="N12" s="61" t="s">
        <v>290</v>
      </c>
    </row>
    <row r="13" spans="1:14" ht="15">
      <c r="A13" s="2" t="s">
        <v>33</v>
      </c>
      <c r="B13" s="1" t="s">
        <v>34</v>
      </c>
      <c r="C13" s="14">
        <v>4666.6899999999996</v>
      </c>
      <c r="E13" s="41">
        <f t="shared" ref="E13:E74" si="0">+C13</f>
        <v>4666.6899999999996</v>
      </c>
      <c r="F13" s="41">
        <f t="shared" ref="F13:F74" si="1">+E13*2%</f>
        <v>93.333799999999997</v>
      </c>
      <c r="G13" s="41">
        <f t="shared" ref="G13:G74" si="2">+E13*7.5%</f>
        <v>350.00174999999996</v>
      </c>
      <c r="H13" s="41">
        <f>+INGENIERIA!N13</f>
        <v>0</v>
      </c>
      <c r="I13" s="41">
        <f t="shared" ref="I13:I74" si="3">SUM(E13:H13)</f>
        <v>5110.0255500000003</v>
      </c>
      <c r="J13" s="41">
        <f t="shared" ref="J13:J74" si="4">+I13*16%</f>
        <v>817.60408800000005</v>
      </c>
      <c r="K13" s="41">
        <f t="shared" ref="K13:K74" si="5">+I13+J13</f>
        <v>5927.6296380000003</v>
      </c>
      <c r="M13" s="60" t="s">
        <v>291</v>
      </c>
      <c r="N13" s="61" t="s">
        <v>292</v>
      </c>
    </row>
    <row r="14" spans="1:14" ht="15">
      <c r="A14" s="2" t="s">
        <v>35</v>
      </c>
      <c r="B14" s="1" t="s">
        <v>36</v>
      </c>
      <c r="C14" s="14">
        <v>2665</v>
      </c>
      <c r="E14" s="41">
        <f t="shared" si="0"/>
        <v>2665</v>
      </c>
      <c r="F14" s="41">
        <f t="shared" si="1"/>
        <v>53.300000000000004</v>
      </c>
      <c r="G14" s="41">
        <f t="shared" si="2"/>
        <v>199.875</v>
      </c>
      <c r="H14" s="41">
        <f>+INGENIERIA!N14</f>
        <v>0</v>
      </c>
      <c r="I14" s="41">
        <f t="shared" si="3"/>
        <v>2918.1750000000002</v>
      </c>
      <c r="J14" s="41">
        <f t="shared" si="4"/>
        <v>466.90800000000002</v>
      </c>
      <c r="K14" s="41">
        <f t="shared" si="5"/>
        <v>3385.0830000000001</v>
      </c>
      <c r="M14" s="60" t="s">
        <v>289</v>
      </c>
      <c r="N14" s="61" t="s">
        <v>293</v>
      </c>
    </row>
    <row r="15" spans="1:14" ht="15">
      <c r="A15" s="2" t="s">
        <v>37</v>
      </c>
      <c r="B15" s="1" t="s">
        <v>38</v>
      </c>
      <c r="C15" s="14">
        <v>5662.34</v>
      </c>
      <c r="E15" s="41">
        <f t="shared" si="0"/>
        <v>5662.34</v>
      </c>
      <c r="F15" s="41">
        <f t="shared" si="1"/>
        <v>113.24680000000001</v>
      </c>
      <c r="G15" s="41">
        <f t="shared" si="2"/>
        <v>424.6755</v>
      </c>
      <c r="H15" s="41">
        <f>+INGENIERIA!N15</f>
        <v>0</v>
      </c>
      <c r="I15" s="41">
        <f t="shared" si="3"/>
        <v>6200.2623000000003</v>
      </c>
      <c r="J15" s="41">
        <f t="shared" si="4"/>
        <v>992.04196800000011</v>
      </c>
      <c r="K15" s="41">
        <f t="shared" si="5"/>
        <v>7192.3042680000008</v>
      </c>
      <c r="M15" s="60" t="s">
        <v>289</v>
      </c>
      <c r="N15" s="61" t="s">
        <v>294</v>
      </c>
    </row>
    <row r="16" spans="1:14" ht="15">
      <c r="A16" s="2" t="s">
        <v>39</v>
      </c>
      <c r="B16" s="1" t="s">
        <v>40</v>
      </c>
      <c r="C16" s="14">
        <v>4666.6899999999996</v>
      </c>
      <c r="E16" s="41">
        <f t="shared" si="0"/>
        <v>4666.6899999999996</v>
      </c>
      <c r="F16" s="41">
        <f t="shared" si="1"/>
        <v>93.333799999999997</v>
      </c>
      <c r="G16" s="41">
        <f t="shared" si="2"/>
        <v>350.00174999999996</v>
      </c>
      <c r="H16" s="41">
        <f>+INGENIERIA!N16</f>
        <v>0</v>
      </c>
      <c r="I16" s="41">
        <f t="shared" si="3"/>
        <v>5110.0255500000003</v>
      </c>
      <c r="J16" s="41">
        <f t="shared" si="4"/>
        <v>817.60408800000005</v>
      </c>
      <c r="K16" s="41">
        <f t="shared" si="5"/>
        <v>5927.6296380000003</v>
      </c>
      <c r="M16" s="60" t="s">
        <v>291</v>
      </c>
      <c r="N16" s="61" t="s">
        <v>295</v>
      </c>
    </row>
    <row r="17" spans="1:14" ht="15">
      <c r="A17" s="2" t="s">
        <v>41</v>
      </c>
      <c r="B17" s="1" t="s">
        <v>42</v>
      </c>
      <c r="C17" s="14">
        <v>10835.57</v>
      </c>
      <c r="E17" s="41">
        <f t="shared" si="0"/>
        <v>10835.57</v>
      </c>
      <c r="F17" s="41">
        <f t="shared" si="1"/>
        <v>216.7114</v>
      </c>
      <c r="G17" s="41">
        <f t="shared" si="2"/>
        <v>812.66774999999996</v>
      </c>
      <c r="H17" s="41">
        <f>+INGENIERIA!N17</f>
        <v>0</v>
      </c>
      <c r="I17" s="41">
        <f t="shared" si="3"/>
        <v>11864.94915</v>
      </c>
      <c r="J17" s="41">
        <f t="shared" si="4"/>
        <v>1898.3918640000002</v>
      </c>
      <c r="K17" s="41">
        <f t="shared" si="5"/>
        <v>13763.341014000001</v>
      </c>
      <c r="M17" s="60" t="s">
        <v>291</v>
      </c>
      <c r="N17" s="61" t="s">
        <v>296</v>
      </c>
    </row>
    <row r="18" spans="1:14" ht="15">
      <c r="A18" s="2" t="s">
        <v>43</v>
      </c>
      <c r="B18" s="1" t="s">
        <v>44</v>
      </c>
      <c r="C18" s="14">
        <v>1026.69</v>
      </c>
      <c r="E18" s="41">
        <f t="shared" si="0"/>
        <v>1026.69</v>
      </c>
      <c r="F18" s="41">
        <f t="shared" si="1"/>
        <v>20.533800000000003</v>
      </c>
      <c r="G18" s="41">
        <f t="shared" si="2"/>
        <v>77.001750000000001</v>
      </c>
      <c r="H18" s="41">
        <f>+INGENIERIA!N18</f>
        <v>0</v>
      </c>
      <c r="I18" s="41">
        <f t="shared" si="3"/>
        <v>1124.2255499999999</v>
      </c>
      <c r="J18" s="41">
        <f t="shared" si="4"/>
        <v>179.87608799999998</v>
      </c>
      <c r="K18" s="41">
        <f t="shared" si="5"/>
        <v>1304.1016379999999</v>
      </c>
      <c r="M18" s="60" t="s">
        <v>291</v>
      </c>
      <c r="N18" s="61" t="s">
        <v>297</v>
      </c>
    </row>
    <row r="19" spans="1:14" ht="15">
      <c r="A19" s="2" t="s">
        <v>45</v>
      </c>
      <c r="B19" s="1" t="s">
        <v>46</v>
      </c>
      <c r="C19" s="14">
        <v>1499.96</v>
      </c>
      <c r="E19" s="41">
        <f t="shared" si="0"/>
        <v>1499.96</v>
      </c>
      <c r="F19" s="41">
        <f t="shared" si="1"/>
        <v>29.999200000000002</v>
      </c>
      <c r="G19" s="41">
        <f t="shared" si="2"/>
        <v>112.497</v>
      </c>
      <c r="H19" s="41">
        <f>+INGENIERIA!N19</f>
        <v>0</v>
      </c>
      <c r="I19" s="41">
        <f t="shared" si="3"/>
        <v>1642.4562000000001</v>
      </c>
      <c r="J19" s="41">
        <f t="shared" si="4"/>
        <v>262.79299200000003</v>
      </c>
      <c r="K19" s="41">
        <f t="shared" si="5"/>
        <v>1905.2491920000002</v>
      </c>
      <c r="M19" s="60" t="s">
        <v>291</v>
      </c>
      <c r="N19" s="61" t="s">
        <v>298</v>
      </c>
    </row>
    <row r="20" spans="1:14" ht="15">
      <c r="A20" s="2" t="s">
        <v>47</v>
      </c>
      <c r="B20" s="1" t="s">
        <v>48</v>
      </c>
      <c r="C20" s="14">
        <v>4666.6899999999996</v>
      </c>
      <c r="E20" s="41">
        <f t="shared" si="0"/>
        <v>4666.6899999999996</v>
      </c>
      <c r="F20" s="41">
        <f t="shared" si="1"/>
        <v>93.333799999999997</v>
      </c>
      <c r="G20" s="41">
        <f t="shared" si="2"/>
        <v>350.00174999999996</v>
      </c>
      <c r="H20" s="41">
        <f>+INGENIERIA!N20</f>
        <v>0</v>
      </c>
      <c r="I20" s="41">
        <f t="shared" si="3"/>
        <v>5110.0255500000003</v>
      </c>
      <c r="J20" s="41">
        <f t="shared" si="4"/>
        <v>817.60408800000005</v>
      </c>
      <c r="K20" s="41">
        <f t="shared" si="5"/>
        <v>5927.6296380000003</v>
      </c>
      <c r="M20" s="60" t="s">
        <v>291</v>
      </c>
      <c r="N20" s="61" t="s">
        <v>299</v>
      </c>
    </row>
    <row r="21" spans="1:14" ht="15">
      <c r="A21" s="2" t="s">
        <v>49</v>
      </c>
      <c r="B21" s="1" t="s">
        <v>50</v>
      </c>
      <c r="C21" s="14">
        <v>1026.69</v>
      </c>
      <c r="E21" s="41">
        <f t="shared" si="0"/>
        <v>1026.69</v>
      </c>
      <c r="F21" s="41">
        <f t="shared" si="1"/>
        <v>20.533800000000003</v>
      </c>
      <c r="G21" s="41">
        <f t="shared" si="2"/>
        <v>77.001750000000001</v>
      </c>
      <c r="H21" s="41">
        <f>+INGENIERIA!N21</f>
        <v>0</v>
      </c>
      <c r="I21" s="41">
        <f t="shared" si="3"/>
        <v>1124.2255499999999</v>
      </c>
      <c r="J21" s="41">
        <f t="shared" si="4"/>
        <v>179.87608799999998</v>
      </c>
      <c r="K21" s="41">
        <f t="shared" si="5"/>
        <v>1304.1016379999999</v>
      </c>
      <c r="M21" s="60" t="s">
        <v>300</v>
      </c>
      <c r="N21" s="61" t="s">
        <v>301</v>
      </c>
    </row>
    <row r="22" spans="1:14" ht="15">
      <c r="A22" s="2" t="s">
        <v>51</v>
      </c>
      <c r="B22" s="1" t="s">
        <v>52</v>
      </c>
      <c r="C22" s="14">
        <v>1869</v>
      </c>
      <c r="E22" s="41">
        <f t="shared" si="0"/>
        <v>1869</v>
      </c>
      <c r="F22" s="41">
        <f t="shared" si="1"/>
        <v>37.380000000000003</v>
      </c>
      <c r="G22" s="41">
        <f t="shared" si="2"/>
        <v>140.17499999999998</v>
      </c>
      <c r="H22" s="41">
        <f>+INGENIERIA!N22</f>
        <v>0</v>
      </c>
      <c r="I22" s="41">
        <f t="shared" si="3"/>
        <v>2046.5550000000001</v>
      </c>
      <c r="J22" s="41">
        <f t="shared" si="4"/>
        <v>327.44880000000001</v>
      </c>
      <c r="K22" s="41">
        <f t="shared" si="5"/>
        <v>2374.0038</v>
      </c>
      <c r="M22" s="60" t="s">
        <v>302</v>
      </c>
      <c r="N22" s="61" t="s">
        <v>303</v>
      </c>
    </row>
    <row r="23" spans="1:14" ht="15">
      <c r="A23" s="2" t="s">
        <v>53</v>
      </c>
      <c r="B23" s="1" t="s">
        <v>54</v>
      </c>
      <c r="C23" s="14">
        <v>1869</v>
      </c>
      <c r="E23" s="41">
        <f t="shared" si="0"/>
        <v>1869</v>
      </c>
      <c r="F23" s="41">
        <f t="shared" si="1"/>
        <v>37.380000000000003</v>
      </c>
      <c r="G23" s="41">
        <f t="shared" si="2"/>
        <v>140.17499999999998</v>
      </c>
      <c r="H23" s="41">
        <f>+INGENIERIA!N23</f>
        <v>0</v>
      </c>
      <c r="I23" s="41">
        <f t="shared" si="3"/>
        <v>2046.5550000000001</v>
      </c>
      <c r="J23" s="41">
        <f t="shared" si="4"/>
        <v>327.44880000000001</v>
      </c>
      <c r="K23" s="41">
        <f t="shared" si="5"/>
        <v>2374.0038</v>
      </c>
      <c r="M23" s="60" t="s">
        <v>302</v>
      </c>
      <c r="N23" s="61" t="s">
        <v>304</v>
      </c>
    </row>
    <row r="24" spans="1:14" ht="15">
      <c r="A24" s="2" t="s">
        <v>55</v>
      </c>
      <c r="B24" s="1" t="s">
        <v>56</v>
      </c>
      <c r="C24" s="14">
        <v>1026.69</v>
      </c>
      <c r="E24" s="41">
        <f t="shared" si="0"/>
        <v>1026.69</v>
      </c>
      <c r="F24" s="41">
        <f t="shared" si="1"/>
        <v>20.533800000000003</v>
      </c>
      <c r="G24" s="41">
        <f t="shared" si="2"/>
        <v>77.001750000000001</v>
      </c>
      <c r="H24" s="41">
        <f>+INGENIERIA!N24</f>
        <v>0</v>
      </c>
      <c r="I24" s="41">
        <f t="shared" si="3"/>
        <v>1124.2255499999999</v>
      </c>
      <c r="J24" s="41">
        <f t="shared" si="4"/>
        <v>179.87608799999998</v>
      </c>
      <c r="K24" s="41">
        <f t="shared" si="5"/>
        <v>1304.1016379999999</v>
      </c>
      <c r="M24" s="60" t="s">
        <v>291</v>
      </c>
      <c r="N24" s="61" t="s">
        <v>305</v>
      </c>
    </row>
    <row r="25" spans="1:14" ht="15">
      <c r="A25" s="2" t="s">
        <v>57</v>
      </c>
      <c r="B25" s="1" t="s">
        <v>58</v>
      </c>
      <c r="C25" s="14">
        <v>1026.69</v>
      </c>
      <c r="E25" s="41">
        <f t="shared" si="0"/>
        <v>1026.69</v>
      </c>
      <c r="F25" s="41">
        <f t="shared" si="1"/>
        <v>20.533800000000003</v>
      </c>
      <c r="G25" s="41">
        <f t="shared" si="2"/>
        <v>77.001750000000001</v>
      </c>
      <c r="H25" s="41">
        <f>+INGENIERIA!N25</f>
        <v>0</v>
      </c>
      <c r="I25" s="41">
        <f t="shared" si="3"/>
        <v>1124.2255499999999</v>
      </c>
      <c r="J25" s="41">
        <f t="shared" si="4"/>
        <v>179.87608799999998</v>
      </c>
      <c r="K25" s="41">
        <f t="shared" si="5"/>
        <v>1304.1016379999999</v>
      </c>
      <c r="M25" s="60" t="s">
        <v>291</v>
      </c>
      <c r="N25" s="61" t="s">
        <v>306</v>
      </c>
    </row>
    <row r="26" spans="1:14" ht="15">
      <c r="A26" s="2" t="s">
        <v>59</v>
      </c>
      <c r="B26" s="1" t="s">
        <v>60</v>
      </c>
      <c r="C26" s="14">
        <v>3706.35</v>
      </c>
      <c r="E26" s="41">
        <f t="shared" si="0"/>
        <v>3706.35</v>
      </c>
      <c r="F26" s="41">
        <f t="shared" si="1"/>
        <v>74.126999999999995</v>
      </c>
      <c r="G26" s="41">
        <f t="shared" si="2"/>
        <v>277.97624999999999</v>
      </c>
      <c r="H26" s="41">
        <f>+INGENIERIA!N26</f>
        <v>0</v>
      </c>
      <c r="I26" s="41">
        <f t="shared" si="3"/>
        <v>4058.45325</v>
      </c>
      <c r="J26" s="41">
        <f t="shared" si="4"/>
        <v>649.35252000000003</v>
      </c>
      <c r="K26" s="41">
        <f t="shared" si="5"/>
        <v>4707.8057699999999</v>
      </c>
      <c r="M26" s="60" t="s">
        <v>289</v>
      </c>
      <c r="N26" s="61" t="s">
        <v>307</v>
      </c>
    </row>
    <row r="27" spans="1:14" ht="15">
      <c r="A27" s="2" t="s">
        <v>61</v>
      </c>
      <c r="B27" s="1" t="s">
        <v>62</v>
      </c>
      <c r="C27" s="14">
        <v>4666.6899999999996</v>
      </c>
      <c r="E27" s="41">
        <f t="shared" si="0"/>
        <v>4666.6899999999996</v>
      </c>
      <c r="F27" s="41">
        <f t="shared" si="1"/>
        <v>93.333799999999997</v>
      </c>
      <c r="G27" s="41">
        <f t="shared" si="2"/>
        <v>350.00174999999996</v>
      </c>
      <c r="H27" s="41">
        <f>+INGENIERIA!N27</f>
        <v>0</v>
      </c>
      <c r="I27" s="41">
        <f t="shared" si="3"/>
        <v>5110.0255500000003</v>
      </c>
      <c r="J27" s="41">
        <f t="shared" si="4"/>
        <v>817.60408800000005</v>
      </c>
      <c r="K27" s="41">
        <f t="shared" si="5"/>
        <v>5927.6296380000003</v>
      </c>
      <c r="M27" s="60" t="s">
        <v>291</v>
      </c>
      <c r="N27" s="61" t="s">
        <v>308</v>
      </c>
    </row>
    <row r="28" spans="1:14" ht="15">
      <c r="A28" s="2" t="s">
        <v>63</v>
      </c>
      <c r="B28" s="1" t="s">
        <v>64</v>
      </c>
      <c r="C28" s="14">
        <v>1026.69</v>
      </c>
      <c r="E28" s="41">
        <f t="shared" si="0"/>
        <v>1026.69</v>
      </c>
      <c r="F28" s="41">
        <f t="shared" si="1"/>
        <v>20.533800000000003</v>
      </c>
      <c r="G28" s="41">
        <f t="shared" si="2"/>
        <v>77.001750000000001</v>
      </c>
      <c r="H28" s="41">
        <f>+INGENIERIA!N28</f>
        <v>0</v>
      </c>
      <c r="I28" s="41">
        <f t="shared" si="3"/>
        <v>1124.2255499999999</v>
      </c>
      <c r="J28" s="41">
        <f t="shared" si="4"/>
        <v>179.87608799999998</v>
      </c>
      <c r="K28" s="41">
        <f t="shared" si="5"/>
        <v>1304.1016379999999</v>
      </c>
      <c r="M28" s="60" t="s">
        <v>291</v>
      </c>
      <c r="N28" s="61" t="s">
        <v>309</v>
      </c>
    </row>
    <row r="29" spans="1:14" ht="15">
      <c r="A29" s="2" t="s">
        <v>65</v>
      </c>
      <c r="B29" s="1" t="s">
        <v>66</v>
      </c>
      <c r="C29" s="14">
        <v>6211.99</v>
      </c>
      <c r="E29" s="41">
        <f t="shared" si="0"/>
        <v>6211.99</v>
      </c>
      <c r="F29" s="41">
        <f t="shared" si="1"/>
        <v>124.2398</v>
      </c>
      <c r="G29" s="41">
        <f t="shared" si="2"/>
        <v>465.89924999999994</v>
      </c>
      <c r="H29" s="41">
        <f>+INGENIERIA!N29</f>
        <v>0</v>
      </c>
      <c r="I29" s="41">
        <f t="shared" si="3"/>
        <v>6802.1290499999996</v>
      </c>
      <c r="J29" s="41">
        <f t="shared" si="4"/>
        <v>1088.3406479999999</v>
      </c>
      <c r="K29" s="41">
        <f t="shared" si="5"/>
        <v>7890.469697999999</v>
      </c>
      <c r="M29" s="60" t="s">
        <v>291</v>
      </c>
      <c r="N29" s="61" t="s">
        <v>310</v>
      </c>
    </row>
    <row r="30" spans="1:14" ht="15">
      <c r="A30" s="2" t="s">
        <v>67</v>
      </c>
      <c r="B30" s="1" t="s">
        <v>68</v>
      </c>
      <c r="C30" s="14">
        <v>12931.13</v>
      </c>
      <c r="E30" s="41">
        <f t="shared" si="0"/>
        <v>12931.13</v>
      </c>
      <c r="F30" s="41">
        <f t="shared" si="1"/>
        <v>258.62259999999998</v>
      </c>
      <c r="G30" s="41">
        <f t="shared" si="2"/>
        <v>969.83474999999987</v>
      </c>
      <c r="H30" s="41">
        <f>+INGENIERIA!N30</f>
        <v>0</v>
      </c>
      <c r="I30" s="41">
        <f t="shared" si="3"/>
        <v>14159.58735</v>
      </c>
      <c r="J30" s="41">
        <f t="shared" si="4"/>
        <v>2265.5339760000002</v>
      </c>
      <c r="K30" s="41">
        <f t="shared" si="5"/>
        <v>16425.121326</v>
      </c>
      <c r="M30" s="60" t="s">
        <v>291</v>
      </c>
      <c r="N30" s="61" t="s">
        <v>311</v>
      </c>
    </row>
    <row r="31" spans="1:14" ht="15">
      <c r="A31" s="2" t="s">
        <v>69</v>
      </c>
      <c r="B31" s="1" t="s">
        <v>70</v>
      </c>
      <c r="C31" s="14">
        <v>3500</v>
      </c>
      <c r="E31" s="41">
        <f t="shared" si="0"/>
        <v>3500</v>
      </c>
      <c r="F31" s="41">
        <f t="shared" si="1"/>
        <v>70</v>
      </c>
      <c r="G31" s="41">
        <f t="shared" si="2"/>
        <v>262.5</v>
      </c>
      <c r="H31" s="41">
        <f>+INGENIERIA!N31</f>
        <v>0</v>
      </c>
      <c r="I31" s="41">
        <f t="shared" si="3"/>
        <v>3832.5</v>
      </c>
      <c r="J31" s="41">
        <f t="shared" si="4"/>
        <v>613.20000000000005</v>
      </c>
      <c r="K31" s="41">
        <f t="shared" si="5"/>
        <v>4445.7</v>
      </c>
      <c r="M31" s="60" t="s">
        <v>291</v>
      </c>
      <c r="N31" s="61" t="s">
        <v>312</v>
      </c>
    </row>
    <row r="32" spans="1:14" ht="15">
      <c r="A32" s="2" t="s">
        <v>71</v>
      </c>
      <c r="B32" s="1" t="s">
        <v>72</v>
      </c>
      <c r="C32" s="14">
        <v>1026.69</v>
      </c>
      <c r="E32" s="41">
        <f t="shared" si="0"/>
        <v>1026.69</v>
      </c>
      <c r="F32" s="41">
        <f t="shared" si="1"/>
        <v>20.533800000000003</v>
      </c>
      <c r="G32" s="41">
        <f t="shared" si="2"/>
        <v>77.001750000000001</v>
      </c>
      <c r="H32" s="41">
        <f>+INGENIERIA!N32</f>
        <v>0</v>
      </c>
      <c r="I32" s="41">
        <f t="shared" si="3"/>
        <v>1124.2255499999999</v>
      </c>
      <c r="J32" s="41">
        <f t="shared" si="4"/>
        <v>179.87608799999998</v>
      </c>
      <c r="K32" s="41">
        <f t="shared" si="5"/>
        <v>1304.1016379999999</v>
      </c>
      <c r="M32" s="60" t="s">
        <v>291</v>
      </c>
      <c r="N32" s="61" t="s">
        <v>313</v>
      </c>
    </row>
    <row r="33" spans="1:14" ht="15">
      <c r="A33" s="2" t="s">
        <v>73</v>
      </c>
      <c r="B33" s="1" t="s">
        <v>74</v>
      </c>
      <c r="C33" s="14">
        <v>1633.31</v>
      </c>
      <c r="E33" s="41">
        <f t="shared" si="0"/>
        <v>1633.31</v>
      </c>
      <c r="F33" s="41">
        <f t="shared" si="1"/>
        <v>32.666199999999996</v>
      </c>
      <c r="G33" s="41">
        <f t="shared" si="2"/>
        <v>122.49824999999998</v>
      </c>
      <c r="H33" s="41">
        <f>+INGENIERIA!N33</f>
        <v>0</v>
      </c>
      <c r="I33" s="41">
        <f t="shared" si="3"/>
        <v>1788.4744499999997</v>
      </c>
      <c r="J33" s="41">
        <f t="shared" si="4"/>
        <v>286.15591199999994</v>
      </c>
      <c r="K33" s="41">
        <f t="shared" si="5"/>
        <v>2074.6303619999999</v>
      </c>
      <c r="M33" s="60" t="s">
        <v>314</v>
      </c>
      <c r="N33" s="61" t="s">
        <v>315</v>
      </c>
    </row>
    <row r="34" spans="1:14" ht="15">
      <c r="A34" s="2" t="s">
        <v>75</v>
      </c>
      <c r="B34" s="1" t="s">
        <v>76</v>
      </c>
      <c r="C34" s="14">
        <v>1241.18</v>
      </c>
      <c r="E34" s="41">
        <f t="shared" si="0"/>
        <v>1241.18</v>
      </c>
      <c r="F34" s="41">
        <f t="shared" si="1"/>
        <v>24.823600000000003</v>
      </c>
      <c r="G34" s="41">
        <f t="shared" si="2"/>
        <v>93.088499999999996</v>
      </c>
      <c r="H34" s="41">
        <f>+INGENIERIA!N34</f>
        <v>0</v>
      </c>
      <c r="I34" s="41">
        <f t="shared" si="3"/>
        <v>1359.0921000000001</v>
      </c>
      <c r="J34" s="41">
        <f t="shared" si="4"/>
        <v>217.45473600000003</v>
      </c>
      <c r="K34" s="41">
        <f t="shared" si="5"/>
        <v>1576.546836</v>
      </c>
      <c r="M34" s="60" t="s">
        <v>300</v>
      </c>
      <c r="N34" s="61" t="s">
        <v>316</v>
      </c>
    </row>
    <row r="35" spans="1:14" ht="15">
      <c r="A35" s="2" t="s">
        <v>77</v>
      </c>
      <c r="B35" s="1" t="s">
        <v>78</v>
      </c>
      <c r="C35" s="14">
        <v>1297.7</v>
      </c>
      <c r="E35" s="41">
        <f t="shared" si="0"/>
        <v>1297.7</v>
      </c>
      <c r="F35" s="41">
        <f t="shared" si="1"/>
        <v>25.954000000000001</v>
      </c>
      <c r="G35" s="41">
        <f t="shared" si="2"/>
        <v>97.327500000000001</v>
      </c>
      <c r="H35" s="41">
        <f>+INGENIERIA!N35</f>
        <v>0</v>
      </c>
      <c r="I35" s="41">
        <f t="shared" si="3"/>
        <v>1420.9815000000001</v>
      </c>
      <c r="J35" s="41">
        <f t="shared" si="4"/>
        <v>227.35704000000001</v>
      </c>
      <c r="K35" s="41">
        <f t="shared" si="5"/>
        <v>1648.3385400000002</v>
      </c>
      <c r="M35" s="60" t="s">
        <v>291</v>
      </c>
      <c r="N35" s="61" t="s">
        <v>317</v>
      </c>
    </row>
    <row r="36" spans="1:14" ht="15">
      <c r="A36" s="2" t="s">
        <v>79</v>
      </c>
      <c r="B36" s="1" t="s">
        <v>80</v>
      </c>
      <c r="C36" s="14">
        <v>9741.83</v>
      </c>
      <c r="E36" s="41">
        <f t="shared" si="0"/>
        <v>9741.83</v>
      </c>
      <c r="F36" s="41">
        <f t="shared" si="1"/>
        <v>194.8366</v>
      </c>
      <c r="G36" s="41">
        <f t="shared" si="2"/>
        <v>730.63724999999999</v>
      </c>
      <c r="H36" s="41">
        <f>+INGENIERIA!N36</f>
        <v>0</v>
      </c>
      <c r="I36" s="41">
        <f t="shared" si="3"/>
        <v>10667.30385</v>
      </c>
      <c r="J36" s="41">
        <f t="shared" si="4"/>
        <v>1706.7686160000001</v>
      </c>
      <c r="K36" s="41">
        <f t="shared" si="5"/>
        <v>12374.072466</v>
      </c>
      <c r="M36" s="60" t="s">
        <v>291</v>
      </c>
      <c r="N36" s="61" t="s">
        <v>318</v>
      </c>
    </row>
    <row r="37" spans="1:14" ht="15">
      <c r="A37" s="2" t="s">
        <v>81</v>
      </c>
      <c r="B37" s="1" t="s">
        <v>82</v>
      </c>
      <c r="C37" s="14">
        <v>5882.03</v>
      </c>
      <c r="E37" s="41">
        <f t="shared" si="0"/>
        <v>5882.03</v>
      </c>
      <c r="F37" s="41">
        <f t="shared" si="1"/>
        <v>117.64059999999999</v>
      </c>
      <c r="G37" s="41">
        <f t="shared" si="2"/>
        <v>441.15224999999998</v>
      </c>
      <c r="H37" s="41">
        <f>+INGENIERIA!N37</f>
        <v>0</v>
      </c>
      <c r="I37" s="41">
        <f t="shared" si="3"/>
        <v>6440.8228499999996</v>
      </c>
      <c r="J37" s="41">
        <f t="shared" si="4"/>
        <v>1030.5316559999999</v>
      </c>
      <c r="K37" s="41">
        <f t="shared" si="5"/>
        <v>7471.3545059999997</v>
      </c>
      <c r="M37" s="60" t="s">
        <v>319</v>
      </c>
      <c r="N37" s="61" t="s">
        <v>320</v>
      </c>
    </row>
    <row r="38" spans="1:14" ht="15">
      <c r="A38" s="2" t="s">
        <v>83</v>
      </c>
      <c r="B38" s="1" t="s">
        <v>84</v>
      </c>
      <c r="C38" s="14">
        <v>1026.69</v>
      </c>
      <c r="E38" s="41">
        <f t="shared" si="0"/>
        <v>1026.69</v>
      </c>
      <c r="F38" s="41">
        <f t="shared" si="1"/>
        <v>20.533800000000003</v>
      </c>
      <c r="G38" s="41">
        <f t="shared" si="2"/>
        <v>77.001750000000001</v>
      </c>
      <c r="H38" s="41">
        <f>+INGENIERIA!N38</f>
        <v>0</v>
      </c>
      <c r="I38" s="41">
        <f t="shared" si="3"/>
        <v>1124.2255499999999</v>
      </c>
      <c r="J38" s="41">
        <f t="shared" si="4"/>
        <v>179.87608799999998</v>
      </c>
      <c r="K38" s="41">
        <f t="shared" si="5"/>
        <v>1304.1016379999999</v>
      </c>
      <c r="M38" s="60" t="s">
        <v>291</v>
      </c>
      <c r="N38" s="61" t="s">
        <v>321</v>
      </c>
    </row>
    <row r="39" spans="1:14" ht="15">
      <c r="A39" s="2" t="s">
        <v>85</v>
      </c>
      <c r="B39" s="1" t="s">
        <v>86</v>
      </c>
      <c r="C39" s="14">
        <v>5772.79</v>
      </c>
      <c r="E39" s="41">
        <f t="shared" si="0"/>
        <v>5772.79</v>
      </c>
      <c r="F39" s="41">
        <f t="shared" si="1"/>
        <v>115.4558</v>
      </c>
      <c r="G39" s="41">
        <f t="shared" si="2"/>
        <v>432.95925</v>
      </c>
      <c r="H39" s="41">
        <f>+INGENIERIA!N39</f>
        <v>0</v>
      </c>
      <c r="I39" s="41">
        <f t="shared" si="3"/>
        <v>6321.2050499999996</v>
      </c>
      <c r="J39" s="41">
        <f t="shared" si="4"/>
        <v>1011.3928079999999</v>
      </c>
      <c r="K39" s="41">
        <f t="shared" si="5"/>
        <v>7332.5978579999992</v>
      </c>
      <c r="M39" s="60" t="s">
        <v>300</v>
      </c>
      <c r="N39" s="61" t="s">
        <v>322</v>
      </c>
    </row>
    <row r="40" spans="1:14" ht="15">
      <c r="A40" s="2" t="s">
        <v>87</v>
      </c>
      <c r="B40" s="1" t="s">
        <v>88</v>
      </c>
      <c r="C40" s="14">
        <v>6625.73</v>
      </c>
      <c r="E40" s="41">
        <f t="shared" si="0"/>
        <v>6625.73</v>
      </c>
      <c r="F40" s="41">
        <f t="shared" si="1"/>
        <v>132.5146</v>
      </c>
      <c r="G40" s="41">
        <f t="shared" si="2"/>
        <v>496.92974999999996</v>
      </c>
      <c r="H40" s="41">
        <f>+INGENIERIA!N40</f>
        <v>0</v>
      </c>
      <c r="I40" s="41">
        <f t="shared" si="3"/>
        <v>7255.1743500000002</v>
      </c>
      <c r="J40" s="41">
        <f t="shared" si="4"/>
        <v>1160.827896</v>
      </c>
      <c r="K40" s="41">
        <f t="shared" si="5"/>
        <v>8416.002246</v>
      </c>
      <c r="M40" s="60" t="s">
        <v>300</v>
      </c>
      <c r="N40" s="61" t="s">
        <v>323</v>
      </c>
    </row>
    <row r="41" spans="1:14" ht="15">
      <c r="A41" s="2" t="s">
        <v>89</v>
      </c>
      <c r="B41" s="1" t="s">
        <v>90</v>
      </c>
      <c r="C41" s="14">
        <v>1026.69</v>
      </c>
      <c r="E41" s="41">
        <f t="shared" si="0"/>
        <v>1026.69</v>
      </c>
      <c r="F41" s="41">
        <f t="shared" si="1"/>
        <v>20.533800000000003</v>
      </c>
      <c r="G41" s="41">
        <f t="shared" si="2"/>
        <v>77.001750000000001</v>
      </c>
      <c r="H41" s="41">
        <f>+INGENIERIA!N41</f>
        <v>0</v>
      </c>
      <c r="I41" s="41">
        <f t="shared" si="3"/>
        <v>1124.2255499999999</v>
      </c>
      <c r="J41" s="41">
        <f t="shared" si="4"/>
        <v>179.87608799999998</v>
      </c>
      <c r="K41" s="41">
        <f t="shared" si="5"/>
        <v>1304.1016379999999</v>
      </c>
      <c r="M41" s="60" t="s">
        <v>291</v>
      </c>
      <c r="N41" s="61" t="s">
        <v>324</v>
      </c>
    </row>
    <row r="42" spans="1:14" ht="15">
      <c r="A42" s="2" t="s">
        <v>91</v>
      </c>
      <c r="B42" s="1" t="s">
        <v>92</v>
      </c>
      <c r="C42" s="14">
        <v>855.57</v>
      </c>
      <c r="E42" s="41">
        <f t="shared" si="0"/>
        <v>855.57</v>
      </c>
      <c r="F42" s="41">
        <f t="shared" si="1"/>
        <v>17.1114</v>
      </c>
      <c r="G42" s="41">
        <f t="shared" si="2"/>
        <v>64.167749999999998</v>
      </c>
      <c r="H42" s="41">
        <f>+INGENIERIA!N42</f>
        <v>0</v>
      </c>
      <c r="I42" s="41">
        <f t="shared" si="3"/>
        <v>936.84915000000001</v>
      </c>
      <c r="J42" s="41">
        <f t="shared" si="4"/>
        <v>149.89586400000002</v>
      </c>
      <c r="K42" s="41">
        <f t="shared" si="5"/>
        <v>1086.7450140000001</v>
      </c>
      <c r="M42" s="60" t="s">
        <v>300</v>
      </c>
      <c r="N42" s="61" t="s">
        <v>325</v>
      </c>
    </row>
    <row r="43" spans="1:14" ht="15">
      <c r="A43" s="2" t="s">
        <v>93</v>
      </c>
      <c r="B43" s="1" t="s">
        <v>94</v>
      </c>
      <c r="C43" s="14">
        <v>3526.69</v>
      </c>
      <c r="E43" s="41">
        <f t="shared" si="0"/>
        <v>3526.69</v>
      </c>
      <c r="F43" s="41">
        <f t="shared" si="1"/>
        <v>70.533799999999999</v>
      </c>
      <c r="G43" s="41">
        <f t="shared" si="2"/>
        <v>264.50175000000002</v>
      </c>
      <c r="H43" s="41">
        <f>+INGENIERIA!N43</f>
        <v>0</v>
      </c>
      <c r="I43" s="41">
        <f t="shared" si="3"/>
        <v>3861.7255500000001</v>
      </c>
      <c r="J43" s="41">
        <f t="shared" si="4"/>
        <v>617.87608799999998</v>
      </c>
      <c r="K43" s="41">
        <f t="shared" si="5"/>
        <v>4479.6016380000001</v>
      </c>
      <c r="M43" s="60" t="s">
        <v>291</v>
      </c>
      <c r="N43" s="61" t="s">
        <v>326</v>
      </c>
    </row>
    <row r="44" spans="1:14" ht="15">
      <c r="A44" s="2" t="s">
        <v>95</v>
      </c>
      <c r="B44" s="1" t="s">
        <v>96</v>
      </c>
      <c r="C44" s="14">
        <v>1026.69</v>
      </c>
      <c r="E44" s="41">
        <f t="shared" si="0"/>
        <v>1026.69</v>
      </c>
      <c r="F44" s="41">
        <f t="shared" si="1"/>
        <v>20.533800000000003</v>
      </c>
      <c r="G44" s="41">
        <f t="shared" si="2"/>
        <v>77.001750000000001</v>
      </c>
      <c r="H44" s="41">
        <f>+INGENIERIA!N44</f>
        <v>0</v>
      </c>
      <c r="I44" s="41">
        <f t="shared" si="3"/>
        <v>1124.2255499999999</v>
      </c>
      <c r="J44" s="41">
        <f t="shared" si="4"/>
        <v>179.87608799999998</v>
      </c>
      <c r="K44" s="41">
        <f t="shared" si="5"/>
        <v>1304.1016379999999</v>
      </c>
      <c r="M44" s="60" t="s">
        <v>291</v>
      </c>
      <c r="N44" s="61" t="s">
        <v>327</v>
      </c>
    </row>
    <row r="45" spans="1:14" ht="15">
      <c r="A45" s="2" t="s">
        <v>97</v>
      </c>
      <c r="B45" s="1" t="s">
        <v>98</v>
      </c>
      <c r="C45" s="14">
        <v>1869</v>
      </c>
      <c r="E45" s="41">
        <f t="shared" si="0"/>
        <v>1869</v>
      </c>
      <c r="F45" s="41">
        <f t="shared" si="1"/>
        <v>37.380000000000003</v>
      </c>
      <c r="G45" s="41">
        <f t="shared" si="2"/>
        <v>140.17499999999998</v>
      </c>
      <c r="H45" s="41">
        <f>+INGENIERIA!N45</f>
        <v>0</v>
      </c>
      <c r="I45" s="41">
        <f t="shared" si="3"/>
        <v>2046.5550000000001</v>
      </c>
      <c r="J45" s="41">
        <f t="shared" si="4"/>
        <v>327.44880000000001</v>
      </c>
      <c r="K45" s="41">
        <f t="shared" si="5"/>
        <v>2374.0038</v>
      </c>
      <c r="M45" s="60" t="s">
        <v>291</v>
      </c>
      <c r="N45" s="61" t="s">
        <v>328</v>
      </c>
    </row>
    <row r="46" spans="1:14" ht="15">
      <c r="A46" s="2" t="s">
        <v>99</v>
      </c>
      <c r="B46" s="1" t="s">
        <v>100</v>
      </c>
      <c r="C46" s="14">
        <v>3033.31</v>
      </c>
      <c r="E46" s="41">
        <f t="shared" si="0"/>
        <v>3033.31</v>
      </c>
      <c r="F46" s="41">
        <f t="shared" si="1"/>
        <v>60.666200000000003</v>
      </c>
      <c r="G46" s="41">
        <f t="shared" si="2"/>
        <v>227.49824999999998</v>
      </c>
      <c r="H46" s="41">
        <f>+INGENIERIA!N46</f>
        <v>0</v>
      </c>
      <c r="I46" s="41">
        <f t="shared" si="3"/>
        <v>3321.4744500000002</v>
      </c>
      <c r="J46" s="41">
        <f t="shared" si="4"/>
        <v>531.43591200000003</v>
      </c>
      <c r="K46" s="41">
        <f t="shared" si="5"/>
        <v>3852.9103620000001</v>
      </c>
      <c r="M46" s="60" t="s">
        <v>291</v>
      </c>
      <c r="N46" s="61" t="s">
        <v>329</v>
      </c>
    </row>
    <row r="47" spans="1:14" ht="15">
      <c r="A47" s="2" t="s">
        <v>101</v>
      </c>
      <c r="B47" s="1" t="s">
        <v>102</v>
      </c>
      <c r="C47" s="14">
        <v>11919.39</v>
      </c>
      <c r="E47" s="41">
        <f t="shared" si="0"/>
        <v>11919.39</v>
      </c>
      <c r="F47" s="41">
        <f t="shared" si="1"/>
        <v>238.3878</v>
      </c>
      <c r="G47" s="41">
        <f t="shared" si="2"/>
        <v>893.95424999999989</v>
      </c>
      <c r="H47" s="41">
        <f>+INGENIERIA!N47</f>
        <v>0</v>
      </c>
      <c r="I47" s="41">
        <f t="shared" si="3"/>
        <v>13051.732050000001</v>
      </c>
      <c r="J47" s="41">
        <f t="shared" si="4"/>
        <v>2088.2771280000002</v>
      </c>
      <c r="K47" s="41">
        <f t="shared" si="5"/>
        <v>15140.009178</v>
      </c>
      <c r="M47" s="60" t="s">
        <v>300</v>
      </c>
      <c r="N47" s="61" t="s">
        <v>330</v>
      </c>
    </row>
    <row r="48" spans="1:14" ht="15">
      <c r="A48" s="2" t="s">
        <v>103</v>
      </c>
      <c r="B48" s="1" t="s">
        <v>104</v>
      </c>
      <c r="C48" s="14">
        <v>6518.56</v>
      </c>
      <c r="E48" s="41">
        <f t="shared" si="0"/>
        <v>6518.56</v>
      </c>
      <c r="F48" s="41">
        <f t="shared" si="1"/>
        <v>130.37120000000002</v>
      </c>
      <c r="G48" s="41">
        <f t="shared" si="2"/>
        <v>488.892</v>
      </c>
      <c r="H48" s="41">
        <f>+INGENIERIA!N48</f>
        <v>0</v>
      </c>
      <c r="I48" s="41">
        <f t="shared" si="3"/>
        <v>7137.8231999999998</v>
      </c>
      <c r="J48" s="41">
        <f t="shared" si="4"/>
        <v>1142.051712</v>
      </c>
      <c r="K48" s="41">
        <f t="shared" si="5"/>
        <v>8279.8749119999993</v>
      </c>
      <c r="M48" s="60" t="s">
        <v>291</v>
      </c>
      <c r="N48" s="61" t="s">
        <v>331</v>
      </c>
    </row>
    <row r="49" spans="1:14" ht="15">
      <c r="A49" s="2" t="s">
        <v>105</v>
      </c>
      <c r="B49" s="1" t="s">
        <v>106</v>
      </c>
      <c r="C49" s="14">
        <v>4097.8999999999996</v>
      </c>
      <c r="E49" s="41">
        <f t="shared" si="0"/>
        <v>4097.8999999999996</v>
      </c>
      <c r="F49" s="41">
        <f t="shared" si="1"/>
        <v>81.957999999999998</v>
      </c>
      <c r="G49" s="41">
        <f t="shared" si="2"/>
        <v>307.34249999999997</v>
      </c>
      <c r="H49" s="41">
        <f>+INGENIERIA!N49</f>
        <v>0</v>
      </c>
      <c r="I49" s="41">
        <f t="shared" si="3"/>
        <v>4487.200499999999</v>
      </c>
      <c r="J49" s="41">
        <f t="shared" si="4"/>
        <v>717.95207999999991</v>
      </c>
      <c r="K49" s="41">
        <f t="shared" si="5"/>
        <v>5205.152579999999</v>
      </c>
      <c r="M49" s="60" t="s">
        <v>300</v>
      </c>
      <c r="N49" s="61" t="s">
        <v>332</v>
      </c>
    </row>
    <row r="50" spans="1:14" ht="15">
      <c r="A50" s="2" t="s">
        <v>107</v>
      </c>
      <c r="B50" s="1" t="s">
        <v>108</v>
      </c>
      <c r="C50" s="14">
        <v>1026.69</v>
      </c>
      <c r="E50" s="41">
        <f t="shared" si="0"/>
        <v>1026.69</v>
      </c>
      <c r="F50" s="41">
        <f t="shared" si="1"/>
        <v>20.533800000000003</v>
      </c>
      <c r="G50" s="41">
        <f t="shared" si="2"/>
        <v>77.001750000000001</v>
      </c>
      <c r="H50" s="41">
        <f>+INGENIERIA!N50</f>
        <v>0</v>
      </c>
      <c r="I50" s="41">
        <f t="shared" si="3"/>
        <v>1124.2255499999999</v>
      </c>
      <c r="J50" s="41">
        <f t="shared" si="4"/>
        <v>179.87608799999998</v>
      </c>
      <c r="K50" s="41">
        <f t="shared" si="5"/>
        <v>1304.1016379999999</v>
      </c>
      <c r="M50" s="60" t="s">
        <v>291</v>
      </c>
      <c r="N50" s="61" t="s">
        <v>333</v>
      </c>
    </row>
    <row r="51" spans="1:14" ht="15">
      <c r="A51" s="2" t="s">
        <v>109</v>
      </c>
      <c r="B51" s="1" t="s">
        <v>110</v>
      </c>
      <c r="C51" s="14">
        <v>5022.5600000000004</v>
      </c>
      <c r="E51" s="41">
        <f t="shared" si="0"/>
        <v>5022.5600000000004</v>
      </c>
      <c r="F51" s="41">
        <f t="shared" si="1"/>
        <v>100.45120000000001</v>
      </c>
      <c r="G51" s="41">
        <f t="shared" si="2"/>
        <v>376.69200000000001</v>
      </c>
      <c r="H51" s="41">
        <f>+INGENIERIA!N51</f>
        <v>0</v>
      </c>
      <c r="I51" s="41">
        <f t="shared" si="3"/>
        <v>5499.7032000000008</v>
      </c>
      <c r="J51" s="41">
        <f t="shared" si="4"/>
        <v>879.95251200000018</v>
      </c>
      <c r="K51" s="41">
        <f t="shared" si="5"/>
        <v>6379.6557120000007</v>
      </c>
      <c r="M51" s="62" t="s">
        <v>291</v>
      </c>
      <c r="N51" s="62" t="s">
        <v>334</v>
      </c>
    </row>
    <row r="52" spans="1:14" ht="15">
      <c r="A52" s="2" t="s">
        <v>111</v>
      </c>
      <c r="B52" s="1" t="s">
        <v>112</v>
      </c>
      <c r="C52" s="14">
        <v>1633.31</v>
      </c>
      <c r="E52" s="41">
        <f t="shared" si="0"/>
        <v>1633.31</v>
      </c>
      <c r="F52" s="41">
        <f t="shared" si="1"/>
        <v>32.666199999999996</v>
      </c>
      <c r="G52" s="41">
        <f t="shared" si="2"/>
        <v>122.49824999999998</v>
      </c>
      <c r="H52" s="41">
        <f>+INGENIERIA!N52</f>
        <v>0</v>
      </c>
      <c r="I52" s="41">
        <f t="shared" si="3"/>
        <v>1788.4744499999997</v>
      </c>
      <c r="J52" s="41">
        <f t="shared" si="4"/>
        <v>286.15591199999994</v>
      </c>
      <c r="K52" s="41">
        <f t="shared" si="5"/>
        <v>2074.6303619999999</v>
      </c>
      <c r="M52" s="60" t="s">
        <v>314</v>
      </c>
      <c r="N52" s="61" t="s">
        <v>335</v>
      </c>
    </row>
    <row r="53" spans="1:14" ht="15">
      <c r="A53" s="2" t="s">
        <v>113</v>
      </c>
      <c r="B53" s="1" t="s">
        <v>114</v>
      </c>
      <c r="C53" s="14">
        <v>5162.68</v>
      </c>
      <c r="E53" s="41">
        <f t="shared" si="0"/>
        <v>5162.68</v>
      </c>
      <c r="F53" s="41">
        <f t="shared" si="1"/>
        <v>103.25360000000001</v>
      </c>
      <c r="G53" s="41">
        <f t="shared" si="2"/>
        <v>387.20100000000002</v>
      </c>
      <c r="H53" s="41">
        <f>+INGENIERIA!N53</f>
        <v>0</v>
      </c>
      <c r="I53" s="41">
        <f t="shared" si="3"/>
        <v>5653.1346000000003</v>
      </c>
      <c r="J53" s="41">
        <f t="shared" si="4"/>
        <v>904.5015360000001</v>
      </c>
      <c r="K53" s="41">
        <f t="shared" si="5"/>
        <v>6557.6361360000001</v>
      </c>
      <c r="M53" s="60" t="s">
        <v>289</v>
      </c>
      <c r="N53" s="61" t="s">
        <v>336</v>
      </c>
    </row>
    <row r="54" spans="1:14" ht="15">
      <c r="A54" s="2" t="s">
        <v>115</v>
      </c>
      <c r="B54" s="1" t="s">
        <v>116</v>
      </c>
      <c r="C54" s="14">
        <v>1022.56</v>
      </c>
      <c r="E54" s="41">
        <f t="shared" si="0"/>
        <v>1022.56</v>
      </c>
      <c r="F54" s="41">
        <f t="shared" si="1"/>
        <v>20.4512</v>
      </c>
      <c r="G54" s="41">
        <f t="shared" si="2"/>
        <v>76.691999999999993</v>
      </c>
      <c r="H54" s="41">
        <f>+INGENIERIA!N54</f>
        <v>0</v>
      </c>
      <c r="I54" s="41">
        <f t="shared" si="3"/>
        <v>1119.7031999999999</v>
      </c>
      <c r="J54" s="41">
        <f t="shared" si="4"/>
        <v>179.152512</v>
      </c>
      <c r="K54" s="41">
        <f t="shared" si="5"/>
        <v>1298.855712</v>
      </c>
      <c r="M54" s="60" t="s">
        <v>291</v>
      </c>
      <c r="N54" s="61" t="s">
        <v>337</v>
      </c>
    </row>
    <row r="55" spans="1:14" ht="15">
      <c r="A55" s="2" t="s">
        <v>117</v>
      </c>
      <c r="B55" s="1" t="s">
        <v>118</v>
      </c>
      <c r="C55" s="14">
        <v>7855.55</v>
      </c>
      <c r="E55" s="41">
        <f t="shared" si="0"/>
        <v>7855.55</v>
      </c>
      <c r="F55" s="41">
        <f t="shared" si="1"/>
        <v>157.11100000000002</v>
      </c>
      <c r="G55" s="41">
        <f t="shared" si="2"/>
        <v>589.16624999999999</v>
      </c>
      <c r="H55" s="41">
        <f>+INGENIERIA!N55</f>
        <v>0</v>
      </c>
      <c r="I55" s="41">
        <f t="shared" si="3"/>
        <v>8601.8272500000003</v>
      </c>
      <c r="J55" s="41">
        <f t="shared" si="4"/>
        <v>1376.2923600000001</v>
      </c>
      <c r="K55" s="41">
        <f t="shared" si="5"/>
        <v>9978.1196099999997</v>
      </c>
      <c r="M55" s="60" t="s">
        <v>291</v>
      </c>
      <c r="N55" s="61" t="s">
        <v>338</v>
      </c>
    </row>
    <row r="56" spans="1:14" ht="15">
      <c r="A56" s="2" t="s">
        <v>119</v>
      </c>
      <c r="B56" s="1" t="s">
        <v>120</v>
      </c>
      <c r="C56" s="14">
        <v>1768.54</v>
      </c>
      <c r="E56" s="41">
        <f t="shared" si="0"/>
        <v>1768.54</v>
      </c>
      <c r="F56" s="41">
        <f t="shared" si="1"/>
        <v>35.370800000000003</v>
      </c>
      <c r="G56" s="41">
        <f t="shared" si="2"/>
        <v>132.6405</v>
      </c>
      <c r="H56" s="41">
        <f>+INGENIERIA!N56</f>
        <v>0</v>
      </c>
      <c r="I56" s="41">
        <f t="shared" si="3"/>
        <v>1936.5512999999999</v>
      </c>
      <c r="J56" s="41">
        <f t="shared" si="4"/>
        <v>309.848208</v>
      </c>
      <c r="K56" s="41">
        <f t="shared" si="5"/>
        <v>2246.399508</v>
      </c>
      <c r="M56" s="60" t="s">
        <v>291</v>
      </c>
      <c r="N56" s="61" t="s">
        <v>339</v>
      </c>
    </row>
    <row r="57" spans="1:14" ht="15">
      <c r="A57" s="2" t="s">
        <v>121</v>
      </c>
      <c r="B57" s="1" t="s">
        <v>122</v>
      </c>
      <c r="C57" s="14">
        <v>1026.69</v>
      </c>
      <c r="E57" s="41">
        <f t="shared" si="0"/>
        <v>1026.69</v>
      </c>
      <c r="F57" s="41">
        <f t="shared" si="1"/>
        <v>20.533800000000003</v>
      </c>
      <c r="G57" s="41">
        <f t="shared" si="2"/>
        <v>77.001750000000001</v>
      </c>
      <c r="H57" s="41">
        <f>+INGENIERIA!N57</f>
        <v>0</v>
      </c>
      <c r="I57" s="41">
        <f t="shared" si="3"/>
        <v>1124.2255499999999</v>
      </c>
      <c r="J57" s="41">
        <f t="shared" si="4"/>
        <v>179.87608799999998</v>
      </c>
      <c r="K57" s="41">
        <f t="shared" si="5"/>
        <v>1304.1016379999999</v>
      </c>
      <c r="M57" s="60" t="s">
        <v>291</v>
      </c>
      <c r="N57" s="61" t="s">
        <v>340</v>
      </c>
    </row>
    <row r="58" spans="1:14" ht="15">
      <c r="A58" s="2" t="s">
        <v>123</v>
      </c>
      <c r="B58" s="1" t="s">
        <v>124</v>
      </c>
      <c r="C58" s="14">
        <v>1869</v>
      </c>
      <c r="E58" s="41">
        <f t="shared" si="0"/>
        <v>1869</v>
      </c>
      <c r="F58" s="41">
        <f t="shared" si="1"/>
        <v>37.380000000000003</v>
      </c>
      <c r="G58" s="41">
        <f t="shared" si="2"/>
        <v>140.17499999999998</v>
      </c>
      <c r="H58" s="41">
        <f>+INGENIERIA!N58</f>
        <v>0</v>
      </c>
      <c r="I58" s="41">
        <f t="shared" si="3"/>
        <v>2046.5550000000001</v>
      </c>
      <c r="J58" s="41">
        <f t="shared" si="4"/>
        <v>327.44880000000001</v>
      </c>
      <c r="K58" s="41">
        <f t="shared" si="5"/>
        <v>2374.0038</v>
      </c>
      <c r="M58" s="60" t="s">
        <v>289</v>
      </c>
      <c r="N58" s="61" t="s">
        <v>341</v>
      </c>
    </row>
    <row r="59" spans="1:14" ht="15">
      <c r="A59" s="2" t="s">
        <v>125</v>
      </c>
      <c r="B59" s="1" t="s">
        <v>126</v>
      </c>
      <c r="C59" s="14">
        <v>1516.69</v>
      </c>
      <c r="E59" s="41">
        <f t="shared" si="0"/>
        <v>1516.69</v>
      </c>
      <c r="F59" s="41">
        <f t="shared" si="1"/>
        <v>30.3338</v>
      </c>
      <c r="G59" s="41">
        <f t="shared" si="2"/>
        <v>113.75175</v>
      </c>
      <c r="H59" s="41">
        <f>+INGENIERIA!N59</f>
        <v>0</v>
      </c>
      <c r="I59" s="41">
        <f t="shared" si="3"/>
        <v>1660.7755500000001</v>
      </c>
      <c r="J59" s="41">
        <f t="shared" si="4"/>
        <v>265.72408799999999</v>
      </c>
      <c r="K59" s="41">
        <f t="shared" si="5"/>
        <v>1926.499638</v>
      </c>
      <c r="M59" s="60" t="s">
        <v>300</v>
      </c>
      <c r="N59" s="61" t="s">
        <v>342</v>
      </c>
    </row>
    <row r="60" spans="1:14" ht="15">
      <c r="A60" s="2" t="s">
        <v>127</v>
      </c>
      <c r="B60" s="1" t="s">
        <v>128</v>
      </c>
      <c r="C60" s="14">
        <v>2185.94</v>
      </c>
      <c r="E60" s="41">
        <f t="shared" si="0"/>
        <v>2185.94</v>
      </c>
      <c r="F60" s="41">
        <f t="shared" si="1"/>
        <v>43.718800000000002</v>
      </c>
      <c r="G60" s="41">
        <f t="shared" si="2"/>
        <v>163.94550000000001</v>
      </c>
      <c r="H60" s="41">
        <f>+INGENIERIA!N60</f>
        <v>0</v>
      </c>
      <c r="I60" s="41">
        <f t="shared" si="3"/>
        <v>2393.6043</v>
      </c>
      <c r="J60" s="41">
        <f t="shared" si="4"/>
        <v>382.97668800000002</v>
      </c>
      <c r="K60" s="41">
        <f t="shared" si="5"/>
        <v>2776.5809880000002</v>
      </c>
      <c r="M60" s="60" t="s">
        <v>289</v>
      </c>
      <c r="N60" s="61" t="s">
        <v>343</v>
      </c>
    </row>
    <row r="61" spans="1:14" ht="15">
      <c r="A61" s="2" t="s">
        <v>129</v>
      </c>
      <c r="B61" s="1" t="s">
        <v>130</v>
      </c>
      <c r="C61" s="14">
        <v>2399.15</v>
      </c>
      <c r="E61" s="41">
        <f t="shared" si="0"/>
        <v>2399.15</v>
      </c>
      <c r="F61" s="41">
        <f t="shared" si="1"/>
        <v>47.983000000000004</v>
      </c>
      <c r="G61" s="41">
        <f t="shared" si="2"/>
        <v>179.93625</v>
      </c>
      <c r="H61" s="41">
        <f>+INGENIERIA!N61</f>
        <v>0</v>
      </c>
      <c r="I61" s="41">
        <f t="shared" si="3"/>
        <v>2627.0692500000005</v>
      </c>
      <c r="J61" s="41">
        <f t="shared" si="4"/>
        <v>420.3310800000001</v>
      </c>
      <c r="K61" s="41">
        <f t="shared" si="5"/>
        <v>3047.4003300000004</v>
      </c>
      <c r="M61" s="60" t="s">
        <v>289</v>
      </c>
      <c r="N61" s="61" t="s">
        <v>344</v>
      </c>
    </row>
    <row r="62" spans="1:14" ht="15">
      <c r="A62" s="2" t="s">
        <v>131</v>
      </c>
      <c r="B62" s="1" t="s">
        <v>132</v>
      </c>
      <c r="C62" s="14">
        <v>13482.57</v>
      </c>
      <c r="E62" s="41">
        <f t="shared" si="0"/>
        <v>13482.57</v>
      </c>
      <c r="F62" s="41">
        <f t="shared" si="1"/>
        <v>269.65140000000002</v>
      </c>
      <c r="G62" s="41">
        <f t="shared" si="2"/>
        <v>1011.1927499999999</v>
      </c>
      <c r="H62" s="41">
        <f>+INGENIERIA!N62</f>
        <v>0</v>
      </c>
      <c r="I62" s="41">
        <f t="shared" si="3"/>
        <v>14763.414150000001</v>
      </c>
      <c r="J62" s="41">
        <f t="shared" si="4"/>
        <v>2362.146264</v>
      </c>
      <c r="K62" s="41">
        <f t="shared" si="5"/>
        <v>17125.560414</v>
      </c>
      <c r="M62" s="60" t="s">
        <v>291</v>
      </c>
      <c r="N62" s="61" t="s">
        <v>345</v>
      </c>
    </row>
    <row r="63" spans="1:14" ht="15">
      <c r="A63" s="2" t="s">
        <v>133</v>
      </c>
      <c r="B63" s="1" t="s">
        <v>134</v>
      </c>
      <c r="C63" s="14">
        <v>1250.02</v>
      </c>
      <c r="E63" s="41">
        <f t="shared" si="0"/>
        <v>1250.02</v>
      </c>
      <c r="F63" s="41">
        <f t="shared" si="1"/>
        <v>25.000399999999999</v>
      </c>
      <c r="G63" s="41">
        <f t="shared" si="2"/>
        <v>93.751499999999993</v>
      </c>
      <c r="H63" s="41">
        <f>+INGENIERIA!N63</f>
        <v>0</v>
      </c>
      <c r="I63" s="41">
        <f t="shared" si="3"/>
        <v>1368.7719</v>
      </c>
      <c r="J63" s="41">
        <f t="shared" si="4"/>
        <v>219.00350399999999</v>
      </c>
      <c r="K63" s="41">
        <f t="shared" si="5"/>
        <v>1587.775404</v>
      </c>
      <c r="M63" s="60" t="s">
        <v>319</v>
      </c>
      <c r="N63" s="61" t="s">
        <v>346</v>
      </c>
    </row>
    <row r="64" spans="1:14" ht="15">
      <c r="A64" s="2" t="s">
        <v>135</v>
      </c>
      <c r="B64" s="1" t="s">
        <v>136</v>
      </c>
      <c r="C64" s="14">
        <v>1869</v>
      </c>
      <c r="E64" s="41">
        <f t="shared" si="0"/>
        <v>1869</v>
      </c>
      <c r="F64" s="41">
        <f t="shared" si="1"/>
        <v>37.380000000000003</v>
      </c>
      <c r="G64" s="41">
        <f t="shared" si="2"/>
        <v>140.17499999999998</v>
      </c>
      <c r="H64" s="41">
        <f>+INGENIERIA!N64</f>
        <v>0</v>
      </c>
      <c r="I64" s="41">
        <f t="shared" si="3"/>
        <v>2046.5550000000001</v>
      </c>
      <c r="J64" s="41">
        <f t="shared" si="4"/>
        <v>327.44880000000001</v>
      </c>
      <c r="K64" s="41">
        <f t="shared" si="5"/>
        <v>2374.0038</v>
      </c>
      <c r="M64" s="60" t="s">
        <v>314</v>
      </c>
      <c r="N64" s="61" t="s">
        <v>347</v>
      </c>
    </row>
    <row r="65" spans="1:14" ht="15">
      <c r="A65" s="2" t="s">
        <v>137</v>
      </c>
      <c r="B65" s="1" t="s">
        <v>138</v>
      </c>
      <c r="C65" s="14">
        <v>6303</v>
      </c>
      <c r="E65" s="41">
        <f t="shared" si="0"/>
        <v>6303</v>
      </c>
      <c r="F65" s="41">
        <f t="shared" si="1"/>
        <v>126.06</v>
      </c>
      <c r="G65" s="41">
        <f t="shared" si="2"/>
        <v>472.72499999999997</v>
      </c>
      <c r="H65" s="41">
        <f>+INGENIERIA!N65</f>
        <v>0</v>
      </c>
      <c r="I65" s="41">
        <f t="shared" si="3"/>
        <v>6901.7850000000008</v>
      </c>
      <c r="J65" s="41">
        <f t="shared" si="4"/>
        <v>1104.2856000000002</v>
      </c>
      <c r="K65" s="41">
        <f t="shared" si="5"/>
        <v>8006.0706000000009</v>
      </c>
      <c r="M65" s="60" t="s">
        <v>291</v>
      </c>
      <c r="N65" s="61" t="s">
        <v>348</v>
      </c>
    </row>
    <row r="66" spans="1:14" ht="15">
      <c r="A66" s="2" t="s">
        <v>139</v>
      </c>
      <c r="B66" s="1" t="s">
        <v>140</v>
      </c>
      <c r="C66" s="14">
        <v>1830.13</v>
      </c>
      <c r="E66" s="41">
        <f t="shared" si="0"/>
        <v>1830.13</v>
      </c>
      <c r="F66" s="41">
        <f t="shared" si="1"/>
        <v>36.602600000000002</v>
      </c>
      <c r="G66" s="41">
        <f t="shared" si="2"/>
        <v>137.25975</v>
      </c>
      <c r="H66" s="41">
        <f>+INGENIERIA!N66</f>
        <v>0</v>
      </c>
      <c r="I66" s="41">
        <f t="shared" si="3"/>
        <v>2003.99235</v>
      </c>
      <c r="J66" s="41">
        <f t="shared" si="4"/>
        <v>320.63877600000001</v>
      </c>
      <c r="K66" s="41">
        <f t="shared" si="5"/>
        <v>2324.6311260000002</v>
      </c>
      <c r="M66" s="60" t="s">
        <v>319</v>
      </c>
      <c r="N66" s="61" t="s">
        <v>349</v>
      </c>
    </row>
    <row r="67" spans="1:14" ht="15">
      <c r="A67" s="2" t="s">
        <v>141</v>
      </c>
      <c r="B67" s="1" t="s">
        <v>142</v>
      </c>
      <c r="C67" s="14">
        <v>2757.76</v>
      </c>
      <c r="E67" s="41">
        <f t="shared" si="0"/>
        <v>2757.76</v>
      </c>
      <c r="F67" s="41">
        <f t="shared" si="1"/>
        <v>55.155200000000008</v>
      </c>
      <c r="G67" s="41">
        <f t="shared" si="2"/>
        <v>206.83200000000002</v>
      </c>
      <c r="H67" s="41">
        <f>+INGENIERIA!N67</f>
        <v>0</v>
      </c>
      <c r="I67" s="41">
        <f t="shared" si="3"/>
        <v>3019.7472000000002</v>
      </c>
      <c r="J67" s="41">
        <f t="shared" si="4"/>
        <v>483.15955200000008</v>
      </c>
      <c r="K67" s="41">
        <f t="shared" si="5"/>
        <v>3502.9067520000003</v>
      </c>
      <c r="M67" s="60" t="s">
        <v>319</v>
      </c>
      <c r="N67" s="61" t="s">
        <v>350</v>
      </c>
    </row>
    <row r="68" spans="1:14" ht="15">
      <c r="A68" s="2" t="s">
        <v>143</v>
      </c>
      <c r="B68" s="1" t="s">
        <v>144</v>
      </c>
      <c r="C68" s="14">
        <v>4503.46</v>
      </c>
      <c r="E68" s="41">
        <f t="shared" si="0"/>
        <v>4503.46</v>
      </c>
      <c r="F68" s="41">
        <f t="shared" si="1"/>
        <v>90.069200000000009</v>
      </c>
      <c r="G68" s="41">
        <f t="shared" si="2"/>
        <v>337.7595</v>
      </c>
      <c r="H68" s="41">
        <f>+INGENIERIA!N68</f>
        <v>0</v>
      </c>
      <c r="I68" s="41">
        <f t="shared" si="3"/>
        <v>4931.2887000000001</v>
      </c>
      <c r="J68" s="41">
        <f t="shared" si="4"/>
        <v>789.00619200000006</v>
      </c>
      <c r="K68" s="41">
        <f t="shared" si="5"/>
        <v>5720.2948919999999</v>
      </c>
      <c r="M68" s="60" t="s">
        <v>300</v>
      </c>
      <c r="N68" s="61" t="s">
        <v>351</v>
      </c>
    </row>
    <row r="69" spans="1:14" ht="15">
      <c r="A69" s="2" t="s">
        <v>145</v>
      </c>
      <c r="B69" s="1" t="s">
        <v>146</v>
      </c>
      <c r="C69" s="14">
        <v>1026.69</v>
      </c>
      <c r="E69" s="41">
        <f t="shared" si="0"/>
        <v>1026.69</v>
      </c>
      <c r="F69" s="41">
        <f t="shared" si="1"/>
        <v>20.533800000000003</v>
      </c>
      <c r="G69" s="41">
        <f t="shared" si="2"/>
        <v>77.001750000000001</v>
      </c>
      <c r="H69" s="41">
        <f>+INGENIERIA!N69</f>
        <v>0</v>
      </c>
      <c r="I69" s="41">
        <f t="shared" si="3"/>
        <v>1124.2255499999999</v>
      </c>
      <c r="J69" s="41">
        <f t="shared" si="4"/>
        <v>179.87608799999998</v>
      </c>
      <c r="K69" s="41">
        <f t="shared" si="5"/>
        <v>1304.1016379999999</v>
      </c>
      <c r="M69" s="60" t="s">
        <v>291</v>
      </c>
      <c r="N69" s="61" t="s">
        <v>352</v>
      </c>
    </row>
    <row r="70" spans="1:14" ht="15">
      <c r="A70" s="2" t="s">
        <v>147</v>
      </c>
      <c r="B70" s="1" t="s">
        <v>148</v>
      </c>
      <c r="C70" s="14">
        <v>1026.69</v>
      </c>
      <c r="E70" s="41">
        <f t="shared" si="0"/>
        <v>1026.69</v>
      </c>
      <c r="F70" s="41">
        <f t="shared" si="1"/>
        <v>20.533800000000003</v>
      </c>
      <c r="G70" s="41">
        <f t="shared" si="2"/>
        <v>77.001750000000001</v>
      </c>
      <c r="H70" s="41">
        <f>+INGENIERIA!N70</f>
        <v>0</v>
      </c>
      <c r="I70" s="41">
        <f t="shared" si="3"/>
        <v>1124.2255499999999</v>
      </c>
      <c r="J70" s="41">
        <f t="shared" si="4"/>
        <v>179.87608799999998</v>
      </c>
      <c r="K70" s="41">
        <f t="shared" si="5"/>
        <v>1304.1016379999999</v>
      </c>
      <c r="M70" s="60" t="s">
        <v>291</v>
      </c>
      <c r="N70" s="61" t="s">
        <v>353</v>
      </c>
    </row>
    <row r="71" spans="1:14" ht="15">
      <c r="A71" s="2" t="s">
        <v>149</v>
      </c>
      <c r="B71" s="1" t="s">
        <v>150</v>
      </c>
      <c r="C71" s="14">
        <v>3093.31</v>
      </c>
      <c r="E71" s="41">
        <f t="shared" si="0"/>
        <v>3093.31</v>
      </c>
      <c r="F71" s="41">
        <f t="shared" si="1"/>
        <v>61.866199999999999</v>
      </c>
      <c r="G71" s="41">
        <f t="shared" si="2"/>
        <v>231.99824999999998</v>
      </c>
      <c r="H71" s="41">
        <f>+INGENIERIA!N71</f>
        <v>0</v>
      </c>
      <c r="I71" s="41">
        <f t="shared" si="3"/>
        <v>3387.17445</v>
      </c>
      <c r="J71" s="41">
        <f t="shared" si="4"/>
        <v>541.94791199999997</v>
      </c>
      <c r="K71" s="41">
        <f t="shared" si="5"/>
        <v>3929.1223620000001</v>
      </c>
      <c r="M71" s="60" t="s">
        <v>319</v>
      </c>
      <c r="N71" s="61" t="s">
        <v>354</v>
      </c>
    </row>
    <row r="72" spans="1:14" ht="15">
      <c r="A72" s="2" t="s">
        <v>151</v>
      </c>
      <c r="B72" s="1" t="s">
        <v>152</v>
      </c>
      <c r="C72" s="14">
        <v>3774.09</v>
      </c>
      <c r="E72" s="41">
        <f t="shared" si="0"/>
        <v>3774.09</v>
      </c>
      <c r="F72" s="41">
        <f t="shared" si="1"/>
        <v>75.481800000000007</v>
      </c>
      <c r="G72" s="41">
        <f t="shared" si="2"/>
        <v>283.05675000000002</v>
      </c>
      <c r="H72" s="41">
        <f>+INGENIERIA!N72</f>
        <v>0</v>
      </c>
      <c r="I72" s="41">
        <f t="shared" si="3"/>
        <v>4132.6285500000004</v>
      </c>
      <c r="J72" s="41">
        <f t="shared" si="4"/>
        <v>661.22056800000007</v>
      </c>
      <c r="K72" s="41">
        <f t="shared" si="5"/>
        <v>4793.8491180000001</v>
      </c>
      <c r="M72" s="60" t="s">
        <v>289</v>
      </c>
      <c r="N72" s="61" t="s">
        <v>355</v>
      </c>
    </row>
    <row r="73" spans="1:14" ht="15">
      <c r="A73" s="2" t="s">
        <v>153</v>
      </c>
      <c r="B73" s="1" t="s">
        <v>154</v>
      </c>
      <c r="C73" s="14">
        <v>12696.74</v>
      </c>
      <c r="E73" s="41">
        <f t="shared" si="0"/>
        <v>12696.74</v>
      </c>
      <c r="F73" s="41">
        <f t="shared" si="1"/>
        <v>253.9348</v>
      </c>
      <c r="G73" s="41">
        <f t="shared" si="2"/>
        <v>952.25549999999998</v>
      </c>
      <c r="H73" s="41">
        <f>+INGENIERIA!N73</f>
        <v>0</v>
      </c>
      <c r="I73" s="41">
        <f t="shared" si="3"/>
        <v>13902.9303</v>
      </c>
      <c r="J73" s="41">
        <f t="shared" si="4"/>
        <v>2224.468848</v>
      </c>
      <c r="K73" s="41">
        <f t="shared" si="5"/>
        <v>16127.399148</v>
      </c>
      <c r="M73" s="60" t="s">
        <v>291</v>
      </c>
      <c r="N73" s="61" t="s">
        <v>356</v>
      </c>
    </row>
    <row r="74" spans="1:14" ht="15">
      <c r="A74" s="2" t="s">
        <v>155</v>
      </c>
      <c r="B74" s="1" t="s">
        <v>156</v>
      </c>
      <c r="C74" s="14">
        <v>292.16000000000003</v>
      </c>
      <c r="E74" s="41">
        <f t="shared" si="0"/>
        <v>292.16000000000003</v>
      </c>
      <c r="F74" s="41">
        <f t="shared" si="1"/>
        <v>5.8432000000000004</v>
      </c>
      <c r="G74" s="41">
        <f t="shared" si="2"/>
        <v>21.912000000000003</v>
      </c>
      <c r="H74" s="41">
        <f>+INGENIERIA!N74</f>
        <v>0</v>
      </c>
      <c r="I74" s="41">
        <f t="shared" si="3"/>
        <v>319.91520000000003</v>
      </c>
      <c r="J74" s="41">
        <f t="shared" si="4"/>
        <v>51.186432000000003</v>
      </c>
      <c r="K74" s="41">
        <f t="shared" si="5"/>
        <v>371.10163200000005</v>
      </c>
      <c r="M74" s="62" t="s">
        <v>291</v>
      </c>
      <c r="N74" s="62" t="s">
        <v>357</v>
      </c>
    </row>
    <row r="75" spans="1:14" s="7" customFormat="1">
      <c r="A75" s="17" t="s">
        <v>157</v>
      </c>
      <c r="C75" s="7" t="s">
        <v>158</v>
      </c>
      <c r="E75" s="39" t="s">
        <v>158</v>
      </c>
      <c r="F75" s="39" t="s">
        <v>158</v>
      </c>
      <c r="G75" s="39" t="s">
        <v>158</v>
      </c>
      <c r="H75" s="39" t="s">
        <v>158</v>
      </c>
      <c r="I75" s="39" t="s">
        <v>158</v>
      </c>
      <c r="J75" s="39" t="s">
        <v>158</v>
      </c>
      <c r="K75" s="39" t="s">
        <v>158</v>
      </c>
    </row>
    <row r="76" spans="1:14">
      <c r="C76" s="19">
        <v>233317.15</v>
      </c>
      <c r="E76" s="42">
        <f>SUM(E12:E74)</f>
        <v>233317.15</v>
      </c>
      <c r="F76" s="42">
        <f t="shared" ref="F76:K76" si="6">SUM(F12:F74)</f>
        <v>4666.3430000000017</v>
      </c>
      <c r="G76" s="42">
        <f t="shared" si="6"/>
        <v>17498.786250000001</v>
      </c>
      <c r="H76" s="42">
        <f t="shared" si="6"/>
        <v>0</v>
      </c>
      <c r="I76" s="42">
        <f t="shared" si="6"/>
        <v>255482.27924999996</v>
      </c>
      <c r="J76" s="42">
        <f t="shared" si="6"/>
        <v>40877.164679999994</v>
      </c>
      <c r="K76" s="42">
        <f t="shared" si="6"/>
        <v>296359.44392999989</v>
      </c>
    </row>
    <row r="78" spans="1:14">
      <c r="A78" s="12" t="s">
        <v>159</v>
      </c>
    </row>
    <row r="79" spans="1:14">
      <c r="A79" s="2" t="s">
        <v>160</v>
      </c>
      <c r="B79" s="1" t="s">
        <v>161</v>
      </c>
      <c r="C79" s="14">
        <v>1862.29</v>
      </c>
      <c r="E79" s="41">
        <f>+C79</f>
        <v>1862.29</v>
      </c>
      <c r="F79" s="41">
        <f>+E79*2%</f>
        <v>37.245800000000003</v>
      </c>
      <c r="G79" s="41">
        <f>+E79*7.5%</f>
        <v>139.67175</v>
      </c>
      <c r="H79" s="41">
        <f>+INGENIERIA!N79</f>
        <v>91.25</v>
      </c>
      <c r="I79" s="41">
        <f>SUM(E79:H79)</f>
        <v>2130.4575500000001</v>
      </c>
      <c r="J79" s="41">
        <f>+I79*16%</f>
        <v>340.87320800000003</v>
      </c>
      <c r="K79" s="41">
        <f>+I79+J79</f>
        <v>2471.3307580000001</v>
      </c>
    </row>
    <row r="80" spans="1:14">
      <c r="A80" s="2" t="s">
        <v>162</v>
      </c>
      <c r="B80" s="1" t="s">
        <v>163</v>
      </c>
      <c r="C80" s="14">
        <v>6174.91</v>
      </c>
      <c r="E80" s="41">
        <f t="shared" ref="E80:E123" si="7">+C80</f>
        <v>6174.91</v>
      </c>
      <c r="F80" s="41">
        <f t="shared" ref="F80:F123" si="8">+E80*2%</f>
        <v>123.4982</v>
      </c>
      <c r="G80" s="41">
        <f t="shared" ref="G80:G123" si="9">+E80*7.5%</f>
        <v>463.11824999999999</v>
      </c>
      <c r="H80" s="41">
        <f>+INGENIERIA!N80</f>
        <v>302.57</v>
      </c>
      <c r="I80" s="41">
        <f t="shared" ref="I80:I123" si="10">SUM(E80:H80)</f>
        <v>7064.0964499999991</v>
      </c>
      <c r="J80" s="41">
        <f t="shared" ref="J80:J123" si="11">+I80*16%</f>
        <v>1130.2554319999999</v>
      </c>
      <c r="K80" s="41">
        <f t="shared" ref="K80:K123" si="12">+I80+J80</f>
        <v>8194.351881999999</v>
      </c>
    </row>
    <row r="81" spans="1:11">
      <c r="A81" s="2" t="s">
        <v>164</v>
      </c>
      <c r="B81" s="1" t="s">
        <v>165</v>
      </c>
      <c r="C81" s="14">
        <v>4148.8599999999997</v>
      </c>
      <c r="E81" s="41">
        <f t="shared" si="7"/>
        <v>4148.8599999999997</v>
      </c>
      <c r="F81" s="41">
        <f t="shared" si="8"/>
        <v>82.977199999999996</v>
      </c>
      <c r="G81" s="41">
        <f t="shared" si="9"/>
        <v>311.16449999999998</v>
      </c>
      <c r="H81" s="41">
        <f>+INGENIERIA!N81</f>
        <v>203.29</v>
      </c>
      <c r="I81" s="41">
        <f t="shared" si="10"/>
        <v>4746.2916999999998</v>
      </c>
      <c r="J81" s="41">
        <f t="shared" si="11"/>
        <v>759.40667199999996</v>
      </c>
      <c r="K81" s="41">
        <f t="shared" si="12"/>
        <v>5505.6983719999998</v>
      </c>
    </row>
    <row r="82" spans="1:11">
      <c r="A82" s="2" t="s">
        <v>166</v>
      </c>
      <c r="B82" s="1" t="s">
        <v>167</v>
      </c>
      <c r="C82" s="14">
        <v>1733.97</v>
      </c>
      <c r="E82" s="41">
        <f t="shared" si="7"/>
        <v>1733.97</v>
      </c>
      <c r="F82" s="41">
        <f t="shared" si="8"/>
        <v>34.679400000000001</v>
      </c>
      <c r="G82" s="41">
        <f t="shared" si="9"/>
        <v>130.04775000000001</v>
      </c>
      <c r="H82" s="41">
        <f>+INGENIERIA!N82</f>
        <v>84.96</v>
      </c>
      <c r="I82" s="41">
        <f t="shared" si="10"/>
        <v>1983.65715</v>
      </c>
      <c r="J82" s="41">
        <f t="shared" si="11"/>
        <v>317.38514400000003</v>
      </c>
      <c r="K82" s="41">
        <f t="shared" si="12"/>
        <v>2301.0422939999999</v>
      </c>
    </row>
    <row r="83" spans="1:11">
      <c r="A83" s="2" t="s">
        <v>168</v>
      </c>
      <c r="B83" s="1" t="s">
        <v>169</v>
      </c>
      <c r="C83" s="14">
        <v>2870.02</v>
      </c>
      <c r="E83" s="41">
        <f t="shared" si="7"/>
        <v>2870.02</v>
      </c>
      <c r="F83" s="41">
        <f t="shared" si="8"/>
        <v>57.400399999999998</v>
      </c>
      <c r="G83" s="41">
        <f t="shared" si="9"/>
        <v>215.25149999999999</v>
      </c>
      <c r="H83" s="41">
        <f>+INGENIERIA!N83</f>
        <v>140.63</v>
      </c>
      <c r="I83" s="41">
        <f t="shared" si="10"/>
        <v>3283.3018999999999</v>
      </c>
      <c r="J83" s="41">
        <f t="shared" si="11"/>
        <v>525.328304</v>
      </c>
      <c r="K83" s="41">
        <f t="shared" si="12"/>
        <v>3808.630204</v>
      </c>
    </row>
    <row r="84" spans="1:11">
      <c r="A84" s="2" t="s">
        <v>170</v>
      </c>
      <c r="B84" s="1" t="s">
        <v>171</v>
      </c>
      <c r="C84" s="14">
        <v>2145.71</v>
      </c>
      <c r="E84" s="41">
        <f t="shared" si="7"/>
        <v>2145.71</v>
      </c>
      <c r="F84" s="41">
        <f t="shared" si="8"/>
        <v>42.914200000000001</v>
      </c>
      <c r="G84" s="41">
        <f t="shared" si="9"/>
        <v>160.92824999999999</v>
      </c>
      <c r="H84" s="41">
        <f>+INGENIERIA!N84</f>
        <v>0</v>
      </c>
      <c r="I84" s="41">
        <f t="shared" si="10"/>
        <v>2349.5524500000001</v>
      </c>
      <c r="J84" s="41">
        <f t="shared" si="11"/>
        <v>375.92839200000003</v>
      </c>
      <c r="K84" s="41">
        <f t="shared" si="12"/>
        <v>2725.4808419999999</v>
      </c>
    </row>
    <row r="85" spans="1:11">
      <c r="A85" s="2" t="s">
        <v>172</v>
      </c>
      <c r="B85" s="1" t="s">
        <v>173</v>
      </c>
      <c r="C85" s="14">
        <v>1016.66</v>
      </c>
      <c r="E85" s="41">
        <f t="shared" si="7"/>
        <v>1016.66</v>
      </c>
      <c r="F85" s="41">
        <f t="shared" si="8"/>
        <v>20.333200000000001</v>
      </c>
      <c r="G85" s="41">
        <f t="shared" si="9"/>
        <v>76.249499999999998</v>
      </c>
      <c r="H85" s="41">
        <f>+INGENIERIA!N85</f>
        <v>49.82</v>
      </c>
      <c r="I85" s="41">
        <f t="shared" si="10"/>
        <v>1163.0626999999997</v>
      </c>
      <c r="J85" s="41">
        <f t="shared" si="11"/>
        <v>186.09003199999995</v>
      </c>
      <c r="K85" s="41">
        <f t="shared" si="12"/>
        <v>1349.1527319999996</v>
      </c>
    </row>
    <row r="86" spans="1:11">
      <c r="A86" s="2" t="s">
        <v>174</v>
      </c>
      <c r="B86" s="1" t="s">
        <v>175</v>
      </c>
      <c r="C86" s="14">
        <v>2641.99</v>
      </c>
      <c r="E86" s="41">
        <f t="shared" si="7"/>
        <v>2641.99</v>
      </c>
      <c r="F86" s="41">
        <f t="shared" si="8"/>
        <v>52.839799999999997</v>
      </c>
      <c r="G86" s="41">
        <f t="shared" si="9"/>
        <v>198.14924999999997</v>
      </c>
      <c r="H86" s="41">
        <f>+INGENIERIA!N86</f>
        <v>129.46</v>
      </c>
      <c r="I86" s="41">
        <f t="shared" si="10"/>
        <v>3022.43905</v>
      </c>
      <c r="J86" s="41">
        <f t="shared" si="11"/>
        <v>483.59024799999997</v>
      </c>
      <c r="K86" s="41">
        <f t="shared" si="12"/>
        <v>3506.0292979999999</v>
      </c>
    </row>
    <row r="87" spans="1:11">
      <c r="A87" s="2" t="s">
        <v>176</v>
      </c>
      <c r="B87" s="1" t="s">
        <v>177</v>
      </c>
      <c r="C87" s="14">
        <v>5222.5</v>
      </c>
      <c r="E87" s="41">
        <f t="shared" si="7"/>
        <v>5222.5</v>
      </c>
      <c r="F87" s="41">
        <f t="shared" si="8"/>
        <v>104.45</v>
      </c>
      <c r="G87" s="41">
        <f t="shared" si="9"/>
        <v>391.6875</v>
      </c>
      <c r="H87" s="41">
        <f>+INGENIERIA!N87</f>
        <v>255.9</v>
      </c>
      <c r="I87" s="41">
        <f t="shared" si="10"/>
        <v>5974.5374999999995</v>
      </c>
      <c r="J87" s="41">
        <f t="shared" si="11"/>
        <v>955.92599999999993</v>
      </c>
      <c r="K87" s="41">
        <f t="shared" si="12"/>
        <v>6930.4634999999998</v>
      </c>
    </row>
    <row r="88" spans="1:11">
      <c r="A88" s="2" t="s">
        <v>178</v>
      </c>
      <c r="B88" s="1" t="s">
        <v>179</v>
      </c>
      <c r="C88" s="14">
        <v>2378.69</v>
      </c>
      <c r="E88" s="41">
        <f t="shared" si="7"/>
        <v>2378.69</v>
      </c>
      <c r="F88" s="41">
        <f t="shared" si="8"/>
        <v>47.573799999999999</v>
      </c>
      <c r="G88" s="41">
        <f t="shared" si="9"/>
        <v>178.40174999999999</v>
      </c>
      <c r="H88" s="41">
        <f>+INGENIERIA!N88</f>
        <v>116.56</v>
      </c>
      <c r="I88" s="41">
        <f t="shared" si="10"/>
        <v>2721.2255500000001</v>
      </c>
      <c r="J88" s="41">
        <f t="shared" si="11"/>
        <v>435.39608800000002</v>
      </c>
      <c r="K88" s="41">
        <f t="shared" si="12"/>
        <v>3156.6216380000001</v>
      </c>
    </row>
    <row r="89" spans="1:11">
      <c r="A89" s="2" t="s">
        <v>180</v>
      </c>
      <c r="B89" s="1" t="s">
        <v>181</v>
      </c>
      <c r="C89" s="14">
        <v>1028.47</v>
      </c>
      <c r="E89" s="41">
        <f t="shared" si="7"/>
        <v>1028.47</v>
      </c>
      <c r="F89" s="41">
        <f t="shared" si="8"/>
        <v>20.569400000000002</v>
      </c>
      <c r="G89" s="41">
        <f t="shared" si="9"/>
        <v>77.135249999999999</v>
      </c>
      <c r="H89" s="41">
        <f>+INGENIERIA!N89</f>
        <v>50.4</v>
      </c>
      <c r="I89" s="41">
        <f t="shared" si="10"/>
        <v>1176.5746500000002</v>
      </c>
      <c r="J89" s="41">
        <f t="shared" si="11"/>
        <v>188.25194400000004</v>
      </c>
      <c r="K89" s="41">
        <f t="shared" si="12"/>
        <v>1364.8265940000003</v>
      </c>
    </row>
    <row r="90" spans="1:11">
      <c r="A90" s="2" t="s">
        <v>182</v>
      </c>
      <c r="B90" s="1" t="s">
        <v>183</v>
      </c>
      <c r="C90" s="14">
        <v>1245.5999999999999</v>
      </c>
      <c r="E90" s="41">
        <f t="shared" si="7"/>
        <v>1245.5999999999999</v>
      </c>
      <c r="F90" s="41">
        <f t="shared" si="8"/>
        <v>24.911999999999999</v>
      </c>
      <c r="G90" s="41">
        <f t="shared" si="9"/>
        <v>93.419999999999987</v>
      </c>
      <c r="H90" s="41">
        <f>+INGENIERIA!N90</f>
        <v>61.03</v>
      </c>
      <c r="I90" s="41">
        <f t="shared" si="10"/>
        <v>1424.962</v>
      </c>
      <c r="J90" s="41">
        <f t="shared" si="11"/>
        <v>227.99392</v>
      </c>
      <c r="K90" s="41">
        <f t="shared" si="12"/>
        <v>1652.9559199999999</v>
      </c>
    </row>
    <row r="91" spans="1:11">
      <c r="A91" s="2" t="s">
        <v>184</v>
      </c>
      <c r="B91" s="1" t="s">
        <v>185</v>
      </c>
      <c r="C91" s="14">
        <v>3886.82</v>
      </c>
      <c r="E91" s="41">
        <f t="shared" si="7"/>
        <v>3886.82</v>
      </c>
      <c r="F91" s="41">
        <f t="shared" si="8"/>
        <v>77.736400000000003</v>
      </c>
      <c r="G91" s="41">
        <f t="shared" si="9"/>
        <v>291.51150000000001</v>
      </c>
      <c r="H91" s="41">
        <f>+INGENIERIA!N91</f>
        <v>0</v>
      </c>
      <c r="I91" s="41">
        <f t="shared" si="10"/>
        <v>4256.0679</v>
      </c>
      <c r="J91" s="41">
        <f t="shared" si="11"/>
        <v>680.97086400000001</v>
      </c>
      <c r="K91" s="41">
        <f t="shared" si="12"/>
        <v>4937.0387639999999</v>
      </c>
    </row>
    <row r="92" spans="1:11">
      <c r="A92" s="2" t="s">
        <v>186</v>
      </c>
      <c r="B92" s="1" t="s">
        <v>187</v>
      </c>
      <c r="C92" s="14">
        <v>3723.21</v>
      </c>
      <c r="E92" s="41">
        <f t="shared" si="7"/>
        <v>3723.21</v>
      </c>
      <c r="F92" s="41">
        <f t="shared" si="8"/>
        <v>74.464200000000005</v>
      </c>
      <c r="G92" s="41">
        <f t="shared" si="9"/>
        <v>279.24074999999999</v>
      </c>
      <c r="H92" s="41">
        <f>+INGENIERIA!N92</f>
        <v>0</v>
      </c>
      <c r="I92" s="41">
        <f t="shared" si="10"/>
        <v>4076.9149499999999</v>
      </c>
      <c r="J92" s="41">
        <f t="shared" si="11"/>
        <v>652.30639199999996</v>
      </c>
      <c r="K92" s="41">
        <f t="shared" si="12"/>
        <v>4729.2213419999998</v>
      </c>
    </row>
    <row r="93" spans="1:11">
      <c r="A93" s="2" t="s">
        <v>188</v>
      </c>
      <c r="B93" s="1" t="s">
        <v>189</v>
      </c>
      <c r="C93" s="14">
        <v>2002.25</v>
      </c>
      <c r="E93" s="41">
        <f t="shared" si="7"/>
        <v>2002.25</v>
      </c>
      <c r="F93" s="41">
        <f t="shared" si="8"/>
        <v>40.045000000000002</v>
      </c>
      <c r="G93" s="41">
        <f t="shared" si="9"/>
        <v>150.16874999999999</v>
      </c>
      <c r="H93" s="41">
        <f>+INGENIERIA!N93</f>
        <v>0</v>
      </c>
      <c r="I93" s="41">
        <f t="shared" si="10"/>
        <v>2192.4637499999999</v>
      </c>
      <c r="J93" s="41">
        <f t="shared" si="11"/>
        <v>350.79419999999999</v>
      </c>
      <c r="K93" s="41">
        <f t="shared" si="12"/>
        <v>2543.2579499999997</v>
      </c>
    </row>
    <row r="94" spans="1:11">
      <c r="A94" s="2" t="s">
        <v>190</v>
      </c>
      <c r="B94" s="1" t="s">
        <v>191</v>
      </c>
      <c r="C94" s="14">
        <v>2038.28</v>
      </c>
      <c r="E94" s="41">
        <f t="shared" si="7"/>
        <v>2038.28</v>
      </c>
      <c r="F94" s="41">
        <f t="shared" si="8"/>
        <v>40.765599999999999</v>
      </c>
      <c r="G94" s="41">
        <f t="shared" si="9"/>
        <v>152.87099999999998</v>
      </c>
      <c r="H94" s="41">
        <f>+INGENIERIA!N94</f>
        <v>0</v>
      </c>
      <c r="I94" s="41">
        <f t="shared" si="10"/>
        <v>2231.9166</v>
      </c>
      <c r="J94" s="41">
        <f t="shared" si="11"/>
        <v>357.10665599999999</v>
      </c>
      <c r="K94" s="41">
        <f t="shared" si="12"/>
        <v>2589.0232559999999</v>
      </c>
    </row>
    <row r="95" spans="1:11">
      <c r="A95" s="2" t="s">
        <v>192</v>
      </c>
      <c r="B95" s="1" t="s">
        <v>193</v>
      </c>
      <c r="C95" s="14">
        <v>2081.17</v>
      </c>
      <c r="E95" s="41">
        <f t="shared" si="7"/>
        <v>2081.17</v>
      </c>
      <c r="F95" s="41">
        <f t="shared" si="8"/>
        <v>41.623400000000004</v>
      </c>
      <c r="G95" s="41">
        <f t="shared" si="9"/>
        <v>156.08775</v>
      </c>
      <c r="H95" s="41">
        <f>+INGENIERIA!N95</f>
        <v>101.98</v>
      </c>
      <c r="I95" s="41">
        <f t="shared" si="10"/>
        <v>2380.8611500000002</v>
      </c>
      <c r="J95" s="41">
        <f t="shared" si="11"/>
        <v>380.93778400000002</v>
      </c>
      <c r="K95" s="41">
        <f t="shared" si="12"/>
        <v>2761.7989340000004</v>
      </c>
    </row>
    <row r="96" spans="1:11">
      <c r="A96" s="2" t="s">
        <v>194</v>
      </c>
      <c r="B96" s="1" t="s">
        <v>195</v>
      </c>
      <c r="C96" s="14">
        <v>4085.98</v>
      </c>
      <c r="E96" s="41">
        <f t="shared" si="7"/>
        <v>4085.98</v>
      </c>
      <c r="F96" s="41">
        <f t="shared" si="8"/>
        <v>81.7196</v>
      </c>
      <c r="G96" s="41">
        <f t="shared" si="9"/>
        <v>306.44849999999997</v>
      </c>
      <c r="H96" s="41">
        <f>+INGENIERIA!N96</f>
        <v>200.21</v>
      </c>
      <c r="I96" s="41">
        <f t="shared" si="10"/>
        <v>4674.3581000000004</v>
      </c>
      <c r="J96" s="41">
        <f t="shared" si="11"/>
        <v>747.8972960000001</v>
      </c>
      <c r="K96" s="41">
        <f t="shared" si="12"/>
        <v>5422.2553960000005</v>
      </c>
    </row>
    <row r="97" spans="1:11">
      <c r="A97" s="2" t="s">
        <v>196</v>
      </c>
      <c r="B97" s="1" t="s">
        <v>197</v>
      </c>
      <c r="C97" s="14">
        <v>4436.7</v>
      </c>
      <c r="E97" s="41">
        <f t="shared" si="7"/>
        <v>4436.7</v>
      </c>
      <c r="F97" s="41">
        <f t="shared" si="8"/>
        <v>88.733999999999995</v>
      </c>
      <c r="G97" s="41">
        <f t="shared" si="9"/>
        <v>332.7525</v>
      </c>
      <c r="H97" s="41">
        <f>+INGENIERIA!N97</f>
        <v>0</v>
      </c>
      <c r="I97" s="41">
        <f t="shared" si="10"/>
        <v>4858.1864999999998</v>
      </c>
      <c r="J97" s="41">
        <f t="shared" si="11"/>
        <v>777.30984000000001</v>
      </c>
      <c r="K97" s="41">
        <f t="shared" si="12"/>
        <v>5635.4963399999997</v>
      </c>
    </row>
    <row r="98" spans="1:11">
      <c r="A98" s="2" t="s">
        <v>198</v>
      </c>
      <c r="B98" s="1" t="s">
        <v>199</v>
      </c>
      <c r="C98" s="14">
        <v>1819.24</v>
      </c>
      <c r="E98" s="41">
        <f t="shared" si="7"/>
        <v>1819.24</v>
      </c>
      <c r="F98" s="41">
        <f t="shared" si="8"/>
        <v>36.384799999999998</v>
      </c>
      <c r="G98" s="41">
        <f t="shared" si="9"/>
        <v>136.44299999999998</v>
      </c>
      <c r="H98" s="41">
        <f>+INGENIERIA!N98</f>
        <v>89.14</v>
      </c>
      <c r="I98" s="41">
        <f t="shared" si="10"/>
        <v>2081.2078000000001</v>
      </c>
      <c r="J98" s="41">
        <f t="shared" si="11"/>
        <v>332.99324800000005</v>
      </c>
      <c r="K98" s="41">
        <f t="shared" si="12"/>
        <v>2414.2010480000004</v>
      </c>
    </row>
    <row r="99" spans="1:11">
      <c r="A99" s="2" t="s">
        <v>200</v>
      </c>
      <c r="B99" s="1" t="s">
        <v>201</v>
      </c>
      <c r="C99" s="14">
        <v>4157.26</v>
      </c>
      <c r="E99" s="41">
        <f t="shared" si="7"/>
        <v>4157.26</v>
      </c>
      <c r="F99" s="41">
        <f t="shared" si="8"/>
        <v>83.145200000000003</v>
      </c>
      <c r="G99" s="41">
        <f t="shared" si="9"/>
        <v>311.79450000000003</v>
      </c>
      <c r="H99" s="41">
        <f>+INGENIERIA!N99</f>
        <v>0</v>
      </c>
      <c r="I99" s="41">
        <f t="shared" si="10"/>
        <v>4552.1997000000001</v>
      </c>
      <c r="J99" s="41">
        <f t="shared" si="11"/>
        <v>728.35195199999998</v>
      </c>
      <c r="K99" s="41">
        <f t="shared" si="12"/>
        <v>5280.5516520000001</v>
      </c>
    </row>
    <row r="100" spans="1:11">
      <c r="A100" s="2" t="s">
        <v>202</v>
      </c>
      <c r="B100" s="1" t="s">
        <v>203</v>
      </c>
      <c r="C100" s="14">
        <v>641.29999999999995</v>
      </c>
      <c r="E100" s="41">
        <f t="shared" si="7"/>
        <v>641.29999999999995</v>
      </c>
      <c r="F100" s="41">
        <f t="shared" si="8"/>
        <v>12.825999999999999</v>
      </c>
      <c r="G100" s="41">
        <f t="shared" si="9"/>
        <v>48.097499999999997</v>
      </c>
      <c r="H100" s="41">
        <f>+INGENIERIA!N100</f>
        <v>31.42</v>
      </c>
      <c r="I100" s="41">
        <f t="shared" si="10"/>
        <v>733.6434999999999</v>
      </c>
      <c r="J100" s="41">
        <f t="shared" si="11"/>
        <v>117.38295999999998</v>
      </c>
      <c r="K100" s="41">
        <f t="shared" si="12"/>
        <v>851.02645999999993</v>
      </c>
    </row>
    <row r="101" spans="1:11">
      <c r="A101" s="2" t="s">
        <v>204</v>
      </c>
      <c r="B101" s="1" t="s">
        <v>205</v>
      </c>
      <c r="C101" s="14">
        <v>641.13</v>
      </c>
      <c r="E101" s="41">
        <f t="shared" si="7"/>
        <v>641.13</v>
      </c>
      <c r="F101" s="41">
        <f t="shared" si="8"/>
        <v>12.8226</v>
      </c>
      <c r="G101" s="41">
        <f t="shared" si="9"/>
        <v>48.08475</v>
      </c>
      <c r="H101" s="41">
        <f>+INGENIERIA!N101</f>
        <v>0</v>
      </c>
      <c r="I101" s="41">
        <f t="shared" si="10"/>
        <v>702.03734999999995</v>
      </c>
      <c r="J101" s="41">
        <f t="shared" si="11"/>
        <v>112.325976</v>
      </c>
      <c r="K101" s="41">
        <f t="shared" si="12"/>
        <v>814.36332599999992</v>
      </c>
    </row>
    <row r="102" spans="1:11">
      <c r="A102" s="2" t="s">
        <v>206</v>
      </c>
      <c r="B102" s="1" t="s">
        <v>207</v>
      </c>
      <c r="C102" s="14">
        <v>2670.21</v>
      </c>
      <c r="E102" s="41">
        <f t="shared" si="7"/>
        <v>2670.21</v>
      </c>
      <c r="F102" s="41">
        <f t="shared" si="8"/>
        <v>53.404200000000003</v>
      </c>
      <c r="G102" s="41">
        <f t="shared" si="9"/>
        <v>200.26575</v>
      </c>
      <c r="H102" s="41">
        <f>+INGENIERIA!N102</f>
        <v>0</v>
      </c>
      <c r="I102" s="41">
        <f t="shared" si="10"/>
        <v>2923.87995</v>
      </c>
      <c r="J102" s="41">
        <f t="shared" si="11"/>
        <v>467.82079199999998</v>
      </c>
      <c r="K102" s="41">
        <f t="shared" si="12"/>
        <v>3391.700742</v>
      </c>
    </row>
    <row r="103" spans="1:11">
      <c r="A103" s="2" t="s">
        <v>208</v>
      </c>
      <c r="B103" s="1" t="s">
        <v>209</v>
      </c>
      <c r="C103" s="14">
        <v>1816.73</v>
      </c>
      <c r="E103" s="41">
        <f t="shared" si="7"/>
        <v>1816.73</v>
      </c>
      <c r="F103" s="41">
        <f t="shared" si="8"/>
        <v>36.334600000000002</v>
      </c>
      <c r="G103" s="41">
        <f t="shared" si="9"/>
        <v>136.25475</v>
      </c>
      <c r="H103" s="41">
        <f>+INGENIERIA!N103</f>
        <v>0</v>
      </c>
      <c r="I103" s="41">
        <f t="shared" si="10"/>
        <v>1989.31935</v>
      </c>
      <c r="J103" s="41">
        <f t="shared" si="11"/>
        <v>318.29109599999998</v>
      </c>
      <c r="K103" s="41">
        <f t="shared" si="12"/>
        <v>2307.6104460000001</v>
      </c>
    </row>
    <row r="104" spans="1:11">
      <c r="A104" s="2" t="s">
        <v>210</v>
      </c>
      <c r="B104" s="1" t="s">
        <v>211</v>
      </c>
      <c r="C104" s="14">
        <v>4943.0200000000004</v>
      </c>
      <c r="E104" s="41">
        <f t="shared" si="7"/>
        <v>4943.0200000000004</v>
      </c>
      <c r="F104" s="41">
        <f t="shared" si="8"/>
        <v>98.860400000000013</v>
      </c>
      <c r="G104" s="41">
        <f t="shared" si="9"/>
        <v>370.72650000000004</v>
      </c>
      <c r="H104" s="41">
        <f>+INGENIERIA!N104</f>
        <v>0</v>
      </c>
      <c r="I104" s="41">
        <f t="shared" si="10"/>
        <v>5412.6068999999998</v>
      </c>
      <c r="J104" s="41">
        <f t="shared" si="11"/>
        <v>866.01710400000002</v>
      </c>
      <c r="K104" s="41">
        <f t="shared" si="12"/>
        <v>6278.6240039999993</v>
      </c>
    </row>
    <row r="105" spans="1:11">
      <c r="A105" s="2" t="s">
        <v>212</v>
      </c>
      <c r="B105" s="1" t="s">
        <v>213</v>
      </c>
      <c r="C105" s="14">
        <v>1810.24</v>
      </c>
      <c r="E105" s="41">
        <f t="shared" si="7"/>
        <v>1810.24</v>
      </c>
      <c r="F105" s="41">
        <f t="shared" si="8"/>
        <v>36.204799999999999</v>
      </c>
      <c r="G105" s="41">
        <f t="shared" si="9"/>
        <v>135.768</v>
      </c>
      <c r="H105" s="41">
        <f>+INGENIERIA!N105</f>
        <v>88.7</v>
      </c>
      <c r="I105" s="41">
        <f t="shared" si="10"/>
        <v>2070.9128000000001</v>
      </c>
      <c r="J105" s="41">
        <f t="shared" si="11"/>
        <v>331.346048</v>
      </c>
      <c r="K105" s="41">
        <f t="shared" si="12"/>
        <v>2402.2588479999999</v>
      </c>
    </row>
    <row r="106" spans="1:11">
      <c r="A106" s="2" t="s">
        <v>214</v>
      </c>
      <c r="B106" s="1" t="s">
        <v>215</v>
      </c>
      <c r="C106" s="14">
        <v>3104.21</v>
      </c>
      <c r="E106" s="41">
        <f t="shared" si="7"/>
        <v>3104.21</v>
      </c>
      <c r="F106" s="41">
        <f t="shared" si="8"/>
        <v>62.084200000000003</v>
      </c>
      <c r="G106" s="41">
        <f t="shared" si="9"/>
        <v>232.81574999999998</v>
      </c>
      <c r="H106" s="41">
        <f>+INGENIERIA!N106</f>
        <v>152.11000000000001</v>
      </c>
      <c r="I106" s="41">
        <f t="shared" si="10"/>
        <v>3551.2199500000002</v>
      </c>
      <c r="J106" s="41">
        <f t="shared" si="11"/>
        <v>568.19519200000002</v>
      </c>
      <c r="K106" s="41">
        <f t="shared" si="12"/>
        <v>4119.4151419999998</v>
      </c>
    </row>
    <row r="107" spans="1:11">
      <c r="A107" s="2" t="s">
        <v>216</v>
      </c>
      <c r="B107" s="1" t="s">
        <v>217</v>
      </c>
      <c r="C107" s="14">
        <v>5430.85</v>
      </c>
      <c r="E107" s="41">
        <f t="shared" si="7"/>
        <v>5430.85</v>
      </c>
      <c r="F107" s="41">
        <f t="shared" si="8"/>
        <v>108.617</v>
      </c>
      <c r="G107" s="41">
        <f t="shared" si="9"/>
        <v>407.31375000000003</v>
      </c>
      <c r="H107" s="41">
        <f>+INGENIERIA!N107</f>
        <v>0</v>
      </c>
      <c r="I107" s="41">
        <f t="shared" si="10"/>
        <v>5946.7807500000008</v>
      </c>
      <c r="J107" s="41">
        <f t="shared" si="11"/>
        <v>951.4849200000001</v>
      </c>
      <c r="K107" s="41">
        <f t="shared" si="12"/>
        <v>6898.2656700000007</v>
      </c>
    </row>
    <row r="108" spans="1:11">
      <c r="A108" s="2" t="s">
        <v>218</v>
      </c>
      <c r="B108" s="1" t="s">
        <v>219</v>
      </c>
      <c r="C108" s="14">
        <v>3571.53</v>
      </c>
      <c r="E108" s="41">
        <f t="shared" si="7"/>
        <v>3571.53</v>
      </c>
      <c r="F108" s="41">
        <f t="shared" si="8"/>
        <v>71.430600000000013</v>
      </c>
      <c r="G108" s="41">
        <f t="shared" si="9"/>
        <v>267.86475000000002</v>
      </c>
      <c r="H108" s="41">
        <f>+INGENIERIA!N108</f>
        <v>0</v>
      </c>
      <c r="I108" s="41">
        <f t="shared" si="10"/>
        <v>3910.8253500000005</v>
      </c>
      <c r="J108" s="41">
        <f t="shared" si="11"/>
        <v>625.73205600000006</v>
      </c>
      <c r="K108" s="41">
        <f t="shared" si="12"/>
        <v>4536.5574060000008</v>
      </c>
    </row>
    <row r="109" spans="1:11">
      <c r="A109" s="2" t="s">
        <v>220</v>
      </c>
      <c r="B109" s="1" t="s">
        <v>221</v>
      </c>
      <c r="C109" s="14">
        <v>2393.87</v>
      </c>
      <c r="E109" s="41">
        <f t="shared" si="7"/>
        <v>2393.87</v>
      </c>
      <c r="F109" s="41">
        <f t="shared" si="8"/>
        <v>47.877400000000002</v>
      </c>
      <c r="G109" s="41">
        <f t="shared" si="9"/>
        <v>179.54024999999999</v>
      </c>
      <c r="H109" s="41">
        <f>+INGENIERIA!N109</f>
        <v>0</v>
      </c>
      <c r="I109" s="41">
        <f t="shared" si="10"/>
        <v>2621.2876499999998</v>
      </c>
      <c r="J109" s="41">
        <f t="shared" si="11"/>
        <v>419.40602399999995</v>
      </c>
      <c r="K109" s="41">
        <f t="shared" si="12"/>
        <v>3040.6936739999996</v>
      </c>
    </row>
    <row r="110" spans="1:11">
      <c r="A110" s="2" t="s">
        <v>222</v>
      </c>
      <c r="B110" s="1" t="s">
        <v>223</v>
      </c>
      <c r="C110" s="14">
        <v>5999.87</v>
      </c>
      <c r="E110" s="41">
        <f t="shared" si="7"/>
        <v>5999.87</v>
      </c>
      <c r="F110" s="41">
        <f t="shared" si="8"/>
        <v>119.9974</v>
      </c>
      <c r="G110" s="41">
        <f t="shared" si="9"/>
        <v>449.99025</v>
      </c>
      <c r="H110" s="41">
        <f>+INGENIERIA!N110</f>
        <v>0</v>
      </c>
      <c r="I110" s="41">
        <f t="shared" si="10"/>
        <v>6569.8576499999999</v>
      </c>
      <c r="J110" s="41">
        <f t="shared" si="11"/>
        <v>1051.177224</v>
      </c>
      <c r="K110" s="41">
        <f t="shared" si="12"/>
        <v>7621.0348739999999</v>
      </c>
    </row>
    <row r="111" spans="1:11">
      <c r="A111" s="2" t="s">
        <v>224</v>
      </c>
      <c r="B111" s="1" t="s">
        <v>225</v>
      </c>
      <c r="C111" s="14">
        <v>5734.47</v>
      </c>
      <c r="E111" s="41">
        <f t="shared" si="7"/>
        <v>5734.47</v>
      </c>
      <c r="F111" s="41">
        <f t="shared" si="8"/>
        <v>114.68940000000001</v>
      </c>
      <c r="G111" s="41">
        <f t="shared" si="9"/>
        <v>430.08525000000003</v>
      </c>
      <c r="H111" s="41">
        <f>+INGENIERIA!N111</f>
        <v>280.99</v>
      </c>
      <c r="I111" s="41">
        <f t="shared" si="10"/>
        <v>6560.2346500000003</v>
      </c>
      <c r="J111" s="41">
        <f t="shared" si="11"/>
        <v>1049.6375440000002</v>
      </c>
      <c r="K111" s="41">
        <f t="shared" si="12"/>
        <v>7609.8721940000005</v>
      </c>
    </row>
    <row r="112" spans="1:11">
      <c r="A112" s="2" t="s">
        <v>226</v>
      </c>
      <c r="B112" s="1" t="s">
        <v>227</v>
      </c>
      <c r="C112" s="14">
        <v>1061.44</v>
      </c>
      <c r="E112" s="41">
        <f t="shared" si="7"/>
        <v>1061.44</v>
      </c>
      <c r="F112" s="41">
        <f t="shared" si="8"/>
        <v>21.228800000000003</v>
      </c>
      <c r="G112" s="41">
        <f t="shared" si="9"/>
        <v>79.608000000000004</v>
      </c>
      <c r="H112" s="41">
        <f>+INGENIERIA!N112</f>
        <v>0</v>
      </c>
      <c r="I112" s="41">
        <f t="shared" si="10"/>
        <v>1162.2768000000001</v>
      </c>
      <c r="J112" s="41">
        <f t="shared" si="11"/>
        <v>185.96428800000001</v>
      </c>
      <c r="K112" s="41">
        <f t="shared" si="12"/>
        <v>1348.2410880000002</v>
      </c>
    </row>
    <row r="113" spans="1:11">
      <c r="A113" s="2" t="s">
        <v>228</v>
      </c>
      <c r="B113" s="1" t="s">
        <v>229</v>
      </c>
      <c r="C113" s="14">
        <v>1850.28</v>
      </c>
      <c r="E113" s="41">
        <f t="shared" si="7"/>
        <v>1850.28</v>
      </c>
      <c r="F113" s="41">
        <f t="shared" si="8"/>
        <v>37.005600000000001</v>
      </c>
      <c r="G113" s="41">
        <f t="shared" si="9"/>
        <v>138.77099999999999</v>
      </c>
      <c r="H113" s="41">
        <f>+INGENIERIA!N113</f>
        <v>90.66</v>
      </c>
      <c r="I113" s="41">
        <f t="shared" si="10"/>
        <v>2116.7165999999997</v>
      </c>
      <c r="J113" s="41">
        <f t="shared" si="11"/>
        <v>338.67465599999997</v>
      </c>
      <c r="K113" s="41">
        <f t="shared" si="12"/>
        <v>2455.3912559999999</v>
      </c>
    </row>
    <row r="114" spans="1:11">
      <c r="A114" s="2" t="s">
        <v>230</v>
      </c>
      <c r="B114" s="1" t="s">
        <v>231</v>
      </c>
      <c r="C114" s="14">
        <v>2933.02</v>
      </c>
      <c r="E114" s="41">
        <f t="shared" si="7"/>
        <v>2933.02</v>
      </c>
      <c r="F114" s="41">
        <f t="shared" si="8"/>
        <v>58.660400000000003</v>
      </c>
      <c r="G114" s="41">
        <f t="shared" si="9"/>
        <v>219.97649999999999</v>
      </c>
      <c r="H114" s="41">
        <f>+INGENIERIA!N114</f>
        <v>143.72</v>
      </c>
      <c r="I114" s="41">
        <f t="shared" si="10"/>
        <v>3355.3768999999998</v>
      </c>
      <c r="J114" s="41">
        <f t="shared" si="11"/>
        <v>536.86030399999993</v>
      </c>
      <c r="K114" s="41">
        <f t="shared" si="12"/>
        <v>3892.2372039999996</v>
      </c>
    </row>
    <row r="115" spans="1:11">
      <c r="A115" s="2" t="s">
        <v>232</v>
      </c>
      <c r="B115" s="1" t="s">
        <v>233</v>
      </c>
      <c r="C115" s="14">
        <v>4103.8599999999997</v>
      </c>
      <c r="E115" s="41">
        <f t="shared" si="7"/>
        <v>4103.8599999999997</v>
      </c>
      <c r="F115" s="41">
        <f t="shared" si="8"/>
        <v>82.077199999999991</v>
      </c>
      <c r="G115" s="41">
        <f t="shared" si="9"/>
        <v>307.78949999999998</v>
      </c>
      <c r="H115" s="41">
        <f>+INGENIERIA!N115</f>
        <v>201.09</v>
      </c>
      <c r="I115" s="41">
        <f t="shared" si="10"/>
        <v>4694.8166999999994</v>
      </c>
      <c r="J115" s="41">
        <f t="shared" si="11"/>
        <v>751.17067199999997</v>
      </c>
      <c r="K115" s="41">
        <f t="shared" si="12"/>
        <v>5445.9873719999996</v>
      </c>
    </row>
    <row r="116" spans="1:11">
      <c r="A116" s="2" t="s">
        <v>234</v>
      </c>
      <c r="B116" s="1" t="s">
        <v>235</v>
      </c>
      <c r="C116" s="14">
        <v>3870.53</v>
      </c>
      <c r="E116" s="41">
        <f t="shared" si="7"/>
        <v>3870.53</v>
      </c>
      <c r="F116" s="41">
        <f t="shared" si="8"/>
        <v>77.410600000000002</v>
      </c>
      <c r="G116" s="41">
        <f t="shared" si="9"/>
        <v>290.28975000000003</v>
      </c>
      <c r="H116" s="41">
        <f>+INGENIERIA!N116</f>
        <v>0</v>
      </c>
      <c r="I116" s="41">
        <f t="shared" si="10"/>
        <v>4238.2303500000007</v>
      </c>
      <c r="J116" s="41">
        <f t="shared" si="11"/>
        <v>678.1168560000001</v>
      </c>
      <c r="K116" s="41">
        <f t="shared" si="12"/>
        <v>4916.3472060000004</v>
      </c>
    </row>
    <row r="117" spans="1:11">
      <c r="A117" s="2" t="s">
        <v>236</v>
      </c>
      <c r="B117" s="1" t="s">
        <v>237</v>
      </c>
      <c r="C117" s="14">
        <v>4502.18</v>
      </c>
      <c r="E117" s="41">
        <f t="shared" si="7"/>
        <v>4502.18</v>
      </c>
      <c r="F117" s="41">
        <f t="shared" si="8"/>
        <v>90.043600000000012</v>
      </c>
      <c r="G117" s="41">
        <f t="shared" si="9"/>
        <v>337.6635</v>
      </c>
      <c r="H117" s="41">
        <f>+INGENIERIA!N117</f>
        <v>0</v>
      </c>
      <c r="I117" s="41">
        <f t="shared" si="10"/>
        <v>4929.8870999999999</v>
      </c>
      <c r="J117" s="41">
        <f t="shared" si="11"/>
        <v>788.78193599999997</v>
      </c>
      <c r="K117" s="41">
        <f t="shared" si="12"/>
        <v>5718.6690360000002</v>
      </c>
    </row>
    <row r="118" spans="1:11">
      <c r="A118" s="2" t="s">
        <v>238</v>
      </c>
      <c r="B118" s="1" t="s">
        <v>239</v>
      </c>
      <c r="C118" s="14">
        <v>857.15</v>
      </c>
      <c r="E118" s="41">
        <f t="shared" si="7"/>
        <v>857.15</v>
      </c>
      <c r="F118" s="41">
        <f t="shared" si="8"/>
        <v>17.143000000000001</v>
      </c>
      <c r="G118" s="41">
        <f t="shared" si="9"/>
        <v>64.286249999999995</v>
      </c>
      <c r="H118" s="41">
        <f>+INGENIERIA!N118</f>
        <v>0</v>
      </c>
      <c r="I118" s="41">
        <f t="shared" si="10"/>
        <v>938.57925</v>
      </c>
      <c r="J118" s="41">
        <f t="shared" si="11"/>
        <v>150.17268000000001</v>
      </c>
      <c r="K118" s="41">
        <f t="shared" si="12"/>
        <v>1088.7519299999999</v>
      </c>
    </row>
    <row r="119" spans="1:11">
      <c r="A119" s="2" t="s">
        <v>240</v>
      </c>
      <c r="B119" s="1" t="s">
        <v>241</v>
      </c>
      <c r="C119" s="14">
        <v>1677.62</v>
      </c>
      <c r="E119" s="41">
        <f t="shared" si="7"/>
        <v>1677.62</v>
      </c>
      <c r="F119" s="41">
        <f t="shared" si="8"/>
        <v>33.552399999999999</v>
      </c>
      <c r="G119" s="41">
        <f t="shared" si="9"/>
        <v>125.82149999999999</v>
      </c>
      <c r="H119" s="41">
        <f>+INGENIERIA!N119</f>
        <v>82.2</v>
      </c>
      <c r="I119" s="41">
        <f t="shared" si="10"/>
        <v>1919.1939</v>
      </c>
      <c r="J119" s="41">
        <f t="shared" si="11"/>
        <v>307.07102400000002</v>
      </c>
      <c r="K119" s="41">
        <f t="shared" si="12"/>
        <v>2226.2649240000001</v>
      </c>
    </row>
    <row r="120" spans="1:11">
      <c r="A120" s="2" t="s">
        <v>242</v>
      </c>
      <c r="B120" s="1" t="s">
        <v>243</v>
      </c>
      <c r="C120" s="14">
        <v>4307.45</v>
      </c>
      <c r="E120" s="41">
        <f t="shared" si="7"/>
        <v>4307.45</v>
      </c>
      <c r="F120" s="41">
        <f t="shared" si="8"/>
        <v>86.149000000000001</v>
      </c>
      <c r="G120" s="41">
        <f t="shared" si="9"/>
        <v>323.05874999999997</v>
      </c>
      <c r="H120" s="41">
        <f>+INGENIERIA!N120</f>
        <v>211.07</v>
      </c>
      <c r="I120" s="41">
        <f t="shared" si="10"/>
        <v>4927.72775</v>
      </c>
      <c r="J120" s="41">
        <f t="shared" si="11"/>
        <v>788.43644000000006</v>
      </c>
      <c r="K120" s="41">
        <f t="shared" si="12"/>
        <v>5716.1641900000004</v>
      </c>
    </row>
    <row r="121" spans="1:11">
      <c r="A121" s="2" t="s">
        <v>244</v>
      </c>
      <c r="B121" s="1" t="s">
        <v>245</v>
      </c>
      <c r="C121" s="14">
        <v>718.7</v>
      </c>
      <c r="E121" s="41">
        <f t="shared" si="7"/>
        <v>718.7</v>
      </c>
      <c r="F121" s="41">
        <f t="shared" si="8"/>
        <v>14.374000000000001</v>
      </c>
      <c r="G121" s="41">
        <f t="shared" si="9"/>
        <v>53.902500000000003</v>
      </c>
      <c r="H121" s="41">
        <f>+INGENIERIA!N121</f>
        <v>35.22</v>
      </c>
      <c r="I121" s="41">
        <f t="shared" si="10"/>
        <v>822.19650000000013</v>
      </c>
      <c r="J121" s="41">
        <f t="shared" si="11"/>
        <v>131.55144000000001</v>
      </c>
      <c r="K121" s="41">
        <f t="shared" si="12"/>
        <v>953.7479400000002</v>
      </c>
    </row>
    <row r="122" spans="1:11">
      <c r="A122" s="2" t="s">
        <v>246</v>
      </c>
      <c r="B122" s="1" t="s">
        <v>247</v>
      </c>
      <c r="C122" s="14">
        <v>3550.13</v>
      </c>
      <c r="E122" s="41">
        <f t="shared" si="7"/>
        <v>3550.13</v>
      </c>
      <c r="F122" s="41">
        <f t="shared" si="8"/>
        <v>71.002600000000001</v>
      </c>
      <c r="G122" s="41">
        <f t="shared" si="9"/>
        <v>266.25975</v>
      </c>
      <c r="H122" s="41">
        <f>+INGENIERIA!N122</f>
        <v>0</v>
      </c>
      <c r="I122" s="41">
        <f t="shared" si="10"/>
        <v>3887.3923500000001</v>
      </c>
      <c r="J122" s="41">
        <f t="shared" si="11"/>
        <v>621.98277600000006</v>
      </c>
      <c r="K122" s="41">
        <f t="shared" si="12"/>
        <v>4509.3751259999999</v>
      </c>
    </row>
    <row r="123" spans="1:11">
      <c r="A123" s="2" t="s">
        <v>248</v>
      </c>
      <c r="B123" s="1" t="s">
        <v>249</v>
      </c>
      <c r="C123" s="14">
        <v>6006.41</v>
      </c>
      <c r="E123" s="41">
        <f t="shared" si="7"/>
        <v>6006.41</v>
      </c>
      <c r="F123" s="41">
        <f t="shared" si="8"/>
        <v>120.12819999999999</v>
      </c>
      <c r="G123" s="41">
        <f t="shared" si="9"/>
        <v>450.48075</v>
      </c>
      <c r="H123" s="41">
        <f>+INGENIERIA!N123</f>
        <v>0</v>
      </c>
      <c r="I123" s="41">
        <f t="shared" si="10"/>
        <v>6577.0189499999997</v>
      </c>
      <c r="J123" s="41">
        <f t="shared" si="11"/>
        <v>1052.323032</v>
      </c>
      <c r="K123" s="41">
        <f t="shared" si="12"/>
        <v>7629.3419819999999</v>
      </c>
    </row>
    <row r="124" spans="1:11" s="7" customFormat="1">
      <c r="A124" s="17" t="s">
        <v>157</v>
      </c>
      <c r="C124" s="7" t="s">
        <v>158</v>
      </c>
      <c r="E124" s="39" t="s">
        <v>158</v>
      </c>
      <c r="F124" s="39" t="s">
        <v>158</v>
      </c>
      <c r="G124" s="39" t="s">
        <v>158</v>
      </c>
      <c r="H124" s="39" t="s">
        <v>158</v>
      </c>
      <c r="I124" s="39" t="s">
        <v>158</v>
      </c>
      <c r="J124" s="39" t="s">
        <v>158</v>
      </c>
      <c r="K124" s="39" t="s">
        <v>158</v>
      </c>
    </row>
    <row r="125" spans="1:11">
      <c r="C125" s="19">
        <v>134896.78</v>
      </c>
      <c r="E125" s="42">
        <f>SUM(E79:E123)</f>
        <v>134896.78</v>
      </c>
      <c r="F125" s="42">
        <f t="shared" ref="F125:K125" si="13">SUM(F79:F123)</f>
        <v>2697.9355999999998</v>
      </c>
      <c r="G125" s="42">
        <f t="shared" si="13"/>
        <v>10117.258499999998</v>
      </c>
      <c r="H125" s="42">
        <f t="shared" si="13"/>
        <v>3194.3799999999997</v>
      </c>
      <c r="I125" s="42">
        <f t="shared" si="13"/>
        <v>150906.35410000003</v>
      </c>
      <c r="J125" s="42">
        <f t="shared" si="13"/>
        <v>24145.016656000007</v>
      </c>
      <c r="K125" s="42">
        <f t="shared" si="13"/>
        <v>175051.37075600002</v>
      </c>
    </row>
    <row r="127" spans="1:11" s="7" customFormat="1">
      <c r="A127" s="16"/>
      <c r="C127" s="7" t="s">
        <v>250</v>
      </c>
      <c r="E127" s="39" t="s">
        <v>250</v>
      </c>
      <c r="F127" s="39" t="s">
        <v>250</v>
      </c>
      <c r="G127" s="39" t="s">
        <v>250</v>
      </c>
      <c r="H127" s="39" t="s">
        <v>250</v>
      </c>
      <c r="I127" s="39" t="s">
        <v>250</v>
      </c>
      <c r="J127" s="39" t="s">
        <v>250</v>
      </c>
      <c r="K127" s="39" t="s">
        <v>250</v>
      </c>
    </row>
    <row r="128" spans="1:11" ht="13.5" thickBot="1">
      <c r="A128" s="17" t="s">
        <v>251</v>
      </c>
      <c r="B128" s="1" t="s">
        <v>252</v>
      </c>
      <c r="C128" s="19">
        <v>368213.93</v>
      </c>
      <c r="E128" s="43">
        <f>+E76+E125</f>
        <v>368213.93</v>
      </c>
      <c r="F128" s="43">
        <f t="shared" ref="F128:K128" si="14">+F76+F125</f>
        <v>7364.2786000000015</v>
      </c>
      <c r="G128" s="43">
        <f t="shared" si="14"/>
        <v>27616.044750000001</v>
      </c>
      <c r="H128" s="43">
        <f t="shared" si="14"/>
        <v>3194.3799999999997</v>
      </c>
      <c r="I128" s="43">
        <f t="shared" si="14"/>
        <v>406388.63335000002</v>
      </c>
      <c r="J128" s="43">
        <f t="shared" si="14"/>
        <v>65022.181336000001</v>
      </c>
      <c r="K128" s="43">
        <f t="shared" si="14"/>
        <v>471410.81468599988</v>
      </c>
    </row>
    <row r="129" spans="1:3" ht="12" thickTop="1"/>
    <row r="130" spans="1:3">
      <c r="C130" s="1" t="s">
        <v>252</v>
      </c>
    </row>
    <row r="131" spans="1:3">
      <c r="A131" s="2" t="s">
        <v>252</v>
      </c>
      <c r="B131" s="1" t="s">
        <v>252</v>
      </c>
      <c r="C131" s="18"/>
    </row>
  </sheetData>
  <autoFilter ref="A11:N76"/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1"/>
  <sheetViews>
    <sheetView workbookViewId="0">
      <pane xSplit="2" ySplit="11" topLeftCell="E108" activePane="bottomRight" state="frozen"/>
      <selection pane="topRight" activeCell="C1" sqref="C1"/>
      <selection pane="bottomLeft" activeCell="A12" sqref="A12"/>
      <selection pane="bottomRight" activeCell="G125" sqref="G125:H126"/>
    </sheetView>
  </sheetViews>
  <sheetFormatPr baseColWidth="10" defaultRowHeight="11.25"/>
  <cols>
    <col min="1" max="1" width="8.5703125" style="2" customWidth="1"/>
    <col min="2" max="2" width="26.140625" style="1" customWidth="1"/>
    <col min="3" max="3" width="12.140625" style="1" customWidth="1"/>
    <col min="4" max="4" width="8.85546875" style="1" customWidth="1"/>
    <col min="5" max="5" width="12.42578125" style="1" customWidth="1"/>
    <col min="6" max="8" width="15" style="1" bestFit="1" customWidth="1"/>
    <col min="9" max="9" width="13.140625" style="1" customWidth="1"/>
    <col min="10" max="10" width="12.5703125" style="1" customWidth="1"/>
    <col min="11" max="11" width="11.7109375" style="1" customWidth="1"/>
    <col min="12" max="12" width="9.5703125" style="1" customWidth="1"/>
    <col min="13" max="13" width="10.7109375" style="1" customWidth="1"/>
    <col min="14" max="14" width="11.85546875" style="1" customWidth="1"/>
    <col min="15" max="15" width="9.85546875" style="1" customWidth="1"/>
    <col min="16" max="16" width="13.140625" style="1" customWidth="1"/>
    <col min="17" max="17" width="12.42578125" style="1" customWidth="1"/>
    <col min="18" max="18" width="10.7109375" style="1" customWidth="1"/>
    <col min="19" max="19" width="11.42578125" style="1" customWidth="1"/>
    <col min="20" max="20" width="10.5703125" style="1" customWidth="1"/>
    <col min="21" max="21" width="15" style="1" bestFit="1" customWidth="1"/>
    <col min="22" max="22" width="12.28515625" style="1" customWidth="1"/>
    <col min="23" max="16384" width="11.42578125" style="1"/>
  </cols>
  <sheetData>
    <row r="1" spans="1:22" ht="18" customHeight="1">
      <c r="A1" s="3" t="s">
        <v>0</v>
      </c>
      <c r="B1" s="47" t="s">
        <v>252</v>
      </c>
      <c r="C1" s="48"/>
      <c r="D1" s="48"/>
    </row>
    <row r="2" spans="1:22" ht="24.95" customHeight="1">
      <c r="A2" s="4" t="s">
        <v>1</v>
      </c>
      <c r="B2" s="21" t="s">
        <v>2</v>
      </c>
      <c r="C2" s="22"/>
      <c r="D2" s="22"/>
    </row>
    <row r="3" spans="1:22" ht="15.75">
      <c r="B3" s="23" t="s">
        <v>3</v>
      </c>
      <c r="C3" s="24"/>
      <c r="D3" s="24"/>
      <c r="E3" s="7"/>
    </row>
    <row r="4" spans="1:22" ht="15">
      <c r="B4" s="25" t="s">
        <v>4</v>
      </c>
      <c r="C4" s="24"/>
      <c r="D4" s="24"/>
      <c r="E4" s="7"/>
    </row>
    <row r="5" spans="1:22">
      <c r="B5" s="6" t="s">
        <v>5</v>
      </c>
    </row>
    <row r="6" spans="1:22">
      <c r="B6" s="6" t="s">
        <v>6</v>
      </c>
    </row>
    <row r="8" spans="1:22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10" t="s">
        <v>27</v>
      </c>
      <c r="V8" s="11" t="s">
        <v>28</v>
      </c>
    </row>
    <row r="9" spans="1:22" ht="12" thickTop="1">
      <c r="A9" s="13" t="s">
        <v>29</v>
      </c>
    </row>
    <row r="11" spans="1:22">
      <c r="A11" s="12" t="s">
        <v>30</v>
      </c>
    </row>
    <row r="12" spans="1:22">
      <c r="A12" s="2" t="s">
        <v>31</v>
      </c>
      <c r="B12" s="1" t="s">
        <v>32</v>
      </c>
      <c r="C12" s="14">
        <v>999.66</v>
      </c>
      <c r="D12" s="14">
        <v>166.61</v>
      </c>
      <c r="E12" s="14">
        <v>3083.6</v>
      </c>
      <c r="F12" s="14">
        <v>4249.87</v>
      </c>
      <c r="G12" s="14">
        <v>0</v>
      </c>
      <c r="H12" s="14">
        <v>0</v>
      </c>
      <c r="I12" s="14">
        <v>0</v>
      </c>
      <c r="J12" s="14">
        <v>652.38</v>
      </c>
      <c r="K12" s="14">
        <v>71.78</v>
      </c>
      <c r="L12" s="14">
        <v>0</v>
      </c>
      <c r="M12" s="14">
        <v>0</v>
      </c>
      <c r="N12" s="14">
        <v>0</v>
      </c>
      <c r="O12" s="15">
        <v>-0.09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724.07</v>
      </c>
      <c r="V12" s="14">
        <v>3525.8</v>
      </c>
    </row>
    <row r="13" spans="1:22">
      <c r="A13" s="2" t="s">
        <v>33</v>
      </c>
      <c r="B13" s="1" t="s">
        <v>34</v>
      </c>
      <c r="C13" s="14">
        <v>4000.02</v>
      </c>
      <c r="D13" s="14">
        <v>666.67</v>
      </c>
      <c r="E13" s="14">
        <v>0</v>
      </c>
      <c r="F13" s="14">
        <v>4666.6899999999996</v>
      </c>
      <c r="G13" s="14">
        <v>0</v>
      </c>
      <c r="H13" s="14">
        <v>0</v>
      </c>
      <c r="I13" s="14">
        <v>0</v>
      </c>
      <c r="J13" s="14">
        <v>741.42</v>
      </c>
      <c r="K13" s="14">
        <v>313.31</v>
      </c>
      <c r="L13" s="14">
        <v>0</v>
      </c>
      <c r="M13" s="14">
        <v>0</v>
      </c>
      <c r="N13" s="14">
        <v>0</v>
      </c>
      <c r="O13" s="15">
        <v>-0.04</v>
      </c>
      <c r="P13" s="14">
        <v>0</v>
      </c>
      <c r="Q13" s="14">
        <v>0</v>
      </c>
      <c r="R13" s="14">
        <v>0</v>
      </c>
      <c r="S13" s="14">
        <v>0</v>
      </c>
      <c r="T13" s="14">
        <v>327</v>
      </c>
      <c r="U13" s="14">
        <v>1381.69</v>
      </c>
      <c r="V13" s="14">
        <v>3285</v>
      </c>
    </row>
    <row r="14" spans="1:22">
      <c r="A14" s="2" t="s">
        <v>35</v>
      </c>
      <c r="B14" s="1" t="s">
        <v>36</v>
      </c>
      <c r="C14" s="14">
        <v>999.66</v>
      </c>
      <c r="D14" s="14">
        <v>166.61</v>
      </c>
      <c r="E14" s="14">
        <v>1498.73</v>
      </c>
      <c r="F14" s="14">
        <v>2665</v>
      </c>
      <c r="G14" s="14">
        <v>0</v>
      </c>
      <c r="H14" s="14">
        <v>0</v>
      </c>
      <c r="I14" s="14">
        <v>0</v>
      </c>
      <c r="J14" s="14">
        <v>313.85000000000002</v>
      </c>
      <c r="K14" s="14">
        <v>74.42</v>
      </c>
      <c r="L14" s="14">
        <v>0</v>
      </c>
      <c r="M14" s="14">
        <v>0</v>
      </c>
      <c r="N14" s="14">
        <v>0</v>
      </c>
      <c r="O14" s="15">
        <v>-7.0000000000000007E-2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388.2</v>
      </c>
      <c r="V14" s="14">
        <v>2276.8000000000002</v>
      </c>
    </row>
    <row r="15" spans="1:22">
      <c r="A15" s="2" t="s">
        <v>37</v>
      </c>
      <c r="B15" s="1" t="s">
        <v>38</v>
      </c>
      <c r="C15" s="14">
        <v>1400.04</v>
      </c>
      <c r="D15" s="14">
        <v>233.34</v>
      </c>
      <c r="E15" s="14">
        <v>4028.96</v>
      </c>
      <c r="F15" s="14">
        <v>5662.34</v>
      </c>
      <c r="G15" s="14">
        <v>0</v>
      </c>
      <c r="H15" s="14">
        <v>1900</v>
      </c>
      <c r="I15" s="14">
        <v>0</v>
      </c>
      <c r="J15" s="14">
        <v>973.09</v>
      </c>
      <c r="K15" s="14">
        <v>147.53</v>
      </c>
      <c r="L15" s="14">
        <v>0</v>
      </c>
      <c r="M15" s="14">
        <v>0</v>
      </c>
      <c r="N15" s="14">
        <v>0</v>
      </c>
      <c r="O15" s="14">
        <v>0.12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3020.74</v>
      </c>
      <c r="V15" s="14">
        <v>2641.6</v>
      </c>
    </row>
    <row r="16" spans="1:22">
      <c r="A16" s="2" t="s">
        <v>39</v>
      </c>
      <c r="B16" s="1" t="s">
        <v>40</v>
      </c>
      <c r="C16" s="14">
        <v>4000.02</v>
      </c>
      <c r="D16" s="14">
        <v>666.67</v>
      </c>
      <c r="E16" s="14">
        <v>0</v>
      </c>
      <c r="F16" s="14">
        <v>4666.6899999999996</v>
      </c>
      <c r="G16" s="14">
        <v>0</v>
      </c>
      <c r="H16" s="14">
        <v>0</v>
      </c>
      <c r="I16" s="14">
        <v>0</v>
      </c>
      <c r="J16" s="14">
        <v>741.42</v>
      </c>
      <c r="K16" s="14">
        <v>354.62</v>
      </c>
      <c r="L16" s="14">
        <v>0</v>
      </c>
      <c r="M16" s="14">
        <v>0</v>
      </c>
      <c r="N16" s="14">
        <v>0</v>
      </c>
      <c r="O16" s="14">
        <v>0.06</v>
      </c>
      <c r="P16" s="14">
        <v>0</v>
      </c>
      <c r="Q16" s="14">
        <v>0</v>
      </c>
      <c r="R16" s="14">
        <v>0</v>
      </c>
      <c r="S16" s="14">
        <v>0</v>
      </c>
      <c r="T16" s="14">
        <v>413.79</v>
      </c>
      <c r="U16" s="14">
        <v>1509.89</v>
      </c>
      <c r="V16" s="14">
        <v>3156.8</v>
      </c>
    </row>
    <row r="17" spans="1:22">
      <c r="A17" s="2" t="s">
        <v>41</v>
      </c>
      <c r="B17" s="1" t="s">
        <v>42</v>
      </c>
      <c r="C17" s="14">
        <v>880.02</v>
      </c>
      <c r="D17" s="14">
        <v>146.66999999999999</v>
      </c>
      <c r="E17" s="14">
        <v>9808.8799999999992</v>
      </c>
      <c r="F17" s="14">
        <v>10835.57</v>
      </c>
      <c r="G17" s="14">
        <v>0</v>
      </c>
      <c r="H17" s="14">
        <v>352.56</v>
      </c>
      <c r="I17" s="14">
        <v>0</v>
      </c>
      <c r="J17" s="14">
        <v>2403.5100000000002</v>
      </c>
      <c r="K17" s="14">
        <v>68.09</v>
      </c>
      <c r="L17" s="14">
        <v>0</v>
      </c>
      <c r="M17" s="14">
        <v>0</v>
      </c>
      <c r="N17" s="14">
        <v>0</v>
      </c>
      <c r="O17" s="14">
        <v>0.01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2824.17</v>
      </c>
      <c r="V17" s="14">
        <v>8011.4</v>
      </c>
    </row>
    <row r="18" spans="1:22">
      <c r="A18" s="2" t="s">
        <v>43</v>
      </c>
      <c r="B18" s="1" t="s">
        <v>44</v>
      </c>
      <c r="C18" s="14">
        <v>880.02</v>
      </c>
      <c r="D18" s="14">
        <v>146.66999999999999</v>
      </c>
      <c r="E18" s="14">
        <v>0</v>
      </c>
      <c r="F18" s="14">
        <v>1026.69</v>
      </c>
      <c r="G18" s="14">
        <v>600</v>
      </c>
      <c r="H18" s="14">
        <v>0</v>
      </c>
      <c r="I18" s="15">
        <v>-18.41</v>
      </c>
      <c r="J18" s="14">
        <v>0</v>
      </c>
      <c r="K18" s="14">
        <v>41.59</v>
      </c>
      <c r="L18" s="14">
        <v>0</v>
      </c>
      <c r="M18" s="14">
        <v>0</v>
      </c>
      <c r="N18" s="14">
        <v>0</v>
      </c>
      <c r="O18" s="15">
        <v>-0.14000000000000001</v>
      </c>
      <c r="P18" s="14">
        <v>0</v>
      </c>
      <c r="Q18" s="14">
        <v>301.05</v>
      </c>
      <c r="R18" s="14">
        <v>0</v>
      </c>
      <c r="S18" s="14">
        <v>0</v>
      </c>
      <c r="T18" s="14">
        <v>0</v>
      </c>
      <c r="U18" s="14">
        <v>924.09</v>
      </c>
      <c r="V18" s="14">
        <v>102.6</v>
      </c>
    </row>
    <row r="19" spans="1:22">
      <c r="A19" s="2" t="s">
        <v>45</v>
      </c>
      <c r="B19" s="1" t="s">
        <v>46</v>
      </c>
      <c r="C19" s="14">
        <v>1285.68</v>
      </c>
      <c r="D19" s="14">
        <v>214.28</v>
      </c>
      <c r="E19" s="14">
        <v>0</v>
      </c>
      <c r="F19" s="14">
        <v>1499.96</v>
      </c>
      <c r="G19" s="14">
        <v>0</v>
      </c>
      <c r="H19" s="14">
        <v>0</v>
      </c>
      <c r="I19" s="14">
        <v>0</v>
      </c>
      <c r="J19" s="14">
        <v>56.26</v>
      </c>
      <c r="K19" s="14">
        <v>37.24</v>
      </c>
      <c r="L19" s="14">
        <v>0</v>
      </c>
      <c r="M19" s="14">
        <v>0</v>
      </c>
      <c r="N19" s="14">
        <v>0</v>
      </c>
      <c r="O19" s="14">
        <v>0.06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93.56</v>
      </c>
      <c r="V19" s="14">
        <v>1406.4</v>
      </c>
    </row>
    <row r="20" spans="1:22">
      <c r="A20" s="2" t="s">
        <v>47</v>
      </c>
      <c r="B20" s="1" t="s">
        <v>48</v>
      </c>
      <c r="C20" s="14">
        <v>4000.02</v>
      </c>
      <c r="D20" s="14">
        <v>666.67</v>
      </c>
      <c r="E20" s="14">
        <v>0</v>
      </c>
      <c r="F20" s="14">
        <v>4666.6899999999996</v>
      </c>
      <c r="G20" s="14">
        <v>0</v>
      </c>
      <c r="H20" s="14">
        <v>0</v>
      </c>
      <c r="I20" s="14">
        <v>0</v>
      </c>
      <c r="J20" s="14">
        <v>741.42</v>
      </c>
      <c r="K20" s="14">
        <v>360.26</v>
      </c>
      <c r="L20" s="14">
        <v>0</v>
      </c>
      <c r="M20" s="14">
        <v>2000</v>
      </c>
      <c r="N20" s="14">
        <v>0</v>
      </c>
      <c r="O20" s="14">
        <v>0.02</v>
      </c>
      <c r="P20" s="14">
        <v>0</v>
      </c>
      <c r="Q20" s="14">
        <v>0</v>
      </c>
      <c r="R20" s="14">
        <v>0</v>
      </c>
      <c r="S20" s="14">
        <v>1000</v>
      </c>
      <c r="T20" s="14">
        <v>413.79</v>
      </c>
      <c r="U20" s="14">
        <v>4515.49</v>
      </c>
      <c r="V20" s="14">
        <v>151.19999999999999</v>
      </c>
    </row>
    <row r="21" spans="1:22">
      <c r="A21" s="2" t="s">
        <v>49</v>
      </c>
      <c r="B21" s="1" t="s">
        <v>50</v>
      </c>
      <c r="C21" s="14">
        <v>880.02</v>
      </c>
      <c r="D21" s="14">
        <v>146.66999999999999</v>
      </c>
      <c r="E21" s="14">
        <v>0</v>
      </c>
      <c r="F21" s="14">
        <v>1026.69</v>
      </c>
      <c r="G21" s="14">
        <v>590.30999999999995</v>
      </c>
      <c r="H21" s="14">
        <v>0</v>
      </c>
      <c r="I21" s="15">
        <v>-18.41</v>
      </c>
      <c r="J21" s="14">
        <v>0</v>
      </c>
      <c r="K21" s="14">
        <v>236.26</v>
      </c>
      <c r="L21" s="14">
        <v>0</v>
      </c>
      <c r="M21" s="14">
        <v>0</v>
      </c>
      <c r="N21" s="14">
        <v>0</v>
      </c>
      <c r="O21" s="15">
        <v>-7.0000000000000007E-2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808.09</v>
      </c>
      <c r="V21" s="14">
        <v>218.6</v>
      </c>
    </row>
    <row r="22" spans="1:22">
      <c r="A22" s="2" t="s">
        <v>51</v>
      </c>
      <c r="B22" s="1" t="s">
        <v>52</v>
      </c>
      <c r="C22" s="14">
        <v>1602</v>
      </c>
      <c r="D22" s="14">
        <v>267</v>
      </c>
      <c r="E22" s="14">
        <v>0</v>
      </c>
      <c r="F22" s="14">
        <v>1869</v>
      </c>
      <c r="G22" s="14">
        <v>0</v>
      </c>
      <c r="H22" s="14">
        <v>0</v>
      </c>
      <c r="I22" s="14">
        <v>0</v>
      </c>
      <c r="J22" s="14">
        <v>163.25</v>
      </c>
      <c r="K22" s="14">
        <v>49.95</v>
      </c>
      <c r="L22" s="14">
        <v>0</v>
      </c>
      <c r="M22" s="14">
        <v>0</v>
      </c>
      <c r="N22" s="14">
        <v>0</v>
      </c>
      <c r="O22" s="14">
        <v>0.06</v>
      </c>
      <c r="P22" s="14">
        <v>0</v>
      </c>
      <c r="Q22" s="14">
        <v>496.74</v>
      </c>
      <c r="R22" s="14">
        <v>0</v>
      </c>
      <c r="S22" s="14">
        <v>300</v>
      </c>
      <c r="T22" s="14">
        <v>0</v>
      </c>
      <c r="U22" s="14">
        <v>1010</v>
      </c>
      <c r="V22" s="14">
        <v>859</v>
      </c>
    </row>
    <row r="23" spans="1:22">
      <c r="A23" s="2" t="s">
        <v>53</v>
      </c>
      <c r="B23" s="1" t="s">
        <v>54</v>
      </c>
      <c r="C23" s="14">
        <v>1602</v>
      </c>
      <c r="D23" s="14">
        <v>267</v>
      </c>
      <c r="E23" s="14">
        <v>0</v>
      </c>
      <c r="F23" s="14">
        <v>1869</v>
      </c>
      <c r="G23" s="14">
        <v>0</v>
      </c>
      <c r="H23" s="14">
        <v>0</v>
      </c>
      <c r="I23" s="14">
        <v>0</v>
      </c>
      <c r="J23" s="14">
        <v>163.25</v>
      </c>
      <c r="K23" s="14">
        <v>50.09</v>
      </c>
      <c r="L23" s="14">
        <v>0</v>
      </c>
      <c r="M23" s="14">
        <v>0</v>
      </c>
      <c r="N23" s="14">
        <v>0</v>
      </c>
      <c r="O23" s="15">
        <v>-0.14000000000000001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213.2</v>
      </c>
      <c r="V23" s="14">
        <v>1655.8</v>
      </c>
    </row>
    <row r="24" spans="1:22">
      <c r="A24" s="2" t="s">
        <v>55</v>
      </c>
      <c r="B24" s="1" t="s">
        <v>56</v>
      </c>
      <c r="C24" s="14">
        <v>880.02</v>
      </c>
      <c r="D24" s="14">
        <v>146.66999999999999</v>
      </c>
      <c r="E24" s="14">
        <v>0</v>
      </c>
      <c r="F24" s="14">
        <v>1026.69</v>
      </c>
      <c r="G24" s="14">
        <v>470.86</v>
      </c>
      <c r="H24" s="14">
        <v>0</v>
      </c>
      <c r="I24" s="15">
        <v>-18.41</v>
      </c>
      <c r="J24" s="14">
        <v>0</v>
      </c>
      <c r="K24" s="14">
        <v>25.48</v>
      </c>
      <c r="L24" s="14">
        <v>0</v>
      </c>
      <c r="M24" s="14">
        <v>0</v>
      </c>
      <c r="N24" s="14">
        <v>0</v>
      </c>
      <c r="O24" s="15">
        <v>-0.04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477.89</v>
      </c>
      <c r="V24" s="14">
        <v>548.79999999999995</v>
      </c>
    </row>
    <row r="25" spans="1:22">
      <c r="A25" s="2" t="s">
        <v>57</v>
      </c>
      <c r="B25" s="1" t="s">
        <v>58</v>
      </c>
      <c r="C25" s="14">
        <v>880.02</v>
      </c>
      <c r="D25" s="14">
        <v>146.66999999999999</v>
      </c>
      <c r="E25" s="14">
        <v>0</v>
      </c>
      <c r="F25" s="14">
        <v>1026.69</v>
      </c>
      <c r="G25" s="14">
        <v>0</v>
      </c>
      <c r="H25" s="14">
        <v>0</v>
      </c>
      <c r="I25" s="15">
        <v>-18.41</v>
      </c>
      <c r="J25" s="14">
        <v>0</v>
      </c>
      <c r="K25" s="14">
        <v>27.1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8.69</v>
      </c>
      <c r="V25" s="14">
        <v>1018</v>
      </c>
    </row>
    <row r="26" spans="1:22">
      <c r="A26" s="2" t="s">
        <v>59</v>
      </c>
      <c r="B26" s="1" t="s">
        <v>60</v>
      </c>
      <c r="C26" s="14">
        <v>999.66</v>
      </c>
      <c r="D26" s="14">
        <v>166.61</v>
      </c>
      <c r="E26" s="14">
        <v>2540.08</v>
      </c>
      <c r="F26" s="14">
        <v>3706.35</v>
      </c>
      <c r="G26" s="14">
        <v>0</v>
      </c>
      <c r="H26" s="14">
        <v>0</v>
      </c>
      <c r="I26" s="14">
        <v>0</v>
      </c>
      <c r="J26" s="14">
        <v>536.29</v>
      </c>
      <c r="K26" s="14">
        <v>80.06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616.35</v>
      </c>
      <c r="V26" s="14">
        <v>3090</v>
      </c>
    </row>
    <row r="27" spans="1:22">
      <c r="A27" s="2" t="s">
        <v>61</v>
      </c>
      <c r="B27" s="1" t="s">
        <v>62</v>
      </c>
      <c r="C27" s="14">
        <v>4000.02</v>
      </c>
      <c r="D27" s="14">
        <v>666.67</v>
      </c>
      <c r="E27" s="14">
        <v>0</v>
      </c>
      <c r="F27" s="14">
        <v>4666.6899999999996</v>
      </c>
      <c r="G27" s="14">
        <v>0</v>
      </c>
      <c r="H27" s="14">
        <v>0</v>
      </c>
      <c r="I27" s="14">
        <v>0</v>
      </c>
      <c r="J27" s="14">
        <v>741.42</v>
      </c>
      <c r="K27" s="14">
        <v>280.97000000000003</v>
      </c>
      <c r="L27" s="14">
        <v>0</v>
      </c>
      <c r="M27" s="14">
        <v>0</v>
      </c>
      <c r="N27" s="14">
        <v>0</v>
      </c>
      <c r="O27" s="15">
        <v>-0.09</v>
      </c>
      <c r="P27" s="14">
        <v>0</v>
      </c>
      <c r="Q27" s="14">
        <v>0</v>
      </c>
      <c r="R27" s="14">
        <v>0</v>
      </c>
      <c r="S27" s="14">
        <v>0</v>
      </c>
      <c r="T27" s="14">
        <v>413.79</v>
      </c>
      <c r="U27" s="14">
        <v>1436.09</v>
      </c>
      <c r="V27" s="14">
        <v>3230.6</v>
      </c>
    </row>
    <row r="28" spans="1:22">
      <c r="A28" s="2" t="s">
        <v>63</v>
      </c>
      <c r="B28" s="1" t="s">
        <v>64</v>
      </c>
      <c r="C28" s="14">
        <v>880.02</v>
      </c>
      <c r="D28" s="14">
        <v>146.66999999999999</v>
      </c>
      <c r="E28" s="14">
        <v>0</v>
      </c>
      <c r="F28" s="14">
        <v>1026.69</v>
      </c>
      <c r="G28" s="14">
        <v>300</v>
      </c>
      <c r="H28" s="14">
        <v>0</v>
      </c>
      <c r="I28" s="15">
        <v>-18.41</v>
      </c>
      <c r="J28" s="14">
        <v>0</v>
      </c>
      <c r="K28" s="14">
        <v>67.87</v>
      </c>
      <c r="L28" s="14">
        <v>0</v>
      </c>
      <c r="M28" s="14">
        <v>0</v>
      </c>
      <c r="N28" s="14">
        <v>0</v>
      </c>
      <c r="O28" s="14">
        <v>0.03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349.49</v>
      </c>
      <c r="V28" s="14">
        <v>677.2</v>
      </c>
    </row>
    <row r="29" spans="1:22">
      <c r="A29" s="2" t="s">
        <v>65</v>
      </c>
      <c r="B29" s="1" t="s">
        <v>66</v>
      </c>
      <c r="C29" s="14">
        <v>880.02</v>
      </c>
      <c r="D29" s="14">
        <v>146.66999999999999</v>
      </c>
      <c r="E29" s="14">
        <v>5185.3</v>
      </c>
      <c r="F29" s="14">
        <v>6211.99</v>
      </c>
      <c r="G29" s="14">
        <v>0</v>
      </c>
      <c r="H29" s="14">
        <v>0</v>
      </c>
      <c r="I29" s="14">
        <v>0</v>
      </c>
      <c r="J29" s="14">
        <v>1102.3699999999999</v>
      </c>
      <c r="K29" s="14">
        <v>158.41</v>
      </c>
      <c r="L29" s="14">
        <v>0</v>
      </c>
      <c r="M29" s="14">
        <v>0</v>
      </c>
      <c r="N29" s="14">
        <v>0</v>
      </c>
      <c r="O29" s="14">
        <v>0.01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1260.79</v>
      </c>
      <c r="V29" s="14">
        <v>4951.2</v>
      </c>
    </row>
    <row r="30" spans="1:22">
      <c r="A30" s="2" t="s">
        <v>67</v>
      </c>
      <c r="B30" s="1" t="s">
        <v>68</v>
      </c>
      <c r="C30" s="14">
        <v>880.02</v>
      </c>
      <c r="D30" s="14">
        <v>146.66999999999999</v>
      </c>
      <c r="E30" s="14">
        <v>11904.44</v>
      </c>
      <c r="F30" s="14">
        <v>12931.13</v>
      </c>
      <c r="G30" s="14">
        <v>0</v>
      </c>
      <c r="H30" s="14">
        <v>0</v>
      </c>
      <c r="I30" s="14">
        <v>0</v>
      </c>
      <c r="J30" s="14">
        <v>3032.18</v>
      </c>
      <c r="K30" s="14">
        <v>25.53</v>
      </c>
      <c r="L30" s="14">
        <v>0</v>
      </c>
      <c r="M30" s="14">
        <v>0</v>
      </c>
      <c r="N30" s="14">
        <v>0</v>
      </c>
      <c r="O30" s="14">
        <v>0.02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3057.73</v>
      </c>
      <c r="V30" s="14">
        <v>9873.4</v>
      </c>
    </row>
    <row r="31" spans="1:22">
      <c r="A31" s="2" t="s">
        <v>69</v>
      </c>
      <c r="B31" s="1" t="s">
        <v>70</v>
      </c>
      <c r="C31" s="14">
        <v>2400</v>
      </c>
      <c r="D31" s="14">
        <v>400</v>
      </c>
      <c r="E31" s="14">
        <v>700</v>
      </c>
      <c r="F31" s="14">
        <v>3500</v>
      </c>
      <c r="G31" s="14">
        <v>0</v>
      </c>
      <c r="H31" s="14">
        <v>0</v>
      </c>
      <c r="I31" s="14">
        <v>0</v>
      </c>
      <c r="J31" s="14">
        <v>492.21</v>
      </c>
      <c r="K31" s="14">
        <v>74.989999999999995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567.20000000000005</v>
      </c>
      <c r="V31" s="14">
        <v>2932.8</v>
      </c>
    </row>
    <row r="32" spans="1:22">
      <c r="A32" s="2" t="s">
        <v>71</v>
      </c>
      <c r="B32" s="1" t="s">
        <v>72</v>
      </c>
      <c r="C32" s="14">
        <v>880.02</v>
      </c>
      <c r="D32" s="14">
        <v>146.66999999999999</v>
      </c>
      <c r="E32" s="14">
        <v>0</v>
      </c>
      <c r="F32" s="14">
        <v>1026.69</v>
      </c>
      <c r="G32" s="14">
        <v>0</v>
      </c>
      <c r="H32" s="14">
        <v>0</v>
      </c>
      <c r="I32" s="15">
        <v>-18.41</v>
      </c>
      <c r="J32" s="14">
        <v>0</v>
      </c>
      <c r="K32" s="14">
        <v>82.19</v>
      </c>
      <c r="L32" s="14">
        <v>0</v>
      </c>
      <c r="M32" s="14">
        <v>0</v>
      </c>
      <c r="N32" s="14">
        <v>0</v>
      </c>
      <c r="O32" s="14">
        <v>0.11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63.89</v>
      </c>
      <c r="V32" s="14">
        <v>962.8</v>
      </c>
    </row>
    <row r="33" spans="1:22">
      <c r="A33" s="2" t="s">
        <v>73</v>
      </c>
      <c r="B33" s="1" t="s">
        <v>74</v>
      </c>
      <c r="C33" s="14">
        <v>1399.98</v>
      </c>
      <c r="D33" s="14">
        <v>233.33</v>
      </c>
      <c r="E33" s="14">
        <v>0</v>
      </c>
      <c r="F33" s="14">
        <v>1633.31</v>
      </c>
      <c r="G33" s="14">
        <v>0</v>
      </c>
      <c r="H33" s="14">
        <v>0</v>
      </c>
      <c r="I33" s="14">
        <v>0</v>
      </c>
      <c r="J33" s="14">
        <v>70.77</v>
      </c>
      <c r="K33" s="14">
        <v>44.73</v>
      </c>
      <c r="L33" s="14">
        <v>0</v>
      </c>
      <c r="M33" s="14">
        <v>0</v>
      </c>
      <c r="N33" s="14">
        <v>0</v>
      </c>
      <c r="O33" s="14">
        <v>0.01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115.51</v>
      </c>
      <c r="V33" s="14">
        <v>1517.8</v>
      </c>
    </row>
    <row r="34" spans="1:22">
      <c r="A34" s="2" t="s">
        <v>75</v>
      </c>
      <c r="B34" s="1" t="s">
        <v>76</v>
      </c>
      <c r="C34" s="14">
        <v>880.02</v>
      </c>
      <c r="D34" s="14">
        <v>146.66999999999999</v>
      </c>
      <c r="E34" s="14">
        <v>214.49</v>
      </c>
      <c r="F34" s="14">
        <v>1241.18</v>
      </c>
      <c r="G34" s="14">
        <v>649.46</v>
      </c>
      <c r="H34" s="14">
        <v>0</v>
      </c>
      <c r="I34" s="14">
        <v>0</v>
      </c>
      <c r="J34" s="14">
        <v>18.649999999999999</v>
      </c>
      <c r="K34" s="14">
        <v>25.48</v>
      </c>
      <c r="L34" s="14">
        <v>0</v>
      </c>
      <c r="M34" s="14">
        <v>0</v>
      </c>
      <c r="N34" s="14">
        <v>0</v>
      </c>
      <c r="O34" s="15">
        <v>-0.01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693.58</v>
      </c>
      <c r="V34" s="14">
        <v>547.6</v>
      </c>
    </row>
    <row r="35" spans="1:22">
      <c r="A35" s="2" t="s">
        <v>77</v>
      </c>
      <c r="B35" s="1" t="s">
        <v>78</v>
      </c>
      <c r="C35" s="14">
        <v>880.02</v>
      </c>
      <c r="D35" s="14">
        <v>146.66999999999999</v>
      </c>
      <c r="E35" s="14">
        <v>271.01</v>
      </c>
      <c r="F35" s="14">
        <v>1297.7</v>
      </c>
      <c r="G35" s="14">
        <v>0</v>
      </c>
      <c r="H35" s="14">
        <v>0</v>
      </c>
      <c r="I35" s="14">
        <v>0</v>
      </c>
      <c r="J35" s="14">
        <v>24.8</v>
      </c>
      <c r="K35" s="14">
        <v>67.89</v>
      </c>
      <c r="L35" s="14">
        <v>0</v>
      </c>
      <c r="M35" s="14">
        <v>0</v>
      </c>
      <c r="N35" s="14">
        <v>0</v>
      </c>
      <c r="O35" s="14">
        <v>0.01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92.7</v>
      </c>
      <c r="V35" s="14">
        <v>1205</v>
      </c>
    </row>
    <row r="36" spans="1:22">
      <c r="A36" s="2" t="s">
        <v>79</v>
      </c>
      <c r="B36" s="1" t="s">
        <v>80</v>
      </c>
      <c r="C36" s="14">
        <v>880.02</v>
      </c>
      <c r="D36" s="14">
        <v>146.66999999999999</v>
      </c>
      <c r="E36" s="14">
        <v>8715.14</v>
      </c>
      <c r="F36" s="14">
        <v>9741.83</v>
      </c>
      <c r="G36" s="14">
        <v>0</v>
      </c>
      <c r="H36" s="14">
        <v>0</v>
      </c>
      <c r="I36" s="14">
        <v>0</v>
      </c>
      <c r="J36" s="14">
        <v>2075.39</v>
      </c>
      <c r="K36" s="14">
        <v>79.349999999999994</v>
      </c>
      <c r="L36" s="14">
        <v>0</v>
      </c>
      <c r="M36" s="14">
        <v>0</v>
      </c>
      <c r="N36" s="14">
        <v>0</v>
      </c>
      <c r="O36" s="15">
        <v>-0.11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2154.63</v>
      </c>
      <c r="V36" s="14">
        <v>7587.2</v>
      </c>
    </row>
    <row r="37" spans="1:22">
      <c r="A37" s="2" t="s">
        <v>81</v>
      </c>
      <c r="B37" s="1" t="s">
        <v>82</v>
      </c>
      <c r="C37" s="14">
        <v>1399.98</v>
      </c>
      <c r="D37" s="14">
        <v>233.33</v>
      </c>
      <c r="E37" s="14">
        <v>4248.72</v>
      </c>
      <c r="F37" s="14">
        <v>5882.03</v>
      </c>
      <c r="G37" s="14">
        <v>0</v>
      </c>
      <c r="H37" s="14">
        <v>0</v>
      </c>
      <c r="I37" s="14">
        <v>0</v>
      </c>
      <c r="J37" s="14">
        <v>1024.76</v>
      </c>
      <c r="K37" s="14">
        <v>136.21</v>
      </c>
      <c r="L37" s="14">
        <v>0</v>
      </c>
      <c r="M37" s="14">
        <v>0</v>
      </c>
      <c r="N37" s="14">
        <v>0</v>
      </c>
      <c r="O37" s="14">
        <v>0.04</v>
      </c>
      <c r="P37" s="14">
        <v>0</v>
      </c>
      <c r="Q37" s="14">
        <v>0</v>
      </c>
      <c r="R37" s="14">
        <v>0</v>
      </c>
      <c r="S37" s="14">
        <v>0</v>
      </c>
      <c r="T37" s="14">
        <v>528.82000000000005</v>
      </c>
      <c r="U37" s="14">
        <v>1689.83</v>
      </c>
      <c r="V37" s="14">
        <v>4192.2</v>
      </c>
    </row>
    <row r="38" spans="1:22">
      <c r="A38" s="2" t="s">
        <v>83</v>
      </c>
      <c r="B38" s="1" t="s">
        <v>84</v>
      </c>
      <c r="C38" s="14">
        <v>880.02</v>
      </c>
      <c r="D38" s="14">
        <v>146.66999999999999</v>
      </c>
      <c r="E38" s="14">
        <v>0</v>
      </c>
      <c r="F38" s="14">
        <v>1026.69</v>
      </c>
      <c r="G38" s="14">
        <v>789.75</v>
      </c>
      <c r="H38" s="14">
        <v>0</v>
      </c>
      <c r="I38" s="15">
        <v>-18.41</v>
      </c>
      <c r="J38" s="14">
        <v>0</v>
      </c>
      <c r="K38" s="14">
        <v>96.01</v>
      </c>
      <c r="L38" s="14">
        <v>0</v>
      </c>
      <c r="M38" s="14">
        <v>0</v>
      </c>
      <c r="N38" s="14">
        <v>0</v>
      </c>
      <c r="O38" s="15">
        <v>-0.06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867.29</v>
      </c>
      <c r="V38" s="14">
        <v>159.4</v>
      </c>
    </row>
    <row r="39" spans="1:22">
      <c r="A39" s="2" t="s">
        <v>85</v>
      </c>
      <c r="B39" s="1" t="s">
        <v>86</v>
      </c>
      <c r="C39" s="14">
        <v>880.02</v>
      </c>
      <c r="D39" s="14">
        <v>146.66999999999999</v>
      </c>
      <c r="E39" s="14">
        <v>4746.1000000000004</v>
      </c>
      <c r="F39" s="14">
        <v>5772.79</v>
      </c>
      <c r="G39" s="14">
        <v>0</v>
      </c>
      <c r="H39" s="14">
        <v>0</v>
      </c>
      <c r="I39" s="14">
        <v>0</v>
      </c>
      <c r="J39" s="14">
        <v>999.07</v>
      </c>
      <c r="K39" s="14">
        <v>25.48</v>
      </c>
      <c r="L39" s="14">
        <v>0</v>
      </c>
      <c r="M39" s="14">
        <v>0</v>
      </c>
      <c r="N39" s="14">
        <v>0</v>
      </c>
      <c r="O39" s="15">
        <v>-0.16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1024.3900000000001</v>
      </c>
      <c r="V39" s="14">
        <v>4748.3999999999996</v>
      </c>
    </row>
    <row r="40" spans="1:22">
      <c r="A40" s="2" t="s">
        <v>87</v>
      </c>
      <c r="B40" s="1" t="s">
        <v>88</v>
      </c>
      <c r="C40" s="14">
        <v>880.02</v>
      </c>
      <c r="D40" s="14">
        <v>146.66999999999999</v>
      </c>
      <c r="E40" s="14">
        <v>5599.04</v>
      </c>
      <c r="F40" s="14">
        <v>6625.73</v>
      </c>
      <c r="G40" s="14">
        <v>0</v>
      </c>
      <c r="H40" s="14">
        <v>0</v>
      </c>
      <c r="I40" s="14">
        <v>0</v>
      </c>
      <c r="J40" s="14">
        <v>1199.68</v>
      </c>
      <c r="K40" s="14">
        <v>158.63</v>
      </c>
      <c r="L40" s="14">
        <v>0</v>
      </c>
      <c r="M40" s="14">
        <v>0</v>
      </c>
      <c r="N40" s="14">
        <v>0</v>
      </c>
      <c r="O40" s="14">
        <v>0.02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1358.33</v>
      </c>
      <c r="V40" s="14">
        <v>5267.4</v>
      </c>
    </row>
    <row r="41" spans="1:22">
      <c r="A41" s="2" t="s">
        <v>89</v>
      </c>
      <c r="B41" s="1" t="s">
        <v>90</v>
      </c>
      <c r="C41" s="14">
        <v>880.02</v>
      </c>
      <c r="D41" s="14">
        <v>146.66999999999999</v>
      </c>
      <c r="E41" s="14">
        <v>0</v>
      </c>
      <c r="F41" s="14">
        <v>1026.69</v>
      </c>
      <c r="G41" s="14">
        <v>0</v>
      </c>
      <c r="H41" s="14">
        <v>0</v>
      </c>
      <c r="I41" s="15">
        <v>-18.41</v>
      </c>
      <c r="J41" s="14">
        <v>0</v>
      </c>
      <c r="K41" s="14">
        <v>223.87</v>
      </c>
      <c r="L41" s="14">
        <v>0</v>
      </c>
      <c r="M41" s="14">
        <v>0</v>
      </c>
      <c r="N41" s="14">
        <v>0</v>
      </c>
      <c r="O41" s="14">
        <v>0.03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205.49</v>
      </c>
      <c r="V41" s="14">
        <v>821.2</v>
      </c>
    </row>
    <row r="42" spans="1:22">
      <c r="A42" s="2" t="s">
        <v>91</v>
      </c>
      <c r="B42" s="1" t="s">
        <v>92</v>
      </c>
      <c r="C42" s="14">
        <v>733.35</v>
      </c>
      <c r="D42" s="14">
        <v>122.22</v>
      </c>
      <c r="E42" s="14">
        <v>0</v>
      </c>
      <c r="F42" s="14">
        <v>855.57</v>
      </c>
      <c r="G42" s="14">
        <v>0</v>
      </c>
      <c r="H42" s="14">
        <v>0</v>
      </c>
      <c r="I42" s="15">
        <v>-38.43</v>
      </c>
      <c r="J42" s="14">
        <v>0</v>
      </c>
      <c r="K42" s="14">
        <v>197.67</v>
      </c>
      <c r="L42" s="14">
        <v>0</v>
      </c>
      <c r="M42" s="14">
        <v>0</v>
      </c>
      <c r="N42" s="14">
        <v>0</v>
      </c>
      <c r="O42" s="15">
        <v>-7.0000000000000007E-2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159.16999999999999</v>
      </c>
      <c r="V42" s="14">
        <v>696.4</v>
      </c>
    </row>
    <row r="43" spans="1:22">
      <c r="A43" s="2" t="s">
        <v>93</v>
      </c>
      <c r="B43" s="1" t="s">
        <v>94</v>
      </c>
      <c r="C43" s="14">
        <v>880.02</v>
      </c>
      <c r="D43" s="14">
        <v>146.66999999999999</v>
      </c>
      <c r="E43" s="14">
        <v>2500</v>
      </c>
      <c r="F43" s="14">
        <v>3526.69</v>
      </c>
      <c r="G43" s="14">
        <v>0</v>
      </c>
      <c r="H43" s="14">
        <v>0</v>
      </c>
      <c r="I43" s="14">
        <v>0</v>
      </c>
      <c r="J43" s="14">
        <v>497.91</v>
      </c>
      <c r="K43" s="14">
        <v>89.04</v>
      </c>
      <c r="L43" s="14">
        <v>0</v>
      </c>
      <c r="M43" s="14">
        <v>0</v>
      </c>
      <c r="N43" s="14">
        <v>0</v>
      </c>
      <c r="O43" s="14">
        <v>0.14000000000000001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587.09</v>
      </c>
      <c r="V43" s="14">
        <v>2939.6</v>
      </c>
    </row>
    <row r="44" spans="1:22">
      <c r="A44" s="2" t="s">
        <v>95</v>
      </c>
      <c r="B44" s="1" t="s">
        <v>96</v>
      </c>
      <c r="C44" s="14">
        <v>880.02</v>
      </c>
      <c r="D44" s="14">
        <v>146.66999999999999</v>
      </c>
      <c r="E44" s="14">
        <v>0</v>
      </c>
      <c r="F44" s="14">
        <v>1026.69</v>
      </c>
      <c r="G44" s="14">
        <v>0</v>
      </c>
      <c r="H44" s="14">
        <v>0</v>
      </c>
      <c r="I44" s="15">
        <v>-18.41</v>
      </c>
      <c r="J44" s="14">
        <v>0</v>
      </c>
      <c r="K44" s="14">
        <v>240.39</v>
      </c>
      <c r="L44" s="14">
        <v>0</v>
      </c>
      <c r="M44" s="14">
        <v>0</v>
      </c>
      <c r="N44" s="14">
        <v>0</v>
      </c>
      <c r="O44" s="14">
        <v>0.11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222.09</v>
      </c>
      <c r="V44" s="14">
        <v>804.6</v>
      </c>
    </row>
    <row r="45" spans="1:22">
      <c r="A45" s="2" t="s">
        <v>97</v>
      </c>
      <c r="B45" s="1" t="s">
        <v>98</v>
      </c>
      <c r="C45" s="14">
        <v>1602</v>
      </c>
      <c r="D45" s="14">
        <v>267</v>
      </c>
      <c r="E45" s="14">
        <v>0</v>
      </c>
      <c r="F45" s="14">
        <v>1869</v>
      </c>
      <c r="G45" s="14">
        <v>0</v>
      </c>
      <c r="H45" s="14">
        <v>0</v>
      </c>
      <c r="I45" s="14">
        <v>0</v>
      </c>
      <c r="J45" s="14">
        <v>163.25</v>
      </c>
      <c r="K45" s="14">
        <v>52.96</v>
      </c>
      <c r="L45" s="14">
        <v>0</v>
      </c>
      <c r="M45" s="14">
        <v>0</v>
      </c>
      <c r="N45" s="14">
        <v>0</v>
      </c>
      <c r="O45" s="15">
        <v>-0.01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216.2</v>
      </c>
      <c r="V45" s="14">
        <v>1652.8</v>
      </c>
    </row>
    <row r="46" spans="1:22">
      <c r="A46" s="2" t="s">
        <v>99</v>
      </c>
      <c r="B46" s="1" t="s">
        <v>100</v>
      </c>
      <c r="C46" s="14">
        <v>2599.98</v>
      </c>
      <c r="D46" s="14">
        <v>433.33</v>
      </c>
      <c r="E46" s="14">
        <v>0</v>
      </c>
      <c r="F46" s="14">
        <v>3033.31</v>
      </c>
      <c r="G46" s="14">
        <v>0</v>
      </c>
      <c r="H46" s="14">
        <v>0</v>
      </c>
      <c r="I46" s="14">
        <v>0</v>
      </c>
      <c r="J46" s="14">
        <v>392.53</v>
      </c>
      <c r="K46" s="14">
        <v>122.22</v>
      </c>
      <c r="L46" s="14">
        <v>0</v>
      </c>
      <c r="M46" s="14">
        <v>572.66999999999996</v>
      </c>
      <c r="N46" s="14">
        <v>0</v>
      </c>
      <c r="O46" s="15">
        <v>-0.11</v>
      </c>
      <c r="P46" s="14">
        <v>0</v>
      </c>
      <c r="Q46" s="14">
        <v>0</v>
      </c>
      <c r="R46" s="14">
        <v>0</v>
      </c>
      <c r="S46" s="14">
        <v>0</v>
      </c>
      <c r="T46" s="14">
        <v>1250</v>
      </c>
      <c r="U46" s="14">
        <v>2337.31</v>
      </c>
      <c r="V46" s="14">
        <v>696</v>
      </c>
    </row>
    <row r="47" spans="1:22">
      <c r="A47" s="2" t="s">
        <v>101</v>
      </c>
      <c r="B47" s="1" t="s">
        <v>102</v>
      </c>
      <c r="C47" s="14">
        <v>880.02</v>
      </c>
      <c r="D47" s="14">
        <v>146.66999999999999</v>
      </c>
      <c r="E47" s="14">
        <v>10892.7</v>
      </c>
      <c r="F47" s="14">
        <v>11919.39</v>
      </c>
      <c r="G47" s="14">
        <v>0</v>
      </c>
      <c r="H47" s="14">
        <v>0</v>
      </c>
      <c r="I47" s="14">
        <v>0</v>
      </c>
      <c r="J47" s="14">
        <v>2728.66</v>
      </c>
      <c r="K47" s="14">
        <v>46.51</v>
      </c>
      <c r="L47" s="14">
        <v>0</v>
      </c>
      <c r="M47" s="14">
        <v>0</v>
      </c>
      <c r="N47" s="14">
        <v>0</v>
      </c>
      <c r="O47" s="14">
        <v>0.02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2775.19</v>
      </c>
      <c r="V47" s="14">
        <v>9144.2000000000007</v>
      </c>
    </row>
    <row r="48" spans="1:22">
      <c r="A48" s="2" t="s">
        <v>103</v>
      </c>
      <c r="B48" s="1" t="s">
        <v>104</v>
      </c>
      <c r="C48" s="14">
        <v>733.35</v>
      </c>
      <c r="D48" s="14">
        <v>122.22</v>
      </c>
      <c r="E48" s="14">
        <v>5662.99</v>
      </c>
      <c r="F48" s="14">
        <v>6518.56</v>
      </c>
      <c r="G48" s="14">
        <v>0</v>
      </c>
      <c r="H48" s="14">
        <v>0</v>
      </c>
      <c r="I48" s="14">
        <v>0</v>
      </c>
      <c r="J48" s="14">
        <v>1174.47</v>
      </c>
      <c r="K48" s="14">
        <v>99.6</v>
      </c>
      <c r="L48" s="14">
        <v>0</v>
      </c>
      <c r="M48" s="14">
        <v>0</v>
      </c>
      <c r="N48" s="14">
        <v>0</v>
      </c>
      <c r="O48" s="15">
        <v>-0.11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1273.96</v>
      </c>
      <c r="V48" s="14">
        <v>5244.6</v>
      </c>
    </row>
    <row r="49" spans="1:22">
      <c r="A49" s="2" t="s">
        <v>105</v>
      </c>
      <c r="B49" s="1" t="s">
        <v>106</v>
      </c>
      <c r="C49" s="14">
        <v>1400.04</v>
      </c>
      <c r="D49" s="14">
        <v>233.34</v>
      </c>
      <c r="E49" s="14">
        <v>2464.52</v>
      </c>
      <c r="F49" s="14">
        <v>4097.8999999999996</v>
      </c>
      <c r="G49" s="14">
        <v>0</v>
      </c>
      <c r="H49" s="14">
        <v>0</v>
      </c>
      <c r="I49" s="14">
        <v>0</v>
      </c>
      <c r="J49" s="14">
        <v>619.91999999999996</v>
      </c>
      <c r="K49" s="14">
        <v>141.69</v>
      </c>
      <c r="L49" s="14">
        <v>0</v>
      </c>
      <c r="M49" s="14">
        <v>0</v>
      </c>
      <c r="N49" s="14">
        <v>0</v>
      </c>
      <c r="O49" s="15">
        <v>-0.11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761.5</v>
      </c>
      <c r="V49" s="14">
        <v>3336.4</v>
      </c>
    </row>
    <row r="50" spans="1:22">
      <c r="A50" s="2" t="s">
        <v>107</v>
      </c>
      <c r="B50" s="1" t="s">
        <v>108</v>
      </c>
      <c r="C50" s="14">
        <v>880.02</v>
      </c>
      <c r="D50" s="14">
        <v>146.66999999999999</v>
      </c>
      <c r="E50" s="14">
        <v>0</v>
      </c>
      <c r="F50" s="14">
        <v>1026.69</v>
      </c>
      <c r="G50" s="14">
        <v>0</v>
      </c>
      <c r="H50" s="14">
        <v>0</v>
      </c>
      <c r="I50" s="15">
        <v>-18.41</v>
      </c>
      <c r="J50" s="14">
        <v>0</v>
      </c>
      <c r="K50" s="14">
        <v>51.58</v>
      </c>
      <c r="L50" s="14">
        <v>0</v>
      </c>
      <c r="M50" s="14">
        <v>0</v>
      </c>
      <c r="N50" s="14">
        <v>0</v>
      </c>
      <c r="O50" s="15">
        <v>-0.08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33.090000000000003</v>
      </c>
      <c r="V50" s="14">
        <v>993.6</v>
      </c>
    </row>
    <row r="51" spans="1:22">
      <c r="A51" s="2" t="s">
        <v>109</v>
      </c>
      <c r="B51" s="1" t="s">
        <v>110</v>
      </c>
      <c r="C51" s="14">
        <v>876.48</v>
      </c>
      <c r="D51" s="14">
        <v>146.08000000000001</v>
      </c>
      <c r="E51" s="14">
        <v>4000</v>
      </c>
      <c r="F51" s="14">
        <v>5022.5600000000004</v>
      </c>
      <c r="G51" s="14">
        <v>0</v>
      </c>
      <c r="H51" s="14">
        <v>0</v>
      </c>
      <c r="I51" s="14">
        <v>0</v>
      </c>
      <c r="J51" s="14">
        <v>822.61</v>
      </c>
      <c r="K51" s="14">
        <v>25.38</v>
      </c>
      <c r="L51" s="14">
        <v>0</v>
      </c>
      <c r="M51" s="14">
        <v>0</v>
      </c>
      <c r="N51" s="14">
        <v>0</v>
      </c>
      <c r="O51" s="15">
        <v>-0.03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847.96</v>
      </c>
      <c r="V51" s="14">
        <v>4174.6000000000004</v>
      </c>
    </row>
    <row r="52" spans="1:22">
      <c r="A52" s="2" t="s">
        <v>111</v>
      </c>
      <c r="B52" s="1" t="s">
        <v>112</v>
      </c>
      <c r="C52" s="14">
        <v>1399.98</v>
      </c>
      <c r="D52" s="14">
        <v>233.33</v>
      </c>
      <c r="E52" s="14">
        <v>0</v>
      </c>
      <c r="F52" s="14">
        <v>1633.31</v>
      </c>
      <c r="G52" s="14">
        <v>0</v>
      </c>
      <c r="H52" s="14">
        <v>0</v>
      </c>
      <c r="I52" s="14">
        <v>0</v>
      </c>
      <c r="J52" s="14">
        <v>70.77</v>
      </c>
      <c r="K52" s="14">
        <v>41.04</v>
      </c>
      <c r="L52" s="14">
        <v>0</v>
      </c>
      <c r="M52" s="14">
        <v>0</v>
      </c>
      <c r="N52" s="14">
        <v>0</v>
      </c>
      <c r="O52" s="14">
        <v>0.1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111.91</v>
      </c>
      <c r="V52" s="14">
        <v>1521.4</v>
      </c>
    </row>
    <row r="53" spans="1:22">
      <c r="A53" s="2" t="s">
        <v>113</v>
      </c>
      <c r="B53" s="1" t="s">
        <v>114</v>
      </c>
      <c r="C53" s="14">
        <v>999.66</v>
      </c>
      <c r="D53" s="14">
        <v>166.61</v>
      </c>
      <c r="E53" s="14">
        <v>3996.41</v>
      </c>
      <c r="F53" s="14">
        <v>5162.68</v>
      </c>
      <c r="G53" s="14">
        <v>0</v>
      </c>
      <c r="H53" s="14">
        <v>0</v>
      </c>
      <c r="I53" s="14">
        <v>0</v>
      </c>
      <c r="J53" s="14">
        <v>855.57</v>
      </c>
      <c r="K53" s="14">
        <v>87.77</v>
      </c>
      <c r="L53" s="14">
        <v>0</v>
      </c>
      <c r="M53" s="14">
        <v>0</v>
      </c>
      <c r="N53" s="14">
        <v>0</v>
      </c>
      <c r="O53" s="15">
        <v>-0.06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943.28</v>
      </c>
      <c r="V53" s="14">
        <v>4219.3999999999996</v>
      </c>
    </row>
    <row r="54" spans="1:22">
      <c r="A54" s="2" t="s">
        <v>115</v>
      </c>
      <c r="B54" s="1" t="s">
        <v>116</v>
      </c>
      <c r="C54" s="14">
        <v>876.48</v>
      </c>
      <c r="D54" s="14">
        <v>146.08000000000001</v>
      </c>
      <c r="E54" s="14">
        <v>0</v>
      </c>
      <c r="F54" s="14">
        <v>1022.56</v>
      </c>
      <c r="G54" s="14">
        <v>0</v>
      </c>
      <c r="H54" s="14">
        <v>0</v>
      </c>
      <c r="I54" s="15">
        <v>-25.36</v>
      </c>
      <c r="J54" s="14">
        <v>0</v>
      </c>
      <c r="K54" s="14">
        <v>25.38</v>
      </c>
      <c r="L54" s="14">
        <v>0</v>
      </c>
      <c r="M54" s="14">
        <v>0</v>
      </c>
      <c r="N54" s="14">
        <v>0</v>
      </c>
      <c r="O54" s="15">
        <v>-0.06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-0.04</v>
      </c>
      <c r="V54" s="14">
        <v>1022.6</v>
      </c>
    </row>
    <row r="55" spans="1:22">
      <c r="A55" s="2" t="s">
        <v>117</v>
      </c>
      <c r="B55" s="1" t="s">
        <v>118</v>
      </c>
      <c r="C55" s="14">
        <v>880.02</v>
      </c>
      <c r="D55" s="14">
        <v>146.66999999999999</v>
      </c>
      <c r="E55" s="14">
        <v>6828.86</v>
      </c>
      <c r="F55" s="14">
        <v>7855.55</v>
      </c>
      <c r="G55" s="14">
        <v>0</v>
      </c>
      <c r="H55" s="14">
        <v>0</v>
      </c>
      <c r="I55" s="14">
        <v>0</v>
      </c>
      <c r="J55" s="14">
        <v>1509.5</v>
      </c>
      <c r="K55" s="14">
        <v>111.94</v>
      </c>
      <c r="L55" s="14">
        <v>0</v>
      </c>
      <c r="M55" s="14">
        <v>0</v>
      </c>
      <c r="N55" s="14">
        <v>0</v>
      </c>
      <c r="O55" s="14">
        <v>0.11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1621.55</v>
      </c>
      <c r="V55" s="14">
        <v>6234</v>
      </c>
    </row>
    <row r="56" spans="1:22">
      <c r="A56" s="2" t="s">
        <v>119</v>
      </c>
      <c r="B56" s="1" t="s">
        <v>120</v>
      </c>
      <c r="C56" s="14">
        <v>586.67999999999995</v>
      </c>
      <c r="D56" s="14">
        <v>97.78</v>
      </c>
      <c r="E56" s="14">
        <v>1084.08</v>
      </c>
      <c r="F56" s="14">
        <v>1768.54</v>
      </c>
      <c r="G56" s="14">
        <v>0</v>
      </c>
      <c r="H56" s="14">
        <v>0</v>
      </c>
      <c r="I56" s="14">
        <v>0</v>
      </c>
      <c r="J56" s="14">
        <v>147.18</v>
      </c>
      <c r="K56" s="14">
        <v>190.58</v>
      </c>
      <c r="L56" s="14">
        <v>0</v>
      </c>
      <c r="M56" s="14">
        <v>1000</v>
      </c>
      <c r="N56" s="14">
        <v>0</v>
      </c>
      <c r="O56" s="15">
        <v>-0.02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1337.74</v>
      </c>
      <c r="V56" s="14">
        <v>430.8</v>
      </c>
    </row>
    <row r="57" spans="1:22">
      <c r="A57" s="2" t="s">
        <v>121</v>
      </c>
      <c r="B57" s="1" t="s">
        <v>122</v>
      </c>
      <c r="C57" s="14">
        <v>880.02</v>
      </c>
      <c r="D57" s="14">
        <v>146.66999999999999</v>
      </c>
      <c r="E57" s="14">
        <v>0</v>
      </c>
      <c r="F57" s="14">
        <v>1026.69</v>
      </c>
      <c r="G57" s="14">
        <v>500</v>
      </c>
      <c r="H57" s="14">
        <v>0</v>
      </c>
      <c r="I57" s="15">
        <v>-18.41</v>
      </c>
      <c r="J57" s="14">
        <v>0</v>
      </c>
      <c r="K57" s="14">
        <v>110.51</v>
      </c>
      <c r="L57" s="14">
        <v>0</v>
      </c>
      <c r="M57" s="14">
        <v>0</v>
      </c>
      <c r="N57" s="14">
        <v>0</v>
      </c>
      <c r="O57" s="15">
        <v>-0.01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592.09</v>
      </c>
      <c r="V57" s="14">
        <v>434.6</v>
      </c>
    </row>
    <row r="58" spans="1:22">
      <c r="A58" s="2" t="s">
        <v>123</v>
      </c>
      <c r="B58" s="1" t="s">
        <v>124</v>
      </c>
      <c r="C58" s="14">
        <v>1602</v>
      </c>
      <c r="D58" s="14">
        <v>267</v>
      </c>
      <c r="E58" s="14">
        <v>0</v>
      </c>
      <c r="F58" s="14">
        <v>1869</v>
      </c>
      <c r="G58" s="14">
        <v>0</v>
      </c>
      <c r="H58" s="14">
        <v>0</v>
      </c>
      <c r="I58" s="14">
        <v>0</v>
      </c>
      <c r="J58" s="14">
        <v>163.25</v>
      </c>
      <c r="K58" s="14">
        <v>49.33</v>
      </c>
      <c r="L58" s="14">
        <v>0</v>
      </c>
      <c r="M58" s="14">
        <v>0</v>
      </c>
      <c r="N58" s="14">
        <v>0</v>
      </c>
      <c r="O58" s="14">
        <v>0.02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212.6</v>
      </c>
      <c r="V58" s="14">
        <v>1656.4</v>
      </c>
    </row>
    <row r="59" spans="1:22">
      <c r="A59" s="2" t="s">
        <v>125</v>
      </c>
      <c r="B59" s="1" t="s">
        <v>126</v>
      </c>
      <c r="C59" s="14">
        <v>1300.02</v>
      </c>
      <c r="D59" s="14">
        <v>216.67</v>
      </c>
      <c r="E59" s="14">
        <v>0</v>
      </c>
      <c r="F59" s="14">
        <v>1516.69</v>
      </c>
      <c r="G59" s="14">
        <v>0</v>
      </c>
      <c r="H59" s="14">
        <v>0</v>
      </c>
      <c r="I59" s="14">
        <v>0</v>
      </c>
      <c r="J59" s="14">
        <v>58.08</v>
      </c>
      <c r="K59" s="14">
        <v>37.64</v>
      </c>
      <c r="L59" s="14">
        <v>0</v>
      </c>
      <c r="M59" s="14">
        <v>0</v>
      </c>
      <c r="N59" s="14">
        <v>0</v>
      </c>
      <c r="O59" s="15">
        <v>-0.03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95.69</v>
      </c>
      <c r="V59" s="14">
        <v>1421</v>
      </c>
    </row>
    <row r="60" spans="1:22">
      <c r="A60" s="2" t="s">
        <v>127</v>
      </c>
      <c r="B60" s="1" t="s">
        <v>128</v>
      </c>
      <c r="C60" s="14">
        <v>999.66</v>
      </c>
      <c r="D60" s="14">
        <v>166.61</v>
      </c>
      <c r="E60" s="14">
        <v>1019.67</v>
      </c>
      <c r="F60" s="14">
        <v>2185.94</v>
      </c>
      <c r="G60" s="14">
        <v>0</v>
      </c>
      <c r="H60" s="14">
        <v>0</v>
      </c>
      <c r="I60" s="14">
        <v>0</v>
      </c>
      <c r="J60" s="14">
        <v>217.91</v>
      </c>
      <c r="K60" s="14">
        <v>64.260000000000005</v>
      </c>
      <c r="L60" s="14">
        <v>0</v>
      </c>
      <c r="M60" s="14">
        <v>0</v>
      </c>
      <c r="N60" s="14">
        <v>0</v>
      </c>
      <c r="O60" s="14">
        <v>0.17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282.33999999999997</v>
      </c>
      <c r="V60" s="14">
        <v>1903.6</v>
      </c>
    </row>
    <row r="61" spans="1:22">
      <c r="A61" s="2" t="s">
        <v>129</v>
      </c>
      <c r="B61" s="1" t="s">
        <v>130</v>
      </c>
      <c r="C61" s="14">
        <v>999.66</v>
      </c>
      <c r="D61" s="14">
        <v>166.61</v>
      </c>
      <c r="E61" s="14">
        <v>1232.8800000000001</v>
      </c>
      <c r="F61" s="14">
        <v>2399.15</v>
      </c>
      <c r="G61" s="14">
        <v>0</v>
      </c>
      <c r="H61" s="14">
        <v>0</v>
      </c>
      <c r="I61" s="14">
        <v>0</v>
      </c>
      <c r="J61" s="14">
        <v>257.07</v>
      </c>
      <c r="K61" s="14">
        <v>87.34</v>
      </c>
      <c r="L61" s="14">
        <v>0</v>
      </c>
      <c r="M61" s="14">
        <v>0</v>
      </c>
      <c r="N61" s="14">
        <v>0</v>
      </c>
      <c r="O61" s="15">
        <v>-0.06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344.35</v>
      </c>
      <c r="V61" s="14">
        <v>2054.8000000000002</v>
      </c>
    </row>
    <row r="62" spans="1:22">
      <c r="A62" s="2" t="s">
        <v>131</v>
      </c>
      <c r="B62" s="1" t="s">
        <v>132</v>
      </c>
      <c r="C62" s="14">
        <v>880.02</v>
      </c>
      <c r="D62" s="14">
        <v>146.66999999999999</v>
      </c>
      <c r="E62" s="14">
        <v>12455.88</v>
      </c>
      <c r="F62" s="14">
        <v>13482.57</v>
      </c>
      <c r="G62" s="14">
        <v>0</v>
      </c>
      <c r="H62" s="14">
        <v>0</v>
      </c>
      <c r="I62" s="14">
        <v>0</v>
      </c>
      <c r="J62" s="14">
        <v>3197.61</v>
      </c>
      <c r="K62" s="14">
        <v>125.43</v>
      </c>
      <c r="L62" s="14">
        <v>0</v>
      </c>
      <c r="M62" s="14">
        <v>6349.16</v>
      </c>
      <c r="N62" s="14">
        <v>0</v>
      </c>
      <c r="O62" s="15">
        <v>-0.03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9672.17</v>
      </c>
      <c r="V62" s="14">
        <v>3810.4</v>
      </c>
    </row>
    <row r="63" spans="1:22">
      <c r="A63" s="2" t="s">
        <v>133</v>
      </c>
      <c r="B63" s="1" t="s">
        <v>134</v>
      </c>
      <c r="C63" s="14">
        <v>1071.45</v>
      </c>
      <c r="D63" s="14">
        <v>178.57</v>
      </c>
      <c r="E63" s="14">
        <v>0</v>
      </c>
      <c r="F63" s="14">
        <v>1250.02</v>
      </c>
      <c r="G63" s="14">
        <v>0</v>
      </c>
      <c r="H63" s="14">
        <v>0</v>
      </c>
      <c r="I63" s="14">
        <v>0</v>
      </c>
      <c r="J63" s="14">
        <v>19.61</v>
      </c>
      <c r="K63" s="14">
        <v>33.590000000000003</v>
      </c>
      <c r="L63" s="14">
        <v>0</v>
      </c>
      <c r="M63" s="14">
        <v>0</v>
      </c>
      <c r="N63" s="14">
        <v>0</v>
      </c>
      <c r="O63" s="14">
        <v>0.02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53.22</v>
      </c>
      <c r="V63" s="14">
        <v>1196.8</v>
      </c>
    </row>
    <row r="64" spans="1:22">
      <c r="A64" s="2" t="s">
        <v>135</v>
      </c>
      <c r="B64" s="1" t="s">
        <v>136</v>
      </c>
      <c r="C64" s="14">
        <v>1602</v>
      </c>
      <c r="D64" s="14">
        <v>267</v>
      </c>
      <c r="E64" s="14">
        <v>0</v>
      </c>
      <c r="F64" s="14">
        <v>1869</v>
      </c>
      <c r="G64" s="14">
        <v>349.79</v>
      </c>
      <c r="H64" s="14">
        <v>0</v>
      </c>
      <c r="I64" s="14">
        <v>0</v>
      </c>
      <c r="J64" s="14">
        <v>163.25</v>
      </c>
      <c r="K64" s="14">
        <v>53.65</v>
      </c>
      <c r="L64" s="14">
        <v>0</v>
      </c>
      <c r="M64" s="14">
        <v>0</v>
      </c>
      <c r="N64" s="14">
        <v>0</v>
      </c>
      <c r="O64" s="15">
        <v>-0.09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566.6</v>
      </c>
      <c r="V64" s="14">
        <v>1302.4000000000001</v>
      </c>
    </row>
    <row r="65" spans="1:22">
      <c r="A65" s="2" t="s">
        <v>137</v>
      </c>
      <c r="B65" s="1" t="s">
        <v>138</v>
      </c>
      <c r="C65" s="14">
        <v>880.02</v>
      </c>
      <c r="D65" s="14">
        <v>146.66999999999999</v>
      </c>
      <c r="E65" s="14">
        <v>5276.31</v>
      </c>
      <c r="F65" s="14">
        <v>6303</v>
      </c>
      <c r="G65" s="14">
        <v>0</v>
      </c>
      <c r="H65" s="14">
        <v>0</v>
      </c>
      <c r="I65" s="14">
        <v>0</v>
      </c>
      <c r="J65" s="14">
        <v>1123.77</v>
      </c>
      <c r="K65" s="14">
        <v>240.48</v>
      </c>
      <c r="L65" s="14">
        <v>0</v>
      </c>
      <c r="M65" s="14">
        <v>0</v>
      </c>
      <c r="N65" s="14">
        <v>0</v>
      </c>
      <c r="O65" s="15">
        <v>-0.05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1364.2</v>
      </c>
      <c r="V65" s="14">
        <v>4938.8</v>
      </c>
    </row>
    <row r="66" spans="1:22">
      <c r="A66" s="2" t="s">
        <v>139</v>
      </c>
      <c r="B66" s="1" t="s">
        <v>140</v>
      </c>
      <c r="C66" s="14">
        <v>999.66</v>
      </c>
      <c r="D66" s="14">
        <v>166.61</v>
      </c>
      <c r="E66" s="14">
        <v>663.86</v>
      </c>
      <c r="F66" s="14">
        <v>1830.13</v>
      </c>
      <c r="G66" s="14">
        <v>0</v>
      </c>
      <c r="H66" s="14">
        <v>0</v>
      </c>
      <c r="I66" s="14">
        <v>0</v>
      </c>
      <c r="J66" s="14">
        <v>157.03</v>
      </c>
      <c r="K66" s="14">
        <v>40.479999999999997</v>
      </c>
      <c r="L66" s="14">
        <v>0</v>
      </c>
      <c r="M66" s="14">
        <v>0</v>
      </c>
      <c r="N66" s="14">
        <v>0</v>
      </c>
      <c r="O66" s="14">
        <v>0.02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197.53</v>
      </c>
      <c r="V66" s="14">
        <v>1632.6</v>
      </c>
    </row>
    <row r="67" spans="1:22">
      <c r="A67" s="2" t="s">
        <v>141</v>
      </c>
      <c r="B67" s="1" t="s">
        <v>142</v>
      </c>
      <c r="C67" s="14">
        <v>666.65</v>
      </c>
      <c r="D67" s="14">
        <v>111.11</v>
      </c>
      <c r="E67" s="14">
        <v>1980</v>
      </c>
      <c r="F67" s="14">
        <v>2757.76</v>
      </c>
      <c r="G67" s="14">
        <v>0</v>
      </c>
      <c r="H67" s="14">
        <v>0</v>
      </c>
      <c r="I67" s="14">
        <v>0</v>
      </c>
      <c r="J67" s="14">
        <v>333.67</v>
      </c>
      <c r="K67" s="14">
        <v>69.12</v>
      </c>
      <c r="L67" s="14">
        <v>0</v>
      </c>
      <c r="M67" s="14">
        <v>0</v>
      </c>
      <c r="N67" s="14">
        <v>0</v>
      </c>
      <c r="O67" s="14">
        <v>7.0000000000000007E-2</v>
      </c>
      <c r="P67" s="14">
        <v>43.9</v>
      </c>
      <c r="Q67" s="14">
        <v>0</v>
      </c>
      <c r="R67" s="14">
        <v>0</v>
      </c>
      <c r="S67" s="14">
        <v>0</v>
      </c>
      <c r="T67" s="14">
        <v>0</v>
      </c>
      <c r="U67" s="14">
        <v>446.76</v>
      </c>
      <c r="V67" s="14">
        <v>2311</v>
      </c>
    </row>
    <row r="68" spans="1:22">
      <c r="A68" s="2" t="s">
        <v>143</v>
      </c>
      <c r="B68" s="1" t="s">
        <v>144</v>
      </c>
      <c r="C68" s="14">
        <v>880.02</v>
      </c>
      <c r="D68" s="14">
        <v>146.66999999999999</v>
      </c>
      <c r="E68" s="14">
        <v>3476.77</v>
      </c>
      <c r="F68" s="14">
        <v>4503.46</v>
      </c>
      <c r="G68" s="14">
        <v>0</v>
      </c>
      <c r="H68" s="14">
        <v>0</v>
      </c>
      <c r="I68" s="14">
        <v>0</v>
      </c>
      <c r="J68" s="14">
        <v>706.55</v>
      </c>
      <c r="K68" s="14">
        <v>25.48</v>
      </c>
      <c r="L68" s="14">
        <v>0</v>
      </c>
      <c r="M68" s="14">
        <v>0</v>
      </c>
      <c r="N68" s="14">
        <v>0</v>
      </c>
      <c r="O68" s="15">
        <v>-0.17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731.86</v>
      </c>
      <c r="V68" s="14">
        <v>3771.6</v>
      </c>
    </row>
    <row r="69" spans="1:22">
      <c r="A69" s="2" t="s">
        <v>145</v>
      </c>
      <c r="B69" s="1" t="s">
        <v>146</v>
      </c>
      <c r="C69" s="14">
        <v>880.02</v>
      </c>
      <c r="D69" s="14">
        <v>146.66999999999999</v>
      </c>
      <c r="E69" s="14">
        <v>0</v>
      </c>
      <c r="F69" s="14">
        <v>1026.69</v>
      </c>
      <c r="G69" s="14">
        <v>0</v>
      </c>
      <c r="H69" s="14">
        <v>0</v>
      </c>
      <c r="I69" s="15">
        <v>-18.41</v>
      </c>
      <c r="J69" s="14">
        <v>0</v>
      </c>
      <c r="K69" s="14">
        <v>109.46</v>
      </c>
      <c r="L69" s="14">
        <v>0</v>
      </c>
      <c r="M69" s="14">
        <v>0</v>
      </c>
      <c r="N69" s="14">
        <v>0</v>
      </c>
      <c r="O69" s="14">
        <v>0.04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91.09</v>
      </c>
      <c r="V69" s="14">
        <v>935.6</v>
      </c>
    </row>
    <row r="70" spans="1:22">
      <c r="A70" s="2" t="s">
        <v>147</v>
      </c>
      <c r="B70" s="1" t="s">
        <v>148</v>
      </c>
      <c r="C70" s="14">
        <v>880.02</v>
      </c>
      <c r="D70" s="14">
        <v>146.66999999999999</v>
      </c>
      <c r="E70" s="14">
        <v>0</v>
      </c>
      <c r="F70" s="14">
        <v>1026.69</v>
      </c>
      <c r="G70" s="14">
        <v>0</v>
      </c>
      <c r="H70" s="14">
        <v>205.28</v>
      </c>
      <c r="I70" s="15">
        <v>-18.41</v>
      </c>
      <c r="J70" s="14">
        <v>0</v>
      </c>
      <c r="K70" s="14">
        <v>182.58</v>
      </c>
      <c r="L70" s="14">
        <v>0</v>
      </c>
      <c r="M70" s="14">
        <v>205</v>
      </c>
      <c r="N70" s="14">
        <v>0</v>
      </c>
      <c r="O70" s="14">
        <v>0.04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574.49</v>
      </c>
      <c r="V70" s="14">
        <v>452.2</v>
      </c>
    </row>
    <row r="71" spans="1:22">
      <c r="A71" s="2" t="s">
        <v>149</v>
      </c>
      <c r="B71" s="1" t="s">
        <v>150</v>
      </c>
      <c r="C71" s="14">
        <v>799.98</v>
      </c>
      <c r="D71" s="14">
        <v>133.33000000000001</v>
      </c>
      <c r="E71" s="14">
        <v>2160</v>
      </c>
      <c r="F71" s="14">
        <v>3093.31</v>
      </c>
      <c r="G71" s="14">
        <v>0</v>
      </c>
      <c r="H71" s="14">
        <v>0</v>
      </c>
      <c r="I71" s="14">
        <v>0</v>
      </c>
      <c r="J71" s="14">
        <v>405.34</v>
      </c>
      <c r="K71" s="14">
        <v>82.76</v>
      </c>
      <c r="L71" s="14">
        <v>0</v>
      </c>
      <c r="M71" s="14">
        <v>0</v>
      </c>
      <c r="N71" s="14">
        <v>0</v>
      </c>
      <c r="O71" s="14">
        <v>0.01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488.11</v>
      </c>
      <c r="V71" s="14">
        <v>2605.1999999999998</v>
      </c>
    </row>
    <row r="72" spans="1:22">
      <c r="A72" s="2" t="s">
        <v>151</v>
      </c>
      <c r="B72" s="1" t="s">
        <v>152</v>
      </c>
      <c r="C72" s="14">
        <v>999.66</v>
      </c>
      <c r="D72" s="14">
        <v>166.61</v>
      </c>
      <c r="E72" s="14">
        <v>2607.8200000000002</v>
      </c>
      <c r="F72" s="14">
        <v>3774.09</v>
      </c>
      <c r="G72" s="14">
        <v>0</v>
      </c>
      <c r="H72" s="14">
        <v>0</v>
      </c>
      <c r="I72" s="14">
        <v>0</v>
      </c>
      <c r="J72" s="14">
        <v>550.76</v>
      </c>
      <c r="K72" s="14">
        <v>98.14</v>
      </c>
      <c r="L72" s="14">
        <v>0</v>
      </c>
      <c r="M72" s="14">
        <v>0</v>
      </c>
      <c r="N72" s="14">
        <v>0</v>
      </c>
      <c r="O72" s="15">
        <v>-0.01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648.89</v>
      </c>
      <c r="V72" s="14">
        <v>3125.2</v>
      </c>
    </row>
    <row r="73" spans="1:22">
      <c r="A73" s="2" t="s">
        <v>153</v>
      </c>
      <c r="B73" s="1" t="s">
        <v>154</v>
      </c>
      <c r="C73" s="14">
        <v>880.02</v>
      </c>
      <c r="D73" s="14">
        <v>146.66999999999999</v>
      </c>
      <c r="E73" s="14">
        <v>11670.05</v>
      </c>
      <c r="F73" s="14">
        <v>12696.74</v>
      </c>
      <c r="G73" s="14">
        <v>0</v>
      </c>
      <c r="H73" s="14">
        <v>0</v>
      </c>
      <c r="I73" s="14">
        <v>0</v>
      </c>
      <c r="J73" s="14">
        <v>2961.86</v>
      </c>
      <c r="K73" s="14">
        <v>80.67</v>
      </c>
      <c r="L73" s="14">
        <v>0</v>
      </c>
      <c r="M73" s="14">
        <v>3324.97</v>
      </c>
      <c r="N73" s="14">
        <v>0</v>
      </c>
      <c r="O73" s="14">
        <v>0.04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6367.54</v>
      </c>
      <c r="V73" s="14">
        <v>6329.2</v>
      </c>
    </row>
    <row r="74" spans="1:22">
      <c r="A74" s="2" t="s">
        <v>155</v>
      </c>
      <c r="B74" s="1" t="s">
        <v>156</v>
      </c>
      <c r="C74" s="14">
        <v>146.08000000000001</v>
      </c>
      <c r="D74" s="14">
        <v>146.08000000000001</v>
      </c>
      <c r="E74" s="14">
        <v>0</v>
      </c>
      <c r="F74" s="14">
        <v>292.16000000000003</v>
      </c>
      <c r="G74" s="14">
        <v>0</v>
      </c>
      <c r="H74" s="14">
        <v>0</v>
      </c>
      <c r="I74" s="15">
        <v>-80.14</v>
      </c>
      <c r="J74" s="14">
        <v>0</v>
      </c>
      <c r="K74" s="14">
        <v>7.26</v>
      </c>
      <c r="L74" s="14">
        <v>0</v>
      </c>
      <c r="M74" s="14">
        <v>0</v>
      </c>
      <c r="N74" s="14">
        <v>0</v>
      </c>
      <c r="O74" s="14">
        <v>0.04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-72.84</v>
      </c>
      <c r="V74" s="14">
        <v>365</v>
      </c>
    </row>
    <row r="75" spans="1:22" s="7" customFormat="1">
      <c r="A75" s="17" t="s">
        <v>157</v>
      </c>
      <c r="C75" s="7" t="s">
        <v>158</v>
      </c>
      <c r="D75" s="7" t="s">
        <v>158</v>
      </c>
      <c r="E75" s="7" t="s">
        <v>158</v>
      </c>
      <c r="F75" s="7" t="s">
        <v>158</v>
      </c>
      <c r="G75" s="7" t="s">
        <v>158</v>
      </c>
      <c r="H75" s="7" t="s">
        <v>158</v>
      </c>
      <c r="I75" s="7" t="s">
        <v>158</v>
      </c>
      <c r="J75" s="7" t="s">
        <v>158</v>
      </c>
      <c r="K75" s="7" t="s">
        <v>158</v>
      </c>
      <c r="L75" s="7" t="s">
        <v>158</v>
      </c>
      <c r="M75" s="7" t="s">
        <v>158</v>
      </c>
      <c r="N75" s="7" t="s">
        <v>158</v>
      </c>
      <c r="O75" s="7" t="s">
        <v>158</v>
      </c>
      <c r="P75" s="7" t="s">
        <v>158</v>
      </c>
      <c r="Q75" s="7" t="s">
        <v>158</v>
      </c>
      <c r="R75" s="7" t="s">
        <v>158</v>
      </c>
      <c r="S75" s="7" t="s">
        <v>158</v>
      </c>
      <c r="T75" s="7" t="s">
        <v>158</v>
      </c>
      <c r="U75" s="7" t="s">
        <v>158</v>
      </c>
      <c r="V75" s="7" t="s">
        <v>158</v>
      </c>
    </row>
    <row r="76" spans="1:22">
      <c r="C76" s="19">
        <v>77724.12</v>
      </c>
      <c r="D76" s="19">
        <v>13075.74</v>
      </c>
      <c r="E76" s="19">
        <v>142517.29</v>
      </c>
      <c r="F76" s="19">
        <v>233317.15</v>
      </c>
      <c r="G76" s="19">
        <v>4250.17</v>
      </c>
      <c r="H76" s="19">
        <v>2457.84</v>
      </c>
      <c r="I76" s="20">
        <v>-383.26</v>
      </c>
      <c r="J76" s="19">
        <v>37565.57</v>
      </c>
      <c r="K76" s="19">
        <v>6507.32</v>
      </c>
      <c r="L76" s="19">
        <v>0</v>
      </c>
      <c r="M76" s="19">
        <v>13451.8</v>
      </c>
      <c r="N76" s="19">
        <v>0</v>
      </c>
      <c r="O76" s="20">
        <v>-0.56999999999999995</v>
      </c>
      <c r="P76" s="19">
        <v>43.9</v>
      </c>
      <c r="Q76" s="19">
        <v>797.79</v>
      </c>
      <c r="R76" s="19">
        <v>0</v>
      </c>
      <c r="S76" s="19">
        <v>1300</v>
      </c>
      <c r="T76" s="19">
        <v>3347.19</v>
      </c>
      <c r="U76" s="19">
        <v>69337.75</v>
      </c>
      <c r="V76" s="19">
        <v>163979.4</v>
      </c>
    </row>
    <row r="78" spans="1:22">
      <c r="A78" s="12" t="s">
        <v>159</v>
      </c>
    </row>
    <row r="79" spans="1:22">
      <c r="A79" s="2" t="s">
        <v>160</v>
      </c>
      <c r="B79" s="1" t="s">
        <v>161</v>
      </c>
      <c r="C79" s="14">
        <v>477.05</v>
      </c>
      <c r="D79" s="14">
        <v>79.510000000000005</v>
      </c>
      <c r="E79" s="14">
        <v>1305.73</v>
      </c>
      <c r="F79" s="14">
        <v>1862.29</v>
      </c>
      <c r="G79" s="14">
        <v>0</v>
      </c>
      <c r="H79" s="14">
        <v>0</v>
      </c>
      <c r="I79" s="14">
        <v>0</v>
      </c>
      <c r="J79" s="14">
        <v>162.18</v>
      </c>
      <c r="K79" s="14">
        <v>68</v>
      </c>
      <c r="L79" s="14">
        <v>18.62</v>
      </c>
      <c r="M79" s="14">
        <v>0</v>
      </c>
      <c r="N79" s="14">
        <v>91.25</v>
      </c>
      <c r="O79" s="15">
        <v>-0.03</v>
      </c>
      <c r="P79" s="14">
        <v>0</v>
      </c>
      <c r="Q79" s="14">
        <v>0</v>
      </c>
      <c r="R79" s="14">
        <v>0</v>
      </c>
      <c r="S79" s="14">
        <v>0</v>
      </c>
      <c r="T79" s="14">
        <v>134.66999999999999</v>
      </c>
      <c r="U79" s="14">
        <v>474.69</v>
      </c>
      <c r="V79" s="14">
        <v>1387.6</v>
      </c>
    </row>
    <row r="80" spans="1:22">
      <c r="A80" s="2" t="s">
        <v>162</v>
      </c>
      <c r="B80" s="1" t="s">
        <v>163</v>
      </c>
      <c r="C80" s="14">
        <v>537.54</v>
      </c>
      <c r="D80" s="14">
        <v>89.59</v>
      </c>
      <c r="E80" s="14">
        <v>5547.78</v>
      </c>
      <c r="F80" s="14">
        <v>6174.91</v>
      </c>
      <c r="G80" s="14">
        <v>0</v>
      </c>
      <c r="H80" s="14">
        <v>0</v>
      </c>
      <c r="I80" s="14">
        <v>0</v>
      </c>
      <c r="J80" s="14">
        <v>1093.6500000000001</v>
      </c>
      <c r="K80" s="14">
        <v>176.34</v>
      </c>
      <c r="L80" s="14">
        <v>61.75</v>
      </c>
      <c r="M80" s="14">
        <v>0</v>
      </c>
      <c r="N80" s="14">
        <v>302.57</v>
      </c>
      <c r="O80" s="14">
        <v>0.05</v>
      </c>
      <c r="P80" s="14">
        <v>0</v>
      </c>
      <c r="Q80" s="14">
        <v>0</v>
      </c>
      <c r="R80" s="14">
        <v>0</v>
      </c>
      <c r="S80" s="14">
        <v>0</v>
      </c>
      <c r="T80" s="14">
        <v>372.75</v>
      </c>
      <c r="U80" s="14">
        <v>2007.11</v>
      </c>
      <c r="V80" s="14">
        <v>4167.8</v>
      </c>
    </row>
    <row r="81" spans="1:22">
      <c r="A81" s="2" t="s">
        <v>164</v>
      </c>
      <c r="B81" s="1" t="s">
        <v>165</v>
      </c>
      <c r="C81" s="14">
        <v>537.54</v>
      </c>
      <c r="D81" s="14">
        <v>89.59</v>
      </c>
      <c r="E81" s="14">
        <v>3521.73</v>
      </c>
      <c r="F81" s="14">
        <v>4148.8599999999997</v>
      </c>
      <c r="G81" s="14">
        <v>0</v>
      </c>
      <c r="H81" s="14">
        <v>0</v>
      </c>
      <c r="I81" s="14">
        <v>0</v>
      </c>
      <c r="J81" s="14">
        <v>630.80999999999995</v>
      </c>
      <c r="K81" s="14">
        <v>82.78</v>
      </c>
      <c r="L81" s="14">
        <v>41.49</v>
      </c>
      <c r="M81" s="14">
        <v>0</v>
      </c>
      <c r="N81" s="14">
        <v>203.29</v>
      </c>
      <c r="O81" s="14">
        <v>0.11</v>
      </c>
      <c r="P81" s="14">
        <v>0</v>
      </c>
      <c r="Q81" s="14">
        <v>0</v>
      </c>
      <c r="R81" s="14">
        <v>0</v>
      </c>
      <c r="S81" s="14">
        <v>300</v>
      </c>
      <c r="T81" s="14">
        <v>275.38</v>
      </c>
      <c r="U81" s="14">
        <v>1533.86</v>
      </c>
      <c r="V81" s="14">
        <v>2615</v>
      </c>
    </row>
    <row r="82" spans="1:22">
      <c r="A82" s="2" t="s">
        <v>166</v>
      </c>
      <c r="B82" s="1" t="s">
        <v>167</v>
      </c>
      <c r="C82" s="14">
        <v>480.24</v>
      </c>
      <c r="D82" s="14">
        <v>80.040000000000006</v>
      </c>
      <c r="E82" s="14">
        <v>1173.69</v>
      </c>
      <c r="F82" s="14">
        <v>1733.97</v>
      </c>
      <c r="G82" s="14">
        <v>0</v>
      </c>
      <c r="H82" s="14">
        <v>0</v>
      </c>
      <c r="I82" s="14">
        <v>0</v>
      </c>
      <c r="J82" s="14">
        <v>141.65</v>
      </c>
      <c r="K82" s="14">
        <v>35.340000000000003</v>
      </c>
      <c r="L82" s="14">
        <v>17.34</v>
      </c>
      <c r="M82" s="14">
        <v>0</v>
      </c>
      <c r="N82" s="14">
        <v>84.96</v>
      </c>
      <c r="O82" s="14">
        <v>0.08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279.37</v>
      </c>
      <c r="V82" s="14">
        <v>1454.6</v>
      </c>
    </row>
    <row r="83" spans="1:22">
      <c r="A83" s="2" t="s">
        <v>168</v>
      </c>
      <c r="B83" s="1" t="s">
        <v>169</v>
      </c>
      <c r="C83" s="14">
        <v>400.2</v>
      </c>
      <c r="D83" s="14">
        <v>66.7</v>
      </c>
      <c r="E83" s="14">
        <v>2403.12</v>
      </c>
      <c r="F83" s="14">
        <v>2870.02</v>
      </c>
      <c r="G83" s="14">
        <v>0</v>
      </c>
      <c r="H83" s="14">
        <v>0</v>
      </c>
      <c r="I83" s="14">
        <v>0</v>
      </c>
      <c r="J83" s="14">
        <v>357.65</v>
      </c>
      <c r="K83" s="14">
        <v>98.97</v>
      </c>
      <c r="L83" s="14">
        <v>28.7</v>
      </c>
      <c r="M83" s="14">
        <v>0</v>
      </c>
      <c r="N83" s="14">
        <v>140.63</v>
      </c>
      <c r="O83" s="15">
        <v>-0.13</v>
      </c>
      <c r="P83" s="14">
        <v>0</v>
      </c>
      <c r="Q83" s="14">
        <v>0</v>
      </c>
      <c r="R83" s="14">
        <v>0</v>
      </c>
      <c r="S83" s="14">
        <v>700</v>
      </c>
      <c r="T83" s="14">
        <v>0</v>
      </c>
      <c r="U83" s="14">
        <v>1325.82</v>
      </c>
      <c r="V83" s="14">
        <v>1544.2</v>
      </c>
    </row>
    <row r="84" spans="1:22">
      <c r="A84" s="2" t="s">
        <v>170</v>
      </c>
      <c r="B84" s="1" t="s">
        <v>171</v>
      </c>
      <c r="C84" s="14">
        <v>633.6</v>
      </c>
      <c r="D84" s="14">
        <v>105.6</v>
      </c>
      <c r="E84" s="14">
        <v>1406.51</v>
      </c>
      <c r="F84" s="14">
        <v>2145.71</v>
      </c>
      <c r="G84" s="14">
        <v>0</v>
      </c>
      <c r="H84" s="14">
        <v>0</v>
      </c>
      <c r="I84" s="14">
        <v>0</v>
      </c>
      <c r="J84" s="14">
        <v>210.7</v>
      </c>
      <c r="K84" s="14">
        <v>75.56</v>
      </c>
      <c r="L84" s="14">
        <v>0</v>
      </c>
      <c r="M84" s="14">
        <v>0</v>
      </c>
      <c r="N84" s="14">
        <v>0</v>
      </c>
      <c r="O84" s="14">
        <v>0.05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286.31</v>
      </c>
      <c r="V84" s="14">
        <v>1859.4</v>
      </c>
    </row>
    <row r="85" spans="1:22">
      <c r="A85" s="2" t="s">
        <v>172</v>
      </c>
      <c r="B85" s="1" t="s">
        <v>173</v>
      </c>
      <c r="C85" s="14">
        <v>480.24</v>
      </c>
      <c r="D85" s="14">
        <v>80.040000000000006</v>
      </c>
      <c r="E85" s="14">
        <v>456.38</v>
      </c>
      <c r="F85" s="14">
        <v>1016.66</v>
      </c>
      <c r="G85" s="14">
        <v>0</v>
      </c>
      <c r="H85" s="14">
        <v>0</v>
      </c>
      <c r="I85" s="15">
        <v>-26.01</v>
      </c>
      <c r="J85" s="14">
        <v>0</v>
      </c>
      <c r="K85" s="14">
        <v>26.49</v>
      </c>
      <c r="L85" s="14">
        <v>10.17</v>
      </c>
      <c r="M85" s="14">
        <v>0</v>
      </c>
      <c r="N85" s="14">
        <v>49.82</v>
      </c>
      <c r="O85" s="14">
        <v>0.19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60.66</v>
      </c>
      <c r="V85" s="14">
        <v>956</v>
      </c>
    </row>
    <row r="86" spans="1:22">
      <c r="A86" s="2" t="s">
        <v>174</v>
      </c>
      <c r="B86" s="1" t="s">
        <v>175</v>
      </c>
      <c r="C86" s="14">
        <v>447.95</v>
      </c>
      <c r="D86" s="14">
        <v>74.66</v>
      </c>
      <c r="E86" s="14">
        <v>2119.38</v>
      </c>
      <c r="F86" s="14">
        <v>2641.99</v>
      </c>
      <c r="G86" s="14">
        <v>0</v>
      </c>
      <c r="H86" s="14">
        <v>0</v>
      </c>
      <c r="I86" s="14">
        <v>0</v>
      </c>
      <c r="J86" s="14">
        <v>308.94</v>
      </c>
      <c r="K86" s="14">
        <v>79.31</v>
      </c>
      <c r="L86" s="14">
        <v>26.42</v>
      </c>
      <c r="M86" s="14">
        <v>0</v>
      </c>
      <c r="N86" s="14">
        <v>129.46</v>
      </c>
      <c r="O86" s="14">
        <v>0.05</v>
      </c>
      <c r="P86" s="14">
        <v>0</v>
      </c>
      <c r="Q86" s="14">
        <v>0</v>
      </c>
      <c r="R86" s="14">
        <v>0</v>
      </c>
      <c r="S86" s="14">
        <v>500</v>
      </c>
      <c r="T86" s="14">
        <v>199.21</v>
      </c>
      <c r="U86" s="14">
        <v>1243.3900000000001</v>
      </c>
      <c r="V86" s="14">
        <v>1398.6</v>
      </c>
    </row>
    <row r="87" spans="1:22">
      <c r="A87" s="2" t="s">
        <v>176</v>
      </c>
      <c r="B87" s="1" t="s">
        <v>177</v>
      </c>
      <c r="C87" s="14">
        <v>537.54</v>
      </c>
      <c r="D87" s="14">
        <v>89.59</v>
      </c>
      <c r="E87" s="14">
        <v>4595.37</v>
      </c>
      <c r="F87" s="14">
        <v>5222.5</v>
      </c>
      <c r="G87" s="14">
        <v>0</v>
      </c>
      <c r="H87" s="14">
        <v>0</v>
      </c>
      <c r="I87" s="14">
        <v>0</v>
      </c>
      <c r="J87" s="14">
        <v>869.64</v>
      </c>
      <c r="K87" s="14">
        <v>160.87</v>
      </c>
      <c r="L87" s="14">
        <v>52.23</v>
      </c>
      <c r="M87" s="14">
        <v>0</v>
      </c>
      <c r="N87" s="14">
        <v>255.9</v>
      </c>
      <c r="O87" s="15">
        <v>-0.14000000000000001</v>
      </c>
      <c r="P87" s="14">
        <v>0</v>
      </c>
      <c r="Q87" s="14">
        <v>0</v>
      </c>
      <c r="R87" s="14">
        <v>0</v>
      </c>
      <c r="S87" s="14">
        <v>1000</v>
      </c>
      <c r="T87" s="14">
        <v>0</v>
      </c>
      <c r="U87" s="14">
        <v>2338.5</v>
      </c>
      <c r="V87" s="14">
        <v>2884</v>
      </c>
    </row>
    <row r="88" spans="1:22">
      <c r="A88" s="2" t="s">
        <v>178</v>
      </c>
      <c r="B88" s="1" t="s">
        <v>179</v>
      </c>
      <c r="C88" s="14">
        <v>480.24</v>
      </c>
      <c r="D88" s="14">
        <v>80.040000000000006</v>
      </c>
      <c r="E88" s="14">
        <v>1818.41</v>
      </c>
      <c r="F88" s="14">
        <v>2378.69</v>
      </c>
      <c r="G88" s="14">
        <v>0</v>
      </c>
      <c r="H88" s="14">
        <v>0</v>
      </c>
      <c r="I88" s="14">
        <v>0</v>
      </c>
      <c r="J88" s="14">
        <v>252.7</v>
      </c>
      <c r="K88" s="14">
        <v>54.63</v>
      </c>
      <c r="L88" s="14">
        <v>23.79</v>
      </c>
      <c r="M88" s="14">
        <v>0</v>
      </c>
      <c r="N88" s="14">
        <v>116.56</v>
      </c>
      <c r="O88" s="14">
        <v>0.01</v>
      </c>
      <c r="P88" s="14">
        <v>0</v>
      </c>
      <c r="Q88" s="14">
        <v>0</v>
      </c>
      <c r="R88" s="14">
        <v>0</v>
      </c>
      <c r="S88" s="14">
        <v>0</v>
      </c>
      <c r="T88" s="14">
        <v>500</v>
      </c>
      <c r="U88" s="14">
        <v>947.69</v>
      </c>
      <c r="V88" s="14">
        <v>1431</v>
      </c>
    </row>
    <row r="89" spans="1:22">
      <c r="A89" s="2" t="s">
        <v>180</v>
      </c>
      <c r="B89" s="1" t="s">
        <v>181</v>
      </c>
      <c r="C89" s="14">
        <v>400.2</v>
      </c>
      <c r="D89" s="14">
        <v>66.7</v>
      </c>
      <c r="E89" s="14">
        <v>561.57000000000005</v>
      </c>
      <c r="F89" s="14">
        <v>1028.47</v>
      </c>
      <c r="G89" s="14">
        <v>0</v>
      </c>
      <c r="H89" s="14">
        <v>0</v>
      </c>
      <c r="I89" s="15">
        <v>-18.22</v>
      </c>
      <c r="J89" s="14">
        <v>0</v>
      </c>
      <c r="K89" s="14">
        <v>27.83</v>
      </c>
      <c r="L89" s="14">
        <v>10.28</v>
      </c>
      <c r="M89" s="14">
        <v>0</v>
      </c>
      <c r="N89" s="14">
        <v>50.4</v>
      </c>
      <c r="O89" s="15">
        <v>-0.02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70.27</v>
      </c>
      <c r="V89" s="14">
        <v>958.2</v>
      </c>
    </row>
    <row r="90" spans="1:22">
      <c r="A90" s="2" t="s">
        <v>182</v>
      </c>
      <c r="B90" s="1" t="s">
        <v>183</v>
      </c>
      <c r="C90" s="14">
        <v>480.24</v>
      </c>
      <c r="D90" s="14">
        <v>80.040000000000006</v>
      </c>
      <c r="E90" s="14">
        <v>685.32</v>
      </c>
      <c r="F90" s="14">
        <v>1245.5999999999999</v>
      </c>
      <c r="G90" s="14">
        <v>0</v>
      </c>
      <c r="H90" s="14">
        <v>0</v>
      </c>
      <c r="I90" s="14">
        <v>0</v>
      </c>
      <c r="J90" s="14">
        <v>19.13</v>
      </c>
      <c r="K90" s="14">
        <v>27.19</v>
      </c>
      <c r="L90" s="14">
        <v>12.46</v>
      </c>
      <c r="M90" s="14">
        <v>0</v>
      </c>
      <c r="N90" s="14">
        <v>61.03</v>
      </c>
      <c r="O90" s="15">
        <v>-0.01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119.8</v>
      </c>
      <c r="V90" s="14">
        <v>1125.8</v>
      </c>
    </row>
    <row r="91" spans="1:22">
      <c r="A91" s="2" t="s">
        <v>184</v>
      </c>
      <c r="B91" s="1" t="s">
        <v>185</v>
      </c>
      <c r="C91" s="14">
        <v>633.6</v>
      </c>
      <c r="D91" s="14">
        <v>105.6</v>
      </c>
      <c r="E91" s="14">
        <v>3147.62</v>
      </c>
      <c r="F91" s="14">
        <v>3886.82</v>
      </c>
      <c r="G91" s="14">
        <v>0</v>
      </c>
      <c r="H91" s="14">
        <v>0</v>
      </c>
      <c r="I91" s="14">
        <v>0</v>
      </c>
      <c r="J91" s="14">
        <v>574.84</v>
      </c>
      <c r="K91" s="14">
        <v>103.77</v>
      </c>
      <c r="L91" s="14">
        <v>0</v>
      </c>
      <c r="M91" s="14">
        <v>0</v>
      </c>
      <c r="N91" s="14">
        <v>0</v>
      </c>
      <c r="O91" s="14">
        <v>0.01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678.62</v>
      </c>
      <c r="V91" s="14">
        <v>3208.2</v>
      </c>
    </row>
    <row r="92" spans="1:22">
      <c r="A92" s="2" t="s">
        <v>186</v>
      </c>
      <c r="B92" s="1" t="s">
        <v>187</v>
      </c>
      <c r="C92" s="14">
        <v>633.66</v>
      </c>
      <c r="D92" s="14">
        <v>105.61</v>
      </c>
      <c r="E92" s="14">
        <v>2983.94</v>
      </c>
      <c r="F92" s="14">
        <v>3723.21</v>
      </c>
      <c r="G92" s="14">
        <v>0</v>
      </c>
      <c r="H92" s="14">
        <v>0</v>
      </c>
      <c r="I92" s="14">
        <v>0</v>
      </c>
      <c r="J92" s="14">
        <v>539.89</v>
      </c>
      <c r="K92" s="14">
        <v>52.61</v>
      </c>
      <c r="L92" s="14">
        <v>0</v>
      </c>
      <c r="M92" s="14">
        <v>0</v>
      </c>
      <c r="N92" s="14">
        <v>0</v>
      </c>
      <c r="O92" s="15">
        <v>-0.09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592.41</v>
      </c>
      <c r="V92" s="14">
        <v>3130.8</v>
      </c>
    </row>
    <row r="93" spans="1:22">
      <c r="A93" s="2" t="s">
        <v>188</v>
      </c>
      <c r="B93" s="1" t="s">
        <v>189</v>
      </c>
      <c r="C93" s="14">
        <v>633.6</v>
      </c>
      <c r="D93" s="14">
        <v>105.6</v>
      </c>
      <c r="E93" s="14">
        <v>1263.05</v>
      </c>
      <c r="F93" s="14">
        <v>2002.25</v>
      </c>
      <c r="G93" s="14">
        <v>0</v>
      </c>
      <c r="H93" s="14">
        <v>0</v>
      </c>
      <c r="I93" s="14">
        <v>0</v>
      </c>
      <c r="J93" s="14">
        <v>184.99</v>
      </c>
      <c r="K93" s="14">
        <v>18.350000000000001</v>
      </c>
      <c r="L93" s="14">
        <v>0</v>
      </c>
      <c r="M93" s="14">
        <v>0</v>
      </c>
      <c r="N93" s="14">
        <v>0</v>
      </c>
      <c r="O93" s="14">
        <v>0.11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203.45</v>
      </c>
      <c r="V93" s="14">
        <v>1798.8</v>
      </c>
    </row>
    <row r="94" spans="1:22">
      <c r="A94" s="2" t="s">
        <v>190</v>
      </c>
      <c r="B94" s="1" t="s">
        <v>191</v>
      </c>
      <c r="C94" s="14">
        <v>633.6</v>
      </c>
      <c r="D94" s="14">
        <v>105.6</v>
      </c>
      <c r="E94" s="14">
        <v>1299.08</v>
      </c>
      <c r="F94" s="14">
        <v>2038.28</v>
      </c>
      <c r="G94" s="14">
        <v>0</v>
      </c>
      <c r="H94" s="14">
        <v>0</v>
      </c>
      <c r="I94" s="14">
        <v>0</v>
      </c>
      <c r="J94" s="14">
        <v>191.45</v>
      </c>
      <c r="K94" s="14">
        <v>18.350000000000001</v>
      </c>
      <c r="L94" s="14">
        <v>0</v>
      </c>
      <c r="M94" s="14">
        <v>0</v>
      </c>
      <c r="N94" s="14">
        <v>0</v>
      </c>
      <c r="O94" s="14">
        <v>0.08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209.88</v>
      </c>
      <c r="V94" s="14">
        <v>1828.4</v>
      </c>
    </row>
    <row r="95" spans="1:22">
      <c r="A95" s="2" t="s">
        <v>192</v>
      </c>
      <c r="B95" s="1" t="s">
        <v>193</v>
      </c>
      <c r="C95" s="14">
        <v>400.2</v>
      </c>
      <c r="D95" s="14">
        <v>66.7</v>
      </c>
      <c r="E95" s="14">
        <v>1614.27</v>
      </c>
      <c r="F95" s="14">
        <v>2081.17</v>
      </c>
      <c r="G95" s="14">
        <v>0</v>
      </c>
      <c r="H95" s="14">
        <v>0</v>
      </c>
      <c r="I95" s="14">
        <v>0</v>
      </c>
      <c r="J95" s="14">
        <v>199.13</v>
      </c>
      <c r="K95" s="14">
        <v>53.94</v>
      </c>
      <c r="L95" s="14">
        <v>20.81</v>
      </c>
      <c r="M95" s="14">
        <v>0</v>
      </c>
      <c r="N95" s="14">
        <v>101.98</v>
      </c>
      <c r="O95" s="14">
        <v>0.11</v>
      </c>
      <c r="P95" s="14">
        <v>0</v>
      </c>
      <c r="Q95" s="14">
        <v>0</v>
      </c>
      <c r="R95" s="14">
        <v>0</v>
      </c>
      <c r="S95" s="14">
        <v>300</v>
      </c>
      <c r="T95" s="14">
        <v>200</v>
      </c>
      <c r="U95" s="14">
        <v>875.97</v>
      </c>
      <c r="V95" s="14">
        <v>1205.2</v>
      </c>
    </row>
    <row r="96" spans="1:22">
      <c r="A96" s="2" t="s">
        <v>194</v>
      </c>
      <c r="B96" s="1" t="s">
        <v>195</v>
      </c>
      <c r="C96" s="14">
        <v>537.54</v>
      </c>
      <c r="D96" s="14">
        <v>89.59</v>
      </c>
      <c r="E96" s="14">
        <v>3458.85</v>
      </c>
      <c r="F96" s="14">
        <v>4085.98</v>
      </c>
      <c r="G96" s="14">
        <v>0</v>
      </c>
      <c r="H96" s="14">
        <v>0</v>
      </c>
      <c r="I96" s="14">
        <v>0</v>
      </c>
      <c r="J96" s="14">
        <v>617.38</v>
      </c>
      <c r="K96" s="14">
        <v>89.87</v>
      </c>
      <c r="L96" s="14">
        <v>40.86</v>
      </c>
      <c r="M96" s="14">
        <v>0</v>
      </c>
      <c r="N96" s="14">
        <v>200.21</v>
      </c>
      <c r="O96" s="14">
        <v>0.03</v>
      </c>
      <c r="P96" s="14">
        <v>0</v>
      </c>
      <c r="Q96" s="14">
        <v>0</v>
      </c>
      <c r="R96" s="14">
        <v>0</v>
      </c>
      <c r="S96" s="14">
        <v>0</v>
      </c>
      <c r="T96" s="14">
        <v>246.63</v>
      </c>
      <c r="U96" s="14">
        <v>1194.98</v>
      </c>
      <c r="V96" s="14">
        <v>2891</v>
      </c>
    </row>
    <row r="97" spans="1:22">
      <c r="A97" s="2" t="s">
        <v>196</v>
      </c>
      <c r="B97" s="1" t="s">
        <v>197</v>
      </c>
      <c r="C97" s="14">
        <v>480.24</v>
      </c>
      <c r="D97" s="14">
        <v>80.040000000000006</v>
      </c>
      <c r="E97" s="14">
        <v>3876.42</v>
      </c>
      <c r="F97" s="14">
        <v>4436.7</v>
      </c>
      <c r="G97" s="14">
        <v>0</v>
      </c>
      <c r="H97" s="14">
        <v>0</v>
      </c>
      <c r="I97" s="14">
        <v>0</v>
      </c>
      <c r="J97" s="14">
        <v>692.29</v>
      </c>
      <c r="K97" s="14">
        <v>114.22</v>
      </c>
      <c r="L97" s="14">
        <v>0</v>
      </c>
      <c r="M97" s="14">
        <v>0</v>
      </c>
      <c r="N97" s="14">
        <v>0</v>
      </c>
      <c r="O97" s="15">
        <v>-0.01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806.5</v>
      </c>
      <c r="V97" s="14">
        <v>3630.2</v>
      </c>
    </row>
    <row r="98" spans="1:22">
      <c r="A98" s="2" t="s">
        <v>198</v>
      </c>
      <c r="B98" s="1" t="s">
        <v>199</v>
      </c>
      <c r="C98" s="14">
        <v>447.95</v>
      </c>
      <c r="D98" s="14">
        <v>74.66</v>
      </c>
      <c r="E98" s="14">
        <v>1296.6300000000001</v>
      </c>
      <c r="F98" s="14">
        <v>1819.24</v>
      </c>
      <c r="G98" s="14">
        <v>0</v>
      </c>
      <c r="H98" s="14">
        <v>0</v>
      </c>
      <c r="I98" s="14">
        <v>0</v>
      </c>
      <c r="J98" s="14">
        <v>155.29</v>
      </c>
      <c r="K98" s="14">
        <v>70.2</v>
      </c>
      <c r="L98" s="14">
        <v>18.190000000000001</v>
      </c>
      <c r="M98" s="14">
        <v>0</v>
      </c>
      <c r="N98" s="14">
        <v>89.14</v>
      </c>
      <c r="O98" s="14">
        <v>0.09</v>
      </c>
      <c r="P98" s="14">
        <v>0</v>
      </c>
      <c r="Q98" s="14">
        <v>0</v>
      </c>
      <c r="R98" s="14">
        <v>0</v>
      </c>
      <c r="S98" s="14">
        <v>0</v>
      </c>
      <c r="T98" s="14">
        <v>307.93</v>
      </c>
      <c r="U98" s="14">
        <v>640.84</v>
      </c>
      <c r="V98" s="14">
        <v>1178.4000000000001</v>
      </c>
    </row>
    <row r="99" spans="1:22">
      <c r="A99" s="2" t="s">
        <v>200</v>
      </c>
      <c r="B99" s="1" t="s">
        <v>201</v>
      </c>
      <c r="C99" s="14">
        <v>633.6</v>
      </c>
      <c r="D99" s="14">
        <v>105.6</v>
      </c>
      <c r="E99" s="14">
        <v>3418.06</v>
      </c>
      <c r="F99" s="14">
        <v>4157.26</v>
      </c>
      <c r="G99" s="14">
        <v>0</v>
      </c>
      <c r="H99" s="14">
        <v>0</v>
      </c>
      <c r="I99" s="14">
        <v>0</v>
      </c>
      <c r="J99" s="14">
        <v>632.6</v>
      </c>
      <c r="K99" s="14">
        <v>123.18</v>
      </c>
      <c r="L99" s="14">
        <v>0</v>
      </c>
      <c r="M99" s="14">
        <v>0</v>
      </c>
      <c r="N99" s="14">
        <v>0</v>
      </c>
      <c r="O99" s="14">
        <v>0.08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755.86</v>
      </c>
      <c r="V99" s="14">
        <v>3401.4</v>
      </c>
    </row>
    <row r="100" spans="1:22">
      <c r="A100" s="2" t="s">
        <v>202</v>
      </c>
      <c r="B100" s="1" t="s">
        <v>203</v>
      </c>
      <c r="C100" s="14">
        <v>400.2</v>
      </c>
      <c r="D100" s="14">
        <v>66.7</v>
      </c>
      <c r="E100" s="14">
        <v>174.4</v>
      </c>
      <c r="F100" s="14">
        <v>641.29999999999995</v>
      </c>
      <c r="G100" s="14">
        <v>0</v>
      </c>
      <c r="H100" s="14">
        <v>0</v>
      </c>
      <c r="I100" s="15">
        <v>-57.7</v>
      </c>
      <c r="J100" s="14">
        <v>0</v>
      </c>
      <c r="K100" s="14">
        <v>34.119999999999997</v>
      </c>
      <c r="L100" s="14">
        <v>6.41</v>
      </c>
      <c r="M100" s="14">
        <v>0</v>
      </c>
      <c r="N100" s="14">
        <v>31.42</v>
      </c>
      <c r="O100" s="14">
        <v>0.05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14.3</v>
      </c>
      <c r="V100" s="14">
        <v>627</v>
      </c>
    </row>
    <row r="101" spans="1:22">
      <c r="A101" s="2" t="s">
        <v>204</v>
      </c>
      <c r="B101" s="1" t="s">
        <v>205</v>
      </c>
      <c r="C101" s="14">
        <v>537.54</v>
      </c>
      <c r="D101" s="14">
        <v>89.59</v>
      </c>
      <c r="E101" s="14">
        <v>14</v>
      </c>
      <c r="F101" s="14">
        <v>641.13</v>
      </c>
      <c r="G101" s="14">
        <v>0</v>
      </c>
      <c r="H101" s="14">
        <v>0</v>
      </c>
      <c r="I101" s="15">
        <v>-57.72</v>
      </c>
      <c r="J101" s="14">
        <v>0</v>
      </c>
      <c r="K101" s="14">
        <v>15.57</v>
      </c>
      <c r="L101" s="14">
        <v>0</v>
      </c>
      <c r="M101" s="14">
        <v>0</v>
      </c>
      <c r="N101" s="14">
        <v>0</v>
      </c>
      <c r="O101" s="15">
        <v>-0.12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-42.27</v>
      </c>
      <c r="V101" s="14">
        <v>683.4</v>
      </c>
    </row>
    <row r="102" spans="1:22">
      <c r="A102" s="2" t="s">
        <v>206</v>
      </c>
      <c r="B102" s="1" t="s">
        <v>207</v>
      </c>
      <c r="C102" s="14">
        <v>857.15</v>
      </c>
      <c r="D102" s="14">
        <v>142.86000000000001</v>
      </c>
      <c r="E102" s="14">
        <v>1670.2</v>
      </c>
      <c r="F102" s="14">
        <v>2670.21</v>
      </c>
      <c r="G102" s="14">
        <v>0</v>
      </c>
      <c r="H102" s="14">
        <v>301.08999999999997</v>
      </c>
      <c r="I102" s="14">
        <v>0</v>
      </c>
      <c r="J102" s="14">
        <v>314.97000000000003</v>
      </c>
      <c r="K102" s="14">
        <v>47.59</v>
      </c>
      <c r="L102" s="14">
        <v>0</v>
      </c>
      <c r="M102" s="14">
        <v>0</v>
      </c>
      <c r="N102" s="14">
        <v>0</v>
      </c>
      <c r="O102" s="15">
        <v>-0.04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663.61</v>
      </c>
      <c r="V102" s="14">
        <v>2006.6</v>
      </c>
    </row>
    <row r="103" spans="1:22">
      <c r="A103" s="2" t="s">
        <v>208</v>
      </c>
      <c r="B103" s="1" t="s">
        <v>209</v>
      </c>
      <c r="C103" s="14">
        <v>633.41999999999996</v>
      </c>
      <c r="D103" s="14">
        <v>105.57</v>
      </c>
      <c r="E103" s="14">
        <v>1077.74</v>
      </c>
      <c r="F103" s="14">
        <v>1816.73</v>
      </c>
      <c r="G103" s="14">
        <v>0</v>
      </c>
      <c r="H103" s="14">
        <v>0</v>
      </c>
      <c r="I103" s="14">
        <v>0</v>
      </c>
      <c r="J103" s="14">
        <v>154.88999999999999</v>
      </c>
      <c r="K103" s="14">
        <v>18.350000000000001</v>
      </c>
      <c r="L103" s="14">
        <v>0</v>
      </c>
      <c r="M103" s="14">
        <v>0</v>
      </c>
      <c r="N103" s="14">
        <v>0</v>
      </c>
      <c r="O103" s="14">
        <v>0.09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173.33</v>
      </c>
      <c r="V103" s="14">
        <v>1643.4</v>
      </c>
    </row>
    <row r="104" spans="1:22">
      <c r="A104" s="2" t="s">
        <v>210</v>
      </c>
      <c r="B104" s="1" t="s">
        <v>211</v>
      </c>
      <c r="C104" s="14">
        <v>633.6</v>
      </c>
      <c r="D104" s="14">
        <v>105.6</v>
      </c>
      <c r="E104" s="14">
        <v>4203.82</v>
      </c>
      <c r="F104" s="14">
        <v>4943.0200000000004</v>
      </c>
      <c r="G104" s="14">
        <v>0</v>
      </c>
      <c r="H104" s="14">
        <v>0</v>
      </c>
      <c r="I104" s="14">
        <v>0</v>
      </c>
      <c r="J104" s="14">
        <v>803.9</v>
      </c>
      <c r="K104" s="14">
        <v>76.069999999999993</v>
      </c>
      <c r="L104" s="14">
        <v>0</v>
      </c>
      <c r="M104" s="14">
        <v>0</v>
      </c>
      <c r="N104" s="14">
        <v>0</v>
      </c>
      <c r="O104" s="14">
        <v>0.05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880.02</v>
      </c>
      <c r="V104" s="14">
        <v>4063</v>
      </c>
    </row>
    <row r="105" spans="1:22">
      <c r="A105" s="2" t="s">
        <v>212</v>
      </c>
      <c r="B105" s="1" t="s">
        <v>213</v>
      </c>
      <c r="C105" s="14">
        <v>537.54</v>
      </c>
      <c r="D105" s="14">
        <v>89.59</v>
      </c>
      <c r="E105" s="14">
        <v>1183.1099999999999</v>
      </c>
      <c r="F105" s="14">
        <v>1810.24</v>
      </c>
      <c r="G105" s="14">
        <v>0</v>
      </c>
      <c r="H105" s="14">
        <v>0</v>
      </c>
      <c r="I105" s="14">
        <v>0</v>
      </c>
      <c r="J105" s="14">
        <v>153.85</v>
      </c>
      <c r="K105" s="14">
        <v>44.8</v>
      </c>
      <c r="L105" s="14">
        <v>18.100000000000001</v>
      </c>
      <c r="M105" s="14">
        <v>0</v>
      </c>
      <c r="N105" s="14">
        <v>88.7</v>
      </c>
      <c r="O105" s="14">
        <v>0.08</v>
      </c>
      <c r="P105" s="14">
        <v>0</v>
      </c>
      <c r="Q105" s="14">
        <v>0</v>
      </c>
      <c r="R105" s="14">
        <v>0</v>
      </c>
      <c r="S105" s="14">
        <v>0</v>
      </c>
      <c r="T105" s="14">
        <v>236.31</v>
      </c>
      <c r="U105" s="14">
        <v>541.84</v>
      </c>
      <c r="V105" s="14">
        <v>1268.4000000000001</v>
      </c>
    </row>
    <row r="106" spans="1:22">
      <c r="A106" s="2" t="s">
        <v>214</v>
      </c>
      <c r="B106" s="1" t="s">
        <v>215</v>
      </c>
      <c r="C106" s="14">
        <v>480.24</v>
      </c>
      <c r="D106" s="14">
        <v>80.040000000000006</v>
      </c>
      <c r="E106" s="14">
        <v>2543.9299999999998</v>
      </c>
      <c r="F106" s="14">
        <v>3104.21</v>
      </c>
      <c r="G106" s="14">
        <v>0</v>
      </c>
      <c r="H106" s="14">
        <v>0</v>
      </c>
      <c r="I106" s="14">
        <v>0</v>
      </c>
      <c r="J106" s="14">
        <v>407.67</v>
      </c>
      <c r="K106" s="14">
        <v>97.72</v>
      </c>
      <c r="L106" s="14">
        <v>31.04</v>
      </c>
      <c r="M106" s="14">
        <v>0</v>
      </c>
      <c r="N106" s="14">
        <v>152.11000000000001</v>
      </c>
      <c r="O106" s="14">
        <v>7.0000000000000007E-2</v>
      </c>
      <c r="P106" s="14">
        <v>0</v>
      </c>
      <c r="Q106" s="14">
        <v>0</v>
      </c>
      <c r="R106" s="14">
        <v>0</v>
      </c>
      <c r="S106" s="14">
        <v>250</v>
      </c>
      <c r="T106" s="14">
        <v>0</v>
      </c>
      <c r="U106" s="14">
        <v>938.61</v>
      </c>
      <c r="V106" s="14">
        <v>2165.6</v>
      </c>
    </row>
    <row r="107" spans="1:22">
      <c r="A107" s="2" t="s">
        <v>216</v>
      </c>
      <c r="B107" s="1" t="s">
        <v>217</v>
      </c>
      <c r="C107" s="14">
        <v>633.6</v>
      </c>
      <c r="D107" s="14">
        <v>105.6</v>
      </c>
      <c r="E107" s="14">
        <v>4691.6499999999996</v>
      </c>
      <c r="F107" s="14">
        <v>5430.85</v>
      </c>
      <c r="G107" s="14">
        <v>0</v>
      </c>
      <c r="H107" s="14">
        <v>0</v>
      </c>
      <c r="I107" s="14">
        <v>0</v>
      </c>
      <c r="J107" s="14">
        <v>918.64</v>
      </c>
      <c r="K107" s="14">
        <v>144</v>
      </c>
      <c r="L107" s="14">
        <v>0</v>
      </c>
      <c r="M107" s="14">
        <v>0</v>
      </c>
      <c r="N107" s="14">
        <v>0</v>
      </c>
      <c r="O107" s="14">
        <v>0.01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1062.6500000000001</v>
      </c>
      <c r="V107" s="14">
        <v>4368.2</v>
      </c>
    </row>
    <row r="108" spans="1:22">
      <c r="A108" s="2" t="s">
        <v>218</v>
      </c>
      <c r="B108" s="1" t="s">
        <v>219</v>
      </c>
      <c r="C108" s="14">
        <v>400.2</v>
      </c>
      <c r="D108" s="14">
        <v>66.7</v>
      </c>
      <c r="E108" s="14">
        <v>3104.63</v>
      </c>
      <c r="F108" s="14">
        <v>3571.53</v>
      </c>
      <c r="G108" s="14">
        <v>0</v>
      </c>
      <c r="H108" s="14">
        <v>0</v>
      </c>
      <c r="I108" s="14">
        <v>0</v>
      </c>
      <c r="J108" s="14">
        <v>507.49</v>
      </c>
      <c r="K108" s="14">
        <v>50.9</v>
      </c>
      <c r="L108" s="14">
        <v>0</v>
      </c>
      <c r="M108" s="14">
        <v>0</v>
      </c>
      <c r="N108" s="14">
        <v>0</v>
      </c>
      <c r="O108" s="15">
        <v>-0.06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558.33000000000004</v>
      </c>
      <c r="V108" s="14">
        <v>3013.2</v>
      </c>
    </row>
    <row r="109" spans="1:22">
      <c r="A109" s="2" t="s">
        <v>220</v>
      </c>
      <c r="B109" s="1" t="s">
        <v>221</v>
      </c>
      <c r="C109" s="14">
        <v>537.48</v>
      </c>
      <c r="D109" s="14">
        <v>89.58</v>
      </c>
      <c r="E109" s="14">
        <v>1766.81</v>
      </c>
      <c r="F109" s="14">
        <v>2393.87</v>
      </c>
      <c r="G109" s="14">
        <v>0</v>
      </c>
      <c r="H109" s="14">
        <v>0</v>
      </c>
      <c r="I109" s="14">
        <v>0</v>
      </c>
      <c r="J109" s="14">
        <v>255.94</v>
      </c>
      <c r="K109" s="14">
        <v>15.57</v>
      </c>
      <c r="L109" s="14">
        <v>0</v>
      </c>
      <c r="M109" s="14">
        <v>0</v>
      </c>
      <c r="N109" s="14">
        <v>0</v>
      </c>
      <c r="O109" s="15">
        <v>-0.04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271.47000000000003</v>
      </c>
      <c r="V109" s="14">
        <v>2122.4</v>
      </c>
    </row>
    <row r="110" spans="1:22">
      <c r="A110" s="2" t="s">
        <v>222</v>
      </c>
      <c r="B110" s="1" t="s">
        <v>223</v>
      </c>
      <c r="C110" s="14">
        <v>633.6</v>
      </c>
      <c r="D110" s="14">
        <v>105.6</v>
      </c>
      <c r="E110" s="14">
        <v>5260.67</v>
      </c>
      <c r="F110" s="14">
        <v>5999.87</v>
      </c>
      <c r="G110" s="14">
        <v>0</v>
      </c>
      <c r="H110" s="14">
        <v>0</v>
      </c>
      <c r="I110" s="14">
        <v>0</v>
      </c>
      <c r="J110" s="14">
        <v>1052.48</v>
      </c>
      <c r="K110" s="14">
        <v>137.6</v>
      </c>
      <c r="L110" s="14">
        <v>0</v>
      </c>
      <c r="M110" s="14">
        <v>0</v>
      </c>
      <c r="N110" s="14">
        <v>0</v>
      </c>
      <c r="O110" s="15">
        <v>-0.01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1190.07</v>
      </c>
      <c r="V110" s="14">
        <v>4809.8</v>
      </c>
    </row>
    <row r="111" spans="1:22">
      <c r="A111" s="2" t="s">
        <v>224</v>
      </c>
      <c r="B111" s="1" t="s">
        <v>225</v>
      </c>
      <c r="C111" s="14">
        <v>537.54</v>
      </c>
      <c r="D111" s="14">
        <v>89.59</v>
      </c>
      <c r="E111" s="14">
        <v>5107.34</v>
      </c>
      <c r="F111" s="14">
        <v>5734.47</v>
      </c>
      <c r="G111" s="14">
        <v>0</v>
      </c>
      <c r="H111" s="14">
        <v>0</v>
      </c>
      <c r="I111" s="14">
        <v>0</v>
      </c>
      <c r="J111" s="14">
        <v>990.05</v>
      </c>
      <c r="K111" s="14">
        <v>121.51</v>
      </c>
      <c r="L111" s="14">
        <v>57.34</v>
      </c>
      <c r="M111" s="14">
        <v>0</v>
      </c>
      <c r="N111" s="14">
        <v>280.99</v>
      </c>
      <c r="O111" s="14">
        <v>0.02</v>
      </c>
      <c r="P111" s="14">
        <v>0</v>
      </c>
      <c r="Q111" s="14">
        <v>0</v>
      </c>
      <c r="R111" s="14">
        <v>0</v>
      </c>
      <c r="S111" s="14">
        <v>400</v>
      </c>
      <c r="T111" s="14">
        <v>209.76</v>
      </c>
      <c r="U111" s="14">
        <v>2059.67</v>
      </c>
      <c r="V111" s="14">
        <v>3674.8</v>
      </c>
    </row>
    <row r="112" spans="1:22">
      <c r="A112" s="2" t="s">
        <v>226</v>
      </c>
      <c r="B112" s="1" t="s">
        <v>227</v>
      </c>
      <c r="C112" s="14">
        <v>527.85</v>
      </c>
      <c r="D112" s="14">
        <v>87.97</v>
      </c>
      <c r="E112" s="14">
        <v>445.62</v>
      </c>
      <c r="F112" s="14">
        <v>1061.44</v>
      </c>
      <c r="G112" s="14">
        <v>0</v>
      </c>
      <c r="H112" s="14">
        <v>0</v>
      </c>
      <c r="I112" s="15">
        <v>-14.63</v>
      </c>
      <c r="J112" s="14">
        <v>0</v>
      </c>
      <c r="K112" s="14">
        <v>21.23</v>
      </c>
      <c r="L112" s="14">
        <v>0</v>
      </c>
      <c r="M112" s="14">
        <v>0</v>
      </c>
      <c r="N112" s="14">
        <v>0</v>
      </c>
      <c r="O112" s="15">
        <v>-0.16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6.44</v>
      </c>
      <c r="V112" s="14">
        <v>1055</v>
      </c>
    </row>
    <row r="113" spans="1:22">
      <c r="A113" s="2" t="s">
        <v>228</v>
      </c>
      <c r="B113" s="1" t="s">
        <v>229</v>
      </c>
      <c r="C113" s="14">
        <v>480.24</v>
      </c>
      <c r="D113" s="14">
        <v>80.040000000000006</v>
      </c>
      <c r="E113" s="14">
        <v>1290</v>
      </c>
      <c r="F113" s="14">
        <v>1850.28</v>
      </c>
      <c r="G113" s="14">
        <v>0</v>
      </c>
      <c r="H113" s="14">
        <v>0</v>
      </c>
      <c r="I113" s="14">
        <v>0</v>
      </c>
      <c r="J113" s="14">
        <v>160.26</v>
      </c>
      <c r="K113" s="14">
        <v>34.56</v>
      </c>
      <c r="L113" s="14">
        <v>18.5</v>
      </c>
      <c r="M113" s="14">
        <v>0</v>
      </c>
      <c r="N113" s="14">
        <v>90.66</v>
      </c>
      <c r="O113" s="15">
        <v>-0.1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303.88</v>
      </c>
      <c r="V113" s="14">
        <v>1546.4</v>
      </c>
    </row>
    <row r="114" spans="1:22">
      <c r="A114" s="2" t="s">
        <v>230</v>
      </c>
      <c r="B114" s="1" t="s">
        <v>231</v>
      </c>
      <c r="C114" s="14">
        <v>534.29999999999995</v>
      </c>
      <c r="D114" s="14">
        <v>89.05</v>
      </c>
      <c r="E114" s="14">
        <v>2309.67</v>
      </c>
      <c r="F114" s="14">
        <v>2933.02</v>
      </c>
      <c r="G114" s="14">
        <v>0</v>
      </c>
      <c r="H114" s="14">
        <v>0</v>
      </c>
      <c r="I114" s="14">
        <v>0</v>
      </c>
      <c r="J114" s="14">
        <v>371.1</v>
      </c>
      <c r="K114" s="14">
        <v>40.82</v>
      </c>
      <c r="L114" s="14">
        <v>29.33</v>
      </c>
      <c r="M114" s="14">
        <v>0</v>
      </c>
      <c r="N114" s="14">
        <v>143.72</v>
      </c>
      <c r="O114" s="15">
        <v>-0.15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584.82000000000005</v>
      </c>
      <c r="V114" s="14">
        <v>2348.1999999999998</v>
      </c>
    </row>
    <row r="115" spans="1:22">
      <c r="A115" s="2" t="s">
        <v>232</v>
      </c>
      <c r="B115" s="1" t="s">
        <v>233</v>
      </c>
      <c r="C115" s="14">
        <v>537.54</v>
      </c>
      <c r="D115" s="14">
        <v>89.59</v>
      </c>
      <c r="E115" s="14">
        <v>3476.73</v>
      </c>
      <c r="F115" s="14">
        <v>4103.8599999999997</v>
      </c>
      <c r="G115" s="14">
        <v>0</v>
      </c>
      <c r="H115" s="14">
        <v>0</v>
      </c>
      <c r="I115" s="14">
        <v>0</v>
      </c>
      <c r="J115" s="14">
        <v>621.20000000000005</v>
      </c>
      <c r="K115" s="14">
        <v>120.69</v>
      </c>
      <c r="L115" s="14">
        <v>41.04</v>
      </c>
      <c r="M115" s="14">
        <v>0</v>
      </c>
      <c r="N115" s="14">
        <v>201.09</v>
      </c>
      <c r="O115" s="14">
        <v>0.02</v>
      </c>
      <c r="P115" s="14">
        <v>0</v>
      </c>
      <c r="Q115" s="14">
        <v>0</v>
      </c>
      <c r="R115" s="14">
        <v>343.11</v>
      </c>
      <c r="S115" s="14">
        <v>200</v>
      </c>
      <c r="T115" s="14">
        <v>216.71</v>
      </c>
      <c r="U115" s="14">
        <v>1743.86</v>
      </c>
      <c r="V115" s="14">
        <v>2360</v>
      </c>
    </row>
    <row r="116" spans="1:22">
      <c r="A116" s="2" t="s">
        <v>234</v>
      </c>
      <c r="B116" s="1" t="s">
        <v>235</v>
      </c>
      <c r="C116" s="14">
        <v>633.6</v>
      </c>
      <c r="D116" s="14">
        <v>105.6</v>
      </c>
      <c r="E116" s="14">
        <v>3131.33</v>
      </c>
      <c r="F116" s="14">
        <v>3870.53</v>
      </c>
      <c r="G116" s="14">
        <v>442.08</v>
      </c>
      <c r="H116" s="14">
        <v>0</v>
      </c>
      <c r="I116" s="14">
        <v>0</v>
      </c>
      <c r="J116" s="14">
        <v>571.36</v>
      </c>
      <c r="K116" s="14">
        <v>85.57</v>
      </c>
      <c r="L116" s="14">
        <v>0</v>
      </c>
      <c r="M116" s="14">
        <v>0</v>
      </c>
      <c r="N116" s="14">
        <v>0</v>
      </c>
      <c r="O116" s="15">
        <v>-0.08</v>
      </c>
      <c r="P116" s="14">
        <v>0</v>
      </c>
      <c r="Q116" s="14">
        <v>0</v>
      </c>
      <c r="R116" s="14">
        <v>0</v>
      </c>
      <c r="S116" s="14">
        <v>200</v>
      </c>
      <c r="T116" s="14">
        <v>0</v>
      </c>
      <c r="U116" s="14">
        <v>1298.93</v>
      </c>
      <c r="V116" s="14">
        <v>2571.6</v>
      </c>
    </row>
    <row r="117" spans="1:22">
      <c r="A117" s="2" t="s">
        <v>236</v>
      </c>
      <c r="B117" s="1" t="s">
        <v>237</v>
      </c>
      <c r="C117" s="14">
        <v>480.24</v>
      </c>
      <c r="D117" s="14">
        <v>80.040000000000006</v>
      </c>
      <c r="E117" s="14">
        <v>3941.9</v>
      </c>
      <c r="F117" s="14">
        <v>4502.18</v>
      </c>
      <c r="G117" s="14">
        <v>0</v>
      </c>
      <c r="H117" s="14">
        <v>0</v>
      </c>
      <c r="I117" s="14">
        <v>0</v>
      </c>
      <c r="J117" s="14">
        <v>706.28</v>
      </c>
      <c r="K117" s="14">
        <v>119.74</v>
      </c>
      <c r="L117" s="14">
        <v>0</v>
      </c>
      <c r="M117" s="14">
        <v>0</v>
      </c>
      <c r="N117" s="14">
        <v>0</v>
      </c>
      <c r="O117" s="15">
        <v>-0.04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825.98</v>
      </c>
      <c r="V117" s="14">
        <v>3676.2</v>
      </c>
    </row>
    <row r="118" spans="1:22">
      <c r="A118" s="2" t="s">
        <v>238</v>
      </c>
      <c r="B118" s="1" t="s">
        <v>239</v>
      </c>
      <c r="C118" s="14">
        <v>685.72</v>
      </c>
      <c r="D118" s="14">
        <v>171.43</v>
      </c>
      <c r="E118" s="14">
        <v>0</v>
      </c>
      <c r="F118" s="14">
        <v>857.15</v>
      </c>
      <c r="G118" s="14">
        <v>0</v>
      </c>
      <c r="H118" s="14">
        <v>0</v>
      </c>
      <c r="I118" s="15">
        <v>-38.33</v>
      </c>
      <c r="J118" s="14">
        <v>0</v>
      </c>
      <c r="K118" s="14">
        <v>21.28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-17.05</v>
      </c>
      <c r="V118" s="14">
        <v>874.2</v>
      </c>
    </row>
    <row r="119" spans="1:22">
      <c r="A119" s="2" t="s">
        <v>240</v>
      </c>
      <c r="B119" s="1" t="s">
        <v>241</v>
      </c>
      <c r="C119" s="14">
        <v>480.24</v>
      </c>
      <c r="D119" s="14">
        <v>80.040000000000006</v>
      </c>
      <c r="E119" s="14">
        <v>1117.3399999999999</v>
      </c>
      <c r="F119" s="14">
        <v>1677.62</v>
      </c>
      <c r="G119" s="14">
        <v>0</v>
      </c>
      <c r="H119" s="14">
        <v>0</v>
      </c>
      <c r="I119" s="14">
        <v>0</v>
      </c>
      <c r="J119" s="14">
        <v>83.87</v>
      </c>
      <c r="K119" s="14">
        <v>27.21</v>
      </c>
      <c r="L119" s="14">
        <v>16.78</v>
      </c>
      <c r="M119" s="14">
        <v>0</v>
      </c>
      <c r="N119" s="14">
        <v>82.2</v>
      </c>
      <c r="O119" s="15">
        <v>-0.04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210.02</v>
      </c>
      <c r="V119" s="14">
        <v>1467.6</v>
      </c>
    </row>
    <row r="120" spans="1:22">
      <c r="A120" s="2" t="s">
        <v>242</v>
      </c>
      <c r="B120" s="1" t="s">
        <v>243</v>
      </c>
      <c r="C120" s="14">
        <v>537.54</v>
      </c>
      <c r="D120" s="14">
        <v>89.59</v>
      </c>
      <c r="E120" s="14">
        <v>3680.32</v>
      </c>
      <c r="F120" s="14">
        <v>4307.45</v>
      </c>
      <c r="G120" s="14">
        <v>0</v>
      </c>
      <c r="H120" s="14">
        <v>0</v>
      </c>
      <c r="I120" s="14">
        <v>0</v>
      </c>
      <c r="J120" s="14">
        <v>664.68</v>
      </c>
      <c r="K120" s="14">
        <v>127.62</v>
      </c>
      <c r="L120" s="14">
        <v>43.07</v>
      </c>
      <c r="M120" s="14">
        <v>0</v>
      </c>
      <c r="N120" s="14">
        <v>211.07</v>
      </c>
      <c r="O120" s="14">
        <v>0.01</v>
      </c>
      <c r="P120" s="14">
        <v>0</v>
      </c>
      <c r="Q120" s="14">
        <v>0</v>
      </c>
      <c r="R120" s="14">
        <v>0</v>
      </c>
      <c r="S120" s="14">
        <v>150</v>
      </c>
      <c r="T120" s="14">
        <v>470.2</v>
      </c>
      <c r="U120" s="14">
        <v>1666.65</v>
      </c>
      <c r="V120" s="14">
        <v>2640.8</v>
      </c>
    </row>
    <row r="121" spans="1:22">
      <c r="A121" s="2" t="s">
        <v>244</v>
      </c>
      <c r="B121" s="1" t="s">
        <v>245</v>
      </c>
      <c r="C121" s="14">
        <v>480.24</v>
      </c>
      <c r="D121" s="14">
        <v>80.040000000000006</v>
      </c>
      <c r="E121" s="14">
        <v>158.41999999999999</v>
      </c>
      <c r="F121" s="14">
        <v>718.7</v>
      </c>
      <c r="G121" s="14">
        <v>0</v>
      </c>
      <c r="H121" s="14">
        <v>0</v>
      </c>
      <c r="I121" s="15">
        <v>-52.75</v>
      </c>
      <c r="J121" s="14">
        <v>0</v>
      </c>
      <c r="K121" s="14">
        <v>21.8</v>
      </c>
      <c r="L121" s="14">
        <v>7.19</v>
      </c>
      <c r="M121" s="14">
        <v>0</v>
      </c>
      <c r="N121" s="14">
        <v>35.22</v>
      </c>
      <c r="O121" s="14">
        <v>0.04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11.5</v>
      </c>
      <c r="V121" s="14">
        <v>707.2</v>
      </c>
    </row>
    <row r="122" spans="1:22">
      <c r="A122" s="2" t="s">
        <v>246</v>
      </c>
      <c r="B122" s="1" t="s">
        <v>247</v>
      </c>
      <c r="C122" s="14">
        <v>633.6</v>
      </c>
      <c r="D122" s="14">
        <v>105.6</v>
      </c>
      <c r="E122" s="14">
        <v>2810.93</v>
      </c>
      <c r="F122" s="14">
        <v>3550.13</v>
      </c>
      <c r="G122" s="14">
        <v>0</v>
      </c>
      <c r="H122" s="14">
        <v>0</v>
      </c>
      <c r="I122" s="14">
        <v>0</v>
      </c>
      <c r="J122" s="14">
        <v>502.92</v>
      </c>
      <c r="K122" s="14">
        <v>77.180000000000007</v>
      </c>
      <c r="L122" s="14">
        <v>0</v>
      </c>
      <c r="M122" s="14">
        <v>0</v>
      </c>
      <c r="N122" s="14">
        <v>0</v>
      </c>
      <c r="O122" s="14">
        <v>0.03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580.13</v>
      </c>
      <c r="V122" s="14">
        <v>2970</v>
      </c>
    </row>
    <row r="123" spans="1:22">
      <c r="A123" s="2" t="s">
        <v>248</v>
      </c>
      <c r="B123" s="1" t="s">
        <v>249</v>
      </c>
      <c r="C123" s="14">
        <v>633.6</v>
      </c>
      <c r="D123" s="14">
        <v>105.6</v>
      </c>
      <c r="E123" s="14">
        <v>5267.21</v>
      </c>
      <c r="F123" s="14">
        <v>6006.41</v>
      </c>
      <c r="G123" s="14">
        <v>0</v>
      </c>
      <c r="H123" s="14">
        <v>0</v>
      </c>
      <c r="I123" s="14">
        <v>0</v>
      </c>
      <c r="J123" s="14">
        <v>1054.01</v>
      </c>
      <c r="K123" s="14">
        <v>158.69999999999999</v>
      </c>
      <c r="L123" s="14">
        <v>0</v>
      </c>
      <c r="M123" s="14">
        <v>0</v>
      </c>
      <c r="N123" s="14">
        <v>0</v>
      </c>
      <c r="O123" s="15">
        <v>-0.1</v>
      </c>
      <c r="P123" s="14">
        <v>0</v>
      </c>
      <c r="Q123" s="14">
        <v>0</v>
      </c>
      <c r="R123" s="14">
        <v>0</v>
      </c>
      <c r="S123" s="14">
        <v>500</v>
      </c>
      <c r="T123" s="14">
        <v>0</v>
      </c>
      <c r="U123" s="14">
        <v>1712.61</v>
      </c>
      <c r="V123" s="14">
        <v>4293.8</v>
      </c>
    </row>
    <row r="124" spans="1:22" s="7" customFormat="1">
      <c r="A124" s="17" t="s">
        <v>157</v>
      </c>
      <c r="C124" s="7" t="s">
        <v>158</v>
      </c>
      <c r="D124" s="7" t="s">
        <v>158</v>
      </c>
      <c r="E124" s="7" t="s">
        <v>158</v>
      </c>
      <c r="F124" s="7" t="s">
        <v>158</v>
      </c>
      <c r="G124" s="7" t="s">
        <v>158</v>
      </c>
      <c r="H124" s="7" t="s">
        <v>158</v>
      </c>
      <c r="I124" s="7" t="s">
        <v>158</v>
      </c>
      <c r="J124" s="7" t="s">
        <v>158</v>
      </c>
      <c r="K124" s="7" t="s">
        <v>158</v>
      </c>
      <c r="L124" s="7" t="s">
        <v>158</v>
      </c>
      <c r="M124" s="7" t="s">
        <v>158</v>
      </c>
      <c r="N124" s="7" t="s">
        <v>158</v>
      </c>
      <c r="O124" s="7" t="s">
        <v>158</v>
      </c>
      <c r="P124" s="7" t="s">
        <v>158</v>
      </c>
      <c r="Q124" s="7" t="s">
        <v>158</v>
      </c>
      <c r="R124" s="7" t="s">
        <v>158</v>
      </c>
      <c r="S124" s="7" t="s">
        <v>158</v>
      </c>
      <c r="T124" s="7" t="s">
        <v>158</v>
      </c>
      <c r="U124" s="7" t="s">
        <v>158</v>
      </c>
      <c r="V124" s="7" t="s">
        <v>158</v>
      </c>
    </row>
    <row r="125" spans="1:22">
      <c r="C125" s="19">
        <v>24393.39</v>
      </c>
      <c r="D125" s="19">
        <v>4122.71</v>
      </c>
      <c r="E125" s="19">
        <v>106380.68</v>
      </c>
      <c r="F125" s="19">
        <v>134896.78</v>
      </c>
      <c r="G125" s="19">
        <v>442.08</v>
      </c>
      <c r="H125" s="19">
        <v>301.08999999999997</v>
      </c>
      <c r="I125" s="20">
        <v>-265.36</v>
      </c>
      <c r="J125" s="19">
        <v>18130.47</v>
      </c>
      <c r="K125" s="19">
        <v>3218</v>
      </c>
      <c r="L125" s="19">
        <v>651.91</v>
      </c>
      <c r="M125" s="19">
        <v>0</v>
      </c>
      <c r="N125" s="19">
        <v>3194.38</v>
      </c>
      <c r="O125" s="19">
        <v>0.15</v>
      </c>
      <c r="P125" s="19">
        <v>0</v>
      </c>
      <c r="Q125" s="19">
        <v>0</v>
      </c>
      <c r="R125" s="19">
        <v>343.11</v>
      </c>
      <c r="S125" s="19">
        <v>4500</v>
      </c>
      <c r="T125" s="19">
        <v>3369.55</v>
      </c>
      <c r="U125" s="19">
        <v>33885.379999999997</v>
      </c>
      <c r="V125" s="19">
        <v>101011.4</v>
      </c>
    </row>
    <row r="127" spans="1:22" s="7" customFormat="1">
      <c r="A127" s="16"/>
      <c r="C127" s="7" t="s">
        <v>250</v>
      </c>
      <c r="D127" s="7" t="s">
        <v>250</v>
      </c>
      <c r="E127" s="7" t="s">
        <v>250</v>
      </c>
      <c r="F127" s="7" t="s">
        <v>250</v>
      </c>
      <c r="G127" s="7" t="s">
        <v>250</v>
      </c>
      <c r="H127" s="7" t="s">
        <v>250</v>
      </c>
      <c r="I127" s="7" t="s">
        <v>250</v>
      </c>
      <c r="J127" s="7" t="s">
        <v>250</v>
      </c>
      <c r="K127" s="7" t="s">
        <v>250</v>
      </c>
      <c r="L127" s="7" t="s">
        <v>250</v>
      </c>
      <c r="M127" s="7" t="s">
        <v>250</v>
      </c>
      <c r="N127" s="7" t="s">
        <v>250</v>
      </c>
      <c r="O127" s="7" t="s">
        <v>250</v>
      </c>
      <c r="P127" s="7" t="s">
        <v>250</v>
      </c>
      <c r="Q127" s="7" t="s">
        <v>250</v>
      </c>
      <c r="R127" s="7" t="s">
        <v>250</v>
      </c>
      <c r="S127" s="7" t="s">
        <v>250</v>
      </c>
      <c r="T127" s="7" t="s">
        <v>250</v>
      </c>
      <c r="U127" s="7" t="s">
        <v>250</v>
      </c>
      <c r="V127" s="7" t="s">
        <v>250</v>
      </c>
    </row>
    <row r="128" spans="1:22">
      <c r="A128" s="17" t="s">
        <v>251</v>
      </c>
      <c r="B128" s="1" t="s">
        <v>252</v>
      </c>
      <c r="C128" s="19">
        <v>102117.51</v>
      </c>
      <c r="D128" s="19">
        <v>17198.45</v>
      </c>
      <c r="E128" s="19">
        <v>248897.97</v>
      </c>
      <c r="F128" s="19">
        <v>368213.93</v>
      </c>
      <c r="G128" s="19">
        <v>4692.25</v>
      </c>
      <c r="H128" s="19">
        <v>2758.93</v>
      </c>
      <c r="I128" s="20">
        <v>-648.62</v>
      </c>
      <c r="J128" s="19">
        <v>55696.04</v>
      </c>
      <c r="K128" s="19">
        <v>9725.32</v>
      </c>
      <c r="L128" s="19">
        <v>651.91</v>
      </c>
      <c r="M128" s="19">
        <v>13451.8</v>
      </c>
      <c r="N128" s="19">
        <v>3194.38</v>
      </c>
      <c r="O128" s="20">
        <v>-0.42</v>
      </c>
      <c r="P128" s="19">
        <v>43.9</v>
      </c>
      <c r="Q128" s="19">
        <v>797.79</v>
      </c>
      <c r="R128" s="19">
        <v>343.11</v>
      </c>
      <c r="S128" s="19">
        <v>5800</v>
      </c>
      <c r="T128" s="19">
        <v>6716.74</v>
      </c>
      <c r="U128" s="19">
        <v>103223.13</v>
      </c>
      <c r="V128" s="19">
        <v>264990.8</v>
      </c>
    </row>
    <row r="130" spans="1:22">
      <c r="C130" s="1" t="s">
        <v>252</v>
      </c>
      <c r="D130" s="1" t="s">
        <v>252</v>
      </c>
      <c r="E130" s="1" t="s">
        <v>252</v>
      </c>
      <c r="F130" s="1" t="s">
        <v>252</v>
      </c>
      <c r="G130" s="1" t="s">
        <v>252</v>
      </c>
      <c r="H130" s="1" t="s">
        <v>252</v>
      </c>
      <c r="I130" s="1" t="s">
        <v>252</v>
      </c>
      <c r="J130" s="1" t="s">
        <v>252</v>
      </c>
      <c r="K130" s="1" t="s">
        <v>252</v>
      </c>
      <c r="L130" s="1" t="s">
        <v>252</v>
      </c>
      <c r="M130" s="1" t="s">
        <v>252</v>
      </c>
      <c r="N130" s="1" t="s">
        <v>252</v>
      </c>
      <c r="O130" s="1" t="s">
        <v>252</v>
      </c>
      <c r="P130" s="1" t="s">
        <v>252</v>
      </c>
      <c r="Q130" s="1" t="s">
        <v>252</v>
      </c>
      <c r="R130" s="1" t="s">
        <v>252</v>
      </c>
      <c r="S130" s="1" t="s">
        <v>252</v>
      </c>
      <c r="T130" s="1" t="s">
        <v>252</v>
      </c>
      <c r="U130" s="1" t="s">
        <v>252</v>
      </c>
      <c r="V130" s="1" t="s">
        <v>252</v>
      </c>
    </row>
    <row r="131" spans="1:22">
      <c r="A131" s="2" t="s">
        <v>252</v>
      </c>
      <c r="B131" s="1" t="s">
        <v>252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6"/>
  <sheetViews>
    <sheetView topLeftCell="A100" workbookViewId="0">
      <selection activeCell="G14" sqref="G14"/>
    </sheetView>
  </sheetViews>
  <sheetFormatPr baseColWidth="10" defaultRowHeight="15"/>
  <cols>
    <col min="2" max="2" width="14.8554687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253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254</v>
      </c>
      <c r="B8" s="34" t="s">
        <v>255</v>
      </c>
      <c r="C8" s="34" t="s">
        <v>256</v>
      </c>
      <c r="D8" s="35" t="s">
        <v>257</v>
      </c>
      <c r="E8" s="34" t="s">
        <v>258</v>
      </c>
      <c r="F8" s="33"/>
      <c r="G8" s="33"/>
      <c r="H8" s="33"/>
      <c r="I8" s="33"/>
      <c r="J8" s="33"/>
    </row>
    <row r="9" spans="1:10">
      <c r="A9" s="27" t="s">
        <v>141</v>
      </c>
      <c r="B9" s="27"/>
      <c r="C9" s="27" t="s">
        <v>259</v>
      </c>
      <c r="D9" s="27">
        <v>2311</v>
      </c>
      <c r="E9" s="27" t="s">
        <v>142</v>
      </c>
      <c r="F9" s="27"/>
      <c r="G9" s="27"/>
      <c r="H9" s="27"/>
      <c r="I9" s="27"/>
      <c r="J9" s="27"/>
    </row>
    <row r="10" spans="1:10">
      <c r="A10" s="27" t="s">
        <v>149</v>
      </c>
      <c r="B10" s="27"/>
      <c r="C10" s="27" t="s">
        <v>259</v>
      </c>
      <c r="D10" s="27">
        <v>2605.2000000000003</v>
      </c>
      <c r="E10" s="27" t="s">
        <v>150</v>
      </c>
      <c r="F10" s="27"/>
      <c r="G10" s="27"/>
      <c r="H10" s="27"/>
      <c r="I10" s="27"/>
      <c r="J10" s="27"/>
    </row>
    <row r="11" spans="1:10">
      <c r="A11" s="27" t="s">
        <v>180</v>
      </c>
      <c r="B11" s="27"/>
      <c r="C11" s="27" t="s">
        <v>259</v>
      </c>
      <c r="D11" s="27">
        <v>958.2</v>
      </c>
      <c r="E11" s="27" t="s">
        <v>181</v>
      </c>
      <c r="F11" s="27"/>
      <c r="G11" s="27"/>
      <c r="H11" s="27"/>
      <c r="I11" s="27"/>
      <c r="J11" s="27"/>
    </row>
    <row r="12" spans="1:10">
      <c r="A12" s="27" t="s">
        <v>182</v>
      </c>
      <c r="B12" s="27"/>
      <c r="C12" s="27" t="s">
        <v>259</v>
      </c>
      <c r="D12" s="27">
        <v>1125.8</v>
      </c>
      <c r="E12" s="27" t="s">
        <v>183</v>
      </c>
      <c r="F12" s="27"/>
      <c r="G12" s="27"/>
      <c r="H12" s="27"/>
      <c r="I12" s="27"/>
      <c r="J12" s="27"/>
    </row>
    <row r="13" spans="1:10">
      <c r="A13" s="27"/>
      <c r="B13" s="27" t="s">
        <v>260</v>
      </c>
      <c r="C13" s="27"/>
      <c r="D13" s="36">
        <v>7000.2000000000007</v>
      </c>
      <c r="E13" s="27" t="s">
        <v>261</v>
      </c>
      <c r="F13" s="27"/>
      <c r="G13" s="27"/>
      <c r="H13" s="27"/>
      <c r="I13" s="27"/>
      <c r="J13" s="27"/>
    </row>
    <row r="15" spans="1:10">
      <c r="A15" s="27" t="s">
        <v>160</v>
      </c>
      <c r="B15" s="27">
        <v>56708845760</v>
      </c>
      <c r="C15" s="27" t="s">
        <v>262</v>
      </c>
      <c r="D15" s="27">
        <v>1387.6000000000001</v>
      </c>
      <c r="E15" s="27" t="s">
        <v>161</v>
      </c>
      <c r="F15" s="27"/>
      <c r="G15" s="27"/>
      <c r="H15" s="27"/>
      <c r="I15" s="27"/>
      <c r="J15" s="27"/>
    </row>
    <row r="16" spans="1:10">
      <c r="A16" s="27" t="s">
        <v>162</v>
      </c>
      <c r="B16" s="27">
        <v>56708845774</v>
      </c>
      <c r="C16" s="27" t="s">
        <v>262</v>
      </c>
      <c r="D16" s="27">
        <v>4167.8</v>
      </c>
      <c r="E16" s="27" t="s">
        <v>163</v>
      </c>
      <c r="F16" s="27"/>
      <c r="G16" s="27"/>
      <c r="H16" s="27"/>
      <c r="I16" s="27"/>
      <c r="J16" s="27"/>
    </row>
    <row r="17" spans="1:5">
      <c r="A17" s="27">
        <v>16</v>
      </c>
      <c r="B17" s="27">
        <v>56708881292</v>
      </c>
      <c r="C17" s="27" t="s">
        <v>262</v>
      </c>
      <c r="D17" s="27">
        <v>3156.8</v>
      </c>
      <c r="E17" s="27" t="s">
        <v>40</v>
      </c>
    </row>
    <row r="18" spans="1:5">
      <c r="A18" s="27" t="s">
        <v>168</v>
      </c>
      <c r="B18" s="27">
        <v>56708845791</v>
      </c>
      <c r="C18" s="27" t="s">
        <v>262</v>
      </c>
      <c r="D18" s="27">
        <v>1544.2</v>
      </c>
      <c r="E18" s="27" t="s">
        <v>169</v>
      </c>
    </row>
    <row r="19" spans="1:5">
      <c r="A19" s="27">
        <v>18</v>
      </c>
      <c r="B19" s="27">
        <v>56708881349</v>
      </c>
      <c r="C19" s="27" t="s">
        <v>262</v>
      </c>
      <c r="D19" s="27">
        <v>151.20000000000002</v>
      </c>
      <c r="E19" s="27" t="s">
        <v>48</v>
      </c>
    </row>
    <row r="20" spans="1:5">
      <c r="A20" s="27" t="s">
        <v>174</v>
      </c>
      <c r="B20" s="27">
        <v>56708845820</v>
      </c>
      <c r="C20" s="27" t="s">
        <v>262</v>
      </c>
      <c r="D20" s="27">
        <v>1398.6000000000001</v>
      </c>
      <c r="E20" s="27" t="s">
        <v>175</v>
      </c>
    </row>
    <row r="21" spans="1:5">
      <c r="A21" s="27" t="s">
        <v>176</v>
      </c>
      <c r="B21" s="27">
        <v>56708845834</v>
      </c>
      <c r="C21" s="27" t="s">
        <v>262</v>
      </c>
      <c r="D21" s="27">
        <v>2884</v>
      </c>
      <c r="E21" s="27" t="s">
        <v>177</v>
      </c>
    </row>
    <row r="22" spans="1:5">
      <c r="A22" s="27" t="s">
        <v>79</v>
      </c>
      <c r="B22" s="27">
        <v>56708881457</v>
      </c>
      <c r="C22" s="27" t="s">
        <v>262</v>
      </c>
      <c r="D22" s="27">
        <v>7587.2000000000007</v>
      </c>
      <c r="E22" s="27" t="s">
        <v>80</v>
      </c>
    </row>
    <row r="23" spans="1:5">
      <c r="A23" s="27" t="s">
        <v>81</v>
      </c>
      <c r="B23" s="27">
        <v>56708845038</v>
      </c>
      <c r="C23" s="27" t="s">
        <v>262</v>
      </c>
      <c r="D23" s="27">
        <v>4192.2</v>
      </c>
      <c r="E23" s="27" t="s">
        <v>82</v>
      </c>
    </row>
    <row r="24" spans="1:5">
      <c r="A24" s="27" t="s">
        <v>194</v>
      </c>
      <c r="B24" s="27">
        <v>56708881915</v>
      </c>
      <c r="C24" s="27" t="s">
        <v>262</v>
      </c>
      <c r="D24" s="27">
        <v>2891</v>
      </c>
      <c r="E24" s="27" t="s">
        <v>195</v>
      </c>
    </row>
    <row r="25" spans="1:5">
      <c r="A25" s="27" t="s">
        <v>198</v>
      </c>
      <c r="B25" s="27">
        <v>56708845865</v>
      </c>
      <c r="C25" s="27" t="s">
        <v>262</v>
      </c>
      <c r="D25" s="27">
        <v>1178.4000000000001</v>
      </c>
      <c r="E25" s="27" t="s">
        <v>199</v>
      </c>
    </row>
    <row r="26" spans="1:5">
      <c r="A26" s="27" t="s">
        <v>200</v>
      </c>
      <c r="B26" s="27">
        <v>56708845879</v>
      </c>
      <c r="C26" s="27" t="s">
        <v>262</v>
      </c>
      <c r="D26" s="27">
        <v>3401.4</v>
      </c>
      <c r="E26" s="27" t="s">
        <v>201</v>
      </c>
    </row>
    <row r="27" spans="1:5">
      <c r="A27" s="27" t="s">
        <v>93</v>
      </c>
      <c r="B27" s="27">
        <v>56708881491</v>
      </c>
      <c r="C27" s="27" t="s">
        <v>262</v>
      </c>
      <c r="D27" s="27">
        <v>2939.6000000000004</v>
      </c>
      <c r="E27" s="27" t="s">
        <v>94</v>
      </c>
    </row>
    <row r="28" spans="1:5">
      <c r="A28" s="27">
        <v>30</v>
      </c>
      <c r="B28" s="27">
        <v>56708881503</v>
      </c>
      <c r="C28" s="27" t="s">
        <v>262</v>
      </c>
      <c r="D28" s="27">
        <v>804.6</v>
      </c>
      <c r="E28" s="27" t="s">
        <v>96</v>
      </c>
    </row>
    <row r="29" spans="1:5">
      <c r="A29" s="27" t="s">
        <v>212</v>
      </c>
      <c r="B29" s="27">
        <v>56708845911</v>
      </c>
      <c r="C29" s="27" t="s">
        <v>262</v>
      </c>
      <c r="D29" s="27">
        <v>1268.4000000000001</v>
      </c>
      <c r="E29" s="27" t="s">
        <v>213</v>
      </c>
    </row>
    <row r="30" spans="1:5">
      <c r="A30" s="27" t="s">
        <v>224</v>
      </c>
      <c r="B30" s="27">
        <v>56708881946</v>
      </c>
      <c r="C30" s="27" t="s">
        <v>262</v>
      </c>
      <c r="D30" s="27">
        <v>3674.8</v>
      </c>
      <c r="E30" s="27" t="s">
        <v>225</v>
      </c>
    </row>
    <row r="31" spans="1:5">
      <c r="A31" s="27" t="s">
        <v>131</v>
      </c>
      <c r="B31" s="27">
        <v>56708881596</v>
      </c>
      <c r="C31" s="27" t="s">
        <v>262</v>
      </c>
      <c r="D31" s="27">
        <v>3810.4</v>
      </c>
      <c r="E31" s="27" t="s">
        <v>132</v>
      </c>
    </row>
    <row r="32" spans="1:5">
      <c r="A32" s="27" t="s">
        <v>232</v>
      </c>
      <c r="B32" s="27">
        <v>56708881963</v>
      </c>
      <c r="C32" s="27" t="s">
        <v>262</v>
      </c>
      <c r="D32" s="27">
        <v>2360</v>
      </c>
      <c r="E32" s="27" t="s">
        <v>233</v>
      </c>
    </row>
    <row r="33" spans="1:5">
      <c r="A33" s="27" t="s">
        <v>242</v>
      </c>
      <c r="B33" s="27">
        <v>60589747903</v>
      </c>
      <c r="C33" s="27" t="s">
        <v>262</v>
      </c>
      <c r="D33" s="27">
        <v>2640.8</v>
      </c>
      <c r="E33" s="27" t="s">
        <v>243</v>
      </c>
    </row>
    <row r="34" spans="1:5">
      <c r="A34" s="27" t="s">
        <v>248</v>
      </c>
      <c r="B34" s="27">
        <v>56708846050</v>
      </c>
      <c r="C34" s="27" t="s">
        <v>262</v>
      </c>
      <c r="D34" s="27">
        <v>4293.8</v>
      </c>
      <c r="E34" s="27" t="s">
        <v>249</v>
      </c>
    </row>
    <row r="35" spans="1:5">
      <c r="A35" s="27" t="s">
        <v>234</v>
      </c>
      <c r="B35" s="27">
        <v>56708845990</v>
      </c>
      <c r="C35" s="27" t="s">
        <v>262</v>
      </c>
      <c r="D35" s="27">
        <v>2571.6000000000004</v>
      </c>
      <c r="E35" s="27" t="s">
        <v>235</v>
      </c>
    </row>
    <row r="36" spans="1:5">
      <c r="A36" s="27" t="s">
        <v>230</v>
      </c>
      <c r="B36" s="27">
        <v>56708845973</v>
      </c>
      <c r="C36" s="27" t="s">
        <v>262</v>
      </c>
      <c r="D36" s="27">
        <v>2348.2000000000003</v>
      </c>
      <c r="E36" s="27" t="s">
        <v>231</v>
      </c>
    </row>
    <row r="37" spans="1:5">
      <c r="A37" s="27" t="s">
        <v>164</v>
      </c>
      <c r="B37" s="27">
        <v>56708845788</v>
      </c>
      <c r="C37" s="27" t="s">
        <v>262</v>
      </c>
      <c r="D37" s="27">
        <v>2615</v>
      </c>
      <c r="E37" s="27" t="s">
        <v>165</v>
      </c>
    </row>
    <row r="38" spans="1:5">
      <c r="A38" s="27" t="s">
        <v>33</v>
      </c>
      <c r="B38" s="27">
        <v>56708844890</v>
      </c>
      <c r="C38" s="27" t="s">
        <v>262</v>
      </c>
      <c r="D38" s="27">
        <v>3285</v>
      </c>
      <c r="E38" s="27" t="s">
        <v>34</v>
      </c>
    </row>
    <row r="39" spans="1:5">
      <c r="A39" s="27" t="s">
        <v>43</v>
      </c>
      <c r="B39" s="27">
        <v>56708844916</v>
      </c>
      <c r="C39" s="27" t="s">
        <v>262</v>
      </c>
      <c r="D39" s="27">
        <v>102.60000000000001</v>
      </c>
      <c r="E39" s="27" t="s">
        <v>44</v>
      </c>
    </row>
    <row r="40" spans="1:5">
      <c r="A40" s="27" t="s">
        <v>214</v>
      </c>
      <c r="B40" s="27">
        <v>56708845925</v>
      </c>
      <c r="C40" s="27" t="s">
        <v>262</v>
      </c>
      <c r="D40" s="27">
        <v>2165.6</v>
      </c>
      <c r="E40" s="27" t="s">
        <v>215</v>
      </c>
    </row>
    <row r="41" spans="1:5">
      <c r="A41" s="27" t="s">
        <v>192</v>
      </c>
      <c r="B41" s="27">
        <v>56708845851</v>
      </c>
      <c r="C41" s="27" t="s">
        <v>262</v>
      </c>
      <c r="D41" s="27">
        <v>1205.2</v>
      </c>
      <c r="E41" s="27" t="s">
        <v>193</v>
      </c>
    </row>
    <row r="42" spans="1:5">
      <c r="A42" s="27" t="s">
        <v>31</v>
      </c>
      <c r="B42" s="27">
        <v>56708844887</v>
      </c>
      <c r="C42" s="27" t="s">
        <v>262</v>
      </c>
      <c r="D42" s="27">
        <v>3525.8</v>
      </c>
      <c r="E42" s="27" t="s">
        <v>32</v>
      </c>
    </row>
    <row r="43" spans="1:5">
      <c r="A43" s="27" t="s">
        <v>129</v>
      </c>
      <c r="B43" s="27">
        <v>56708845254</v>
      </c>
      <c r="C43" s="27" t="s">
        <v>262</v>
      </c>
      <c r="D43" s="27">
        <v>2054.8000000000002</v>
      </c>
      <c r="E43" s="27" t="s">
        <v>130</v>
      </c>
    </row>
    <row r="44" spans="1:5">
      <c r="A44" s="27" t="s">
        <v>216</v>
      </c>
      <c r="B44" s="27">
        <v>56708845939</v>
      </c>
      <c r="C44" s="27" t="s">
        <v>262</v>
      </c>
      <c r="D44" s="27">
        <v>4368.2</v>
      </c>
      <c r="E44" s="27" t="s">
        <v>217</v>
      </c>
    </row>
    <row r="45" spans="1:5">
      <c r="A45" s="27" t="s">
        <v>210</v>
      </c>
      <c r="B45" s="27">
        <v>56708881929</v>
      </c>
      <c r="C45" s="27" t="s">
        <v>262</v>
      </c>
      <c r="D45" s="27">
        <v>4063</v>
      </c>
      <c r="E45" s="27" t="s">
        <v>211</v>
      </c>
    </row>
    <row r="46" spans="1:5">
      <c r="A46" s="27" t="s">
        <v>119</v>
      </c>
      <c r="B46" s="27">
        <v>56708845237</v>
      </c>
      <c r="C46" s="27" t="s">
        <v>262</v>
      </c>
      <c r="D46" s="27">
        <v>430.8</v>
      </c>
      <c r="E46" s="27" t="s">
        <v>120</v>
      </c>
    </row>
    <row r="47" spans="1:5">
      <c r="A47" s="27" t="s">
        <v>87</v>
      </c>
      <c r="B47" s="27">
        <v>56708881474</v>
      </c>
      <c r="C47" s="27" t="s">
        <v>262</v>
      </c>
      <c r="D47" s="27">
        <v>5267.4000000000005</v>
      </c>
      <c r="E47" s="27" t="s">
        <v>88</v>
      </c>
    </row>
    <row r="48" spans="1:5">
      <c r="A48" s="27" t="s">
        <v>51</v>
      </c>
      <c r="B48" s="27">
        <v>56708844950</v>
      </c>
      <c r="C48" s="27" t="s">
        <v>262</v>
      </c>
      <c r="D48" s="27">
        <v>859</v>
      </c>
      <c r="E48" s="27" t="s">
        <v>52</v>
      </c>
    </row>
    <row r="49" spans="1:5">
      <c r="A49" s="27" t="s">
        <v>71</v>
      </c>
      <c r="B49" s="27">
        <v>56708845024</v>
      </c>
      <c r="C49" s="27" t="s">
        <v>262</v>
      </c>
      <c r="D49" s="27">
        <v>962.80000000000007</v>
      </c>
      <c r="E49" s="27" t="s">
        <v>72</v>
      </c>
    </row>
    <row r="50" spans="1:5">
      <c r="A50" s="27" t="s">
        <v>133</v>
      </c>
      <c r="B50" s="27">
        <v>56708845268</v>
      </c>
      <c r="C50" s="27" t="s">
        <v>262</v>
      </c>
      <c r="D50" s="27">
        <v>1196.8</v>
      </c>
      <c r="E50" s="27" t="s">
        <v>134</v>
      </c>
    </row>
    <row r="51" spans="1:5">
      <c r="A51" s="27" t="s">
        <v>83</v>
      </c>
      <c r="B51" s="27">
        <v>56708881460</v>
      </c>
      <c r="C51" s="27" t="s">
        <v>262</v>
      </c>
      <c r="D51" s="27">
        <v>159.4</v>
      </c>
      <c r="E51" s="27" t="s">
        <v>84</v>
      </c>
    </row>
    <row r="52" spans="1:5">
      <c r="A52" s="27" t="s">
        <v>89</v>
      </c>
      <c r="B52" s="27">
        <v>56708845069</v>
      </c>
      <c r="C52" s="27" t="s">
        <v>262</v>
      </c>
      <c r="D52" s="27">
        <v>821.2</v>
      </c>
      <c r="E52" s="27" t="s">
        <v>90</v>
      </c>
    </row>
    <row r="53" spans="1:5">
      <c r="A53" s="27" t="s">
        <v>184</v>
      </c>
      <c r="B53" s="27">
        <v>56708881901</v>
      </c>
      <c r="C53" s="27" t="s">
        <v>262</v>
      </c>
      <c r="D53" s="27">
        <v>3208.2000000000003</v>
      </c>
      <c r="E53" s="27" t="s">
        <v>185</v>
      </c>
    </row>
    <row r="54" spans="1:5">
      <c r="A54" s="27" t="s">
        <v>123</v>
      </c>
      <c r="B54" s="27">
        <v>56708845240</v>
      </c>
      <c r="C54" s="27" t="s">
        <v>262</v>
      </c>
      <c r="D54" s="27">
        <v>1656.4</v>
      </c>
      <c r="E54" s="27" t="s">
        <v>124</v>
      </c>
    </row>
    <row r="55" spans="1:5">
      <c r="A55" s="27" t="s">
        <v>49</v>
      </c>
      <c r="B55" s="27">
        <v>56708844947</v>
      </c>
      <c r="C55" s="27" t="s">
        <v>262</v>
      </c>
      <c r="D55" s="27">
        <v>218.60000000000002</v>
      </c>
      <c r="E55" s="27" t="s">
        <v>50</v>
      </c>
    </row>
    <row r="56" spans="1:5">
      <c r="A56" s="27" t="s">
        <v>170</v>
      </c>
      <c r="B56" s="27">
        <v>56708881872</v>
      </c>
      <c r="C56" s="27" t="s">
        <v>262</v>
      </c>
      <c r="D56" s="27">
        <v>1859.4</v>
      </c>
      <c r="E56" s="27" t="s">
        <v>171</v>
      </c>
    </row>
    <row r="57" spans="1:5">
      <c r="A57" s="27" t="s">
        <v>135</v>
      </c>
      <c r="B57" s="27">
        <v>60589939521</v>
      </c>
      <c r="C57" s="27" t="s">
        <v>262</v>
      </c>
      <c r="D57" s="27">
        <v>1302.4000000000001</v>
      </c>
      <c r="E57" s="27" t="s">
        <v>136</v>
      </c>
    </row>
    <row r="58" spans="1:5">
      <c r="A58" s="27" t="s">
        <v>246</v>
      </c>
      <c r="B58" s="27">
        <v>56708846047</v>
      </c>
      <c r="C58" s="27" t="s">
        <v>262</v>
      </c>
      <c r="D58" s="27">
        <v>2970</v>
      </c>
      <c r="E58" s="27" t="s">
        <v>247</v>
      </c>
    </row>
    <row r="59" spans="1:5">
      <c r="A59" s="27" t="s">
        <v>41</v>
      </c>
      <c r="B59" s="27">
        <v>56708881304</v>
      </c>
      <c r="C59" s="27" t="s">
        <v>262</v>
      </c>
      <c r="D59" s="27">
        <v>8011.4000000000005</v>
      </c>
      <c r="E59" s="27" t="s">
        <v>42</v>
      </c>
    </row>
    <row r="60" spans="1:5">
      <c r="A60" s="27" t="s">
        <v>121</v>
      </c>
      <c r="B60" s="27">
        <v>56708881579</v>
      </c>
      <c r="C60" s="27" t="s">
        <v>262</v>
      </c>
      <c r="D60" s="27">
        <v>434.6</v>
      </c>
      <c r="E60" s="27" t="s">
        <v>122</v>
      </c>
    </row>
    <row r="61" spans="1:5">
      <c r="A61" s="27" t="s">
        <v>65</v>
      </c>
      <c r="B61" s="27">
        <v>60590329504</v>
      </c>
      <c r="C61" s="27" t="s">
        <v>262</v>
      </c>
      <c r="D61" s="27">
        <v>4951.2000000000007</v>
      </c>
      <c r="E61" s="27" t="s">
        <v>66</v>
      </c>
    </row>
    <row r="62" spans="1:5">
      <c r="A62" s="27" t="s">
        <v>222</v>
      </c>
      <c r="B62" s="27">
        <v>56708845942</v>
      </c>
      <c r="C62" s="27" t="s">
        <v>262</v>
      </c>
      <c r="D62" s="27">
        <v>4809.8</v>
      </c>
      <c r="E62" s="27" t="s">
        <v>223</v>
      </c>
    </row>
    <row r="63" spans="1:5">
      <c r="A63" s="27" t="s">
        <v>137</v>
      </c>
      <c r="B63" s="27">
        <v>60589627948</v>
      </c>
      <c r="C63" s="27" t="s">
        <v>262</v>
      </c>
      <c r="D63" s="27">
        <v>4938.8</v>
      </c>
      <c r="E63" s="27" t="s">
        <v>138</v>
      </c>
    </row>
    <row r="64" spans="1:5">
      <c r="A64" s="27" t="s">
        <v>53</v>
      </c>
      <c r="B64" s="27">
        <v>56708844964</v>
      </c>
      <c r="C64" s="27" t="s">
        <v>262</v>
      </c>
      <c r="D64" s="27">
        <v>1655.8000000000002</v>
      </c>
      <c r="E64" s="27" t="s">
        <v>54</v>
      </c>
    </row>
    <row r="65" spans="1:5">
      <c r="A65" s="27" t="s">
        <v>97</v>
      </c>
      <c r="B65" s="27">
        <v>60589552237</v>
      </c>
      <c r="C65" s="27" t="s">
        <v>262</v>
      </c>
      <c r="D65" s="27">
        <v>1652.8000000000002</v>
      </c>
      <c r="E65" s="27" t="s">
        <v>98</v>
      </c>
    </row>
    <row r="66" spans="1:5">
      <c r="A66" s="27" t="s">
        <v>202</v>
      </c>
      <c r="B66" s="27">
        <v>56708845882</v>
      </c>
      <c r="C66" s="27" t="s">
        <v>262</v>
      </c>
      <c r="D66" s="27">
        <v>627</v>
      </c>
      <c r="E66" s="27" t="s">
        <v>203</v>
      </c>
    </row>
    <row r="67" spans="1:5">
      <c r="A67" s="27" t="s">
        <v>69</v>
      </c>
      <c r="B67" s="27">
        <v>56708845010</v>
      </c>
      <c r="C67" s="27" t="s">
        <v>262</v>
      </c>
      <c r="D67" s="27">
        <v>2932.8</v>
      </c>
      <c r="E67" s="27" t="s">
        <v>70</v>
      </c>
    </row>
    <row r="68" spans="1:5">
      <c r="A68" s="27" t="s">
        <v>113</v>
      </c>
      <c r="B68" s="27">
        <v>56708881551</v>
      </c>
      <c r="C68" s="27" t="s">
        <v>262</v>
      </c>
      <c r="D68" s="27">
        <v>4219.4000000000005</v>
      </c>
      <c r="E68" s="27" t="s">
        <v>114</v>
      </c>
    </row>
    <row r="69" spans="1:5">
      <c r="A69" s="27" t="s">
        <v>59</v>
      </c>
      <c r="B69" s="27">
        <v>56708844978</v>
      </c>
      <c r="C69" s="27" t="s">
        <v>262</v>
      </c>
      <c r="D69" s="27">
        <v>3090</v>
      </c>
      <c r="E69" s="27" t="s">
        <v>60</v>
      </c>
    </row>
    <row r="70" spans="1:5">
      <c r="A70" s="27" t="s">
        <v>67</v>
      </c>
      <c r="B70" s="27">
        <v>56708881426</v>
      </c>
      <c r="C70" s="27" t="s">
        <v>262</v>
      </c>
      <c r="D70" s="27">
        <v>9873.4000000000015</v>
      </c>
      <c r="E70" s="27" t="s">
        <v>68</v>
      </c>
    </row>
    <row r="71" spans="1:5">
      <c r="A71" s="27" t="s">
        <v>91</v>
      </c>
      <c r="B71" s="27">
        <v>56708845072</v>
      </c>
      <c r="C71" s="27" t="s">
        <v>262</v>
      </c>
      <c r="D71" s="27">
        <v>696.40000000000009</v>
      </c>
      <c r="E71" s="27" t="s">
        <v>92</v>
      </c>
    </row>
    <row r="72" spans="1:5">
      <c r="A72" s="27" t="s">
        <v>244</v>
      </c>
      <c r="B72" s="27">
        <v>60590218306</v>
      </c>
      <c r="C72" s="27" t="s">
        <v>262</v>
      </c>
      <c r="D72" s="27">
        <v>707.2</v>
      </c>
      <c r="E72" s="27" t="s">
        <v>245</v>
      </c>
    </row>
    <row r="73" spans="1:5">
      <c r="A73" s="27" t="s">
        <v>153</v>
      </c>
      <c r="B73" s="27">
        <v>60589620126</v>
      </c>
      <c r="C73" s="27" t="s">
        <v>262</v>
      </c>
      <c r="D73" s="27">
        <v>6329.2000000000007</v>
      </c>
      <c r="E73" s="27" t="s">
        <v>154</v>
      </c>
    </row>
    <row r="74" spans="1:5">
      <c r="A74" s="27" t="s">
        <v>228</v>
      </c>
      <c r="B74" s="27">
        <v>56708881608</v>
      </c>
      <c r="C74" s="27" t="s">
        <v>262</v>
      </c>
      <c r="D74" s="27">
        <v>1546.4</v>
      </c>
      <c r="E74" s="27" t="s">
        <v>229</v>
      </c>
    </row>
    <row r="75" spans="1:5">
      <c r="A75" s="27" t="s">
        <v>61</v>
      </c>
      <c r="B75" s="27">
        <v>56708881383</v>
      </c>
      <c r="C75" s="27" t="s">
        <v>262</v>
      </c>
      <c r="D75" s="27">
        <v>3230.6000000000004</v>
      </c>
      <c r="E75" s="27" t="s">
        <v>62</v>
      </c>
    </row>
    <row r="76" spans="1:5">
      <c r="A76" s="27" t="s">
        <v>127</v>
      </c>
      <c r="B76" s="27">
        <v>56708881582</v>
      </c>
      <c r="C76" s="27" t="s">
        <v>262</v>
      </c>
      <c r="D76" s="27">
        <v>1903.6000000000001</v>
      </c>
      <c r="E76" s="27" t="s">
        <v>128</v>
      </c>
    </row>
    <row r="77" spans="1:5">
      <c r="A77" s="27" t="s">
        <v>103</v>
      </c>
      <c r="B77" s="27">
        <v>56708845115</v>
      </c>
      <c r="C77" s="27" t="s">
        <v>262</v>
      </c>
      <c r="D77" s="27">
        <v>5244.6</v>
      </c>
      <c r="E77" s="27" t="s">
        <v>104</v>
      </c>
    </row>
    <row r="78" spans="1:5">
      <c r="A78" s="27" t="s">
        <v>77</v>
      </c>
      <c r="B78" s="27">
        <v>56708881656</v>
      </c>
      <c r="C78" s="27" t="s">
        <v>262</v>
      </c>
      <c r="D78" s="27">
        <v>1205</v>
      </c>
      <c r="E78" s="27" t="s">
        <v>78</v>
      </c>
    </row>
    <row r="79" spans="1:5">
      <c r="A79" s="27" t="s">
        <v>105</v>
      </c>
      <c r="B79" s="27">
        <v>56708845530</v>
      </c>
      <c r="C79" s="27" t="s">
        <v>262</v>
      </c>
      <c r="D79" s="27">
        <v>3336.4</v>
      </c>
      <c r="E79" s="27" t="s">
        <v>106</v>
      </c>
    </row>
    <row r="80" spans="1:5">
      <c r="A80" s="27" t="s">
        <v>151</v>
      </c>
      <c r="B80" s="27">
        <v>56710784605</v>
      </c>
      <c r="C80" s="27" t="s">
        <v>262</v>
      </c>
      <c r="D80" s="27">
        <v>3125.2000000000003</v>
      </c>
      <c r="E80" s="27" t="s">
        <v>152</v>
      </c>
    </row>
    <row r="81" spans="1:5">
      <c r="A81" s="27" t="s">
        <v>206</v>
      </c>
      <c r="B81" s="27">
        <v>60589845501</v>
      </c>
      <c r="C81" s="27" t="s">
        <v>262</v>
      </c>
      <c r="D81" s="27">
        <v>2006.6000000000001</v>
      </c>
      <c r="E81" s="27" t="s">
        <v>207</v>
      </c>
    </row>
    <row r="82" spans="1:5">
      <c r="A82" s="27" t="s">
        <v>37</v>
      </c>
      <c r="B82" s="27">
        <v>60590124291</v>
      </c>
      <c r="C82" s="27" t="s">
        <v>262</v>
      </c>
      <c r="D82" s="27">
        <v>2641.6000000000004</v>
      </c>
      <c r="E82" s="27" t="s">
        <v>38</v>
      </c>
    </row>
    <row r="83" spans="1:5">
      <c r="A83" s="27" t="s">
        <v>35</v>
      </c>
      <c r="B83" s="27">
        <v>56708519619</v>
      </c>
      <c r="C83" s="27" t="s">
        <v>262</v>
      </c>
      <c r="D83" s="27">
        <v>2276.8000000000002</v>
      </c>
      <c r="E83" s="27" t="s">
        <v>36</v>
      </c>
    </row>
    <row r="84" spans="1:5">
      <c r="A84" s="27" t="s">
        <v>117</v>
      </c>
      <c r="B84" s="27">
        <v>60589669043</v>
      </c>
      <c r="C84" s="27" t="s">
        <v>262</v>
      </c>
      <c r="D84" s="27">
        <v>6234</v>
      </c>
      <c r="E84" s="27" t="s">
        <v>118</v>
      </c>
    </row>
    <row r="85" spans="1:5">
      <c r="A85" s="27" t="s">
        <v>55</v>
      </c>
      <c r="B85" s="27">
        <v>60592609882</v>
      </c>
      <c r="C85" s="27" t="s">
        <v>262</v>
      </c>
      <c r="D85" s="27">
        <v>548.80000000000007</v>
      </c>
      <c r="E85" s="27" t="s">
        <v>56</v>
      </c>
    </row>
    <row r="86" spans="1:5">
      <c r="A86" s="27" t="s">
        <v>107</v>
      </c>
      <c r="B86" s="27">
        <v>60589665774</v>
      </c>
      <c r="C86" s="27" t="s">
        <v>262</v>
      </c>
      <c r="D86" s="27">
        <v>993.6</v>
      </c>
      <c r="E86" s="27" t="s">
        <v>108</v>
      </c>
    </row>
    <row r="87" spans="1:5">
      <c r="A87" s="27" t="s">
        <v>240</v>
      </c>
      <c r="B87" s="27">
        <v>60589634536</v>
      </c>
      <c r="C87" s="27" t="s">
        <v>262</v>
      </c>
      <c r="D87" s="27">
        <v>1467.6000000000001</v>
      </c>
      <c r="E87" s="27" t="s">
        <v>241</v>
      </c>
    </row>
    <row r="88" spans="1:5">
      <c r="A88" s="27" t="s">
        <v>166</v>
      </c>
      <c r="B88" s="27">
        <v>60589582591</v>
      </c>
      <c r="C88" s="27" t="s">
        <v>262</v>
      </c>
      <c r="D88" s="27">
        <v>1454.6000000000001</v>
      </c>
      <c r="E88" s="27" t="s">
        <v>167</v>
      </c>
    </row>
    <row r="89" spans="1:5">
      <c r="A89" s="27" t="s">
        <v>172</v>
      </c>
      <c r="B89" s="27">
        <v>60589642468</v>
      </c>
      <c r="C89" s="27" t="s">
        <v>262</v>
      </c>
      <c r="D89" s="27">
        <v>956</v>
      </c>
      <c r="E89" s="27" t="s">
        <v>173</v>
      </c>
    </row>
    <row r="90" spans="1:5">
      <c r="A90" s="27" t="s">
        <v>236</v>
      </c>
      <c r="B90" s="27">
        <v>60589597089</v>
      </c>
      <c r="C90" s="27" t="s">
        <v>262</v>
      </c>
      <c r="D90" s="27">
        <v>3676.2000000000003</v>
      </c>
      <c r="E90" s="27" t="s">
        <v>237</v>
      </c>
    </row>
    <row r="91" spans="1:5">
      <c r="A91" s="27" t="s">
        <v>218</v>
      </c>
      <c r="B91" s="27">
        <v>60589426888</v>
      </c>
      <c r="C91" s="27" t="s">
        <v>262</v>
      </c>
      <c r="D91" s="27">
        <v>3013.2000000000003</v>
      </c>
      <c r="E91" s="27" t="s">
        <v>219</v>
      </c>
    </row>
    <row r="92" spans="1:5">
      <c r="A92" s="27" t="s">
        <v>73</v>
      </c>
      <c r="B92" s="27">
        <v>60590035188</v>
      </c>
      <c r="C92" s="27" t="s">
        <v>262</v>
      </c>
      <c r="D92" s="27">
        <v>1517.8000000000002</v>
      </c>
      <c r="E92" s="27" t="s">
        <v>74</v>
      </c>
    </row>
    <row r="93" spans="1:5">
      <c r="A93" s="27" t="s">
        <v>196</v>
      </c>
      <c r="B93" s="27">
        <v>60589704184</v>
      </c>
      <c r="C93" s="27" t="s">
        <v>262</v>
      </c>
      <c r="D93" s="27">
        <v>3630.2000000000003</v>
      </c>
      <c r="E93" s="27" t="s">
        <v>197</v>
      </c>
    </row>
    <row r="94" spans="1:5">
      <c r="A94" s="27" t="s">
        <v>145</v>
      </c>
      <c r="B94" s="27">
        <v>60590199370</v>
      </c>
      <c r="C94" s="27" t="s">
        <v>262</v>
      </c>
      <c r="D94" s="27">
        <v>935.6</v>
      </c>
      <c r="E94" s="27" t="s">
        <v>146</v>
      </c>
    </row>
    <row r="95" spans="1:5">
      <c r="A95" s="27" t="s">
        <v>178</v>
      </c>
      <c r="B95" s="27">
        <v>60590100738</v>
      </c>
      <c r="C95" s="27" t="s">
        <v>262</v>
      </c>
      <c r="D95" s="27">
        <v>1431</v>
      </c>
      <c r="E95" s="27" t="s">
        <v>179</v>
      </c>
    </row>
    <row r="96" spans="1:5">
      <c r="A96" s="27" t="s">
        <v>139</v>
      </c>
      <c r="B96" s="27">
        <v>60590412629</v>
      </c>
      <c r="C96" s="27" t="s">
        <v>262</v>
      </c>
      <c r="D96" s="27">
        <v>1632.6000000000001</v>
      </c>
      <c r="E96" s="27" t="s">
        <v>140</v>
      </c>
    </row>
    <row r="97" spans="1:5">
      <c r="A97" s="27" t="s">
        <v>101</v>
      </c>
      <c r="B97" s="27">
        <v>60590678030</v>
      </c>
      <c r="C97" s="27" t="s">
        <v>262</v>
      </c>
      <c r="D97" s="27">
        <v>9144.2000000000007</v>
      </c>
      <c r="E97" s="27" t="s">
        <v>102</v>
      </c>
    </row>
    <row r="98" spans="1:5">
      <c r="A98" s="27" t="s">
        <v>99</v>
      </c>
      <c r="B98" s="27">
        <v>60589624037</v>
      </c>
      <c r="C98" s="27" t="s">
        <v>262</v>
      </c>
      <c r="D98" s="27">
        <v>696</v>
      </c>
      <c r="E98" s="27" t="s">
        <v>100</v>
      </c>
    </row>
    <row r="99" spans="1:5">
      <c r="A99" s="27" t="s">
        <v>186</v>
      </c>
      <c r="B99" s="27">
        <v>60592118015</v>
      </c>
      <c r="C99" s="27" t="s">
        <v>262</v>
      </c>
      <c r="D99" s="27">
        <v>3130.8</v>
      </c>
      <c r="E99" s="27" t="s">
        <v>187</v>
      </c>
    </row>
    <row r="100" spans="1:5">
      <c r="A100" s="27" t="s">
        <v>111</v>
      </c>
      <c r="B100" s="27">
        <v>60590340221</v>
      </c>
      <c r="C100" s="27" t="s">
        <v>262</v>
      </c>
      <c r="D100" s="27">
        <v>1521.4</v>
      </c>
      <c r="E100" s="27" t="s">
        <v>112</v>
      </c>
    </row>
    <row r="101" spans="1:5">
      <c r="A101" s="27" t="s">
        <v>57</v>
      </c>
      <c r="B101" s="27">
        <v>60592030048</v>
      </c>
      <c r="C101" s="27" t="s">
        <v>262</v>
      </c>
      <c r="D101" s="27">
        <v>1018</v>
      </c>
      <c r="E101" s="27" t="s">
        <v>58</v>
      </c>
    </row>
    <row r="102" spans="1:5">
      <c r="A102" s="27" t="s">
        <v>45</v>
      </c>
      <c r="B102" s="27">
        <v>60592545278</v>
      </c>
      <c r="C102" s="27" t="s">
        <v>262</v>
      </c>
      <c r="D102" s="27">
        <v>1406.4</v>
      </c>
      <c r="E102" s="27" t="s">
        <v>46</v>
      </c>
    </row>
    <row r="103" spans="1:5">
      <c r="A103" s="27" t="s">
        <v>115</v>
      </c>
      <c r="B103" s="27">
        <v>60592337307</v>
      </c>
      <c r="C103" s="27" t="s">
        <v>262</v>
      </c>
      <c r="D103" s="27">
        <v>1022.6</v>
      </c>
      <c r="E103" s="27" t="s">
        <v>116</v>
      </c>
    </row>
    <row r="104" spans="1:5">
      <c r="A104" s="27" t="s">
        <v>125</v>
      </c>
      <c r="B104" s="27">
        <v>56707771884</v>
      </c>
      <c r="C104" s="27" t="s">
        <v>262</v>
      </c>
      <c r="D104" s="27">
        <v>1421</v>
      </c>
      <c r="E104" s="27" t="s">
        <v>126</v>
      </c>
    </row>
    <row r="105" spans="1:5">
      <c r="A105" s="27" t="s">
        <v>208</v>
      </c>
      <c r="B105" s="27">
        <v>60592420864</v>
      </c>
      <c r="C105" s="27" t="s">
        <v>262</v>
      </c>
      <c r="D105" s="27">
        <v>1643.4</v>
      </c>
      <c r="E105" s="27" t="s">
        <v>209</v>
      </c>
    </row>
    <row r="106" spans="1:5">
      <c r="A106" s="27" t="s">
        <v>226</v>
      </c>
      <c r="B106" s="27">
        <v>60592492890</v>
      </c>
      <c r="C106" s="27" t="s">
        <v>262</v>
      </c>
      <c r="D106" s="27">
        <v>1055</v>
      </c>
      <c r="E106" s="27" t="s">
        <v>227</v>
      </c>
    </row>
    <row r="107" spans="1:5">
      <c r="A107" s="27" t="s">
        <v>190</v>
      </c>
      <c r="B107" s="27">
        <v>56686168111</v>
      </c>
      <c r="C107" s="27" t="s">
        <v>262</v>
      </c>
      <c r="D107" s="27">
        <v>1828.4</v>
      </c>
      <c r="E107" s="27" t="s">
        <v>191</v>
      </c>
    </row>
    <row r="108" spans="1:5">
      <c r="A108" s="27" t="s">
        <v>220</v>
      </c>
      <c r="B108" s="27">
        <v>60592585699</v>
      </c>
      <c r="C108" s="27" t="s">
        <v>262</v>
      </c>
      <c r="D108" s="27">
        <v>2122.4</v>
      </c>
      <c r="E108" s="27" t="s">
        <v>221</v>
      </c>
    </row>
    <row r="109" spans="1:5">
      <c r="A109" s="27" t="s">
        <v>188</v>
      </c>
      <c r="B109" s="27">
        <v>60592515217</v>
      </c>
      <c r="C109" s="27" t="s">
        <v>262</v>
      </c>
      <c r="D109" s="27">
        <v>1798.8000000000002</v>
      </c>
      <c r="E109" s="27" t="s">
        <v>189</v>
      </c>
    </row>
    <row r="110" spans="1:5">
      <c r="A110" s="27" t="s">
        <v>204</v>
      </c>
      <c r="B110" s="27">
        <v>60592590090</v>
      </c>
      <c r="C110" s="27" t="s">
        <v>262</v>
      </c>
      <c r="D110" s="27">
        <v>683.40000000000009</v>
      </c>
      <c r="E110" s="27" t="s">
        <v>205</v>
      </c>
    </row>
    <row r="111" spans="1:5">
      <c r="A111" s="27" t="s">
        <v>85</v>
      </c>
      <c r="B111" s="27">
        <v>60592636121</v>
      </c>
      <c r="C111" s="27" t="s">
        <v>262</v>
      </c>
      <c r="D111" s="27">
        <v>4748.4000000000005</v>
      </c>
      <c r="E111" s="27" t="s">
        <v>86</v>
      </c>
    </row>
    <row r="112" spans="1:5">
      <c r="A112" s="27" t="s">
        <v>143</v>
      </c>
      <c r="B112" s="27">
        <v>60592631462</v>
      </c>
      <c r="C112" s="27" t="s">
        <v>262</v>
      </c>
      <c r="D112" s="27">
        <v>3771.6000000000004</v>
      </c>
      <c r="E112" s="27" t="s">
        <v>144</v>
      </c>
    </row>
    <row r="113" spans="1:5">
      <c r="A113" s="27" t="s">
        <v>75</v>
      </c>
      <c r="B113" s="27">
        <v>60584074827</v>
      </c>
      <c r="C113" s="27" t="s">
        <v>262</v>
      </c>
      <c r="D113" s="27">
        <v>547.6</v>
      </c>
      <c r="E113" s="27" t="s">
        <v>76</v>
      </c>
    </row>
    <row r="114" spans="1:5">
      <c r="A114" s="27" t="s">
        <v>155</v>
      </c>
      <c r="B114" s="27">
        <v>56698667325</v>
      </c>
      <c r="C114" s="27" t="s">
        <v>262</v>
      </c>
      <c r="D114" s="27">
        <v>365</v>
      </c>
      <c r="E114" s="27" t="s">
        <v>156</v>
      </c>
    </row>
    <row r="115" spans="1:5">
      <c r="A115" s="27" t="s">
        <v>238</v>
      </c>
      <c r="B115" s="27">
        <v>56708881977</v>
      </c>
      <c r="C115" s="27" t="s">
        <v>262</v>
      </c>
      <c r="D115" s="27">
        <v>874.2</v>
      </c>
      <c r="E115" s="27" t="s">
        <v>239</v>
      </c>
    </row>
    <row r="116" spans="1:5">
      <c r="A116" s="27" t="s">
        <v>109</v>
      </c>
      <c r="B116" s="27">
        <v>56708881702</v>
      </c>
      <c r="C116" s="27" t="s">
        <v>262</v>
      </c>
      <c r="D116" s="27">
        <v>4174.6000000000004</v>
      </c>
      <c r="E116" s="27" t="s">
        <v>110</v>
      </c>
    </row>
    <row r="117" spans="1:5">
      <c r="A117" s="27"/>
      <c r="B117" s="27" t="s">
        <v>263</v>
      </c>
      <c r="C117" s="27"/>
      <c r="D117" s="36">
        <v>256861.2</v>
      </c>
      <c r="E117" s="27" t="s">
        <v>264</v>
      </c>
    </row>
    <row r="119" spans="1:5">
      <c r="A119" s="27" t="s">
        <v>147</v>
      </c>
      <c r="B119" s="27">
        <v>1179675078</v>
      </c>
      <c r="C119" s="27" t="s">
        <v>265</v>
      </c>
      <c r="D119" s="27">
        <v>452.20000000000005</v>
      </c>
      <c r="E119" s="27" t="s">
        <v>148</v>
      </c>
    </row>
    <row r="120" spans="1:5">
      <c r="A120" s="27" t="s">
        <v>63</v>
      </c>
      <c r="B120" s="27">
        <v>1129000062</v>
      </c>
      <c r="C120" s="27" t="s">
        <v>265</v>
      </c>
      <c r="D120" s="27">
        <v>677.2</v>
      </c>
      <c r="E120" s="27" t="s">
        <v>64</v>
      </c>
    </row>
    <row r="121" spans="1:5">
      <c r="A121" s="27"/>
      <c r="B121" s="27" t="s">
        <v>266</v>
      </c>
      <c r="C121" s="27"/>
      <c r="D121" s="36">
        <v>1129.4000000000001</v>
      </c>
      <c r="E121" s="27" t="s">
        <v>267</v>
      </c>
    </row>
    <row r="123" spans="1:5">
      <c r="A123" s="27"/>
      <c r="B123" s="37" t="s">
        <v>260</v>
      </c>
      <c r="C123" s="37"/>
      <c r="D123" s="38">
        <v>7000.2000000000007</v>
      </c>
      <c r="E123" s="37" t="s">
        <v>261</v>
      </c>
    </row>
    <row r="124" spans="1:5">
      <c r="A124" s="27"/>
      <c r="B124" s="37" t="s">
        <v>263</v>
      </c>
      <c r="C124" s="37"/>
      <c r="D124" s="38">
        <v>256861.2</v>
      </c>
      <c r="E124" s="37" t="s">
        <v>264</v>
      </c>
    </row>
    <row r="125" spans="1:5">
      <c r="A125" s="27"/>
      <c r="B125" s="37" t="s">
        <v>266</v>
      </c>
      <c r="C125" s="37"/>
      <c r="D125" s="38">
        <v>1129.4000000000001</v>
      </c>
      <c r="E125" s="37" t="s">
        <v>267</v>
      </c>
    </row>
    <row r="126" spans="1:5">
      <c r="A126" s="27"/>
      <c r="B126" s="37"/>
      <c r="C126" s="37"/>
      <c r="D126" s="38">
        <v>264990.8</v>
      </c>
      <c r="E126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B12" sqref="B12"/>
    </sheetView>
  </sheetViews>
  <sheetFormatPr baseColWidth="10" defaultRowHeight="15"/>
  <cols>
    <col min="2" max="2" width="11.5703125" bestFit="1" customWidth="1"/>
  </cols>
  <sheetData>
    <row r="1" spans="1:7">
      <c r="A1" s="49" t="s">
        <v>275</v>
      </c>
      <c r="B1" s="49"/>
      <c r="C1" s="50"/>
      <c r="D1" s="51"/>
      <c r="E1" s="51"/>
      <c r="F1" s="52"/>
      <c r="G1" s="27"/>
    </row>
    <row r="2" spans="1:7">
      <c r="A2" s="49" t="s">
        <v>287</v>
      </c>
      <c r="B2" s="49"/>
      <c r="C2" s="50"/>
      <c r="D2" s="51"/>
      <c r="E2" s="51"/>
      <c r="F2" s="52"/>
      <c r="G2" s="27"/>
    </row>
    <row r="3" spans="1:7">
      <c r="A3" s="49" t="s">
        <v>276</v>
      </c>
      <c r="B3" s="53" t="s">
        <v>288</v>
      </c>
      <c r="C3" s="50"/>
      <c r="D3" s="51"/>
      <c r="E3" s="51"/>
      <c r="F3" s="52"/>
      <c r="G3" s="27"/>
    </row>
    <row r="4" spans="1:7">
      <c r="A4" s="50"/>
      <c r="B4" s="50"/>
      <c r="C4" s="50"/>
      <c r="D4" s="51"/>
      <c r="E4" s="51"/>
      <c r="F4" s="52"/>
      <c r="G4" s="27"/>
    </row>
    <row r="5" spans="1:7">
      <c r="A5" s="50" t="s">
        <v>277</v>
      </c>
      <c r="B5" s="50" t="s">
        <v>278</v>
      </c>
      <c r="C5" s="50"/>
      <c r="D5" s="51"/>
      <c r="E5" s="51"/>
      <c r="F5" s="52"/>
      <c r="G5" s="27"/>
    </row>
    <row r="6" spans="1:7">
      <c r="A6" s="51" t="s">
        <v>279</v>
      </c>
      <c r="B6" s="54">
        <v>157827.23000000001</v>
      </c>
      <c r="C6" s="51"/>
      <c r="D6" s="51"/>
      <c r="E6" s="51"/>
      <c r="F6" s="52"/>
      <c r="G6" s="27"/>
    </row>
    <row r="7" spans="1:7">
      <c r="A7" s="51" t="s">
        <v>280</v>
      </c>
      <c r="B7" s="54">
        <v>41127.54</v>
      </c>
      <c r="C7" s="51"/>
      <c r="D7" s="51"/>
      <c r="E7" s="51"/>
      <c r="F7" s="52"/>
      <c r="G7" s="27"/>
    </row>
    <row r="8" spans="1:7">
      <c r="A8" s="51" t="s">
        <v>281</v>
      </c>
      <c r="B8" s="54">
        <v>0</v>
      </c>
      <c r="C8" s="51"/>
      <c r="D8" s="51"/>
      <c r="E8" s="51"/>
      <c r="F8" s="52"/>
      <c r="G8" s="27"/>
    </row>
    <row r="9" spans="1:7">
      <c r="A9" s="51" t="s">
        <v>282</v>
      </c>
      <c r="B9" s="54">
        <v>5623.5</v>
      </c>
      <c r="C9" s="51"/>
      <c r="D9" s="51"/>
      <c r="E9" s="51"/>
      <c r="F9" s="52"/>
      <c r="G9" s="27"/>
    </row>
    <row r="10" spans="1:7">
      <c r="A10" s="51" t="s">
        <v>283</v>
      </c>
      <c r="B10" s="54">
        <v>0</v>
      </c>
      <c r="C10" s="51"/>
      <c r="D10" s="51"/>
      <c r="E10" s="51"/>
      <c r="F10" s="52"/>
      <c r="G10" s="27"/>
    </row>
    <row r="11" spans="1:7">
      <c r="A11" s="51" t="s">
        <v>284</v>
      </c>
      <c r="B11" s="54">
        <v>50904</v>
      </c>
      <c r="C11" s="51"/>
      <c r="D11" s="51"/>
      <c r="E11" s="51"/>
      <c r="F11" s="52"/>
      <c r="G11" s="27"/>
    </row>
    <row r="12" spans="1:7">
      <c r="A12" s="51" t="s">
        <v>285</v>
      </c>
      <c r="B12" s="55">
        <v>0</v>
      </c>
      <c r="C12" s="51"/>
      <c r="D12" s="51"/>
      <c r="E12" s="51"/>
      <c r="F12" s="52"/>
      <c r="G12" s="27"/>
    </row>
    <row r="13" spans="1:7" ht="15.75" thickBot="1">
      <c r="A13" s="51" t="s">
        <v>286</v>
      </c>
      <c r="B13" s="56">
        <v>150906.35</v>
      </c>
      <c r="C13" s="51"/>
      <c r="D13" s="51"/>
      <c r="E13" s="51"/>
      <c r="F13" s="52"/>
      <c r="G13" s="27"/>
    </row>
    <row r="14" spans="1:7">
      <c r="A14" s="51"/>
      <c r="B14" s="57">
        <f>SUM(B6:B13)</f>
        <v>406388.62</v>
      </c>
      <c r="C14" s="51"/>
      <c r="D14" s="57"/>
      <c r="E14" s="51"/>
      <c r="F14" s="52"/>
      <c r="G14" s="27"/>
    </row>
    <row r="15" spans="1:7" ht="15.75" thickBot="1">
      <c r="A15" s="51"/>
      <c r="B15" s="58">
        <f>B14*0.16</f>
        <v>65022.179199999999</v>
      </c>
      <c r="C15" s="51"/>
      <c r="D15" s="52"/>
      <c r="E15" s="51"/>
      <c r="F15" s="52"/>
      <c r="G15" s="27"/>
    </row>
    <row r="16" spans="1:7" ht="15.75" thickTop="1">
      <c r="A16" s="51"/>
      <c r="B16" s="59">
        <f>+B14+B15</f>
        <v>471410.79920000001</v>
      </c>
      <c r="C16" s="51"/>
      <c r="D16" s="59"/>
      <c r="E16" s="51"/>
      <c r="F16" s="52"/>
      <c r="G16" s="27"/>
    </row>
    <row r="17" spans="1:7">
      <c r="A17" s="51"/>
      <c r="B17" s="54">
        <v>471410.81</v>
      </c>
      <c r="C17" s="51"/>
      <c r="D17" s="54"/>
      <c r="E17" s="51"/>
      <c r="F17" s="52"/>
      <c r="G17" s="27"/>
    </row>
    <row r="18" spans="1:7">
      <c r="A18" s="51"/>
      <c r="B18" s="54">
        <f>+B16-B17</f>
        <v>-1.0799999989103526E-2</v>
      </c>
      <c r="C18" s="51"/>
      <c r="D18" s="54"/>
      <c r="E18" s="51"/>
      <c r="F18" s="52"/>
      <c r="G18" s="27"/>
    </row>
    <row r="19" spans="1:7">
      <c r="A19" s="51"/>
      <c r="B19" s="54"/>
      <c r="C19" s="51"/>
      <c r="D19" s="51"/>
      <c r="E19" s="51"/>
      <c r="F19" s="52"/>
      <c r="G19" s="27"/>
    </row>
    <row r="20" spans="1:7">
      <c r="A20" s="51"/>
      <c r="B20" s="51"/>
      <c r="C20" s="51"/>
      <c r="D20" s="51"/>
      <c r="E20" s="51"/>
      <c r="F20" s="52"/>
      <c r="G2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2017-07-14T00:01:17Z</dcterms:created>
  <dcterms:modified xsi:type="dcterms:W3CDTF">2017-07-17T16:23:33Z</dcterms:modified>
</cp:coreProperties>
</file>