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SINDICATO!$A$1:$I$17</definedName>
  </definedNames>
  <calcPr calcId="124519"/>
</workbook>
</file>

<file path=xl/calcChain.xml><?xml version="1.0" encoding="utf-8"?>
<calcChain xmlns="http://schemas.openxmlformats.org/spreadsheetml/2006/main">
  <c r="D9" i="15"/>
  <c r="D10"/>
  <c r="D11"/>
  <c r="D12"/>
  <c r="B11" i="14"/>
  <c r="B12"/>
  <c r="B13"/>
  <c r="B14"/>
  <c r="B15"/>
  <c r="D17" i="8" l="1"/>
  <c r="G17"/>
  <c r="C17"/>
  <c r="E14"/>
  <c r="D17" i="15"/>
  <c r="E15" i="8"/>
  <c r="B14" i="16"/>
  <c r="A4" i="15"/>
  <c r="A3"/>
  <c r="B4" i="14"/>
  <c r="B3"/>
  <c r="F14" i="8" l="1"/>
  <c r="H14" s="1"/>
  <c r="I14" s="1"/>
  <c r="C12" i="15" s="1"/>
  <c r="C14" i="14"/>
  <c r="E14" s="1"/>
  <c r="F14" s="1"/>
  <c r="G14" s="1"/>
  <c r="F15" i="8"/>
  <c r="H15" s="1"/>
  <c r="I15" s="1"/>
  <c r="C17" i="15" s="1"/>
  <c r="C18" s="1"/>
  <c r="C15" i="14"/>
  <c r="E15" s="1"/>
  <c r="B15" i="16"/>
  <c r="B16" s="1"/>
  <c r="E13" i="8"/>
  <c r="C13" i="14" s="1"/>
  <c r="F15" l="1"/>
  <c r="G15" s="1"/>
  <c r="F13" i="8"/>
  <c r="H13" l="1"/>
  <c r="E13" i="14"/>
  <c r="F13" s="1"/>
  <c r="G13" s="1"/>
  <c r="I13" i="8" l="1"/>
  <c r="C11" i="15" s="1"/>
  <c r="E11" i="8"/>
  <c r="C11" i="14" s="1"/>
  <c r="E12" i="8"/>
  <c r="C12" i="14" s="1"/>
  <c r="E17" i="8" l="1"/>
  <c r="E12" i="14"/>
  <c r="F11" i="8"/>
  <c r="F12"/>
  <c r="H12" s="1"/>
  <c r="C17" i="14" l="1"/>
  <c r="E11"/>
  <c r="E17" s="1"/>
  <c r="F17" i="8"/>
  <c r="H11"/>
  <c r="F12" i="14"/>
  <c r="G12" s="1"/>
  <c r="I12" i="8"/>
  <c r="C10" i="15" s="1"/>
  <c r="F11" i="14" l="1"/>
  <c r="G11" s="1"/>
  <c r="G17" s="1"/>
  <c r="B17" i="16" s="1"/>
  <c r="B18" s="1"/>
  <c r="I11" i="8"/>
  <c r="C9" i="15" s="1"/>
  <c r="H17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F17" i="14" l="1"/>
  <c r="I17" i="8"/>
  <c r="C14" i="15"/>
  <c r="C20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<sst xmlns="http://schemas.openxmlformats.org/spreadsheetml/2006/main" count="827" uniqueCount="479">
  <si>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</si>
  <si>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</si>
  <si>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</si>
  <si>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</si>
  <si>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</si>
  <si>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</si>
  <si>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</si>
  <si>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</si>
  <si>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</si>
  <si>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</si>
  <si>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</si>
  <si>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</si>
  <si>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</si>
  <si>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</si>
  <si>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</si>
  <si>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</si>
  <si>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</si>
  <si>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</si>
  <si>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</si>
  <si>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</si>
  <si>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</si>
  <si>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</si>
  <si>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</si>
  <si>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</si>
  <si>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</si>
  <si>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</si>
  <si>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</si>
  <si>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</si>
  <si>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</si>
  <si>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</si>
  <si>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</si>
  <si>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</si>
  <si>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</si>
  <si>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</si>
  <si>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</si>
  <si>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</si>
  <si>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</si>
  <si>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</si>
  <si>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</si>
  <si>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</si>
  <si>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</si>
  <si>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</si>
  <si>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</si>
  <si>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</si>
  <si>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</si>
  <si>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</si>
  <si>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</si>
  <si>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</si>
  <si>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</si>
  <si>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</si>
  <si>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</si>
  <si>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</si>
  <si>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</si>
  <si>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</si>
  <si>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</si>
  <si>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</si>
  <si>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</si>
  <si>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</si>
  <si>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</si>
  <si>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</si>
  <si>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</si>
  <si>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</si>
  <si>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</si>
  <si>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</si>
  <si>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</si>
  <si>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</si>
  <si>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</si>
  <si>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</si>
  <si>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</si>
  <si>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</si>
  <si>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</si>
  <si>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</si>
  <si>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</si>
  <si>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</si>
  <si>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</si>
  <si>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</si>
  <si>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</si>
  <si>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</si>
  <si>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</si>
  <si>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</si>
  <si>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</si>
  <si>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</si>
  <si>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</si>
  <si>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</si>
  <si>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</si>
  <si>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</si>
  <si>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</si>
  <si>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</si>
  <si>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</si>
  <si>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</si>
  <si>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</si>
  <si>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</si>
  <si>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</si>
  <si>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</si>
  <si>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</si>
  <si>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</si>
  <si>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</si>
  <si>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</si>
  <si>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</si>
  <si>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</si>
  <si>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</si>
  <si>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</si>
  <si>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</si>
  <si>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</si>
  <si>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</si>
  <si>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</si>
  <si>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</si>
  <si>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</si>
  <si>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</si>
  <si>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</si>
  <si>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</si>
  <si>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</si>
  <si>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</si>
  <si>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</si>
  <si>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</si>
  <si>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</si>
  <si>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</si>
  <si>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</si>
  <si>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</si>
  <si>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</si>
  <si>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</si>
  <si>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</si>
  <si>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</si>
  <si>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</si>
  <si>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</si>
  <si>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</si>
  <si>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</si>
  <si>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</si>
  <si>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</si>
  <si>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</si>
  <si>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</si>
  <si>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</si>
  <si>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</si>
  <si>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</si>
  <si>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</si>
  <si>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</si>
  <si>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</si>
  <si>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</si>
  <si>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</si>
  <si>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</si>
  <si>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</si>
  <si>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</si>
  <si>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</si>
  <si>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</si>
  <si>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</si>
  <si>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</si>
  <si>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</si>
  <si>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</si>
  <si>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</si>
  <si>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</si>
  <si>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</si>
  <si>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</si>
  <si>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</si>
  <si>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</si>
  <si>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</si>
  <si>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</si>
  <si>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</si>
  <si>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</si>
  <si>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</si>
  <si>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</si>
  <si>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</si>
  <si>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</si>
  <si>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</si>
  <si>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</si>
  <si>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</si>
  <si>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</si>
  <si>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</si>
  <si>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</si>
  <si>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</si>
  <si>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</si>
  <si>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</si>
  <si>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</si>
  <si>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</si>
  <si>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</si>
  <si>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</si>
  <si>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</si>
  <si>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</si>
  <si>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</si>
  <si>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</si>
  <si>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</si>
  <si>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</si>
  <si>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</si>
  <si>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</si>
  <si>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</si>
  <si>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</si>
  <si>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</si>
  <si>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</si>
  <si>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</si>
  <si>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</si>
  <si>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</si>
  <si>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</si>
  <si>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</si>
  <si>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</si>
  <si>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</si>
  <si>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</si>
  <si>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</si>
  <si>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</si>
  <si>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</si>
  <si>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</si>
  <si>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</si>
  <si>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</si>
  <si>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</si>
  <si>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</si>
  <si>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</si>
  <si>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</si>
  <si>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</si>
  <si>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</si>
  <si>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</si>
  <si>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</si>
  <si>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</si>
  <si>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</si>
  <si>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</si>
  <si>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</si>
  <si>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</si>
  <si>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</si>
  <si>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</si>
  <si>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</si>
  <si>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</si>
  <si>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</si>
  <si>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</si>
  <si>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</si>
  <si>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</si>
  <si>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</si>
  <si>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</si>
  <si>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</si>
  <si>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</si>
  <si>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</si>
  <si>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</si>
  <si>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</si>
  <si>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</si>
  <si>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</si>
  <si>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</si>
  <si>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</si>
  <si>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</si>
  <si>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</si>
  <si>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</si>
  <si>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</si>
  <si>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</si>
  <si>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</si>
  <si>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</si>
  <si>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</si>
  <si>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</si>
  <si>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</si>
  <si>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</si>
  <si>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</si>
  <si>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</si>
  <si>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</si>
  <si>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</si>
  <si>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</si>
  <si>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</si>
  <si>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</si>
  <si>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</si>
  <si>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</si>
  <si>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</si>
  <si>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</si>
  <si>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</si>
  <si>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</si>
  <si>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</si>
  <si>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</si>
  <si>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</si>
  <si>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</si>
  <si>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</si>
  <si>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</si>
  <si>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</si>
  <si>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</si>
  <si>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</si>
  <si>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</si>
  <si>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</si>
  <si>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</si>
  <si>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</si>
  <si>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</si>
  <si>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</si>
  <si>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</si>
  <si>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</si>
  <si>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</si>
  <si>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</si>
  <si>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</si>
  <si>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</si>
  <si>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</si>
  <si>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</si>
  <si>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</si>
  <si>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</si>
  <si>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</si>
  <si>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</si>
  <si>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</si>
  <si>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</si>
  <si>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</si>
  <si>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</si>
  <si>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</si>
  <si>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</si>
  <si>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</si>
  <si>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</si>
  <si>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</si>
  <si>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</si>
  <si>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</si>
  <si>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</si>
  <si>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</si>
  <si>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</si>
  <si>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</si>
  <si>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</si>
  <si>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</si>
  <si>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</si>
  <si>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</si>
  <si>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</si>
  <si>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</si>
  <si>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</si>
  <si>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</si>
  <si>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</si>
  <si>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</si>
  <si>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</si>
  <si>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</si>
  <si>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</si>
  <si>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</si>
  <si>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</si>
  <si>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</si>
  <si>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</si>
  <si>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</si>
  <si>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</si>
  <si>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</si>
  <si>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</si>
  <si>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</si>
  <si>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</si>
  <si>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</si>
  <si>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</si>
  <si>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</si>
  <si>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</si>
  <si>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</si>
  <si>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</si>
  <si>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</si>
  <si>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</si>
  <si>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</si>
  <si>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</si>
  <si>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</si>
  <si>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</si>
  <si>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</si>
  <si>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</si>
  <si>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</si>
  <si>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</si>
  <si>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</si>
  <si>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</si>
  <si>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</si>
  <si>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</si>
  <si>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</si>
  <si>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</si>
  <si>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</si>
  <si>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</si>
  <si>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</si>
  <si>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</si>
  <si>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</si>
  <si>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</si>
  <si>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</si>
  <si>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</si>
  <si>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</si>
  <si>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</si>
  <si>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</si>
  <si>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</si>
  <si>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</si>
  <si>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</si>
  <si>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</si>
  <si>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</si>
  <si>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</si>
  <si>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</si>
  <si>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</si>
  <si>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</si>
  <si>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</si>
  <si>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</si>
  <si>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</si>
  <si>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</si>
  <si>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</si>
  <si>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</si>
  <si>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</si>
  <si>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</si>
  <si>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</si>
  <si>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</si>
  <si>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</si>
  <si>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</si>
  <si>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</si>
  <si>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</si>
  <si>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</si>
  <si>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</si>
  <si>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</si>
  <si>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</si>
  <si>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</si>
  <si>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</si>
  <si>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</si>
  <si>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</si>
  <si>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</si>
  <si>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</si>
  <si>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</si>
  <si>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</si>
  <si>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</si>
  <si>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</si>
  <si>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</si>
  <si>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</si>
  <si>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</si>
  <si>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</si>
  <si>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</si>
  <si>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</si>
  <si>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</si>
  <si>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</si>
  <si>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</si>
  <si>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</si>
  <si>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</si>
  <si>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</si>
  <si>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</si>
  <si>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</si>
  <si>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</si>
  <si>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</si>
  <si>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</si>
  <si>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</si>
  <si>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</si>
  <si>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</si>
  <si>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</si>
  <si>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</si>
  <si>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</si>
  <si>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</si>
  <si>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</si>
  <si>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</si>
  <si>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</si>
  <si>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</si>
  <si>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</si>
  <si>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</si>
  <si>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</si>
  <si>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</si>
  <si>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</si>
  <si>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</si>
  <si>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</si>
  <si>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</si>
  <si>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</si>
  <si>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</si>
  <si>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</si>
  <si>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</si>
  <si>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</si>
  <si>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</si>
  <si>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</si>
  <si>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</si>
  <si>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</si>
  <si>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</si>
  <si>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</si>
  <si>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</si>
  <si>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</si>
  <si>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</si>
  <si>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</si>
  <si>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</si>
  <si>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</si>
  <si>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</si>
  <si>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</si>
  <si>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</si>
  <si>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</si>
  <si>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</si>
  <si>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</si>
  <si>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</si>
  <si>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</si>
  <si>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</si>
  <si>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</si>
  <si>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</si>
  <si>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</si>
  <si>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</si>
  <si>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</si>
  <si>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</si>
  <si>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</si>
  <si>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</si>
  <si>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</si>
  <si>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</si>
  <si>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</si>
  <si>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</si>
  <si>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</si>
  <si>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</si>
  <si>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</si>
  <si>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</si>
  <si>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</si>
  <si>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</si>
  <si>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</si>
  <si>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5</t>
  </si>
  <si>
    <t>Total de movimientos 4</t>
  </si>
  <si>
    <t>SEMANA 26</t>
  </si>
  <si>
    <t>Periodo 26 al 26 Semanal del 21/06/2017 al 27/06/2017</t>
  </si>
  <si>
    <t>DESGLOSE DE NOMINA SEMANA 26</t>
  </si>
  <si>
    <t>21/06/2017 AL 27/06/2017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</si>
</sst>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8"/>
  <sheetViews>
    <sheetView zoomScale="118" zoomScaleNormal="118" workbookViewId="0">
      <selection activeCell="E14" activeCellId="1" sqref="E12 E14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26</v>
      </c>
    </row>
    <row r="4" spans="1:11">
      <c r="A4" s="143"/>
      <c r="B4" s="161" t="str">
        <f>+SINDICATO!B4</f>
        <v>Periodo 26 al 26 Semanal del 21/06/2017 al 27/06/2017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471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9" t="s">
        <v>44</v>
      </c>
      <c r="K14" s="189" t="s">
        <v>195</v>
      </c>
    </row>
    <row r="15" spans="1:11" ht="15">
      <c r="A15" s="158"/>
      <c r="B15" s="141" t="str">
        <f>+SINDICATO!B15</f>
        <v>JUAREZ URIBE MICHEL</v>
      </c>
      <c r="C15" s="167">
        <f>+SINDICATO!E15</f>
        <v>1231.67</v>
      </c>
      <c r="E15" s="164">
        <f t="shared" ref="E15" si="8">+C15</f>
        <v>1231.67</v>
      </c>
      <c r="F15" s="164">
        <f t="shared" ref="F15" si="9">+E15*0.16</f>
        <v>197.06720000000001</v>
      </c>
      <c r="G15" s="164">
        <f>+E15+F15</f>
        <v>1428.7372</v>
      </c>
      <c r="J15" s="189" t="s">
        <v>47</v>
      </c>
      <c r="K15" s="189" t="s">
        <v>467</v>
      </c>
    </row>
    <row r="16" spans="1:11">
      <c r="C16" s="162"/>
    </row>
    <row r="17" spans="3:7" ht="13.5" thickBot="1">
      <c r="C17" s="163">
        <f>SUM(C11:C15)</f>
        <v>7535.17</v>
      </c>
      <c r="E17" s="165">
        <f>SUM(E11:E16)</f>
        <v>7535.17</v>
      </c>
      <c r="F17" s="165">
        <f>SUM(F11:F16)</f>
        <v>1205.6272000000001</v>
      </c>
      <c r="G17" s="165">
        <f>SUM(G11:G16)</f>
        <v>8740.7971999999991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8"/>
  <sheetViews>
    <sheetView zoomScale="118" zoomScaleNormal="118" workbookViewId="0">
      <selection activeCell="B3" sqref="B3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475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476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/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0">
        <v>150</v>
      </c>
      <c r="H11" s="167">
        <f t="shared" ref="H11:H12" si="2">SUM(F11:G11)</f>
        <v>313.3</v>
      </c>
      <c r="I11" s="167">
        <f t="shared" ref="I11:I15" si="3">+E11-H11</f>
        <v>1319.7</v>
      </c>
    </row>
    <row r="12" spans="1:9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0">
        <v>0</v>
      </c>
      <c r="H12" s="167">
        <f t="shared" si="2"/>
        <v>163.30000000000001</v>
      </c>
      <c r="I12" s="167">
        <f t="shared" si="3"/>
        <v>1469.7</v>
      </c>
    </row>
    <row r="13" spans="1:9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>
        <v>0</v>
      </c>
      <c r="H13" s="167">
        <f t="shared" ref="H13" si="6">SUM(F13:G13)</f>
        <v>210</v>
      </c>
      <c r="I13" s="167">
        <f t="shared" si="3"/>
        <v>1890</v>
      </c>
    </row>
    <row r="14" spans="1:9">
      <c r="A14" s="158"/>
      <c r="B14" s="157" t="s">
        <v>195</v>
      </c>
      <c r="C14" s="159">
        <v>937.5</v>
      </c>
      <c r="D14" s="167">
        <v>0</v>
      </c>
      <c r="E14" s="167">
        <f>SUM(C14:D14)</f>
        <v>937.5</v>
      </c>
      <c r="F14" s="167">
        <f>+E14*0.1</f>
        <v>93.75</v>
      </c>
      <c r="G14" s="167">
        <v>0</v>
      </c>
      <c r="H14" s="167">
        <f>SUM(F14:G14)</f>
        <v>93.75</v>
      </c>
      <c r="I14" s="167">
        <f>+E14-H14</f>
        <v>843.75</v>
      </c>
    </row>
    <row r="15" spans="1:9">
      <c r="A15" s="158"/>
      <c r="B15" s="157" t="s">
        <v>467</v>
      </c>
      <c r="C15" s="159">
        <v>560.28</v>
      </c>
      <c r="D15" s="167">
        <v>671.39</v>
      </c>
      <c r="E15" s="167">
        <f t="shared" ref="E15" si="7">SUM(C15:D15)</f>
        <v>1231.67</v>
      </c>
      <c r="F15" s="167">
        <f t="shared" ref="F15" si="8">+E15*0.1</f>
        <v>123.16700000000002</v>
      </c>
      <c r="G15" s="167">
        <v>0</v>
      </c>
      <c r="H15" s="167">
        <f t="shared" ref="H15" si="9">SUM(F15:G15)</f>
        <v>123.16700000000002</v>
      </c>
      <c r="I15" s="167">
        <f t="shared" si="3"/>
        <v>1108.5030000000002</v>
      </c>
    </row>
    <row r="17" spans="3:9" ht="13.5" thickBot="1">
      <c r="C17" s="163">
        <f t="shared" ref="C17:I17" si="10">SUM(C11:C15)</f>
        <v>6863.78</v>
      </c>
      <c r="D17" s="163">
        <f t="shared" si="10"/>
        <v>671.39</v>
      </c>
      <c r="E17" s="163">
        <f t="shared" si="10"/>
        <v>7535.17</v>
      </c>
      <c r="F17" s="163">
        <f t="shared" si="10"/>
        <v>753.51700000000005</v>
      </c>
      <c r="G17" s="163">
        <f t="shared" si="10"/>
        <v>150</v>
      </c>
      <c r="H17" s="163">
        <f t="shared" si="10"/>
        <v>903.51700000000005</v>
      </c>
      <c r="I17" s="163">
        <f t="shared" si="10"/>
        <v>6631.6530000000002</v>
      </c>
    </row>
    <row r="18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0"/>
  <sheetViews>
    <sheetView workbookViewId="0">
      <selection activeCell="D21" sqref="D21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26</v>
      </c>
    </row>
    <row r="4" spans="1:5">
      <c r="A4" s="161" t="str">
        <f>+SINDICATO!B4</f>
        <v>Periodo 26 al 26 Semanal del 21/06/2017 al 27/06/2017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+SINDICATO!I11</f>
        <v>1319.7</v>
      </c>
      <c r="D9" s="168" t="str">
        <f>+SINDICATO!B11</f>
        <v>GAYTAN MARTINEZ RAUL</v>
      </c>
      <c r="E9" s="162" t="s">
        <v>472</v>
      </c>
    </row>
    <row r="10" spans="1:5" s="162" customFormat="1" ht="15">
      <c r="A10" s="168">
        <v>60590317373</v>
      </c>
      <c r="B10" s="168" t="s">
        <v>452</v>
      </c>
      <c r="C10" s="173">
        <f>+SINDICATO!I12</f>
        <v>1469.7</v>
      </c>
      <c r="D10" s="168" t="str">
        <f>+SINDICATO!B12</f>
        <v>SANCHEZ DE SANTIAGO RICARDO</v>
      </c>
      <c r="E10" s="162" t="s">
        <v>472</v>
      </c>
    </row>
    <row r="11" spans="1:5" s="162" customFormat="1" ht="15">
      <c r="A11" s="168">
        <v>56708845376</v>
      </c>
      <c r="B11" s="168" t="s">
        <v>452</v>
      </c>
      <c r="C11" s="173">
        <f>+SINDICATO!I13</f>
        <v>1890</v>
      </c>
      <c r="D11" s="168" t="str">
        <f>+SINDICATO!B13</f>
        <v>FERRER GONZALEZ MARIA ELENA</v>
      </c>
      <c r="E11" s="190" t="s">
        <v>472</v>
      </c>
    </row>
    <row r="12" spans="1:5" s="162" customFormat="1" ht="15">
      <c r="A12" s="168">
        <v>60590314454</v>
      </c>
      <c r="B12" s="168" t="s">
        <v>452</v>
      </c>
      <c r="C12" s="173">
        <f>+SINDICATO!I14</f>
        <v>843.75</v>
      </c>
      <c r="D12" s="168" t="str">
        <f>+SINDICATO!B14</f>
        <v>GUZMAN NAVARRO EDUARDO</v>
      </c>
      <c r="E12" s="190" t="s">
        <v>472</v>
      </c>
    </row>
    <row r="13" spans="1:5" s="162" customFormat="1" ht="15">
      <c r="A13" s="168"/>
      <c r="B13" s="168"/>
      <c r="C13" s="173"/>
      <c r="D13" s="168"/>
      <c r="E13" s="190"/>
    </row>
    <row r="14" spans="1:5" ht="15">
      <c r="A14" s="169" t="s">
        <v>453</v>
      </c>
      <c r="B14" s="169"/>
      <c r="C14" s="172">
        <f>SUM(C9:C12)</f>
        <v>5523.15</v>
      </c>
      <c r="D14" s="169" t="s">
        <v>474</v>
      </c>
    </row>
    <row r="15" spans="1:5" s="162" customFormat="1" ht="15">
      <c r="A15" s="169"/>
      <c r="B15" s="169"/>
      <c r="C15" s="172"/>
      <c r="D15" s="169"/>
    </row>
    <row r="16" spans="1:5" s="162" customFormat="1" ht="15">
      <c r="A16" s="169"/>
      <c r="B16" s="169"/>
      <c r="C16" s="172"/>
      <c r="D16" s="169"/>
    </row>
    <row r="17" spans="1:4" s="162" customFormat="1" ht="15">
      <c r="A17" s="168"/>
      <c r="B17" s="176" t="s">
        <v>468</v>
      </c>
      <c r="C17" s="173">
        <f>+SINDICATO!I15</f>
        <v>1108.5030000000002</v>
      </c>
      <c r="D17" s="168" t="str">
        <f>+SINDICATO!B15</f>
        <v>JUAREZ URIBE MICHEL</v>
      </c>
    </row>
    <row r="18" spans="1:4" s="162" customFormat="1" ht="15">
      <c r="A18" s="169" t="s">
        <v>470</v>
      </c>
      <c r="B18" s="169"/>
      <c r="C18" s="172">
        <f>+C17</f>
        <v>1108.5030000000002</v>
      </c>
      <c r="D18" s="169" t="s">
        <v>455</v>
      </c>
    </row>
    <row r="20" spans="1:4" ht="18.75">
      <c r="A20" s="174" t="s">
        <v>469</v>
      </c>
      <c r="B20" s="174"/>
      <c r="C20" s="175">
        <f>+C14+C18</f>
        <v>6631.6530000000002</v>
      </c>
      <c r="D20" s="174" t="s">
        <v>473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baseColWidth="10" defaultRowHeight="12.75"/>
  <sheetData>
    <row r="1" spans="1:8" ht="15">
      <c r="A1" s="177" t="s">
        <v>456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477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457</v>
      </c>
      <c r="B3" s="182" t="s">
        <v>478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458</v>
      </c>
      <c r="C5" s="178"/>
      <c r="D5" s="179"/>
      <c r="E5" s="179"/>
      <c r="F5" s="180"/>
      <c r="G5" s="180"/>
      <c r="H5" s="162"/>
    </row>
    <row r="6" spans="1:8" ht="15">
      <c r="A6" s="179" t="s">
        <v>459</v>
      </c>
      <c r="B6" s="183">
        <v>0</v>
      </c>
      <c r="C6" s="179"/>
      <c r="D6" s="179"/>
      <c r="E6" s="179"/>
      <c r="F6" s="180"/>
      <c r="G6" s="180"/>
      <c r="H6" s="162"/>
    </row>
    <row r="7" spans="1:8" ht="15">
      <c r="A7" s="179" t="s">
        <v>460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461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462</v>
      </c>
      <c r="B9" s="183">
        <v>3733</v>
      </c>
      <c r="C9" s="179"/>
      <c r="D9" s="179"/>
      <c r="E9" s="179"/>
      <c r="F9" s="180"/>
      <c r="G9" s="180"/>
      <c r="H9" s="162"/>
    </row>
    <row r="10" spans="1:8" ht="15">
      <c r="A10" s="179" t="s">
        <v>463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464</v>
      </c>
      <c r="B11" s="183">
        <v>2570.5</v>
      </c>
      <c r="C11" s="179"/>
      <c r="D11" s="179"/>
      <c r="E11" s="179"/>
      <c r="F11" s="180"/>
      <c r="G11" s="180"/>
      <c r="H11" s="162"/>
    </row>
    <row r="12" spans="1:8" ht="15">
      <c r="A12" s="179" t="s">
        <v>465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466</v>
      </c>
      <c r="B13" s="185">
        <v>1231.67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7535.17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1205.6272000000001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8740.7972000000009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+FACTURACION!G17</f>
        <v>8740.7971999999991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2017-06-03T16:19:09Z</cp:lastPrinted>
  <dcterms:created xsi:type="dcterms:W3CDTF">2015-07-23T15:19:36Z</dcterms:created>
  <dcterms:modified xsi:type="dcterms:W3CDTF">2017-07-01T18:11:38Z</dcterms:modified>
</cp:coreProperties>
</file>