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FACTURACION!$A$11:$N$74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0" i="2" l="1"/>
  <c r="G120"/>
  <c r="E120"/>
  <c r="E78"/>
  <c r="F78"/>
  <c r="G78"/>
  <c r="H78"/>
  <c r="E79"/>
  <c r="F79"/>
  <c r="G79"/>
  <c r="H79"/>
  <c r="E80"/>
  <c r="G80" s="1"/>
  <c r="H80"/>
  <c r="E81"/>
  <c r="G81" s="1"/>
  <c r="F81"/>
  <c r="H81"/>
  <c r="E82"/>
  <c r="F82"/>
  <c r="G82"/>
  <c r="H82"/>
  <c r="E83"/>
  <c r="F83"/>
  <c r="G83"/>
  <c r="H83"/>
  <c r="E84"/>
  <c r="G84" s="1"/>
  <c r="H84"/>
  <c r="E85"/>
  <c r="G85" s="1"/>
  <c r="F85"/>
  <c r="I85" s="1"/>
  <c r="H85"/>
  <c r="E86"/>
  <c r="F86"/>
  <c r="G86"/>
  <c r="H86"/>
  <c r="E87"/>
  <c r="F87"/>
  <c r="G87"/>
  <c r="H87"/>
  <c r="E88"/>
  <c r="G88" s="1"/>
  <c r="H88"/>
  <c r="E89"/>
  <c r="G89" s="1"/>
  <c r="F89"/>
  <c r="H89"/>
  <c r="E90"/>
  <c r="F90"/>
  <c r="I90" s="1"/>
  <c r="G90"/>
  <c r="H90"/>
  <c r="E91"/>
  <c r="F91"/>
  <c r="I91" s="1"/>
  <c r="G91"/>
  <c r="H91"/>
  <c r="E92"/>
  <c r="G92" s="1"/>
  <c r="H92"/>
  <c r="E93"/>
  <c r="G93" s="1"/>
  <c r="F93"/>
  <c r="H93"/>
  <c r="E94"/>
  <c r="F94"/>
  <c r="G94"/>
  <c r="H94"/>
  <c r="E95"/>
  <c r="F95"/>
  <c r="G95"/>
  <c r="H95"/>
  <c r="E96"/>
  <c r="G96" s="1"/>
  <c r="H96"/>
  <c r="E97"/>
  <c r="G97" s="1"/>
  <c r="F97"/>
  <c r="H97"/>
  <c r="E98"/>
  <c r="F98"/>
  <c r="G98"/>
  <c r="H98"/>
  <c r="E99"/>
  <c r="F99"/>
  <c r="G99"/>
  <c r="H99"/>
  <c r="E100"/>
  <c r="G100" s="1"/>
  <c r="H100"/>
  <c r="E101"/>
  <c r="G101" s="1"/>
  <c r="F101"/>
  <c r="I101" s="1"/>
  <c r="H101"/>
  <c r="E102"/>
  <c r="F102"/>
  <c r="G102"/>
  <c r="H102"/>
  <c r="E103"/>
  <c r="F103"/>
  <c r="G103"/>
  <c r="H103"/>
  <c r="E104"/>
  <c r="G104" s="1"/>
  <c r="H104"/>
  <c r="E105"/>
  <c r="G105" s="1"/>
  <c r="F105"/>
  <c r="H105"/>
  <c r="E106"/>
  <c r="F106"/>
  <c r="I106" s="1"/>
  <c r="G106"/>
  <c r="H106"/>
  <c r="E107"/>
  <c r="F107"/>
  <c r="I107" s="1"/>
  <c r="G107"/>
  <c r="H107"/>
  <c r="E108"/>
  <c r="G108" s="1"/>
  <c r="H108"/>
  <c r="E109"/>
  <c r="G109" s="1"/>
  <c r="F109"/>
  <c r="H109"/>
  <c r="E110"/>
  <c r="F110"/>
  <c r="G110"/>
  <c r="H110"/>
  <c r="E111"/>
  <c r="F111"/>
  <c r="G111"/>
  <c r="H111"/>
  <c r="E112"/>
  <c r="G112" s="1"/>
  <c r="H112"/>
  <c r="E113"/>
  <c r="G113" s="1"/>
  <c r="F113"/>
  <c r="H113"/>
  <c r="E114"/>
  <c r="F114"/>
  <c r="G114"/>
  <c r="H114"/>
  <c r="E115"/>
  <c r="F115"/>
  <c r="G115"/>
  <c r="H115"/>
  <c r="E116"/>
  <c r="G116" s="1"/>
  <c r="H116"/>
  <c r="E117"/>
  <c r="G117" s="1"/>
  <c r="F117"/>
  <c r="I117" s="1"/>
  <c r="H117"/>
  <c r="E118"/>
  <c r="F118"/>
  <c r="G118"/>
  <c r="H118"/>
  <c r="H77"/>
  <c r="I77" s="1"/>
  <c r="G77"/>
  <c r="F77"/>
  <c r="E77"/>
  <c r="E13"/>
  <c r="G13" s="1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H19"/>
  <c r="E20"/>
  <c r="G20" s="1"/>
  <c r="H20"/>
  <c r="E21"/>
  <c r="F21" s="1"/>
  <c r="H21"/>
  <c r="E22"/>
  <c r="F22" s="1"/>
  <c r="H22"/>
  <c r="E23"/>
  <c r="H23"/>
  <c r="E24"/>
  <c r="G24" s="1"/>
  <c r="H24"/>
  <c r="E25"/>
  <c r="G25" s="1"/>
  <c r="H25"/>
  <c r="E26"/>
  <c r="G26" s="1"/>
  <c r="H26"/>
  <c r="E27"/>
  <c r="H27"/>
  <c r="E28"/>
  <c r="G28" s="1"/>
  <c r="H28"/>
  <c r="E29"/>
  <c r="G29" s="1"/>
  <c r="H29"/>
  <c r="E30"/>
  <c r="G30" s="1"/>
  <c r="H30"/>
  <c r="E31"/>
  <c r="H31"/>
  <c r="E32"/>
  <c r="G32" s="1"/>
  <c r="H32"/>
  <c r="E33"/>
  <c r="G33" s="1"/>
  <c r="H33"/>
  <c r="E34"/>
  <c r="G34" s="1"/>
  <c r="H34"/>
  <c r="E35"/>
  <c r="H35"/>
  <c r="E36"/>
  <c r="G36" s="1"/>
  <c r="H36"/>
  <c r="E37"/>
  <c r="F37" s="1"/>
  <c r="H37"/>
  <c r="E38"/>
  <c r="F38" s="1"/>
  <c r="H38"/>
  <c r="E39"/>
  <c r="H39"/>
  <c r="E40"/>
  <c r="G40" s="1"/>
  <c r="H40"/>
  <c r="E41"/>
  <c r="G41" s="1"/>
  <c r="H41"/>
  <c r="E42"/>
  <c r="G42" s="1"/>
  <c r="H42"/>
  <c r="E43"/>
  <c r="H43"/>
  <c r="E44"/>
  <c r="G44" s="1"/>
  <c r="F44"/>
  <c r="I44" s="1"/>
  <c r="H44"/>
  <c r="E45"/>
  <c r="G45" s="1"/>
  <c r="H45"/>
  <c r="E46"/>
  <c r="G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F53" s="1"/>
  <c r="H53"/>
  <c r="E54"/>
  <c r="F54" s="1"/>
  <c r="H54"/>
  <c r="E55"/>
  <c r="H55"/>
  <c r="E56"/>
  <c r="G56" s="1"/>
  <c r="H56"/>
  <c r="E57"/>
  <c r="G57" s="1"/>
  <c r="H57"/>
  <c r="E58"/>
  <c r="G58" s="1"/>
  <c r="H58"/>
  <c r="E59"/>
  <c r="H59"/>
  <c r="E60"/>
  <c r="G60" s="1"/>
  <c r="H60"/>
  <c r="E61"/>
  <c r="G61" s="1"/>
  <c r="H61"/>
  <c r="E62"/>
  <c r="G62" s="1"/>
  <c r="H62"/>
  <c r="E63"/>
  <c r="H63"/>
  <c r="E64"/>
  <c r="G64" s="1"/>
  <c r="H64"/>
  <c r="E65"/>
  <c r="G65" s="1"/>
  <c r="H65"/>
  <c r="E66"/>
  <c r="G66" s="1"/>
  <c r="H66"/>
  <c r="E67"/>
  <c r="H67"/>
  <c r="E68"/>
  <c r="G68" s="1"/>
  <c r="H68"/>
  <c r="E69"/>
  <c r="G69" s="1"/>
  <c r="H69"/>
  <c r="E70"/>
  <c r="G70" s="1"/>
  <c r="H70"/>
  <c r="E71"/>
  <c r="H71"/>
  <c r="E72"/>
  <c r="G72" s="1"/>
  <c r="H72"/>
  <c r="H12"/>
  <c r="E12"/>
  <c r="F28" l="1"/>
  <c r="I28" s="1"/>
  <c r="F60"/>
  <c r="G37"/>
  <c r="G53"/>
  <c r="G21"/>
  <c r="F70"/>
  <c r="F57"/>
  <c r="I57" s="1"/>
  <c r="J57" s="1"/>
  <c r="F50"/>
  <c r="F41"/>
  <c r="F34"/>
  <c r="F25"/>
  <c r="I25" s="1"/>
  <c r="J25" s="1"/>
  <c r="F18"/>
  <c r="E74"/>
  <c r="E123" s="1"/>
  <c r="G54"/>
  <c r="I54" s="1"/>
  <c r="G38"/>
  <c r="I38" s="1"/>
  <c r="G22"/>
  <c r="I22" s="1"/>
  <c r="F69"/>
  <c r="F58"/>
  <c r="I58" s="1"/>
  <c r="F52"/>
  <c r="I52" s="1"/>
  <c r="J52" s="1"/>
  <c r="K52" s="1"/>
  <c r="F49"/>
  <c r="I49" s="1"/>
  <c r="J49" s="1"/>
  <c r="F42"/>
  <c r="F36"/>
  <c r="I36" s="1"/>
  <c r="J36" s="1"/>
  <c r="K36" s="1"/>
  <c r="F33"/>
  <c r="I33" s="1"/>
  <c r="J33" s="1"/>
  <c r="F26"/>
  <c r="F20"/>
  <c r="I20" s="1"/>
  <c r="F17"/>
  <c r="I17" s="1"/>
  <c r="J17" s="1"/>
  <c r="F66"/>
  <c r="I66" s="1"/>
  <c r="J66" s="1"/>
  <c r="F65"/>
  <c r="I65" s="1"/>
  <c r="J65" s="1"/>
  <c r="K65" s="1"/>
  <c r="F62"/>
  <c r="F61"/>
  <c r="I61" s="1"/>
  <c r="J61" s="1"/>
  <c r="F56"/>
  <c r="I56" s="1"/>
  <c r="J56" s="1"/>
  <c r="K56" s="1"/>
  <c r="F46"/>
  <c r="F45"/>
  <c r="F40"/>
  <c r="I40" s="1"/>
  <c r="J40" s="1"/>
  <c r="K40" s="1"/>
  <c r="F30"/>
  <c r="F29"/>
  <c r="F24"/>
  <c r="F14"/>
  <c r="I14" s="1"/>
  <c r="J14" s="1"/>
  <c r="K14" s="1"/>
  <c r="F13"/>
  <c r="I13" s="1"/>
  <c r="J13" s="1"/>
  <c r="K13" s="1"/>
  <c r="G12"/>
  <c r="F12"/>
  <c r="F68"/>
  <c r="I68" s="1"/>
  <c r="J68" s="1"/>
  <c r="K68" s="1"/>
  <c r="F48"/>
  <c r="I48" s="1"/>
  <c r="J48" s="1"/>
  <c r="K48" s="1"/>
  <c r="F32"/>
  <c r="I32" s="1"/>
  <c r="J32" s="1"/>
  <c r="K32" s="1"/>
  <c r="F16"/>
  <c r="I41"/>
  <c r="J41" s="1"/>
  <c r="I109"/>
  <c r="K109" s="1"/>
  <c r="I93"/>
  <c r="H74"/>
  <c r="H123" s="1"/>
  <c r="I45"/>
  <c r="J45" s="1"/>
  <c r="H120"/>
  <c r="I118"/>
  <c r="I87"/>
  <c r="I86"/>
  <c r="I99"/>
  <c r="I98"/>
  <c r="J98" s="1"/>
  <c r="K98" s="1"/>
  <c r="I83"/>
  <c r="J83" s="1"/>
  <c r="K83" s="1"/>
  <c r="I82"/>
  <c r="I115"/>
  <c r="J115" s="1"/>
  <c r="K115" s="1"/>
  <c r="I114"/>
  <c r="I53"/>
  <c r="J53" s="1"/>
  <c r="I37"/>
  <c r="J37" s="1"/>
  <c r="I21"/>
  <c r="J21" s="1"/>
  <c r="I16"/>
  <c r="J16" s="1"/>
  <c r="K16" s="1"/>
  <c r="J77"/>
  <c r="K77" s="1"/>
  <c r="I103"/>
  <c r="I102"/>
  <c r="J102" s="1"/>
  <c r="K102" s="1"/>
  <c r="I29"/>
  <c r="J29" s="1"/>
  <c r="I24"/>
  <c r="J24" s="1"/>
  <c r="K24" s="1"/>
  <c r="I111"/>
  <c r="I110"/>
  <c r="I95"/>
  <c r="J95" s="1"/>
  <c r="K95" s="1"/>
  <c r="I94"/>
  <c r="I79"/>
  <c r="I78"/>
  <c r="J78" s="1"/>
  <c r="K78" s="1"/>
  <c r="J117"/>
  <c r="K117" s="1"/>
  <c r="J107"/>
  <c r="K107" s="1"/>
  <c r="J106"/>
  <c r="K106" s="1"/>
  <c r="J101"/>
  <c r="K101" s="1"/>
  <c r="J91"/>
  <c r="K91" s="1"/>
  <c r="J90"/>
  <c r="K90" s="1"/>
  <c r="J85"/>
  <c r="K85" s="1"/>
  <c r="J118"/>
  <c r="K118" s="1"/>
  <c r="I113"/>
  <c r="J103"/>
  <c r="K103" s="1"/>
  <c r="I97"/>
  <c r="J87"/>
  <c r="K87" s="1"/>
  <c r="J86"/>
  <c r="K86" s="1"/>
  <c r="I81"/>
  <c r="J109"/>
  <c r="J93"/>
  <c r="K93" s="1"/>
  <c r="J82"/>
  <c r="K82" s="1"/>
  <c r="J111"/>
  <c r="K111" s="1"/>
  <c r="J110"/>
  <c r="K110" s="1"/>
  <c r="I105"/>
  <c r="J94"/>
  <c r="K94" s="1"/>
  <c r="I89"/>
  <c r="J79"/>
  <c r="K79" s="1"/>
  <c r="F116"/>
  <c r="I116" s="1"/>
  <c r="F112"/>
  <c r="I112" s="1"/>
  <c r="F108"/>
  <c r="I108" s="1"/>
  <c r="F104"/>
  <c r="I104" s="1"/>
  <c r="F100"/>
  <c r="F96"/>
  <c r="I96" s="1"/>
  <c r="F92"/>
  <c r="F88"/>
  <c r="I88" s="1"/>
  <c r="F84"/>
  <c r="I84" s="1"/>
  <c r="F80"/>
  <c r="I80" s="1"/>
  <c r="I92"/>
  <c r="I100"/>
  <c r="G59"/>
  <c r="F59"/>
  <c r="G51"/>
  <c r="F51"/>
  <c r="G43"/>
  <c r="F43"/>
  <c r="G39"/>
  <c r="F39"/>
  <c r="G35"/>
  <c r="F35"/>
  <c r="G31"/>
  <c r="F31"/>
  <c r="G27"/>
  <c r="F27"/>
  <c r="G23"/>
  <c r="F23"/>
  <c r="G19"/>
  <c r="F19"/>
  <c r="F72"/>
  <c r="I72" s="1"/>
  <c r="F71"/>
  <c r="G71"/>
  <c r="I70"/>
  <c r="F67"/>
  <c r="G67"/>
  <c r="G55"/>
  <c r="F55"/>
  <c r="G47"/>
  <c r="F47"/>
  <c r="J44"/>
  <c r="K44" s="1"/>
  <c r="J28"/>
  <c r="K28" s="1"/>
  <c r="J20"/>
  <c r="K20" s="1"/>
  <c r="I69"/>
  <c r="F64"/>
  <c r="I64" s="1"/>
  <c r="F63"/>
  <c r="G63"/>
  <c r="I62"/>
  <c r="I50"/>
  <c r="I46"/>
  <c r="I42"/>
  <c r="I34"/>
  <c r="I30"/>
  <c r="I26"/>
  <c r="I18"/>
  <c r="I60"/>
  <c r="F15"/>
  <c r="I15" s="1"/>
  <c r="I23" l="1"/>
  <c r="I31"/>
  <c r="I39"/>
  <c r="J39" s="1"/>
  <c r="K39" s="1"/>
  <c r="I71"/>
  <c r="I47"/>
  <c r="K37"/>
  <c r="K21"/>
  <c r="I19"/>
  <c r="J19" s="1"/>
  <c r="K19" s="1"/>
  <c r="I35"/>
  <c r="I59"/>
  <c r="J59" s="1"/>
  <c r="K59" s="1"/>
  <c r="K29"/>
  <c r="I63"/>
  <c r="J63" s="1"/>
  <c r="K63" s="1"/>
  <c r="K53"/>
  <c r="I55"/>
  <c r="J55" s="1"/>
  <c r="K55" s="1"/>
  <c r="K66"/>
  <c r="I12"/>
  <c r="I67"/>
  <c r="J67" s="1"/>
  <c r="K67" s="1"/>
  <c r="K33"/>
  <c r="K57"/>
  <c r="I51"/>
  <c r="J51" s="1"/>
  <c r="K51" s="1"/>
  <c r="G74"/>
  <c r="G123" s="1"/>
  <c r="K25"/>
  <c r="K45"/>
  <c r="I27"/>
  <c r="J27" s="1"/>
  <c r="K27" s="1"/>
  <c r="I43"/>
  <c r="J43" s="1"/>
  <c r="K43" s="1"/>
  <c r="F74"/>
  <c r="F123" s="1"/>
  <c r="K17"/>
  <c r="I120"/>
  <c r="K41"/>
  <c r="K61"/>
  <c r="J114"/>
  <c r="K114" s="1"/>
  <c r="K49"/>
  <c r="J12"/>
  <c r="K12" s="1"/>
  <c r="J99"/>
  <c r="K99" s="1"/>
  <c r="J80"/>
  <c r="K80" s="1"/>
  <c r="J112"/>
  <c r="K112" s="1"/>
  <c r="J100"/>
  <c r="K100" s="1"/>
  <c r="J88"/>
  <c r="K88" s="1"/>
  <c r="J104"/>
  <c r="K104" s="1"/>
  <c r="J89"/>
  <c r="K89"/>
  <c r="J113"/>
  <c r="K113" s="1"/>
  <c r="J92"/>
  <c r="K92" s="1"/>
  <c r="J108"/>
  <c r="K108" s="1"/>
  <c r="J105"/>
  <c r="K105" s="1"/>
  <c r="J96"/>
  <c r="K96" s="1"/>
  <c r="J81"/>
  <c r="K81" s="1"/>
  <c r="K84"/>
  <c r="J84"/>
  <c r="J116"/>
  <c r="K116" s="1"/>
  <c r="J97"/>
  <c r="K97" s="1"/>
  <c r="J64"/>
  <c r="K64" s="1"/>
  <c r="J71"/>
  <c r="K71" s="1"/>
  <c r="J22"/>
  <c r="K22" s="1"/>
  <c r="J38"/>
  <c r="K38" s="1"/>
  <c r="J72"/>
  <c r="K72" s="1"/>
  <c r="J23"/>
  <c r="K23" s="1"/>
  <c r="J31"/>
  <c r="K31" s="1"/>
  <c r="J47"/>
  <c r="K47" s="1"/>
  <c r="J15"/>
  <c r="K15" s="1"/>
  <c r="J26"/>
  <c r="K26" s="1"/>
  <c r="J42"/>
  <c r="K42" s="1"/>
  <c r="J58"/>
  <c r="K58" s="1"/>
  <c r="J70"/>
  <c r="K70" s="1"/>
  <c r="J60"/>
  <c r="K60" s="1"/>
  <c r="J30"/>
  <c r="K30" s="1"/>
  <c r="J46"/>
  <c r="K46" s="1"/>
  <c r="J62"/>
  <c r="K62" s="1"/>
  <c r="J69"/>
  <c r="K69" s="1"/>
  <c r="J35"/>
  <c r="K35" s="1"/>
  <c r="J18"/>
  <c r="K18" s="1"/>
  <c r="J34"/>
  <c r="K34" s="1"/>
  <c r="J50"/>
  <c r="K50" s="1"/>
  <c r="J54"/>
  <c r="K54" s="1"/>
  <c r="I74" l="1"/>
  <c r="I123" s="1"/>
  <c r="K120"/>
  <c r="K74"/>
  <c r="K123" s="1"/>
  <c r="J120"/>
  <c r="J74"/>
  <c r="J123" s="1"/>
</calcChain>
</file>

<file path=xl/sharedStrings.xml><?xml version="1.0" encoding="utf-8"?>
<sst xmlns="http://schemas.openxmlformats.org/spreadsheetml/2006/main" count="1052" uniqueCount="347">
  <si>
    <t>CONTPAQ i</t>
  </si>
  <si>
    <t xml:space="preserve">      NÓMINAS</t>
  </si>
  <si>
    <t>011 INGENIERIA FISCAL LABORAL SC</t>
  </si>
  <si>
    <t>Lista de Raya (forma tabular)</t>
  </si>
  <si>
    <t>Periodo 26 al 26 Semanal del 21/06/2017 al 27/06/2017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</si>
  <si>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</si>
  <si>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</si>
  <si>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</si>
  <si>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</si>
  <si>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</si>
  <si>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</si>
  <si>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</si>
  <si>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</si>
  <si>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</si>
  <si>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</si>
  <si>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</si>
  <si>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</si>
  <si>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</si>
  <si>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</si>
  <si>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</si>
  <si>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</si>
  <si>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</si>
  <si>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</si>
  <si>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</si>
  <si>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</si>
  <si>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</si>
  <si>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</si>
  <si>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</si>
  <si>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</si>
  <si>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</si>
  <si>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</si>
  <si>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</si>
  <si>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</si>
  <si>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</si>
  <si>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</si>
  <si>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</si>
  <si>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</si>
  <si>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</si>
  <si>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</si>
  <si>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</si>
  <si>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</si>
  <si>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</si>
  <si>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</si>
  <si>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</si>
  <si>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</si>
  <si>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</si>
  <si>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</si>
  <si>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</si>
  <si>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</si>
  <si>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</si>
  <si>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</si>
  <si>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</si>
  <si>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</si>
  <si>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</si>
  <si>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</si>
  <si>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</si>
  <si>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</si>
  <si>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</si>
  <si>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</si>
  <si>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</si>
  <si>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</si>
  <si>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</si>
  <si>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</si>
  <si>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</si>
  <si>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GRE04</t>
  </si>
  <si>
    <t>Gonzalez Rodriguez Erik</t>
  </si>
  <si>
    <t>GSC29</t>
  </si>
  <si>
    <t>Gonzalez Sandoval Celene Guadalupe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</si>
  <si>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</si>
  <si>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</si>
  <si>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</si>
  <si>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</si>
  <si>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</si>
  <si>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</si>
  <si>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</si>
  <si>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</si>
  <si>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</si>
  <si>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</si>
  <si>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</si>
  <si>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</si>
  <si>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</si>
  <si>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</si>
  <si>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</si>
  <si>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</si>
  <si>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</si>
  <si>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</si>
  <si>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</si>
  <si>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</si>
  <si>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</si>
  <si>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</si>
  <si>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</si>
  <si>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</si>
  <si>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</si>
  <si>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</si>
  <si>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</si>
  <si>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</si>
  <si>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</si>
  <si>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</si>
  <si>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</si>
  <si>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</si>
  <si>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</si>
  <si>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Avendaño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</si>
  <si>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</si>
  <si>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</si>
  <si>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</si>
  <si>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</si>
  <si>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</si>
  <si>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</si>
  <si>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</si>
  <si>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</si>
  <si>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</si>
  <si>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</si>
  <si>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</si>
  <si>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</si>
  <si>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</si>
  <si>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</si>
  <si>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</si>
  <si>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</si>
  <si>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</si>
  <si>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</si>
  <si>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</si>
  <si>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</si>
  <si>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</si>
  <si>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</si>
  <si>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</si>
  <si>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</si>
  <si>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</si>
  <si>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</si>
  <si>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</si>
  <si>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</si>
  <si>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</si>
  <si>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</si>
  <si>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</si>
  <si>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</si>
  <si>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</si>
  <si>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</si>
  <si>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</si>
  <si>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</si>
  <si>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</si>
  <si>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</si>
  <si>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</si>
  <si>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</si>
  <si>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</si>
  <si>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</si>
  <si>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</si>
  <si>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</si>
  <si>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</si>
  <si>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</si>
  <si>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</si>
  <si>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</si>
  <si>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</si>
  <si>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</si>
  <si>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</si>
  <si>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</si>
  <si>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</si>
  <si>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</si>
  <si>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</si>
  <si>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</si>
  <si>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</si>
  <si>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</si>
  <si>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</si>
  <si>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</si>
  <si>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</si>
  <si>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</si>
  <si>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</si>
  <si>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CRE21</t>
  </si>
  <si>
    <t>Campos Rodriguez Esteban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</si>
  <si>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</si>
  <si>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</si>
  <si>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</si>
  <si>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</si>
  <si>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</si>
  <si>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</si>
  <si>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</si>
  <si>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</si>
  <si>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</si>
  <si>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</si>
  <si>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</si>
  <si>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</si>
  <si>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</si>
  <si>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</si>
  <si>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</si>
  <si>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</si>
  <si>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</si>
  <si>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</si>
  <si>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</si>
  <si>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</si>
  <si>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</si>
  <si>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</si>
  <si>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</si>
  <si>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</si>
  <si>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</si>
  <si>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</si>
  <si>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</si>
  <si>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</si>
  <si>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</si>
  <si>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</si>
  <si>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</si>
  <si>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</si>
  <si>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</si>
  <si>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</si>
  <si>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</si>
  <si>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</si>
  <si>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</si>
  <si>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</si>
  <si>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</si>
  <si>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</si>
  <si>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</si>
  <si>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</si>
  <si>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PRL30</t>
  </si>
  <si>
    <t>Paredes Rodriguez Leopoldo De La Cruz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</si>
  <si>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</si>
  <si>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</si>
  <si>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</si>
  <si>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</si>
  <si>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</si>
  <si>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</si>
  <si>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</si>
  <si>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</si>
  <si>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</si>
  <si>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</si>
  <si>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</si>
  <si>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</si>
  <si>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</si>
  <si>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</si>
  <si>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</si>
  <si>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</si>
  <si>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</si>
  <si>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</si>
  <si>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</si>
  <si>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</si>
  <si>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</si>
  <si>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</si>
  <si>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</si>
  <si>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</si>
  <si>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</si>
  <si>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</si>
  <si>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</si>
  <si>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</si>
  <si>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</si>
  <si>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</si>
  <si>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</si>
  <si>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</si>
  <si>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</si>
  <si>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</si>
  <si>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</si>
  <si>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</si>
  <si>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</si>
  <si>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</si>
  <si>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</si>
  <si>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</si>
  <si>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26 del 2017-06-21 al 2017-06-27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</si>
  <si>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</si>
  <si>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</si>
  <si>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</si>
  <si>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</si>
  <si>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</si>
  <si>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</si>
  <si>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</si>
  <si>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5</t>
  </si>
  <si>
    <t>28 Tarjeta de Débito</t>
  </si>
  <si>
    <t>Total Tarjeta de Débito</t>
  </si>
  <si>
    <t>Total de movimientos 96</t>
  </si>
  <si>
    <t>99 Otros</t>
  </si>
  <si>
    <t>Total Otros</t>
  </si>
  <si>
    <t>Total de movimientos 2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</si>
  <si>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</si>
  <si>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</si>
  <si>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</si>
  <si>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</si>
  <si>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</si>
  <si>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</si>
  <si>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</si>
  <si>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</si>
  <si>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</si>
  <si>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</si>
  <si>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</si>
  <si>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</si>
  <si>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21/06/2017 AL 27/06/2017</t>
  </si>
  <si>
    <t>DESGLOSE DE NOMINA SEMANA 26</t>
  </si>
  <si>
    <t>SERVICIO</t>
  </si>
  <si>
    <t>AGUILAR BRAVO CRISTIAN SAUL</t>
  </si>
  <si>
    <t>VENTAS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</si>
  <si>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</si>
  <si>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</si>
  <si>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</si>
  <si>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</si>
  <si>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</si>
  <si>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</si>
  <si>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</si>
  <si>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</si>
  <si>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</si>
  <si>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</si>
  <si>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</si>
  <si>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</si>
  <si>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</si>
  <si>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FLORES ALDRETE DANIEL</t>
  </si>
  <si>
    <t>FLORES VENTURA PAULINA SOLEDAD</t>
  </si>
  <si>
    <t>GALLEGOS RAMIREZ JOSE</t>
  </si>
  <si>
    <t>GALLEGOS ROMERO CRISTIAN</t>
  </si>
  <si>
    <t>GONZALEZ RODRIGUEZ ERIK</t>
  </si>
  <si>
    <t>GONZALEZ SANDOVAL CELENE GUADALUPE</t>
  </si>
  <si>
    <t>GRANADOS PEREZ BRENDA LAURA</t>
  </si>
  <si>
    <t>GUERRERO GOMEZ MARVIN NOE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</si>
  <si>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</si>
  <si>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</si>
  <si>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</si>
  <si>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</si>
  <si>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</si>
  <si>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</si>
  <si>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</si>
  <si>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</si>
  <si>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</si>
  <si>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</si>
  <si>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</si>
  <si>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</si>
  <si>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</si>
  <si>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</si>
  <si>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</si>
  <si>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</si>
  <si>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</si>
  <si>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</si>
  <si>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</si>
  <si>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</si>
  <si>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SADIEL</t>
  </si>
  <si>
    <t>PADILLA RUIZ JOSE ANTONIO</t>
  </si>
  <si>
    <t>PATIÑO NAVARRO OSCAR MARTIN</t>
  </si>
  <si>
    <t>QUINTANILLA INFANTE LUIS FERNANDO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</si>
  <si>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</si>
  <si>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</si>
  <si>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</si>
  <si>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</si>
  <si>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</si>
  <si>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</si>
  <si>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</si>
  <si>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</si>
  <si>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</si>
  <si>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</si>
  <si>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</si>
  <si>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</si>
  <si>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</si>
  <si>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TIRADO SAAVEDRA CARLOS ALEJANDRO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</si>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</sst>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6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16" fillId="0" borderId="1" xfId="0" applyNumberFormat="1" applyFont="1" applyBorder="1"/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2" fillId="0" borderId="7" xfId="0" applyFont="1" applyFill="1" applyBorder="1" applyAlignment="1">
      <alignment horizontal="centerContinuous"/>
    </xf>
    <xf numFmtId="165" fontId="22" fillId="0" borderId="7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6"/>
  <sheetViews>
    <sheetView workbookViewId="0">
      <pane xSplit="2" ySplit="11" topLeftCell="D105" activePane="bottomRight" state="frozen"/>
      <selection pane="topRight" activeCell="C1" sqref="C1"/>
      <selection pane="bottomLeft" activeCell="A14" sqref="A14"/>
      <selection pane="bottomRight" activeCell="M24" sqref="M24"/>
    </sheetView>
  </sheetViews>
  <sheetFormatPr baseColWidth="10" defaultRowHeight="11.25"/>
  <cols>
    <col min="1" max="1" width="8.85546875" style="2" customWidth="1"/>
    <col min="2" max="2" width="29.140625" style="1" customWidth="1"/>
    <col min="3" max="3" width="15" style="1" bestFit="1" customWidth="1"/>
    <col min="4" max="4" width="11.42578125" style="1"/>
    <col min="5" max="5" width="14.28515625" style="1" customWidth="1"/>
    <col min="6" max="8" width="11.7109375" style="1" bestFit="1" customWidth="1"/>
    <col min="9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243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244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28" t="s">
        <v>12</v>
      </c>
      <c r="F8" s="28" t="s">
        <v>245</v>
      </c>
      <c r="G8" s="28" t="s">
        <v>246</v>
      </c>
      <c r="H8" s="28" t="s">
        <v>247</v>
      </c>
      <c r="I8" s="28" t="s">
        <v>248</v>
      </c>
      <c r="J8" s="28" t="s">
        <v>249</v>
      </c>
      <c r="K8" s="28" t="s">
        <v>250</v>
      </c>
    </row>
    <row r="9" spans="1:14" ht="12" thickTop="1">
      <c r="A9" s="13" t="s">
        <v>30</v>
      </c>
    </row>
    <row r="11" spans="1:14">
      <c r="A11" s="12" t="s">
        <v>31</v>
      </c>
    </row>
    <row r="12" spans="1:14" ht="15">
      <c r="A12" s="2" t="s">
        <v>32</v>
      </c>
      <c r="B12" s="1" t="s">
        <v>33</v>
      </c>
      <c r="C12" s="14">
        <v>3316.96</v>
      </c>
      <c r="E12" s="29">
        <f>+C12</f>
        <v>3316.96</v>
      </c>
      <c r="F12" s="29">
        <f>+E12*2%</f>
        <v>66.339200000000005</v>
      </c>
      <c r="G12" s="29">
        <f>+E12*7.5%</f>
        <v>248.77199999999999</v>
      </c>
      <c r="H12" s="29">
        <f>+INGENIERIA!N12</f>
        <v>0</v>
      </c>
      <c r="I12" s="29">
        <f>SUM(E12:H12)</f>
        <v>3632.0711999999999</v>
      </c>
      <c r="J12" s="29">
        <f>+I12*16%</f>
        <v>581.13139200000001</v>
      </c>
      <c r="K12" s="29">
        <f>+I12+J12</f>
        <v>4213.2025919999996</v>
      </c>
      <c r="M12" s="60" t="s">
        <v>280</v>
      </c>
      <c r="N12" s="61" t="s">
        <v>281</v>
      </c>
    </row>
    <row r="13" spans="1:14" ht="15">
      <c r="A13" s="2" t="s">
        <v>34</v>
      </c>
      <c r="B13" s="1" t="s">
        <v>35</v>
      </c>
      <c r="C13" s="14">
        <v>49263.45</v>
      </c>
      <c r="E13" s="29">
        <f t="shared" ref="E13:E72" si="0">+C13</f>
        <v>49263.45</v>
      </c>
      <c r="F13" s="29">
        <f t="shared" ref="F13:F72" si="1">+E13*2%</f>
        <v>985.26900000000001</v>
      </c>
      <c r="G13" s="29">
        <f t="shared" ref="G13:G72" si="2">+E13*7.5%</f>
        <v>3694.7587499999995</v>
      </c>
      <c r="H13" s="29">
        <f>+INGENIERIA!N13</f>
        <v>0</v>
      </c>
      <c r="I13" s="29">
        <f t="shared" ref="I13:I72" si="3">SUM(E13:H13)</f>
        <v>53943.477749999998</v>
      </c>
      <c r="J13" s="29">
        <f t="shared" ref="J13:J72" si="4">+I13*16%</f>
        <v>8630.9564399999999</v>
      </c>
      <c r="K13" s="29">
        <f t="shared" ref="K13:K72" si="5">+I13+J13</f>
        <v>62574.43419</v>
      </c>
      <c r="M13" s="60" t="s">
        <v>282</v>
      </c>
      <c r="N13" s="61" t="s">
        <v>283</v>
      </c>
    </row>
    <row r="14" spans="1:14" ht="15">
      <c r="A14" s="2" t="s">
        <v>36</v>
      </c>
      <c r="B14" s="1" t="s">
        <v>37</v>
      </c>
      <c r="C14" s="14">
        <v>4230.1899999999996</v>
      </c>
      <c r="E14" s="29">
        <f t="shared" si="0"/>
        <v>4230.1899999999996</v>
      </c>
      <c r="F14" s="29">
        <f t="shared" si="1"/>
        <v>84.603799999999993</v>
      </c>
      <c r="G14" s="29">
        <f t="shared" si="2"/>
        <v>317.26424999999995</v>
      </c>
      <c r="H14" s="29">
        <f>+INGENIERIA!N14</f>
        <v>0</v>
      </c>
      <c r="I14" s="29">
        <f t="shared" si="3"/>
        <v>4632.0580499999996</v>
      </c>
      <c r="J14" s="29">
        <f t="shared" si="4"/>
        <v>741.12928799999997</v>
      </c>
      <c r="K14" s="29">
        <f t="shared" si="5"/>
        <v>5373.1873379999997</v>
      </c>
      <c r="M14" s="60" t="s">
        <v>280</v>
      </c>
      <c r="N14" s="61" t="s">
        <v>284</v>
      </c>
    </row>
    <row r="15" spans="1:14" ht="15">
      <c r="A15" s="2" t="s">
        <v>38</v>
      </c>
      <c r="B15" s="1" t="s">
        <v>39</v>
      </c>
      <c r="C15" s="14">
        <v>6299.54</v>
      </c>
      <c r="E15" s="29">
        <f t="shared" si="0"/>
        <v>6299.54</v>
      </c>
      <c r="F15" s="29">
        <f t="shared" si="1"/>
        <v>125.99080000000001</v>
      </c>
      <c r="G15" s="29">
        <f t="shared" si="2"/>
        <v>472.46549999999996</v>
      </c>
      <c r="H15" s="29">
        <f>+INGENIERIA!N15</f>
        <v>0</v>
      </c>
      <c r="I15" s="29">
        <f t="shared" si="3"/>
        <v>6897.9962999999998</v>
      </c>
      <c r="J15" s="29">
        <f t="shared" si="4"/>
        <v>1103.679408</v>
      </c>
      <c r="K15" s="29">
        <f t="shared" si="5"/>
        <v>8001.6757079999998</v>
      </c>
      <c r="M15" s="60" t="s">
        <v>280</v>
      </c>
      <c r="N15" s="61" t="s">
        <v>285</v>
      </c>
    </row>
    <row r="16" spans="1:14" ht="15">
      <c r="A16" s="2" t="s">
        <v>40</v>
      </c>
      <c r="B16" s="1" t="s">
        <v>41</v>
      </c>
      <c r="C16" s="14">
        <v>62545.9</v>
      </c>
      <c r="E16" s="29">
        <f t="shared" si="0"/>
        <v>62545.9</v>
      </c>
      <c r="F16" s="29">
        <f t="shared" si="1"/>
        <v>1250.9180000000001</v>
      </c>
      <c r="G16" s="29">
        <f t="shared" si="2"/>
        <v>4690.9425000000001</v>
      </c>
      <c r="H16" s="29">
        <f>+INGENIERIA!N16</f>
        <v>0</v>
      </c>
      <c r="I16" s="29">
        <f t="shared" si="3"/>
        <v>68487.760500000004</v>
      </c>
      <c r="J16" s="29">
        <f t="shared" si="4"/>
        <v>10958.04168</v>
      </c>
      <c r="K16" s="29">
        <f t="shared" si="5"/>
        <v>79445.802179999999</v>
      </c>
      <c r="M16" s="60" t="s">
        <v>282</v>
      </c>
      <c r="N16" s="61" t="s">
        <v>286</v>
      </c>
    </row>
    <row r="17" spans="1:14" ht="15">
      <c r="A17" s="2" t="s">
        <v>42</v>
      </c>
      <c r="B17" s="1" t="s">
        <v>43</v>
      </c>
      <c r="C17" s="14">
        <v>6425.97</v>
      </c>
      <c r="E17" s="29">
        <f t="shared" si="0"/>
        <v>6425.97</v>
      </c>
      <c r="F17" s="29">
        <f t="shared" si="1"/>
        <v>128.51940000000002</v>
      </c>
      <c r="G17" s="29">
        <f t="shared" si="2"/>
        <v>481.94774999999998</v>
      </c>
      <c r="H17" s="29">
        <f>+INGENIERIA!N17</f>
        <v>0</v>
      </c>
      <c r="I17" s="29">
        <f t="shared" si="3"/>
        <v>7036.4371500000007</v>
      </c>
      <c r="J17" s="29">
        <f t="shared" si="4"/>
        <v>1125.8299440000001</v>
      </c>
      <c r="K17" s="29">
        <f t="shared" si="5"/>
        <v>8162.2670940000007</v>
      </c>
      <c r="M17" s="60" t="s">
        <v>282</v>
      </c>
      <c r="N17" s="61" t="s">
        <v>287</v>
      </c>
    </row>
    <row r="18" spans="1:14" ht="15">
      <c r="A18" s="2" t="s">
        <v>44</v>
      </c>
      <c r="B18" s="1" t="s">
        <v>45</v>
      </c>
      <c r="C18" s="14">
        <v>3885.45</v>
      </c>
      <c r="E18" s="29">
        <f t="shared" si="0"/>
        <v>3885.45</v>
      </c>
      <c r="F18" s="29">
        <f t="shared" si="1"/>
        <v>77.709000000000003</v>
      </c>
      <c r="G18" s="29">
        <f t="shared" si="2"/>
        <v>291.40875</v>
      </c>
      <c r="H18" s="29">
        <f>+INGENIERIA!N18</f>
        <v>0</v>
      </c>
      <c r="I18" s="29">
        <f t="shared" si="3"/>
        <v>4254.5677499999993</v>
      </c>
      <c r="J18" s="29">
        <f t="shared" si="4"/>
        <v>680.73083999999994</v>
      </c>
      <c r="K18" s="29">
        <f t="shared" si="5"/>
        <v>4935.2985899999994</v>
      </c>
      <c r="M18" s="60" t="s">
        <v>282</v>
      </c>
      <c r="N18" s="61" t="s">
        <v>288</v>
      </c>
    </row>
    <row r="19" spans="1:14" ht="15">
      <c r="A19" s="2" t="s">
        <v>46</v>
      </c>
      <c r="B19" s="1" t="s">
        <v>47</v>
      </c>
      <c r="C19" s="14">
        <v>1285.68</v>
      </c>
      <c r="E19" s="29">
        <f t="shared" si="0"/>
        <v>1285.68</v>
      </c>
      <c r="F19" s="29">
        <f t="shared" si="1"/>
        <v>25.713600000000003</v>
      </c>
      <c r="G19" s="29">
        <f t="shared" si="2"/>
        <v>96.426000000000002</v>
      </c>
      <c r="H19" s="29">
        <f>+INGENIERIA!N19</f>
        <v>0</v>
      </c>
      <c r="I19" s="29">
        <f t="shared" si="3"/>
        <v>1407.8196</v>
      </c>
      <c r="J19" s="29">
        <f t="shared" si="4"/>
        <v>225.251136</v>
      </c>
      <c r="K19" s="29">
        <f t="shared" si="5"/>
        <v>1633.0707360000001</v>
      </c>
      <c r="M19" s="62" t="s">
        <v>282</v>
      </c>
      <c r="N19" s="62" t="s">
        <v>289</v>
      </c>
    </row>
    <row r="20" spans="1:14" ht="15">
      <c r="A20" s="2" t="s">
        <v>48</v>
      </c>
      <c r="B20" s="1" t="s">
        <v>49</v>
      </c>
      <c r="C20" s="14">
        <v>61344.03</v>
      </c>
      <c r="E20" s="29">
        <f t="shared" si="0"/>
        <v>61344.03</v>
      </c>
      <c r="F20" s="29">
        <f t="shared" si="1"/>
        <v>1226.8806</v>
      </c>
      <c r="G20" s="29">
        <f t="shared" si="2"/>
        <v>4600.8022499999997</v>
      </c>
      <c r="H20" s="29">
        <f>+INGENIERIA!N20</f>
        <v>0</v>
      </c>
      <c r="I20" s="29">
        <f t="shared" si="3"/>
        <v>67171.712849999996</v>
      </c>
      <c r="J20" s="29">
        <f t="shared" si="4"/>
        <v>10747.474055999999</v>
      </c>
      <c r="K20" s="29">
        <f t="shared" si="5"/>
        <v>77919.186905999988</v>
      </c>
      <c r="M20" s="60" t="s">
        <v>282</v>
      </c>
      <c r="N20" s="61" t="s">
        <v>290</v>
      </c>
    </row>
    <row r="21" spans="1:14" ht="15">
      <c r="A21" s="2" t="s">
        <v>50</v>
      </c>
      <c r="B21" s="1" t="s">
        <v>51</v>
      </c>
      <c r="C21" s="14">
        <v>12109.95</v>
      </c>
      <c r="E21" s="29">
        <f t="shared" si="0"/>
        <v>12109.95</v>
      </c>
      <c r="F21" s="29">
        <f t="shared" si="1"/>
        <v>242.19900000000001</v>
      </c>
      <c r="G21" s="29">
        <f t="shared" si="2"/>
        <v>908.24625000000003</v>
      </c>
      <c r="H21" s="29">
        <f>+INGENIERIA!N21</f>
        <v>0</v>
      </c>
      <c r="I21" s="29">
        <f t="shared" si="3"/>
        <v>13260.395250000001</v>
      </c>
      <c r="J21" s="29">
        <f t="shared" si="4"/>
        <v>2121.6632400000003</v>
      </c>
      <c r="K21" s="29">
        <f t="shared" si="5"/>
        <v>15382.058490000001</v>
      </c>
      <c r="M21" s="60" t="s">
        <v>291</v>
      </c>
      <c r="N21" s="61" t="s">
        <v>292</v>
      </c>
    </row>
    <row r="22" spans="1:14" ht="15">
      <c r="A22" s="2" t="s">
        <v>52</v>
      </c>
      <c r="B22" s="1" t="s">
        <v>53</v>
      </c>
      <c r="C22" s="14">
        <v>1869</v>
      </c>
      <c r="E22" s="29">
        <f t="shared" si="0"/>
        <v>1869</v>
      </c>
      <c r="F22" s="29">
        <f t="shared" si="1"/>
        <v>37.380000000000003</v>
      </c>
      <c r="G22" s="29">
        <f t="shared" si="2"/>
        <v>140.17499999999998</v>
      </c>
      <c r="H22" s="29">
        <f>+INGENIERIA!N22</f>
        <v>0</v>
      </c>
      <c r="I22" s="29">
        <f t="shared" si="3"/>
        <v>2046.5550000000001</v>
      </c>
      <c r="J22" s="29">
        <f t="shared" si="4"/>
        <v>327.44880000000001</v>
      </c>
      <c r="K22" s="29">
        <f t="shared" si="5"/>
        <v>2374.0038</v>
      </c>
      <c r="M22" s="60" t="s">
        <v>293</v>
      </c>
      <c r="N22" s="61" t="s">
        <v>294</v>
      </c>
    </row>
    <row r="23" spans="1:14" ht="15">
      <c r="A23" s="2" t="s">
        <v>54</v>
      </c>
      <c r="B23" s="1" t="s">
        <v>55</v>
      </c>
      <c r="C23" s="14">
        <v>1869</v>
      </c>
      <c r="E23" s="29">
        <f t="shared" si="0"/>
        <v>1869</v>
      </c>
      <c r="F23" s="29">
        <f t="shared" si="1"/>
        <v>37.380000000000003</v>
      </c>
      <c r="G23" s="29">
        <f t="shared" si="2"/>
        <v>140.17499999999998</v>
      </c>
      <c r="H23" s="29">
        <f>+INGENIERIA!N23</f>
        <v>0</v>
      </c>
      <c r="I23" s="29">
        <f t="shared" si="3"/>
        <v>2046.5550000000001</v>
      </c>
      <c r="J23" s="29">
        <f t="shared" si="4"/>
        <v>327.44880000000001</v>
      </c>
      <c r="K23" s="29">
        <f t="shared" si="5"/>
        <v>2374.0038</v>
      </c>
      <c r="M23" s="60" t="s">
        <v>293</v>
      </c>
      <c r="N23" s="61" t="s">
        <v>295</v>
      </c>
    </row>
    <row r="24" spans="1:14" ht="15">
      <c r="A24" s="2" t="s">
        <v>56</v>
      </c>
      <c r="B24" s="1" t="s">
        <v>57</v>
      </c>
      <c r="C24" s="14">
        <v>3456.15</v>
      </c>
      <c r="E24" s="29">
        <f t="shared" si="0"/>
        <v>3456.15</v>
      </c>
      <c r="F24" s="29">
        <f t="shared" si="1"/>
        <v>69.123000000000005</v>
      </c>
      <c r="G24" s="29">
        <f t="shared" si="2"/>
        <v>259.21125000000001</v>
      </c>
      <c r="H24" s="29">
        <f>+INGENIERIA!N24</f>
        <v>0</v>
      </c>
      <c r="I24" s="29">
        <f t="shared" si="3"/>
        <v>3784.48425</v>
      </c>
      <c r="J24" s="29">
        <f t="shared" si="4"/>
        <v>605.51747999999998</v>
      </c>
      <c r="K24" s="29">
        <f t="shared" si="5"/>
        <v>4390.00173</v>
      </c>
      <c r="M24" s="60" t="s">
        <v>280</v>
      </c>
      <c r="N24" s="61" t="s">
        <v>296</v>
      </c>
    </row>
    <row r="25" spans="1:14" ht="15">
      <c r="A25" s="2" t="s">
        <v>58</v>
      </c>
      <c r="B25" s="1" t="s">
        <v>59</v>
      </c>
      <c r="C25" s="14">
        <v>1026.69</v>
      </c>
      <c r="E25" s="29">
        <f t="shared" si="0"/>
        <v>1026.69</v>
      </c>
      <c r="F25" s="29">
        <f t="shared" si="1"/>
        <v>20.533800000000003</v>
      </c>
      <c r="G25" s="29">
        <f t="shared" si="2"/>
        <v>77.001750000000001</v>
      </c>
      <c r="H25" s="29">
        <f>+INGENIERIA!N25</f>
        <v>0</v>
      </c>
      <c r="I25" s="29">
        <f t="shared" si="3"/>
        <v>1124.2255499999999</v>
      </c>
      <c r="J25" s="29">
        <f t="shared" si="4"/>
        <v>179.87608799999998</v>
      </c>
      <c r="K25" s="29">
        <f t="shared" si="5"/>
        <v>1304.1016379999999</v>
      </c>
      <c r="M25" s="60" t="s">
        <v>282</v>
      </c>
      <c r="N25" s="61" t="s">
        <v>297</v>
      </c>
    </row>
    <row r="26" spans="1:14" ht="15">
      <c r="A26" s="2" t="s">
        <v>60</v>
      </c>
      <c r="B26" s="1" t="s">
        <v>61</v>
      </c>
      <c r="C26" s="14">
        <v>4141.87</v>
      </c>
      <c r="E26" s="29">
        <f t="shared" si="0"/>
        <v>4141.87</v>
      </c>
      <c r="F26" s="29">
        <f t="shared" si="1"/>
        <v>82.837400000000002</v>
      </c>
      <c r="G26" s="29">
        <f t="shared" si="2"/>
        <v>310.64024999999998</v>
      </c>
      <c r="H26" s="29">
        <f>+INGENIERIA!N26</f>
        <v>0</v>
      </c>
      <c r="I26" s="29">
        <f t="shared" si="3"/>
        <v>4535.3476500000006</v>
      </c>
      <c r="J26" s="29">
        <f t="shared" si="4"/>
        <v>725.6556240000001</v>
      </c>
      <c r="K26" s="29">
        <f t="shared" si="5"/>
        <v>5261.0032740000006</v>
      </c>
      <c r="M26" s="60" t="s">
        <v>280</v>
      </c>
      <c r="N26" s="61" t="s">
        <v>298</v>
      </c>
    </row>
    <row r="27" spans="1:14" ht="15">
      <c r="A27" s="2" t="s">
        <v>62</v>
      </c>
      <c r="B27" s="1" t="s">
        <v>63</v>
      </c>
      <c r="C27" s="14">
        <v>37726.68</v>
      </c>
      <c r="E27" s="29">
        <f t="shared" si="0"/>
        <v>37726.68</v>
      </c>
      <c r="F27" s="29">
        <f t="shared" si="1"/>
        <v>754.53359999999998</v>
      </c>
      <c r="G27" s="29">
        <f t="shared" si="2"/>
        <v>2829.5009999999997</v>
      </c>
      <c r="H27" s="29">
        <f>+INGENIERIA!N27</f>
        <v>0</v>
      </c>
      <c r="I27" s="29">
        <f t="shared" si="3"/>
        <v>41310.714599999999</v>
      </c>
      <c r="J27" s="29">
        <f t="shared" si="4"/>
        <v>6609.714336</v>
      </c>
      <c r="K27" s="29">
        <f t="shared" si="5"/>
        <v>47920.428935999997</v>
      </c>
      <c r="M27" s="60" t="s">
        <v>282</v>
      </c>
      <c r="N27" s="61" t="s">
        <v>299</v>
      </c>
    </row>
    <row r="28" spans="1:14" ht="15">
      <c r="A28" s="2" t="s">
        <v>64</v>
      </c>
      <c r="B28" s="1" t="s">
        <v>65</v>
      </c>
      <c r="C28" s="14">
        <v>1026.69</v>
      </c>
      <c r="E28" s="29">
        <f t="shared" si="0"/>
        <v>1026.69</v>
      </c>
      <c r="F28" s="29">
        <f t="shared" si="1"/>
        <v>20.533800000000003</v>
      </c>
      <c r="G28" s="29">
        <f t="shared" si="2"/>
        <v>77.001750000000001</v>
      </c>
      <c r="H28" s="29">
        <f>+INGENIERIA!N28</f>
        <v>0</v>
      </c>
      <c r="I28" s="29">
        <f t="shared" si="3"/>
        <v>1124.2255499999999</v>
      </c>
      <c r="J28" s="29">
        <f t="shared" si="4"/>
        <v>179.87608799999998</v>
      </c>
      <c r="K28" s="29">
        <f t="shared" si="5"/>
        <v>1304.1016379999999</v>
      </c>
      <c r="M28" s="60" t="s">
        <v>282</v>
      </c>
      <c r="N28" s="61" t="s">
        <v>300</v>
      </c>
    </row>
    <row r="29" spans="1:14" ht="15">
      <c r="A29" s="2" t="s">
        <v>66</v>
      </c>
      <c r="B29" s="1" t="s">
        <v>67</v>
      </c>
      <c r="C29" s="14">
        <v>1026.69</v>
      </c>
      <c r="E29" s="29">
        <f t="shared" si="0"/>
        <v>1026.69</v>
      </c>
      <c r="F29" s="29">
        <f t="shared" si="1"/>
        <v>20.533800000000003</v>
      </c>
      <c r="G29" s="29">
        <f t="shared" si="2"/>
        <v>77.001750000000001</v>
      </c>
      <c r="H29" s="29">
        <f>+INGENIERIA!N29</f>
        <v>0</v>
      </c>
      <c r="I29" s="29">
        <f t="shared" si="3"/>
        <v>1124.2255499999999</v>
      </c>
      <c r="J29" s="29">
        <f t="shared" si="4"/>
        <v>179.87608799999998</v>
      </c>
      <c r="K29" s="29">
        <f t="shared" si="5"/>
        <v>1304.1016379999999</v>
      </c>
      <c r="M29" s="60" t="s">
        <v>282</v>
      </c>
      <c r="N29" s="61" t="s">
        <v>301</v>
      </c>
    </row>
    <row r="30" spans="1:14" ht="15">
      <c r="A30" s="2" t="s">
        <v>68</v>
      </c>
      <c r="B30" s="1" t="s">
        <v>69</v>
      </c>
      <c r="C30" s="14">
        <v>1026.69</v>
      </c>
      <c r="E30" s="29">
        <f t="shared" si="0"/>
        <v>1026.69</v>
      </c>
      <c r="F30" s="29">
        <f t="shared" si="1"/>
        <v>20.533800000000003</v>
      </c>
      <c r="G30" s="29">
        <f t="shared" si="2"/>
        <v>77.001750000000001</v>
      </c>
      <c r="H30" s="29">
        <f>+INGENIERIA!N30</f>
        <v>0</v>
      </c>
      <c r="I30" s="29">
        <f t="shared" si="3"/>
        <v>1124.2255499999999</v>
      </c>
      <c r="J30" s="29">
        <f t="shared" si="4"/>
        <v>179.87608799999998</v>
      </c>
      <c r="K30" s="29">
        <f t="shared" si="5"/>
        <v>1304.1016379999999</v>
      </c>
      <c r="M30" s="60" t="s">
        <v>282</v>
      </c>
      <c r="N30" s="61" t="s">
        <v>302</v>
      </c>
    </row>
    <row r="31" spans="1:14" ht="15">
      <c r="A31" s="2" t="s">
        <v>70</v>
      </c>
      <c r="B31" s="1" t="s">
        <v>71</v>
      </c>
      <c r="C31" s="14">
        <v>10854.67</v>
      </c>
      <c r="E31" s="29">
        <f t="shared" si="0"/>
        <v>10854.67</v>
      </c>
      <c r="F31" s="29">
        <f t="shared" si="1"/>
        <v>217.0934</v>
      </c>
      <c r="G31" s="29">
        <f t="shared" si="2"/>
        <v>814.10024999999996</v>
      </c>
      <c r="H31" s="29">
        <f>+INGENIERIA!N31</f>
        <v>0</v>
      </c>
      <c r="I31" s="29">
        <f t="shared" si="3"/>
        <v>11885.863649999999</v>
      </c>
      <c r="J31" s="29">
        <f t="shared" si="4"/>
        <v>1901.7381839999998</v>
      </c>
      <c r="K31" s="29">
        <f t="shared" si="5"/>
        <v>13787.601833999999</v>
      </c>
      <c r="M31" s="60" t="s">
        <v>282</v>
      </c>
      <c r="N31" s="61" t="s">
        <v>303</v>
      </c>
    </row>
    <row r="32" spans="1:14" ht="15">
      <c r="A32" s="2" t="s">
        <v>72</v>
      </c>
      <c r="B32" s="1" t="s">
        <v>73</v>
      </c>
      <c r="C32" s="14">
        <v>2100</v>
      </c>
      <c r="E32" s="29">
        <f t="shared" si="0"/>
        <v>2100</v>
      </c>
      <c r="F32" s="29">
        <f t="shared" si="1"/>
        <v>42</v>
      </c>
      <c r="G32" s="29">
        <f t="shared" si="2"/>
        <v>157.5</v>
      </c>
      <c r="H32" s="29">
        <f>+INGENIERIA!N32</f>
        <v>0</v>
      </c>
      <c r="I32" s="29">
        <f t="shared" si="3"/>
        <v>2299.5</v>
      </c>
      <c r="J32" s="29">
        <f t="shared" si="4"/>
        <v>367.92</v>
      </c>
      <c r="K32" s="29">
        <f t="shared" si="5"/>
        <v>2667.42</v>
      </c>
      <c r="M32" s="60" t="s">
        <v>282</v>
      </c>
      <c r="N32" s="61" t="s">
        <v>304</v>
      </c>
    </row>
    <row r="33" spans="1:14" ht="15">
      <c r="A33" s="2" t="s">
        <v>74</v>
      </c>
      <c r="B33" s="1" t="s">
        <v>75</v>
      </c>
      <c r="C33" s="14">
        <v>3526.69</v>
      </c>
      <c r="E33" s="29">
        <f t="shared" si="0"/>
        <v>3526.69</v>
      </c>
      <c r="F33" s="29">
        <f t="shared" si="1"/>
        <v>70.533799999999999</v>
      </c>
      <c r="G33" s="29">
        <f t="shared" si="2"/>
        <v>264.50175000000002</v>
      </c>
      <c r="H33" s="29">
        <f>+INGENIERIA!N33</f>
        <v>0</v>
      </c>
      <c r="I33" s="29">
        <f t="shared" si="3"/>
        <v>3861.7255500000001</v>
      </c>
      <c r="J33" s="29">
        <f t="shared" si="4"/>
        <v>617.87608799999998</v>
      </c>
      <c r="K33" s="29">
        <f t="shared" si="5"/>
        <v>4479.6016380000001</v>
      </c>
      <c r="M33" s="60" t="s">
        <v>282</v>
      </c>
      <c r="N33" s="61" t="s">
        <v>305</v>
      </c>
    </row>
    <row r="34" spans="1:14" ht="15">
      <c r="A34" s="2" t="s">
        <v>76</v>
      </c>
      <c r="B34" s="1" t="s">
        <v>77</v>
      </c>
      <c r="C34" s="14">
        <v>1516.62</v>
      </c>
      <c r="E34" s="29">
        <f t="shared" si="0"/>
        <v>1516.62</v>
      </c>
      <c r="F34" s="29">
        <f t="shared" si="1"/>
        <v>30.3324</v>
      </c>
      <c r="G34" s="29">
        <f t="shared" si="2"/>
        <v>113.74649999999998</v>
      </c>
      <c r="H34" s="29">
        <f>+INGENIERIA!N34</f>
        <v>0</v>
      </c>
      <c r="I34" s="29">
        <f t="shared" si="3"/>
        <v>1660.6988999999999</v>
      </c>
      <c r="J34" s="29">
        <f t="shared" si="4"/>
        <v>265.71182399999998</v>
      </c>
      <c r="K34" s="29">
        <f t="shared" si="5"/>
        <v>1926.4107239999998</v>
      </c>
      <c r="M34" s="60" t="s">
        <v>306</v>
      </c>
      <c r="N34" s="61" t="s">
        <v>307</v>
      </c>
    </row>
    <row r="35" spans="1:14" ht="15">
      <c r="A35" s="2" t="s">
        <v>78</v>
      </c>
      <c r="B35" s="1" t="s">
        <v>79</v>
      </c>
      <c r="C35" s="14">
        <v>4581.99</v>
      </c>
      <c r="E35" s="29">
        <f t="shared" si="0"/>
        <v>4581.99</v>
      </c>
      <c r="F35" s="29">
        <f t="shared" si="1"/>
        <v>91.639799999999994</v>
      </c>
      <c r="G35" s="29">
        <f t="shared" si="2"/>
        <v>343.64924999999999</v>
      </c>
      <c r="H35" s="29">
        <f>+INGENIERIA!N35</f>
        <v>0</v>
      </c>
      <c r="I35" s="29">
        <f t="shared" si="3"/>
        <v>5017.2790500000001</v>
      </c>
      <c r="J35" s="29">
        <f t="shared" si="4"/>
        <v>802.76464800000008</v>
      </c>
      <c r="K35" s="29">
        <f t="shared" si="5"/>
        <v>5820.0436980000004</v>
      </c>
      <c r="M35" s="60" t="s">
        <v>282</v>
      </c>
      <c r="N35" s="61" t="s">
        <v>308</v>
      </c>
    </row>
    <row r="36" spans="1:14" ht="15">
      <c r="A36" s="2" t="s">
        <v>80</v>
      </c>
      <c r="B36" s="1" t="s">
        <v>81</v>
      </c>
      <c r="C36" s="14">
        <v>6014.83</v>
      </c>
      <c r="E36" s="29">
        <f t="shared" si="0"/>
        <v>6014.83</v>
      </c>
      <c r="F36" s="29">
        <f t="shared" si="1"/>
        <v>120.2966</v>
      </c>
      <c r="G36" s="29">
        <f t="shared" si="2"/>
        <v>451.11224999999996</v>
      </c>
      <c r="H36" s="29">
        <f>+INGENIERIA!N36</f>
        <v>0</v>
      </c>
      <c r="I36" s="29">
        <f t="shared" si="3"/>
        <v>6586.2388499999997</v>
      </c>
      <c r="J36" s="29">
        <f t="shared" si="4"/>
        <v>1053.7982159999999</v>
      </c>
      <c r="K36" s="29">
        <f t="shared" si="5"/>
        <v>7640.0370659999999</v>
      </c>
      <c r="M36" s="60" t="s">
        <v>282</v>
      </c>
      <c r="N36" s="61" t="s">
        <v>309</v>
      </c>
    </row>
    <row r="37" spans="1:14" ht="15">
      <c r="A37" s="2" t="s">
        <v>82</v>
      </c>
      <c r="B37" s="1" t="s">
        <v>83</v>
      </c>
      <c r="C37" s="14">
        <v>4847.3100000000004</v>
      </c>
      <c r="E37" s="29">
        <f t="shared" si="0"/>
        <v>4847.3100000000004</v>
      </c>
      <c r="F37" s="29">
        <f t="shared" si="1"/>
        <v>96.946200000000005</v>
      </c>
      <c r="G37" s="29">
        <f t="shared" si="2"/>
        <v>363.54825</v>
      </c>
      <c r="H37" s="29">
        <f>+INGENIERIA!N37</f>
        <v>0</v>
      </c>
      <c r="I37" s="29">
        <f t="shared" si="3"/>
        <v>5307.8044500000005</v>
      </c>
      <c r="J37" s="29">
        <f t="shared" si="4"/>
        <v>849.24871200000007</v>
      </c>
      <c r="K37" s="29">
        <f t="shared" si="5"/>
        <v>6157.0531620000002</v>
      </c>
      <c r="M37" s="60" t="s">
        <v>310</v>
      </c>
      <c r="N37" s="61" t="s">
        <v>311</v>
      </c>
    </row>
    <row r="38" spans="1:14" ht="15">
      <c r="A38" s="2" t="s">
        <v>84</v>
      </c>
      <c r="B38" s="1" t="s">
        <v>85</v>
      </c>
      <c r="C38" s="14">
        <v>7895.61</v>
      </c>
      <c r="E38" s="29">
        <f t="shared" si="0"/>
        <v>7895.61</v>
      </c>
      <c r="F38" s="29">
        <f t="shared" si="1"/>
        <v>157.91219999999998</v>
      </c>
      <c r="G38" s="29">
        <f t="shared" si="2"/>
        <v>592.17075</v>
      </c>
      <c r="H38" s="29">
        <f>+INGENIERIA!N38</f>
        <v>0</v>
      </c>
      <c r="I38" s="29">
        <f t="shared" si="3"/>
        <v>8645.6929499999987</v>
      </c>
      <c r="J38" s="29">
        <f t="shared" si="4"/>
        <v>1383.3108719999998</v>
      </c>
      <c r="K38" s="29">
        <f t="shared" si="5"/>
        <v>10029.003821999999</v>
      </c>
      <c r="M38" s="60" t="s">
        <v>282</v>
      </c>
      <c r="N38" s="61" t="s">
        <v>312</v>
      </c>
    </row>
    <row r="39" spans="1:14" ht="15">
      <c r="A39" s="2" t="s">
        <v>86</v>
      </c>
      <c r="B39" s="1" t="s">
        <v>87</v>
      </c>
      <c r="C39" s="14">
        <v>1409.57</v>
      </c>
      <c r="E39" s="29">
        <f t="shared" si="0"/>
        <v>1409.57</v>
      </c>
      <c r="F39" s="29">
        <f t="shared" si="1"/>
        <v>28.191399999999998</v>
      </c>
      <c r="G39" s="29">
        <f t="shared" si="2"/>
        <v>105.71775</v>
      </c>
      <c r="H39" s="29">
        <f>+INGENIERIA!N39</f>
        <v>0</v>
      </c>
      <c r="I39" s="29">
        <f t="shared" si="3"/>
        <v>1543.4791499999999</v>
      </c>
      <c r="J39" s="29">
        <f t="shared" si="4"/>
        <v>246.95666399999999</v>
      </c>
      <c r="K39" s="29">
        <f t="shared" si="5"/>
        <v>1790.4358139999999</v>
      </c>
      <c r="M39" s="60" t="s">
        <v>291</v>
      </c>
      <c r="N39" s="61" t="s">
        <v>313</v>
      </c>
    </row>
    <row r="40" spans="1:14" ht="15">
      <c r="A40" s="2" t="s">
        <v>88</v>
      </c>
      <c r="B40" s="1" t="s">
        <v>89</v>
      </c>
      <c r="C40" s="14">
        <v>1585.09</v>
      </c>
      <c r="E40" s="29">
        <f t="shared" si="0"/>
        <v>1585.09</v>
      </c>
      <c r="F40" s="29">
        <f t="shared" si="1"/>
        <v>31.701799999999999</v>
      </c>
      <c r="G40" s="29">
        <f t="shared" si="2"/>
        <v>118.88174999999998</v>
      </c>
      <c r="H40" s="29">
        <f>+INGENIERIA!N40</f>
        <v>0</v>
      </c>
      <c r="I40" s="29">
        <f t="shared" si="3"/>
        <v>1735.67355</v>
      </c>
      <c r="J40" s="29">
        <f t="shared" si="4"/>
        <v>277.70776799999999</v>
      </c>
      <c r="K40" s="29">
        <f t="shared" si="5"/>
        <v>2013.381318</v>
      </c>
      <c r="M40" s="60" t="s">
        <v>282</v>
      </c>
      <c r="N40" s="61" t="s">
        <v>314</v>
      </c>
    </row>
    <row r="41" spans="1:14" ht="15">
      <c r="A41" s="2" t="s">
        <v>90</v>
      </c>
      <c r="B41" s="1" t="s">
        <v>91</v>
      </c>
      <c r="C41" s="14">
        <v>12823.33</v>
      </c>
      <c r="E41" s="29">
        <f t="shared" si="0"/>
        <v>12823.33</v>
      </c>
      <c r="F41" s="29">
        <f t="shared" si="1"/>
        <v>256.46660000000003</v>
      </c>
      <c r="G41" s="29">
        <f t="shared" si="2"/>
        <v>961.74974999999995</v>
      </c>
      <c r="H41" s="29">
        <f>+INGENIERIA!N41</f>
        <v>0</v>
      </c>
      <c r="I41" s="29">
        <f t="shared" si="3"/>
        <v>14041.546350000001</v>
      </c>
      <c r="J41" s="29">
        <f t="shared" si="4"/>
        <v>2246.6474160000002</v>
      </c>
      <c r="K41" s="29">
        <f t="shared" si="5"/>
        <v>16288.193766</v>
      </c>
      <c r="M41" s="60" t="s">
        <v>291</v>
      </c>
      <c r="N41" s="61" t="s">
        <v>315</v>
      </c>
    </row>
    <row r="42" spans="1:14" ht="15">
      <c r="A42" s="2" t="s">
        <v>92</v>
      </c>
      <c r="B42" s="1" t="s">
        <v>93</v>
      </c>
      <c r="C42" s="14">
        <v>4785.67</v>
      </c>
      <c r="E42" s="29">
        <f t="shared" si="0"/>
        <v>4785.67</v>
      </c>
      <c r="F42" s="29">
        <f t="shared" si="1"/>
        <v>95.713400000000007</v>
      </c>
      <c r="G42" s="29">
        <f t="shared" si="2"/>
        <v>358.92525000000001</v>
      </c>
      <c r="H42" s="29">
        <f>+INGENIERIA!N42</f>
        <v>0</v>
      </c>
      <c r="I42" s="29">
        <f t="shared" si="3"/>
        <v>5240.3086499999999</v>
      </c>
      <c r="J42" s="29">
        <f t="shared" si="4"/>
        <v>838.44938400000001</v>
      </c>
      <c r="K42" s="29">
        <f t="shared" si="5"/>
        <v>6078.7580340000004</v>
      </c>
      <c r="M42" s="60" t="s">
        <v>282</v>
      </c>
      <c r="N42" s="61" t="s">
        <v>316</v>
      </c>
    </row>
    <row r="43" spans="1:14" ht="15">
      <c r="A43" s="2" t="s">
        <v>94</v>
      </c>
      <c r="B43" s="1" t="s">
        <v>95</v>
      </c>
      <c r="C43" s="14">
        <v>14288.71</v>
      </c>
      <c r="E43" s="29">
        <f t="shared" si="0"/>
        <v>14288.71</v>
      </c>
      <c r="F43" s="29">
        <f t="shared" si="1"/>
        <v>285.77420000000001</v>
      </c>
      <c r="G43" s="29">
        <f t="shared" si="2"/>
        <v>1071.6532499999998</v>
      </c>
      <c r="H43" s="29">
        <f>+INGENIERIA!N43</f>
        <v>0</v>
      </c>
      <c r="I43" s="29">
        <f t="shared" si="3"/>
        <v>15646.137449999998</v>
      </c>
      <c r="J43" s="29">
        <f t="shared" si="4"/>
        <v>2503.3819919999996</v>
      </c>
      <c r="K43" s="29">
        <f t="shared" si="5"/>
        <v>18149.519441999997</v>
      </c>
      <c r="M43" s="60" t="s">
        <v>282</v>
      </c>
      <c r="N43" s="61" t="s">
        <v>317</v>
      </c>
    </row>
    <row r="44" spans="1:14" ht="15">
      <c r="A44" s="2" t="s">
        <v>96</v>
      </c>
      <c r="B44" s="1" t="s">
        <v>97</v>
      </c>
      <c r="C44" s="14">
        <v>9068.84</v>
      </c>
      <c r="E44" s="29">
        <f t="shared" si="0"/>
        <v>9068.84</v>
      </c>
      <c r="F44" s="29">
        <f t="shared" si="1"/>
        <v>181.3768</v>
      </c>
      <c r="G44" s="29">
        <f t="shared" si="2"/>
        <v>680.16300000000001</v>
      </c>
      <c r="H44" s="29">
        <f>+INGENIERIA!N44</f>
        <v>0</v>
      </c>
      <c r="I44" s="29">
        <f t="shared" si="3"/>
        <v>9930.3798000000006</v>
      </c>
      <c r="J44" s="29">
        <f t="shared" si="4"/>
        <v>1588.8607680000002</v>
      </c>
      <c r="K44" s="29">
        <f t="shared" si="5"/>
        <v>11519.240568000001</v>
      </c>
      <c r="M44" s="60" t="s">
        <v>282</v>
      </c>
      <c r="N44" s="61" t="s">
        <v>318</v>
      </c>
    </row>
    <row r="45" spans="1:14" ht="15">
      <c r="A45" s="2" t="s">
        <v>98</v>
      </c>
      <c r="B45" s="1" t="s">
        <v>99</v>
      </c>
      <c r="C45" s="14">
        <v>1869</v>
      </c>
      <c r="E45" s="29">
        <f t="shared" si="0"/>
        <v>1869</v>
      </c>
      <c r="F45" s="29">
        <f t="shared" si="1"/>
        <v>37.380000000000003</v>
      </c>
      <c r="G45" s="29">
        <f t="shared" si="2"/>
        <v>140.17499999999998</v>
      </c>
      <c r="H45" s="29">
        <f>+INGENIERIA!N45</f>
        <v>0</v>
      </c>
      <c r="I45" s="29">
        <f t="shared" si="3"/>
        <v>2046.5550000000001</v>
      </c>
      <c r="J45" s="29">
        <f t="shared" si="4"/>
        <v>327.44880000000001</v>
      </c>
      <c r="K45" s="29">
        <f t="shared" si="5"/>
        <v>2374.0038</v>
      </c>
      <c r="M45" s="60" t="s">
        <v>282</v>
      </c>
      <c r="N45" s="61" t="s">
        <v>319</v>
      </c>
    </row>
    <row r="46" spans="1:14" ht="15">
      <c r="A46" s="2" t="s">
        <v>100</v>
      </c>
      <c r="B46" s="1" t="s">
        <v>101</v>
      </c>
      <c r="C46" s="14">
        <v>7711.01</v>
      </c>
      <c r="E46" s="29">
        <f t="shared" si="0"/>
        <v>7711.01</v>
      </c>
      <c r="F46" s="29">
        <f t="shared" si="1"/>
        <v>154.22020000000001</v>
      </c>
      <c r="G46" s="29">
        <f t="shared" si="2"/>
        <v>578.32574999999997</v>
      </c>
      <c r="H46" s="29">
        <f>+INGENIERIA!N46</f>
        <v>0</v>
      </c>
      <c r="I46" s="29">
        <f t="shared" si="3"/>
        <v>8443.5559499999999</v>
      </c>
      <c r="J46" s="29">
        <f t="shared" si="4"/>
        <v>1350.9689519999999</v>
      </c>
      <c r="K46" s="29">
        <f t="shared" si="5"/>
        <v>9794.5249019999992</v>
      </c>
      <c r="M46" s="60" t="s">
        <v>282</v>
      </c>
      <c r="N46" s="61" t="s">
        <v>320</v>
      </c>
    </row>
    <row r="47" spans="1:14" ht="15">
      <c r="A47" s="2" t="s">
        <v>102</v>
      </c>
      <c r="B47" s="1" t="s">
        <v>103</v>
      </c>
      <c r="C47" s="14">
        <v>3946.91</v>
      </c>
      <c r="E47" s="29">
        <f t="shared" si="0"/>
        <v>3946.91</v>
      </c>
      <c r="F47" s="29">
        <f t="shared" si="1"/>
        <v>78.938199999999995</v>
      </c>
      <c r="G47" s="29">
        <f t="shared" si="2"/>
        <v>296.01824999999997</v>
      </c>
      <c r="H47" s="29">
        <f>+INGENIERIA!N47</f>
        <v>0</v>
      </c>
      <c r="I47" s="29">
        <f t="shared" si="3"/>
        <v>4321.8664499999995</v>
      </c>
      <c r="J47" s="29">
        <f t="shared" si="4"/>
        <v>691.49863199999993</v>
      </c>
      <c r="K47" s="29">
        <f t="shared" si="5"/>
        <v>5013.3650819999993</v>
      </c>
      <c r="M47" s="60" t="s">
        <v>291</v>
      </c>
      <c r="N47" s="61" t="s">
        <v>321</v>
      </c>
    </row>
    <row r="48" spans="1:14" ht="15">
      <c r="A48" s="2" t="s">
        <v>104</v>
      </c>
      <c r="B48" s="1" t="s">
        <v>105</v>
      </c>
      <c r="C48" s="14">
        <v>1026.69</v>
      </c>
      <c r="E48" s="29">
        <f t="shared" si="0"/>
        <v>1026.69</v>
      </c>
      <c r="F48" s="29">
        <f t="shared" si="1"/>
        <v>20.533800000000003</v>
      </c>
      <c r="G48" s="29">
        <f t="shared" si="2"/>
        <v>77.001750000000001</v>
      </c>
      <c r="H48" s="29">
        <f>+INGENIERIA!N48</f>
        <v>0</v>
      </c>
      <c r="I48" s="29">
        <f t="shared" si="3"/>
        <v>1124.2255499999999</v>
      </c>
      <c r="J48" s="29">
        <f t="shared" si="4"/>
        <v>179.87608799999998</v>
      </c>
      <c r="K48" s="29">
        <f t="shared" si="5"/>
        <v>1304.1016379999999</v>
      </c>
      <c r="M48" s="60" t="s">
        <v>282</v>
      </c>
      <c r="N48" s="61" t="s">
        <v>322</v>
      </c>
    </row>
    <row r="49" spans="1:14" ht="15">
      <c r="A49" s="2" t="s">
        <v>106</v>
      </c>
      <c r="B49" s="1" t="s">
        <v>107</v>
      </c>
      <c r="C49" s="14">
        <v>17020.96</v>
      </c>
      <c r="E49" s="29">
        <f t="shared" si="0"/>
        <v>17020.96</v>
      </c>
      <c r="F49" s="29">
        <f t="shared" si="1"/>
        <v>340.41919999999999</v>
      </c>
      <c r="G49" s="29">
        <f t="shared" si="2"/>
        <v>1276.5719999999999</v>
      </c>
      <c r="H49" s="29">
        <f>+INGENIERIA!N49</f>
        <v>0</v>
      </c>
      <c r="I49" s="29">
        <f t="shared" si="3"/>
        <v>18637.9512</v>
      </c>
      <c r="J49" s="29">
        <f t="shared" si="4"/>
        <v>2982.0721920000001</v>
      </c>
      <c r="K49" s="29">
        <f t="shared" si="5"/>
        <v>21620.023391999999</v>
      </c>
      <c r="M49" s="60" t="s">
        <v>291</v>
      </c>
      <c r="N49" s="61" t="s">
        <v>323</v>
      </c>
    </row>
    <row r="50" spans="1:14" ht="15">
      <c r="A50" s="2" t="s">
        <v>108</v>
      </c>
      <c r="B50" s="1" t="s">
        <v>109</v>
      </c>
      <c r="C50" s="14">
        <v>2966.14</v>
      </c>
      <c r="E50" s="29">
        <f t="shared" si="0"/>
        <v>2966.14</v>
      </c>
      <c r="F50" s="29">
        <f t="shared" si="1"/>
        <v>59.322800000000001</v>
      </c>
      <c r="G50" s="29">
        <f t="shared" si="2"/>
        <v>222.4605</v>
      </c>
      <c r="H50" s="29">
        <f>+INGENIERIA!N50</f>
        <v>0</v>
      </c>
      <c r="I50" s="29">
        <f t="shared" si="3"/>
        <v>3247.9232999999999</v>
      </c>
      <c r="J50" s="29">
        <f t="shared" si="4"/>
        <v>519.66772800000001</v>
      </c>
      <c r="K50" s="29">
        <f t="shared" si="5"/>
        <v>3767.5910279999998</v>
      </c>
      <c r="M50" s="60" t="s">
        <v>282</v>
      </c>
      <c r="N50" s="61" t="s">
        <v>324</v>
      </c>
    </row>
    <row r="51" spans="1:14" ht="15">
      <c r="A51" s="2" t="s">
        <v>110</v>
      </c>
      <c r="B51" s="1" t="s">
        <v>111</v>
      </c>
      <c r="C51" s="14">
        <v>1516.69</v>
      </c>
      <c r="E51" s="29">
        <f t="shared" si="0"/>
        <v>1516.69</v>
      </c>
      <c r="F51" s="29">
        <f t="shared" si="1"/>
        <v>30.3338</v>
      </c>
      <c r="G51" s="29">
        <f t="shared" si="2"/>
        <v>113.75175</v>
      </c>
      <c r="H51" s="29">
        <f>+INGENIERIA!N51</f>
        <v>0</v>
      </c>
      <c r="I51" s="29">
        <f t="shared" si="3"/>
        <v>1660.7755500000001</v>
      </c>
      <c r="J51" s="29">
        <f t="shared" si="4"/>
        <v>265.72408799999999</v>
      </c>
      <c r="K51" s="29">
        <f t="shared" si="5"/>
        <v>1926.499638</v>
      </c>
      <c r="M51" s="60" t="s">
        <v>306</v>
      </c>
      <c r="N51" s="61" t="s">
        <v>325</v>
      </c>
    </row>
    <row r="52" spans="1:14" ht="15">
      <c r="A52" s="2" t="s">
        <v>112</v>
      </c>
      <c r="B52" s="1" t="s">
        <v>113</v>
      </c>
      <c r="C52" s="14">
        <v>3583.65</v>
      </c>
      <c r="E52" s="29">
        <f t="shared" si="0"/>
        <v>3583.65</v>
      </c>
      <c r="F52" s="29">
        <f t="shared" si="1"/>
        <v>71.673000000000002</v>
      </c>
      <c r="G52" s="29">
        <f t="shared" si="2"/>
        <v>268.77375000000001</v>
      </c>
      <c r="H52" s="29">
        <f>+INGENIERIA!N52</f>
        <v>0</v>
      </c>
      <c r="I52" s="29">
        <f t="shared" si="3"/>
        <v>3924.0967500000002</v>
      </c>
      <c r="J52" s="29">
        <f t="shared" si="4"/>
        <v>627.85548000000006</v>
      </c>
      <c r="K52" s="29">
        <f t="shared" si="5"/>
        <v>4551.9522299999999</v>
      </c>
      <c r="M52" s="60" t="s">
        <v>280</v>
      </c>
      <c r="N52" s="61" t="s">
        <v>326</v>
      </c>
    </row>
    <row r="53" spans="1:14" ht="15">
      <c r="A53" s="2" t="s">
        <v>114</v>
      </c>
      <c r="B53" s="1" t="s">
        <v>115</v>
      </c>
      <c r="C53" s="14">
        <v>1022.56</v>
      </c>
      <c r="E53" s="29">
        <f t="shared" si="0"/>
        <v>1022.56</v>
      </c>
      <c r="F53" s="29">
        <f t="shared" si="1"/>
        <v>20.4512</v>
      </c>
      <c r="G53" s="29">
        <f t="shared" si="2"/>
        <v>76.691999999999993</v>
      </c>
      <c r="H53" s="29">
        <f>+INGENIERIA!N53</f>
        <v>0</v>
      </c>
      <c r="I53" s="29">
        <f t="shared" si="3"/>
        <v>1119.7031999999999</v>
      </c>
      <c r="J53" s="29">
        <f t="shared" si="4"/>
        <v>179.152512</v>
      </c>
      <c r="K53" s="29">
        <f t="shared" si="5"/>
        <v>1298.855712</v>
      </c>
      <c r="M53" s="62" t="s">
        <v>282</v>
      </c>
      <c r="N53" s="62" t="s">
        <v>327</v>
      </c>
    </row>
    <row r="54" spans="1:14" ht="15">
      <c r="A54" s="2" t="s">
        <v>116</v>
      </c>
      <c r="B54" s="1" t="s">
        <v>117</v>
      </c>
      <c r="C54" s="14">
        <v>9521.8700000000008</v>
      </c>
      <c r="E54" s="29">
        <f t="shared" si="0"/>
        <v>9521.8700000000008</v>
      </c>
      <c r="F54" s="29">
        <f t="shared" si="1"/>
        <v>190.43740000000003</v>
      </c>
      <c r="G54" s="29">
        <f t="shared" si="2"/>
        <v>714.14025000000004</v>
      </c>
      <c r="H54" s="29">
        <f>+INGENIERIA!N54</f>
        <v>0</v>
      </c>
      <c r="I54" s="29">
        <f t="shared" si="3"/>
        <v>10426.447650000002</v>
      </c>
      <c r="J54" s="29">
        <f t="shared" si="4"/>
        <v>1668.2316240000002</v>
      </c>
      <c r="K54" s="29">
        <f t="shared" si="5"/>
        <v>12094.679274000002</v>
      </c>
      <c r="M54" s="60" t="s">
        <v>282</v>
      </c>
      <c r="N54" s="61" t="s">
        <v>328</v>
      </c>
    </row>
    <row r="55" spans="1:14" ht="15">
      <c r="A55" s="2" t="s">
        <v>118</v>
      </c>
      <c r="B55" s="1" t="s">
        <v>119</v>
      </c>
      <c r="C55" s="14">
        <v>2026.69</v>
      </c>
      <c r="E55" s="29">
        <f t="shared" si="0"/>
        <v>2026.69</v>
      </c>
      <c r="F55" s="29">
        <f t="shared" si="1"/>
        <v>40.533799999999999</v>
      </c>
      <c r="G55" s="29">
        <f t="shared" si="2"/>
        <v>152.00174999999999</v>
      </c>
      <c r="H55" s="29">
        <f>+INGENIERIA!N55</f>
        <v>0</v>
      </c>
      <c r="I55" s="29">
        <f t="shared" si="3"/>
        <v>2219.2255500000001</v>
      </c>
      <c r="J55" s="29">
        <f t="shared" si="4"/>
        <v>355.07608800000003</v>
      </c>
      <c r="K55" s="29">
        <f t="shared" si="5"/>
        <v>2574.3016379999999</v>
      </c>
      <c r="M55" s="60" t="s">
        <v>282</v>
      </c>
      <c r="N55" s="61" t="s">
        <v>329</v>
      </c>
    </row>
    <row r="56" spans="1:14" ht="15">
      <c r="A56" s="2" t="s">
        <v>120</v>
      </c>
      <c r="B56" s="1" t="s">
        <v>121</v>
      </c>
      <c r="C56" s="14">
        <v>4294.91</v>
      </c>
      <c r="E56" s="29">
        <f t="shared" si="0"/>
        <v>4294.91</v>
      </c>
      <c r="F56" s="29">
        <f t="shared" si="1"/>
        <v>85.898200000000003</v>
      </c>
      <c r="G56" s="29">
        <f t="shared" si="2"/>
        <v>322.11824999999999</v>
      </c>
      <c r="H56" s="29">
        <f>+INGENIERIA!N56</f>
        <v>0</v>
      </c>
      <c r="I56" s="29">
        <f t="shared" si="3"/>
        <v>4702.926449999999</v>
      </c>
      <c r="J56" s="29">
        <f t="shared" si="4"/>
        <v>752.46823199999983</v>
      </c>
      <c r="K56" s="29">
        <f t="shared" si="5"/>
        <v>5455.3946819999992</v>
      </c>
      <c r="M56" s="60" t="s">
        <v>282</v>
      </c>
      <c r="N56" s="61" t="s">
        <v>330</v>
      </c>
    </row>
    <row r="57" spans="1:14" ht="15">
      <c r="A57" s="2" t="s">
        <v>122</v>
      </c>
      <c r="B57" s="1" t="s">
        <v>123</v>
      </c>
      <c r="C57" s="14">
        <v>1869</v>
      </c>
      <c r="E57" s="29">
        <f t="shared" si="0"/>
        <v>1869</v>
      </c>
      <c r="F57" s="29">
        <f t="shared" si="1"/>
        <v>37.380000000000003</v>
      </c>
      <c r="G57" s="29">
        <f t="shared" si="2"/>
        <v>140.17499999999998</v>
      </c>
      <c r="H57" s="29">
        <f>+INGENIERIA!N57</f>
        <v>0</v>
      </c>
      <c r="I57" s="29">
        <f t="shared" si="3"/>
        <v>2046.5550000000001</v>
      </c>
      <c r="J57" s="29">
        <f t="shared" si="4"/>
        <v>327.44880000000001</v>
      </c>
      <c r="K57" s="29">
        <f t="shared" si="5"/>
        <v>2374.0038</v>
      </c>
      <c r="M57" s="60" t="s">
        <v>280</v>
      </c>
      <c r="N57" s="61" t="s">
        <v>331</v>
      </c>
    </row>
    <row r="58" spans="1:14" ht="15">
      <c r="A58" s="2" t="s">
        <v>124</v>
      </c>
      <c r="B58" s="1" t="s">
        <v>125</v>
      </c>
      <c r="C58" s="14">
        <v>1300.02</v>
      </c>
      <c r="E58" s="29">
        <f t="shared" si="0"/>
        <v>1300.02</v>
      </c>
      <c r="F58" s="29">
        <f t="shared" si="1"/>
        <v>26.000399999999999</v>
      </c>
      <c r="G58" s="29">
        <f t="shared" si="2"/>
        <v>97.501499999999993</v>
      </c>
      <c r="H58" s="29">
        <f>+INGENIERIA!N58</f>
        <v>0</v>
      </c>
      <c r="I58" s="29">
        <f t="shared" si="3"/>
        <v>1423.5219</v>
      </c>
      <c r="J58" s="29">
        <f t="shared" si="4"/>
        <v>227.76350400000001</v>
      </c>
      <c r="K58" s="29">
        <f t="shared" si="5"/>
        <v>1651.285404</v>
      </c>
      <c r="M58" s="62" t="s">
        <v>291</v>
      </c>
      <c r="N58" s="62" t="s">
        <v>332</v>
      </c>
    </row>
    <row r="59" spans="1:14" ht="15">
      <c r="A59" s="2" t="s">
        <v>126</v>
      </c>
      <c r="B59" s="1" t="s">
        <v>127</v>
      </c>
      <c r="C59" s="14">
        <v>2053.5500000000002</v>
      </c>
      <c r="E59" s="29">
        <f t="shared" si="0"/>
        <v>2053.5500000000002</v>
      </c>
      <c r="F59" s="29">
        <f t="shared" si="1"/>
        <v>41.071000000000005</v>
      </c>
      <c r="G59" s="29">
        <f t="shared" si="2"/>
        <v>154.01625000000001</v>
      </c>
      <c r="H59" s="29">
        <f>+INGENIERIA!N59</f>
        <v>0</v>
      </c>
      <c r="I59" s="29">
        <f t="shared" si="3"/>
        <v>2248.6372500000002</v>
      </c>
      <c r="J59" s="29">
        <f t="shared" si="4"/>
        <v>359.78196000000003</v>
      </c>
      <c r="K59" s="29">
        <f t="shared" si="5"/>
        <v>2608.41921</v>
      </c>
      <c r="M59" s="60" t="s">
        <v>280</v>
      </c>
      <c r="N59" s="61" t="s">
        <v>333</v>
      </c>
    </row>
    <row r="60" spans="1:14" ht="15">
      <c r="A60" s="2" t="s">
        <v>128</v>
      </c>
      <c r="B60" s="1" t="s">
        <v>129</v>
      </c>
      <c r="C60" s="14">
        <v>3300.2</v>
      </c>
      <c r="E60" s="29">
        <f t="shared" si="0"/>
        <v>3300.2</v>
      </c>
      <c r="F60" s="29">
        <f t="shared" si="1"/>
        <v>66.003999999999991</v>
      </c>
      <c r="G60" s="29">
        <f t="shared" si="2"/>
        <v>247.51499999999999</v>
      </c>
      <c r="H60" s="29">
        <f>+INGENIERIA!N60</f>
        <v>0</v>
      </c>
      <c r="I60" s="29">
        <f t="shared" si="3"/>
        <v>3613.7189999999996</v>
      </c>
      <c r="J60" s="29">
        <f t="shared" si="4"/>
        <v>578.19503999999995</v>
      </c>
      <c r="K60" s="29">
        <f t="shared" si="5"/>
        <v>4191.9140399999997</v>
      </c>
      <c r="M60" s="60" t="s">
        <v>280</v>
      </c>
      <c r="N60" s="61" t="s">
        <v>334</v>
      </c>
    </row>
    <row r="61" spans="1:14" ht="15">
      <c r="A61" s="2" t="s">
        <v>130</v>
      </c>
      <c r="B61" s="1" t="s">
        <v>131</v>
      </c>
      <c r="C61" s="14">
        <v>855.57</v>
      </c>
      <c r="E61" s="29">
        <f t="shared" si="0"/>
        <v>855.57</v>
      </c>
      <c r="F61" s="29">
        <f t="shared" si="1"/>
        <v>17.1114</v>
      </c>
      <c r="G61" s="29">
        <f t="shared" si="2"/>
        <v>64.167749999999998</v>
      </c>
      <c r="H61" s="29">
        <f>+INGENIERIA!N61</f>
        <v>0</v>
      </c>
      <c r="I61" s="29">
        <f t="shared" si="3"/>
        <v>936.84915000000001</v>
      </c>
      <c r="J61" s="29">
        <f t="shared" si="4"/>
        <v>149.89586400000002</v>
      </c>
      <c r="K61" s="29">
        <f t="shared" si="5"/>
        <v>1086.7450140000001</v>
      </c>
      <c r="M61" s="60" t="s">
        <v>282</v>
      </c>
      <c r="N61" s="61" t="s">
        <v>335</v>
      </c>
    </row>
    <row r="62" spans="1:14" ht="15">
      <c r="A62" s="2" t="s">
        <v>132</v>
      </c>
      <c r="B62" s="1" t="s">
        <v>133</v>
      </c>
      <c r="C62" s="14">
        <v>1250.02</v>
      </c>
      <c r="E62" s="29">
        <f t="shared" si="0"/>
        <v>1250.02</v>
      </c>
      <c r="F62" s="29">
        <f t="shared" si="1"/>
        <v>25.000399999999999</v>
      </c>
      <c r="G62" s="29">
        <f t="shared" si="2"/>
        <v>93.751499999999993</v>
      </c>
      <c r="H62" s="29">
        <f>+INGENIERIA!N62</f>
        <v>0</v>
      </c>
      <c r="I62" s="29">
        <f t="shared" si="3"/>
        <v>1368.7719</v>
      </c>
      <c r="J62" s="29">
        <f t="shared" si="4"/>
        <v>219.00350399999999</v>
      </c>
      <c r="K62" s="29">
        <f t="shared" si="5"/>
        <v>1587.775404</v>
      </c>
      <c r="M62" s="60" t="s">
        <v>310</v>
      </c>
      <c r="N62" s="61" t="s">
        <v>336</v>
      </c>
    </row>
    <row r="63" spans="1:14" ht="15">
      <c r="A63" s="2" t="s">
        <v>134</v>
      </c>
      <c r="B63" s="1" t="s">
        <v>135</v>
      </c>
      <c r="C63" s="14">
        <v>1869</v>
      </c>
      <c r="E63" s="29">
        <f t="shared" si="0"/>
        <v>1869</v>
      </c>
      <c r="F63" s="29">
        <f t="shared" si="1"/>
        <v>37.380000000000003</v>
      </c>
      <c r="G63" s="29">
        <f t="shared" si="2"/>
        <v>140.17499999999998</v>
      </c>
      <c r="H63" s="29">
        <f>+INGENIERIA!N63</f>
        <v>0</v>
      </c>
      <c r="I63" s="29">
        <f t="shared" si="3"/>
        <v>2046.5550000000001</v>
      </c>
      <c r="J63" s="29">
        <f t="shared" si="4"/>
        <v>327.44880000000001</v>
      </c>
      <c r="K63" s="29">
        <f t="shared" si="5"/>
        <v>2374.0038</v>
      </c>
      <c r="M63" s="60" t="s">
        <v>306</v>
      </c>
      <c r="N63" s="61" t="s">
        <v>337</v>
      </c>
    </row>
    <row r="64" spans="1:14" ht="15">
      <c r="A64" s="2" t="s">
        <v>136</v>
      </c>
      <c r="B64" s="1" t="s">
        <v>137</v>
      </c>
      <c r="C64" s="14">
        <v>15639.13</v>
      </c>
      <c r="E64" s="29">
        <f t="shared" si="0"/>
        <v>15639.13</v>
      </c>
      <c r="F64" s="29">
        <f t="shared" si="1"/>
        <v>312.7826</v>
      </c>
      <c r="G64" s="29">
        <f t="shared" si="2"/>
        <v>1172.9347499999999</v>
      </c>
      <c r="H64" s="29">
        <f>+INGENIERIA!N64</f>
        <v>0</v>
      </c>
      <c r="I64" s="29">
        <f t="shared" si="3"/>
        <v>17124.84735</v>
      </c>
      <c r="J64" s="29">
        <f t="shared" si="4"/>
        <v>2739.9755760000003</v>
      </c>
      <c r="K64" s="29">
        <f t="shared" si="5"/>
        <v>19864.822926000001</v>
      </c>
      <c r="M64" s="60" t="s">
        <v>282</v>
      </c>
      <c r="N64" s="61" t="s">
        <v>338</v>
      </c>
    </row>
    <row r="65" spans="1:14" ht="15">
      <c r="A65" s="2" t="s">
        <v>138</v>
      </c>
      <c r="B65" s="1" t="s">
        <v>139</v>
      </c>
      <c r="C65" s="14">
        <v>1728.38</v>
      </c>
      <c r="E65" s="29">
        <f t="shared" si="0"/>
        <v>1728.38</v>
      </c>
      <c r="F65" s="29">
        <f t="shared" si="1"/>
        <v>34.567600000000006</v>
      </c>
      <c r="G65" s="29">
        <f t="shared" si="2"/>
        <v>129.6285</v>
      </c>
      <c r="H65" s="29">
        <f>+INGENIERIA!N65</f>
        <v>0</v>
      </c>
      <c r="I65" s="29">
        <f t="shared" si="3"/>
        <v>1892.5761000000002</v>
      </c>
      <c r="J65" s="29">
        <f t="shared" si="4"/>
        <v>302.81217600000002</v>
      </c>
      <c r="K65" s="29">
        <f t="shared" si="5"/>
        <v>2195.3882760000001</v>
      </c>
      <c r="M65" s="60" t="s">
        <v>310</v>
      </c>
      <c r="N65" s="61" t="s">
        <v>339</v>
      </c>
    </row>
    <row r="66" spans="1:14" ht="15">
      <c r="A66" s="2" t="s">
        <v>140</v>
      </c>
      <c r="B66" s="1" t="s">
        <v>141</v>
      </c>
      <c r="C66" s="14">
        <v>2763.31</v>
      </c>
      <c r="E66" s="29">
        <f t="shared" si="0"/>
        <v>2763.31</v>
      </c>
      <c r="F66" s="29">
        <f t="shared" si="1"/>
        <v>55.266199999999998</v>
      </c>
      <c r="G66" s="29">
        <f t="shared" si="2"/>
        <v>207.24824999999998</v>
      </c>
      <c r="H66" s="29">
        <f>+INGENIERIA!N66</f>
        <v>0</v>
      </c>
      <c r="I66" s="29">
        <f t="shared" si="3"/>
        <v>3025.8244500000001</v>
      </c>
      <c r="J66" s="29">
        <f t="shared" si="4"/>
        <v>484.131912</v>
      </c>
      <c r="K66" s="29">
        <f t="shared" si="5"/>
        <v>3509.9563619999999</v>
      </c>
      <c r="M66" s="60" t="s">
        <v>310</v>
      </c>
      <c r="N66" s="61" t="s">
        <v>340</v>
      </c>
    </row>
    <row r="67" spans="1:14" ht="15">
      <c r="A67" s="2" t="s">
        <v>142</v>
      </c>
      <c r="B67" s="1" t="s">
        <v>143</v>
      </c>
      <c r="C67" s="14">
        <v>3430.84</v>
      </c>
      <c r="E67" s="29">
        <f t="shared" si="0"/>
        <v>3430.84</v>
      </c>
      <c r="F67" s="29">
        <f t="shared" si="1"/>
        <v>68.616799999999998</v>
      </c>
      <c r="G67" s="29">
        <f t="shared" si="2"/>
        <v>257.31299999999999</v>
      </c>
      <c r="H67" s="29">
        <f>+INGENIERIA!N67</f>
        <v>0</v>
      </c>
      <c r="I67" s="29">
        <f t="shared" si="3"/>
        <v>3756.7698</v>
      </c>
      <c r="J67" s="29">
        <f t="shared" si="4"/>
        <v>601.083168</v>
      </c>
      <c r="K67" s="29">
        <f t="shared" si="5"/>
        <v>4357.8529680000001</v>
      </c>
      <c r="M67" s="60" t="s">
        <v>282</v>
      </c>
      <c r="N67" s="61" t="s">
        <v>341</v>
      </c>
    </row>
    <row r="68" spans="1:14" ht="15">
      <c r="A68" s="2" t="s">
        <v>144</v>
      </c>
      <c r="B68" s="1" t="s">
        <v>145</v>
      </c>
      <c r="C68" s="14">
        <v>2088.25</v>
      </c>
      <c r="E68" s="29">
        <f t="shared" si="0"/>
        <v>2088.25</v>
      </c>
      <c r="F68" s="29">
        <f t="shared" si="1"/>
        <v>41.765000000000001</v>
      </c>
      <c r="G68" s="29">
        <f t="shared" si="2"/>
        <v>156.61875000000001</v>
      </c>
      <c r="H68" s="29">
        <f>+INGENIERIA!N68</f>
        <v>0</v>
      </c>
      <c r="I68" s="29">
        <f t="shared" si="3"/>
        <v>2286.63375</v>
      </c>
      <c r="J68" s="29">
        <f t="shared" si="4"/>
        <v>365.8614</v>
      </c>
      <c r="K68" s="29">
        <f t="shared" si="5"/>
        <v>2652.4951499999997</v>
      </c>
      <c r="M68" s="60" t="s">
        <v>282</v>
      </c>
      <c r="N68" s="61" t="s">
        <v>342</v>
      </c>
    </row>
    <row r="69" spans="1:14" ht="15">
      <c r="A69" s="2" t="s">
        <v>146</v>
      </c>
      <c r="B69" s="1" t="s">
        <v>147</v>
      </c>
      <c r="C69" s="14">
        <v>10195.35</v>
      </c>
      <c r="E69" s="29">
        <f t="shared" si="0"/>
        <v>10195.35</v>
      </c>
      <c r="F69" s="29">
        <f t="shared" si="1"/>
        <v>203.90700000000001</v>
      </c>
      <c r="G69" s="29">
        <f t="shared" si="2"/>
        <v>764.65125</v>
      </c>
      <c r="H69" s="29">
        <f>+INGENIERIA!N69</f>
        <v>0</v>
      </c>
      <c r="I69" s="29">
        <f t="shared" si="3"/>
        <v>11163.90825</v>
      </c>
      <c r="J69" s="29">
        <f t="shared" si="4"/>
        <v>1786.22532</v>
      </c>
      <c r="K69" s="29">
        <f t="shared" si="5"/>
        <v>12950.13357</v>
      </c>
      <c r="M69" s="60" t="s">
        <v>282</v>
      </c>
      <c r="N69" s="61" t="s">
        <v>343</v>
      </c>
    </row>
    <row r="70" spans="1:14" ht="15">
      <c r="A70" s="2" t="s">
        <v>148</v>
      </c>
      <c r="B70" s="1" t="s">
        <v>149</v>
      </c>
      <c r="C70" s="14">
        <v>2403.31</v>
      </c>
      <c r="E70" s="29">
        <f t="shared" si="0"/>
        <v>2403.31</v>
      </c>
      <c r="F70" s="29">
        <f t="shared" si="1"/>
        <v>48.066200000000002</v>
      </c>
      <c r="G70" s="29">
        <f t="shared" si="2"/>
        <v>180.24824999999998</v>
      </c>
      <c r="H70" s="29">
        <f>+INGENIERIA!N70</f>
        <v>0</v>
      </c>
      <c r="I70" s="29">
        <f t="shared" si="3"/>
        <v>2631.6244500000003</v>
      </c>
      <c r="J70" s="29">
        <f t="shared" si="4"/>
        <v>421.05991200000005</v>
      </c>
      <c r="K70" s="29">
        <f t="shared" si="5"/>
        <v>3052.6843620000004</v>
      </c>
      <c r="M70" s="60" t="s">
        <v>310</v>
      </c>
      <c r="N70" s="61" t="s">
        <v>344</v>
      </c>
    </row>
    <row r="71" spans="1:14" ht="15">
      <c r="A71" s="2" t="s">
        <v>150</v>
      </c>
      <c r="B71" s="1" t="s">
        <v>151</v>
      </c>
      <c r="C71" s="14">
        <v>6126.18</v>
      </c>
      <c r="E71" s="29">
        <f t="shared" si="0"/>
        <v>6126.18</v>
      </c>
      <c r="F71" s="29">
        <f t="shared" si="1"/>
        <v>122.5236</v>
      </c>
      <c r="G71" s="29">
        <f t="shared" si="2"/>
        <v>459.46350000000001</v>
      </c>
      <c r="H71" s="29">
        <f>+INGENIERIA!N71</f>
        <v>0</v>
      </c>
      <c r="I71" s="29">
        <f t="shared" si="3"/>
        <v>6708.1671000000006</v>
      </c>
      <c r="J71" s="29">
        <f t="shared" si="4"/>
        <v>1073.306736</v>
      </c>
      <c r="K71" s="29">
        <f t="shared" si="5"/>
        <v>7781.473836000001</v>
      </c>
      <c r="M71" s="60" t="s">
        <v>280</v>
      </c>
      <c r="N71" s="61" t="s">
        <v>345</v>
      </c>
    </row>
    <row r="72" spans="1:14" ht="15">
      <c r="A72" s="2" t="s">
        <v>152</v>
      </c>
      <c r="B72" s="1" t="s">
        <v>153</v>
      </c>
      <c r="C72" s="14">
        <v>2026.69</v>
      </c>
      <c r="E72" s="29">
        <f t="shared" si="0"/>
        <v>2026.69</v>
      </c>
      <c r="F72" s="29">
        <f t="shared" si="1"/>
        <v>40.533799999999999</v>
      </c>
      <c r="G72" s="29">
        <f t="shared" si="2"/>
        <v>152.00174999999999</v>
      </c>
      <c r="H72" s="29">
        <f>+INGENIERIA!N72</f>
        <v>0</v>
      </c>
      <c r="I72" s="29">
        <f t="shared" si="3"/>
        <v>2219.2255500000001</v>
      </c>
      <c r="J72" s="29">
        <f t="shared" si="4"/>
        <v>355.07608800000003</v>
      </c>
      <c r="K72" s="29">
        <f t="shared" si="5"/>
        <v>2574.3016379999999</v>
      </c>
      <c r="M72" s="60" t="s">
        <v>282</v>
      </c>
      <c r="N72" s="61" t="s">
        <v>346</v>
      </c>
    </row>
    <row r="73" spans="1:14" s="7" customFormat="1">
      <c r="A73" s="17" t="s">
        <v>154</v>
      </c>
      <c r="C73" s="7" t="s">
        <v>155</v>
      </c>
      <c r="E73" s="27" t="s">
        <v>155</v>
      </c>
      <c r="F73" s="27" t="s">
        <v>155</v>
      </c>
      <c r="G73" s="27" t="s">
        <v>155</v>
      </c>
      <c r="H73" s="27" t="s">
        <v>155</v>
      </c>
      <c r="I73" s="27" t="s">
        <v>155</v>
      </c>
      <c r="J73" s="27" t="s">
        <v>155</v>
      </c>
      <c r="K73" s="27" t="s">
        <v>155</v>
      </c>
    </row>
    <row r="74" spans="1:14">
      <c r="C74" s="19">
        <v>464581.39</v>
      </c>
      <c r="E74" s="30">
        <f>SUM(E12:E72)</f>
        <v>464581.39000000013</v>
      </c>
      <c r="F74" s="30">
        <f t="shared" ref="F74:K74" si="6">SUM(F12:F72)</f>
        <v>9291.6277999999984</v>
      </c>
      <c r="G74" s="30">
        <f t="shared" si="6"/>
        <v>34843.604249999989</v>
      </c>
      <c r="H74" s="30">
        <f t="shared" si="6"/>
        <v>0</v>
      </c>
      <c r="I74" s="30">
        <f t="shared" si="6"/>
        <v>508716.62205000001</v>
      </c>
      <c r="J74" s="30">
        <f t="shared" si="6"/>
        <v>81394.659527999975</v>
      </c>
      <c r="K74" s="30">
        <f t="shared" si="6"/>
        <v>590111.2815779997</v>
      </c>
    </row>
    <row r="76" spans="1:14">
      <c r="A76" s="12" t="s">
        <v>156</v>
      </c>
    </row>
    <row r="77" spans="1:14">
      <c r="A77" s="2" t="s">
        <v>157</v>
      </c>
      <c r="B77" s="1" t="s">
        <v>158</v>
      </c>
      <c r="C77" s="14">
        <v>2955.58</v>
      </c>
      <c r="E77" s="29">
        <f>+C77</f>
        <v>2955.58</v>
      </c>
      <c r="F77" s="29">
        <f>+E77*2%</f>
        <v>59.111600000000003</v>
      </c>
      <c r="G77" s="29">
        <f>+E77*7.5%</f>
        <v>221.66849999999999</v>
      </c>
      <c r="H77" s="29">
        <f>+INGENIERIA!N77</f>
        <v>144.82</v>
      </c>
      <c r="I77" s="29">
        <f>SUM(E77:H77)</f>
        <v>3381.1801</v>
      </c>
      <c r="J77" s="29">
        <f>+I77*16%</f>
        <v>540.98881600000004</v>
      </c>
      <c r="K77" s="29">
        <f>+I77+J77</f>
        <v>3922.1689160000001</v>
      </c>
    </row>
    <row r="78" spans="1:14">
      <c r="A78" s="2" t="s">
        <v>159</v>
      </c>
      <c r="B78" s="1" t="s">
        <v>160</v>
      </c>
      <c r="C78" s="14">
        <v>4624.8</v>
      </c>
      <c r="E78" s="29">
        <f t="shared" ref="E78:E118" si="7">+C78</f>
        <v>4624.8</v>
      </c>
      <c r="F78" s="29">
        <f t="shared" ref="F78:F118" si="8">+E78*2%</f>
        <v>92.496000000000009</v>
      </c>
      <c r="G78" s="29">
        <f t="shared" ref="G78:G118" si="9">+E78*7.5%</f>
        <v>346.86</v>
      </c>
      <c r="H78" s="29">
        <f>+INGENIERIA!N78</f>
        <v>226.62</v>
      </c>
      <c r="I78" s="29">
        <f t="shared" ref="I78:I118" si="10">SUM(E78:H78)</f>
        <v>5290.7759999999998</v>
      </c>
      <c r="J78" s="29">
        <f t="shared" ref="J78:J118" si="11">+I78*16%</f>
        <v>846.52415999999994</v>
      </c>
      <c r="K78" s="29">
        <f t="shared" ref="K78:K118" si="12">+I78+J78</f>
        <v>6137.3001599999998</v>
      </c>
    </row>
    <row r="79" spans="1:14">
      <c r="A79" s="2" t="s">
        <v>161</v>
      </c>
      <c r="B79" s="1" t="s">
        <v>162</v>
      </c>
      <c r="C79" s="14">
        <v>5497.2</v>
      </c>
      <c r="E79" s="29">
        <f t="shared" si="7"/>
        <v>5497.2</v>
      </c>
      <c r="F79" s="29">
        <f t="shared" si="8"/>
        <v>109.944</v>
      </c>
      <c r="G79" s="29">
        <f t="shared" si="9"/>
        <v>412.28999999999996</v>
      </c>
      <c r="H79" s="29">
        <f>+INGENIERIA!N79</f>
        <v>269.36</v>
      </c>
      <c r="I79" s="29">
        <f t="shared" si="10"/>
        <v>6288.7939999999999</v>
      </c>
      <c r="J79" s="29">
        <f t="shared" si="11"/>
        <v>1006.20704</v>
      </c>
      <c r="K79" s="29">
        <f t="shared" si="12"/>
        <v>7295.0010400000001</v>
      </c>
    </row>
    <row r="80" spans="1:14">
      <c r="A80" s="2" t="s">
        <v>163</v>
      </c>
      <c r="B80" s="1" t="s">
        <v>164</v>
      </c>
      <c r="C80" s="14">
        <v>1157.2</v>
      </c>
      <c r="E80" s="29">
        <f t="shared" si="7"/>
        <v>1157.2</v>
      </c>
      <c r="F80" s="29">
        <f t="shared" si="8"/>
        <v>23.144000000000002</v>
      </c>
      <c r="G80" s="29">
        <f t="shared" si="9"/>
        <v>86.79</v>
      </c>
      <c r="H80" s="29">
        <f>+INGENIERIA!N80</f>
        <v>56.7</v>
      </c>
      <c r="I80" s="29">
        <f t="shared" si="10"/>
        <v>1323.8340000000001</v>
      </c>
      <c r="J80" s="29">
        <f t="shared" si="11"/>
        <v>211.81344000000001</v>
      </c>
      <c r="K80" s="29">
        <f t="shared" si="12"/>
        <v>1535.6474400000002</v>
      </c>
    </row>
    <row r="81" spans="1:11">
      <c r="A81" s="2" t="s">
        <v>165</v>
      </c>
      <c r="B81" s="1" t="s">
        <v>166</v>
      </c>
      <c r="C81" s="14">
        <v>1199.94</v>
      </c>
      <c r="E81" s="29">
        <f t="shared" si="7"/>
        <v>1199.94</v>
      </c>
      <c r="F81" s="29">
        <f t="shared" si="8"/>
        <v>23.998800000000003</v>
      </c>
      <c r="G81" s="29">
        <f t="shared" si="9"/>
        <v>89.995500000000007</v>
      </c>
      <c r="H81" s="29">
        <f>+INGENIERIA!N81</f>
        <v>0</v>
      </c>
      <c r="I81" s="29">
        <f t="shared" si="10"/>
        <v>1313.9343000000001</v>
      </c>
      <c r="J81" s="29">
        <f t="shared" si="11"/>
        <v>210.22948800000003</v>
      </c>
      <c r="K81" s="29">
        <f t="shared" si="12"/>
        <v>1524.1637880000001</v>
      </c>
    </row>
    <row r="82" spans="1:11">
      <c r="A82" s="2" t="s">
        <v>167</v>
      </c>
      <c r="B82" s="1" t="s">
        <v>168</v>
      </c>
      <c r="C82" s="14">
        <v>4567.66</v>
      </c>
      <c r="E82" s="29">
        <f t="shared" si="7"/>
        <v>4567.66</v>
      </c>
      <c r="F82" s="29">
        <f t="shared" si="8"/>
        <v>91.353200000000001</v>
      </c>
      <c r="G82" s="29">
        <f t="shared" si="9"/>
        <v>342.5745</v>
      </c>
      <c r="H82" s="29">
        <f>+INGENIERIA!N82</f>
        <v>223.82</v>
      </c>
      <c r="I82" s="29">
        <f t="shared" si="10"/>
        <v>5225.4076999999988</v>
      </c>
      <c r="J82" s="29">
        <f t="shared" si="11"/>
        <v>836.06523199999981</v>
      </c>
      <c r="K82" s="29">
        <f t="shared" si="12"/>
        <v>6061.4729319999988</v>
      </c>
    </row>
    <row r="83" spans="1:11">
      <c r="A83" s="2" t="s">
        <v>169</v>
      </c>
      <c r="B83" s="1" t="s">
        <v>170</v>
      </c>
      <c r="C83" s="14">
        <v>2909.33</v>
      </c>
      <c r="E83" s="29">
        <f t="shared" si="7"/>
        <v>2909.33</v>
      </c>
      <c r="F83" s="29">
        <f t="shared" si="8"/>
        <v>58.186599999999999</v>
      </c>
      <c r="G83" s="29">
        <f t="shared" si="9"/>
        <v>218.19974999999999</v>
      </c>
      <c r="H83" s="29">
        <f>+INGENIERIA!N83</f>
        <v>0</v>
      </c>
      <c r="I83" s="29">
        <f t="shared" si="10"/>
        <v>3185.7163499999997</v>
      </c>
      <c r="J83" s="29">
        <f t="shared" si="11"/>
        <v>509.71461599999998</v>
      </c>
      <c r="K83" s="29">
        <f t="shared" si="12"/>
        <v>3695.4309659999999</v>
      </c>
    </row>
    <row r="84" spans="1:11">
      <c r="A84" s="2" t="s">
        <v>171</v>
      </c>
      <c r="B84" s="1" t="s">
        <v>172</v>
      </c>
      <c r="C84" s="14">
        <v>710.7</v>
      </c>
      <c r="E84" s="29">
        <f t="shared" si="7"/>
        <v>710.7</v>
      </c>
      <c r="F84" s="29">
        <f t="shared" si="8"/>
        <v>14.214</v>
      </c>
      <c r="G84" s="29">
        <f t="shared" si="9"/>
        <v>53.302500000000002</v>
      </c>
      <c r="H84" s="29">
        <f>+INGENIERIA!N84</f>
        <v>34.82</v>
      </c>
      <c r="I84" s="29">
        <f t="shared" si="10"/>
        <v>813.03650000000016</v>
      </c>
      <c r="J84" s="29">
        <f t="shared" si="11"/>
        <v>130.08584000000002</v>
      </c>
      <c r="K84" s="29">
        <f t="shared" si="12"/>
        <v>943.12234000000012</v>
      </c>
    </row>
    <row r="85" spans="1:11">
      <c r="A85" s="2" t="s">
        <v>173</v>
      </c>
      <c r="B85" s="1" t="s">
        <v>174</v>
      </c>
      <c r="C85" s="14">
        <v>3186.71</v>
      </c>
      <c r="E85" s="29">
        <f t="shared" si="7"/>
        <v>3186.71</v>
      </c>
      <c r="F85" s="29">
        <f t="shared" si="8"/>
        <v>63.734200000000001</v>
      </c>
      <c r="G85" s="29">
        <f t="shared" si="9"/>
        <v>239.00324999999998</v>
      </c>
      <c r="H85" s="29">
        <f>+INGENIERIA!N85</f>
        <v>156.15</v>
      </c>
      <c r="I85" s="29">
        <f t="shared" si="10"/>
        <v>3645.5974499999998</v>
      </c>
      <c r="J85" s="29">
        <f t="shared" si="11"/>
        <v>583.29559199999994</v>
      </c>
      <c r="K85" s="29">
        <f t="shared" si="12"/>
        <v>4228.8930419999997</v>
      </c>
    </row>
    <row r="86" spans="1:11">
      <c r="A86" s="2" t="s">
        <v>175</v>
      </c>
      <c r="B86" s="1" t="s">
        <v>176</v>
      </c>
      <c r="C86" s="14">
        <v>5275.9</v>
      </c>
      <c r="E86" s="29">
        <f t="shared" si="7"/>
        <v>5275.9</v>
      </c>
      <c r="F86" s="29">
        <f t="shared" si="8"/>
        <v>105.518</v>
      </c>
      <c r="G86" s="29">
        <f t="shared" si="9"/>
        <v>395.69249999999994</v>
      </c>
      <c r="H86" s="29">
        <f>+INGENIERIA!N86</f>
        <v>258.52</v>
      </c>
      <c r="I86" s="29">
        <f t="shared" si="10"/>
        <v>6035.6304999999993</v>
      </c>
      <c r="J86" s="29">
        <f t="shared" si="11"/>
        <v>965.70087999999987</v>
      </c>
      <c r="K86" s="29">
        <f t="shared" si="12"/>
        <v>7001.3313799999996</v>
      </c>
    </row>
    <row r="87" spans="1:11">
      <c r="A87" s="2" t="s">
        <v>177</v>
      </c>
      <c r="B87" s="1" t="s">
        <v>178</v>
      </c>
      <c r="C87" s="14">
        <v>2880.62</v>
      </c>
      <c r="E87" s="29">
        <f t="shared" si="7"/>
        <v>2880.62</v>
      </c>
      <c r="F87" s="29">
        <f t="shared" si="8"/>
        <v>57.612400000000001</v>
      </c>
      <c r="G87" s="29">
        <f t="shared" si="9"/>
        <v>216.04649999999998</v>
      </c>
      <c r="H87" s="29">
        <f>+INGENIERIA!N87</f>
        <v>141.15</v>
      </c>
      <c r="I87" s="29">
        <f t="shared" si="10"/>
        <v>3295.4288999999999</v>
      </c>
      <c r="J87" s="29">
        <f t="shared" si="11"/>
        <v>527.26862400000005</v>
      </c>
      <c r="K87" s="29">
        <f t="shared" si="12"/>
        <v>3822.6975240000002</v>
      </c>
    </row>
    <row r="88" spans="1:11">
      <c r="A88" s="2" t="s">
        <v>179</v>
      </c>
      <c r="B88" s="1" t="s">
        <v>180</v>
      </c>
      <c r="C88" s="14">
        <v>902.84</v>
      </c>
      <c r="E88" s="29">
        <f t="shared" si="7"/>
        <v>902.84</v>
      </c>
      <c r="F88" s="29">
        <f t="shared" si="8"/>
        <v>18.056800000000003</v>
      </c>
      <c r="G88" s="29">
        <f t="shared" si="9"/>
        <v>67.712999999999994</v>
      </c>
      <c r="H88" s="29">
        <f>+INGENIERIA!N88</f>
        <v>44.24</v>
      </c>
      <c r="I88" s="29">
        <f t="shared" si="10"/>
        <v>1032.8498</v>
      </c>
      <c r="J88" s="29">
        <f t="shared" si="11"/>
        <v>165.255968</v>
      </c>
      <c r="K88" s="29">
        <f t="shared" si="12"/>
        <v>1198.1057679999999</v>
      </c>
    </row>
    <row r="89" spans="1:11">
      <c r="A89" s="2" t="s">
        <v>181</v>
      </c>
      <c r="B89" s="1" t="s">
        <v>182</v>
      </c>
      <c r="C89" s="14">
        <v>1042.3</v>
      </c>
      <c r="E89" s="29">
        <f t="shared" si="7"/>
        <v>1042.3</v>
      </c>
      <c r="F89" s="29">
        <f t="shared" si="8"/>
        <v>20.846</v>
      </c>
      <c r="G89" s="29">
        <f t="shared" si="9"/>
        <v>78.172499999999999</v>
      </c>
      <c r="H89" s="29">
        <f>+INGENIERIA!N89</f>
        <v>51.07</v>
      </c>
      <c r="I89" s="29">
        <f t="shared" si="10"/>
        <v>1192.3884999999998</v>
      </c>
      <c r="J89" s="29">
        <f t="shared" si="11"/>
        <v>190.78215999999998</v>
      </c>
      <c r="K89" s="29">
        <f t="shared" si="12"/>
        <v>1383.1706599999998</v>
      </c>
    </row>
    <row r="90" spans="1:11">
      <c r="A90" s="2" t="s">
        <v>183</v>
      </c>
      <c r="B90" s="1" t="s">
        <v>184</v>
      </c>
      <c r="C90" s="14">
        <v>3764.38</v>
      </c>
      <c r="E90" s="29">
        <f t="shared" si="7"/>
        <v>3764.38</v>
      </c>
      <c r="F90" s="29">
        <f t="shared" si="8"/>
        <v>75.287599999999998</v>
      </c>
      <c r="G90" s="29">
        <f t="shared" si="9"/>
        <v>282.32850000000002</v>
      </c>
      <c r="H90" s="29">
        <f>+INGENIERIA!N90</f>
        <v>0</v>
      </c>
      <c r="I90" s="29">
        <f t="shared" si="10"/>
        <v>4121.9961000000003</v>
      </c>
      <c r="J90" s="29">
        <f t="shared" si="11"/>
        <v>659.51937600000008</v>
      </c>
      <c r="K90" s="29">
        <f t="shared" si="12"/>
        <v>4781.5154760000005</v>
      </c>
    </row>
    <row r="91" spans="1:11">
      <c r="A91" s="2" t="s">
        <v>185</v>
      </c>
      <c r="B91" s="1" t="s">
        <v>186</v>
      </c>
      <c r="C91" s="14">
        <v>1313.23</v>
      </c>
      <c r="E91" s="29">
        <f t="shared" si="7"/>
        <v>1313.23</v>
      </c>
      <c r="F91" s="29">
        <f t="shared" si="8"/>
        <v>26.264600000000002</v>
      </c>
      <c r="G91" s="29">
        <f t="shared" si="9"/>
        <v>98.492249999999999</v>
      </c>
      <c r="H91" s="29">
        <f>+INGENIERIA!N91</f>
        <v>0</v>
      </c>
      <c r="I91" s="29">
        <f t="shared" si="10"/>
        <v>1437.98685</v>
      </c>
      <c r="J91" s="29">
        <f t="shared" si="11"/>
        <v>230.07789600000001</v>
      </c>
      <c r="K91" s="29">
        <f t="shared" si="12"/>
        <v>1668.064746</v>
      </c>
    </row>
    <row r="92" spans="1:11">
      <c r="A92" s="2" t="s">
        <v>187</v>
      </c>
      <c r="B92" s="1" t="s">
        <v>188</v>
      </c>
      <c r="C92" s="14">
        <v>1650.89</v>
      </c>
      <c r="E92" s="29">
        <f t="shared" si="7"/>
        <v>1650.89</v>
      </c>
      <c r="F92" s="29">
        <f t="shared" si="8"/>
        <v>33.017800000000001</v>
      </c>
      <c r="G92" s="29">
        <f t="shared" si="9"/>
        <v>123.81675</v>
      </c>
      <c r="H92" s="29">
        <f>+INGENIERIA!N92</f>
        <v>80.89</v>
      </c>
      <c r="I92" s="29">
        <f t="shared" si="10"/>
        <v>1888.6145500000002</v>
      </c>
      <c r="J92" s="29">
        <f t="shared" si="11"/>
        <v>302.17832800000002</v>
      </c>
      <c r="K92" s="29">
        <f t="shared" si="12"/>
        <v>2190.7928780000002</v>
      </c>
    </row>
    <row r="93" spans="1:11">
      <c r="A93" s="2" t="s">
        <v>189</v>
      </c>
      <c r="B93" s="1" t="s">
        <v>190</v>
      </c>
      <c r="C93" s="14">
        <v>3140.45</v>
      </c>
      <c r="E93" s="29">
        <f t="shared" si="7"/>
        <v>3140.45</v>
      </c>
      <c r="F93" s="29">
        <f t="shared" si="8"/>
        <v>62.808999999999997</v>
      </c>
      <c r="G93" s="29">
        <f t="shared" si="9"/>
        <v>235.53374999999997</v>
      </c>
      <c r="H93" s="29">
        <f>+INGENIERIA!N93</f>
        <v>153.88</v>
      </c>
      <c r="I93" s="29">
        <f t="shared" si="10"/>
        <v>3592.6727500000002</v>
      </c>
      <c r="J93" s="29">
        <f t="shared" si="11"/>
        <v>574.82764000000009</v>
      </c>
      <c r="K93" s="29">
        <f t="shared" si="12"/>
        <v>4167.5003900000002</v>
      </c>
    </row>
    <row r="94" spans="1:11">
      <c r="A94" s="2" t="s">
        <v>191</v>
      </c>
      <c r="B94" s="1" t="s">
        <v>192</v>
      </c>
      <c r="C94" s="14">
        <v>4240.26</v>
      </c>
      <c r="E94" s="29">
        <f t="shared" si="7"/>
        <v>4240.26</v>
      </c>
      <c r="F94" s="29">
        <f t="shared" si="8"/>
        <v>84.805199999999999</v>
      </c>
      <c r="G94" s="29">
        <f t="shared" si="9"/>
        <v>318.01949999999999</v>
      </c>
      <c r="H94" s="29">
        <f>+INGENIERIA!N94</f>
        <v>0</v>
      </c>
      <c r="I94" s="29">
        <f t="shared" si="10"/>
        <v>4643.0847000000003</v>
      </c>
      <c r="J94" s="29">
        <f t="shared" si="11"/>
        <v>742.89355200000011</v>
      </c>
      <c r="K94" s="29">
        <f t="shared" si="12"/>
        <v>5385.9782520000008</v>
      </c>
    </row>
    <row r="95" spans="1:11">
      <c r="A95" s="2" t="s">
        <v>193</v>
      </c>
      <c r="B95" s="1" t="s">
        <v>194</v>
      </c>
      <c r="C95" s="14">
        <v>2428.15</v>
      </c>
      <c r="E95" s="29">
        <f t="shared" si="7"/>
        <v>2428.15</v>
      </c>
      <c r="F95" s="29">
        <f t="shared" si="8"/>
        <v>48.563000000000002</v>
      </c>
      <c r="G95" s="29">
        <f t="shared" si="9"/>
        <v>182.11125000000001</v>
      </c>
      <c r="H95" s="29">
        <f>+INGENIERIA!N95</f>
        <v>118.98</v>
      </c>
      <c r="I95" s="29">
        <f t="shared" si="10"/>
        <v>2777.8042500000001</v>
      </c>
      <c r="J95" s="29">
        <f t="shared" si="11"/>
        <v>444.44868000000002</v>
      </c>
      <c r="K95" s="29">
        <f t="shared" si="12"/>
        <v>3222.2529300000001</v>
      </c>
    </row>
    <row r="96" spans="1:11">
      <c r="A96" s="2" t="s">
        <v>195</v>
      </c>
      <c r="B96" s="1" t="s">
        <v>196</v>
      </c>
      <c r="C96" s="14">
        <v>3436.98</v>
      </c>
      <c r="E96" s="29">
        <f t="shared" si="7"/>
        <v>3436.98</v>
      </c>
      <c r="F96" s="29">
        <f t="shared" si="8"/>
        <v>68.739599999999996</v>
      </c>
      <c r="G96" s="29">
        <f t="shared" si="9"/>
        <v>257.77350000000001</v>
      </c>
      <c r="H96" s="29">
        <f>+INGENIERIA!N96</f>
        <v>0</v>
      </c>
      <c r="I96" s="29">
        <f t="shared" si="10"/>
        <v>3763.4930999999997</v>
      </c>
      <c r="J96" s="29">
        <f t="shared" si="11"/>
        <v>602.15889599999991</v>
      </c>
      <c r="K96" s="29">
        <f t="shared" si="12"/>
        <v>4365.6519959999996</v>
      </c>
    </row>
    <row r="97" spans="1:11">
      <c r="A97" s="2" t="s">
        <v>197</v>
      </c>
      <c r="B97" s="1" t="s">
        <v>198</v>
      </c>
      <c r="C97" s="14">
        <v>909.97</v>
      </c>
      <c r="E97" s="29">
        <f t="shared" si="7"/>
        <v>909.97</v>
      </c>
      <c r="F97" s="29">
        <f t="shared" si="8"/>
        <v>18.199400000000001</v>
      </c>
      <c r="G97" s="29">
        <f t="shared" si="9"/>
        <v>68.247749999999996</v>
      </c>
      <c r="H97" s="29">
        <f>+INGENIERIA!N97</f>
        <v>44.59</v>
      </c>
      <c r="I97" s="29">
        <f t="shared" si="10"/>
        <v>1041.0071499999999</v>
      </c>
      <c r="J97" s="29">
        <f t="shared" si="11"/>
        <v>166.56114399999998</v>
      </c>
      <c r="K97" s="29">
        <f t="shared" si="12"/>
        <v>1207.5682939999999</v>
      </c>
    </row>
    <row r="98" spans="1:11">
      <c r="A98" s="2" t="s">
        <v>199</v>
      </c>
      <c r="B98" s="1" t="s">
        <v>200</v>
      </c>
      <c r="C98" s="14">
        <v>2668.83</v>
      </c>
      <c r="E98" s="29">
        <f t="shared" si="7"/>
        <v>2668.83</v>
      </c>
      <c r="F98" s="29">
        <f t="shared" si="8"/>
        <v>53.376599999999996</v>
      </c>
      <c r="G98" s="29">
        <f t="shared" si="9"/>
        <v>200.16225</v>
      </c>
      <c r="H98" s="29">
        <f>+INGENIERIA!N98</f>
        <v>0</v>
      </c>
      <c r="I98" s="29">
        <f t="shared" si="10"/>
        <v>2922.3688499999998</v>
      </c>
      <c r="J98" s="29">
        <f t="shared" si="11"/>
        <v>467.57901599999997</v>
      </c>
      <c r="K98" s="29">
        <f t="shared" si="12"/>
        <v>3389.947866</v>
      </c>
    </row>
    <row r="99" spans="1:11">
      <c r="A99" s="2" t="s">
        <v>201</v>
      </c>
      <c r="B99" s="1" t="s">
        <v>202</v>
      </c>
      <c r="C99" s="14">
        <v>527.85</v>
      </c>
      <c r="E99" s="29">
        <f t="shared" si="7"/>
        <v>527.85</v>
      </c>
      <c r="F99" s="29">
        <f t="shared" si="8"/>
        <v>10.557</v>
      </c>
      <c r="G99" s="29">
        <f t="shared" si="9"/>
        <v>39.588749999999997</v>
      </c>
      <c r="H99" s="29">
        <f>+INGENIERIA!N99</f>
        <v>0</v>
      </c>
      <c r="I99" s="29">
        <f t="shared" si="10"/>
        <v>577.99575000000004</v>
      </c>
      <c r="J99" s="29">
        <f t="shared" si="11"/>
        <v>92.479320000000016</v>
      </c>
      <c r="K99" s="29">
        <f t="shared" si="12"/>
        <v>670.47507000000007</v>
      </c>
    </row>
    <row r="100" spans="1:11">
      <c r="A100" s="2" t="s">
        <v>203</v>
      </c>
      <c r="B100" s="1" t="s">
        <v>204</v>
      </c>
      <c r="C100" s="14">
        <v>2716.7</v>
      </c>
      <c r="E100" s="29">
        <f t="shared" si="7"/>
        <v>2716.7</v>
      </c>
      <c r="F100" s="29">
        <f t="shared" si="8"/>
        <v>54.333999999999996</v>
      </c>
      <c r="G100" s="29">
        <f t="shared" si="9"/>
        <v>203.75249999999997</v>
      </c>
      <c r="H100" s="29">
        <f>+INGENIERIA!N100</f>
        <v>0</v>
      </c>
      <c r="I100" s="29">
        <f t="shared" si="10"/>
        <v>2974.7864999999997</v>
      </c>
      <c r="J100" s="29">
        <f t="shared" si="11"/>
        <v>475.96583999999996</v>
      </c>
      <c r="K100" s="29">
        <f t="shared" si="12"/>
        <v>3450.7523399999995</v>
      </c>
    </row>
    <row r="101" spans="1:11">
      <c r="A101" s="2" t="s">
        <v>205</v>
      </c>
      <c r="B101" s="1" t="s">
        <v>206</v>
      </c>
      <c r="C101" s="14">
        <v>2457.2600000000002</v>
      </c>
      <c r="E101" s="29">
        <f t="shared" si="7"/>
        <v>2457.2600000000002</v>
      </c>
      <c r="F101" s="29">
        <f t="shared" si="8"/>
        <v>49.145200000000003</v>
      </c>
      <c r="G101" s="29">
        <f t="shared" si="9"/>
        <v>184.2945</v>
      </c>
      <c r="H101" s="29">
        <f>+INGENIERIA!N101</f>
        <v>120.41</v>
      </c>
      <c r="I101" s="29">
        <f t="shared" si="10"/>
        <v>2811.1097</v>
      </c>
      <c r="J101" s="29">
        <f t="shared" si="11"/>
        <v>449.77755200000001</v>
      </c>
      <c r="K101" s="29">
        <f t="shared" si="12"/>
        <v>3260.887252</v>
      </c>
    </row>
    <row r="102" spans="1:11">
      <c r="A102" s="2" t="s">
        <v>207</v>
      </c>
      <c r="B102" s="1" t="s">
        <v>208</v>
      </c>
      <c r="C102" s="14">
        <v>3718.31</v>
      </c>
      <c r="E102" s="29">
        <f t="shared" si="7"/>
        <v>3718.31</v>
      </c>
      <c r="F102" s="29">
        <f t="shared" si="8"/>
        <v>74.366200000000006</v>
      </c>
      <c r="G102" s="29">
        <f t="shared" si="9"/>
        <v>278.87324999999998</v>
      </c>
      <c r="H102" s="29">
        <f>+INGENIERIA!N102</f>
        <v>182.2</v>
      </c>
      <c r="I102" s="29">
        <f t="shared" si="10"/>
        <v>4253.7494500000003</v>
      </c>
      <c r="J102" s="29">
        <f t="shared" si="11"/>
        <v>680.59991200000002</v>
      </c>
      <c r="K102" s="29">
        <f t="shared" si="12"/>
        <v>4934.3493619999999</v>
      </c>
    </row>
    <row r="103" spans="1:11">
      <c r="A103" s="2" t="s">
        <v>209</v>
      </c>
      <c r="B103" s="1" t="s">
        <v>210</v>
      </c>
      <c r="C103" s="14">
        <v>1120</v>
      </c>
      <c r="E103" s="29">
        <f t="shared" si="7"/>
        <v>1120</v>
      </c>
      <c r="F103" s="29">
        <f t="shared" si="8"/>
        <v>22.400000000000002</v>
      </c>
      <c r="G103" s="29">
        <f t="shared" si="9"/>
        <v>84</v>
      </c>
      <c r="H103" s="29">
        <f>+INGENIERIA!N103</f>
        <v>0</v>
      </c>
      <c r="I103" s="29">
        <f t="shared" si="10"/>
        <v>1226.4000000000001</v>
      </c>
      <c r="J103" s="29">
        <f t="shared" si="11"/>
        <v>196.22400000000002</v>
      </c>
      <c r="K103" s="29">
        <f t="shared" si="12"/>
        <v>1422.624</v>
      </c>
    </row>
    <row r="104" spans="1:11">
      <c r="A104" s="2" t="s">
        <v>211</v>
      </c>
      <c r="B104" s="1" t="s">
        <v>212</v>
      </c>
      <c r="C104" s="14">
        <v>5401.38</v>
      </c>
      <c r="E104" s="29">
        <f t="shared" si="7"/>
        <v>5401.38</v>
      </c>
      <c r="F104" s="29">
        <f t="shared" si="8"/>
        <v>108.02760000000001</v>
      </c>
      <c r="G104" s="29">
        <f t="shared" si="9"/>
        <v>405.1035</v>
      </c>
      <c r="H104" s="29">
        <f>+INGENIERIA!N104</f>
        <v>0</v>
      </c>
      <c r="I104" s="29">
        <f t="shared" si="10"/>
        <v>5914.5111000000006</v>
      </c>
      <c r="J104" s="29">
        <f t="shared" si="11"/>
        <v>946.32177600000011</v>
      </c>
      <c r="K104" s="29">
        <f t="shared" si="12"/>
        <v>6860.8328760000004</v>
      </c>
    </row>
    <row r="105" spans="1:11">
      <c r="A105" s="2" t="s">
        <v>213</v>
      </c>
      <c r="B105" s="1" t="s">
        <v>214</v>
      </c>
      <c r="C105" s="14">
        <v>3464.73</v>
      </c>
      <c r="E105" s="29">
        <f t="shared" si="7"/>
        <v>3464.73</v>
      </c>
      <c r="F105" s="29">
        <f t="shared" si="8"/>
        <v>69.294600000000003</v>
      </c>
      <c r="G105" s="29">
        <f t="shared" si="9"/>
        <v>259.85474999999997</v>
      </c>
      <c r="H105" s="29">
        <f>+INGENIERIA!N105</f>
        <v>0</v>
      </c>
      <c r="I105" s="29">
        <f t="shared" si="10"/>
        <v>3793.8793500000002</v>
      </c>
      <c r="J105" s="29">
        <f t="shared" si="11"/>
        <v>607.02069600000004</v>
      </c>
      <c r="K105" s="29">
        <f t="shared" si="12"/>
        <v>4400.9000460000007</v>
      </c>
    </row>
    <row r="106" spans="1:11">
      <c r="A106" s="2" t="s">
        <v>215</v>
      </c>
      <c r="B106" s="1" t="s">
        <v>216</v>
      </c>
      <c r="C106" s="14">
        <v>6056.18</v>
      </c>
      <c r="E106" s="29">
        <f t="shared" si="7"/>
        <v>6056.18</v>
      </c>
      <c r="F106" s="29">
        <f t="shared" si="8"/>
        <v>121.12360000000001</v>
      </c>
      <c r="G106" s="29">
        <f t="shared" si="9"/>
        <v>454.21350000000001</v>
      </c>
      <c r="H106" s="29">
        <f>+INGENIERIA!N106</f>
        <v>0</v>
      </c>
      <c r="I106" s="29">
        <f t="shared" si="10"/>
        <v>6631.5171</v>
      </c>
      <c r="J106" s="29">
        <f t="shared" si="11"/>
        <v>1061.0427360000001</v>
      </c>
      <c r="K106" s="29">
        <f t="shared" si="12"/>
        <v>7692.5598360000004</v>
      </c>
    </row>
    <row r="107" spans="1:11">
      <c r="A107" s="2" t="s">
        <v>217</v>
      </c>
      <c r="B107" s="1" t="s">
        <v>218</v>
      </c>
      <c r="C107" s="14">
        <v>2873.83</v>
      </c>
      <c r="E107" s="29">
        <f t="shared" si="7"/>
        <v>2873.83</v>
      </c>
      <c r="F107" s="29">
        <f t="shared" si="8"/>
        <v>57.476599999999998</v>
      </c>
      <c r="G107" s="29">
        <f t="shared" si="9"/>
        <v>215.53725</v>
      </c>
      <c r="H107" s="29">
        <f>+INGENIERIA!N107</f>
        <v>140.82</v>
      </c>
      <c r="I107" s="29">
        <f t="shared" si="10"/>
        <v>3287.6638499999999</v>
      </c>
      <c r="J107" s="29">
        <f t="shared" si="11"/>
        <v>526.02621599999998</v>
      </c>
      <c r="K107" s="29">
        <f t="shared" si="12"/>
        <v>3813.6900660000001</v>
      </c>
    </row>
    <row r="108" spans="1:11">
      <c r="A108" s="2" t="s">
        <v>219</v>
      </c>
      <c r="B108" s="1" t="s">
        <v>220</v>
      </c>
      <c r="C108" s="14">
        <v>965.34</v>
      </c>
      <c r="E108" s="29">
        <f t="shared" si="7"/>
        <v>965.34</v>
      </c>
      <c r="F108" s="29">
        <f t="shared" si="8"/>
        <v>19.306800000000003</v>
      </c>
      <c r="G108" s="29">
        <f t="shared" si="9"/>
        <v>72.400499999999994</v>
      </c>
      <c r="H108" s="29">
        <f>+INGENIERIA!N108</f>
        <v>0</v>
      </c>
      <c r="I108" s="29">
        <f t="shared" si="10"/>
        <v>1057.0473</v>
      </c>
      <c r="J108" s="29">
        <f t="shared" si="11"/>
        <v>169.127568</v>
      </c>
      <c r="K108" s="29">
        <f t="shared" si="12"/>
        <v>1226.1748680000001</v>
      </c>
    </row>
    <row r="109" spans="1:11">
      <c r="A109" s="2" t="s">
        <v>221</v>
      </c>
      <c r="B109" s="1" t="s">
        <v>222</v>
      </c>
      <c r="C109" s="14">
        <v>1636.6</v>
      </c>
      <c r="E109" s="29">
        <f t="shared" si="7"/>
        <v>1636.6</v>
      </c>
      <c r="F109" s="29">
        <f t="shared" si="8"/>
        <v>32.731999999999999</v>
      </c>
      <c r="G109" s="29">
        <f t="shared" si="9"/>
        <v>122.74499999999999</v>
      </c>
      <c r="H109" s="29">
        <f>+INGENIERIA!N109</f>
        <v>80.19</v>
      </c>
      <c r="I109" s="29">
        <f t="shared" si="10"/>
        <v>1872.2669999999998</v>
      </c>
      <c r="J109" s="29">
        <f t="shared" si="11"/>
        <v>299.56271999999996</v>
      </c>
      <c r="K109" s="29">
        <f t="shared" si="12"/>
        <v>2171.8297199999997</v>
      </c>
    </row>
    <row r="110" spans="1:11">
      <c r="A110" s="2" t="s">
        <v>223</v>
      </c>
      <c r="B110" s="1" t="s">
        <v>224</v>
      </c>
      <c r="C110" s="14">
        <v>1435.1</v>
      </c>
      <c r="E110" s="29">
        <f t="shared" si="7"/>
        <v>1435.1</v>
      </c>
      <c r="F110" s="29">
        <f t="shared" si="8"/>
        <v>28.701999999999998</v>
      </c>
      <c r="G110" s="29">
        <f t="shared" si="9"/>
        <v>107.63249999999999</v>
      </c>
      <c r="H110" s="29">
        <f>+INGENIERIA!N110</f>
        <v>70.319999999999993</v>
      </c>
      <c r="I110" s="29">
        <f t="shared" si="10"/>
        <v>1641.7544999999998</v>
      </c>
      <c r="J110" s="29">
        <f t="shared" si="11"/>
        <v>262.68071999999995</v>
      </c>
      <c r="K110" s="29">
        <f t="shared" si="12"/>
        <v>1904.4352199999998</v>
      </c>
    </row>
    <row r="111" spans="1:11">
      <c r="A111" s="2" t="s">
        <v>225</v>
      </c>
      <c r="B111" s="1" t="s">
        <v>226</v>
      </c>
      <c r="C111" s="14">
        <v>2509.92</v>
      </c>
      <c r="E111" s="29">
        <f t="shared" si="7"/>
        <v>2509.92</v>
      </c>
      <c r="F111" s="29">
        <f t="shared" si="8"/>
        <v>50.198399999999999</v>
      </c>
      <c r="G111" s="29">
        <f t="shared" si="9"/>
        <v>188.244</v>
      </c>
      <c r="H111" s="29">
        <f>+INGENIERIA!N111</f>
        <v>122.99</v>
      </c>
      <c r="I111" s="29">
        <f t="shared" si="10"/>
        <v>2871.3524000000002</v>
      </c>
      <c r="J111" s="29">
        <f t="shared" si="11"/>
        <v>459.41638400000005</v>
      </c>
      <c r="K111" s="29">
        <f t="shared" si="12"/>
        <v>3330.7687840000003</v>
      </c>
    </row>
    <row r="112" spans="1:11">
      <c r="A112" s="2" t="s">
        <v>227</v>
      </c>
      <c r="B112" s="1" t="s">
        <v>228</v>
      </c>
      <c r="C112" s="14">
        <v>4110.83</v>
      </c>
      <c r="E112" s="29">
        <f t="shared" si="7"/>
        <v>4110.83</v>
      </c>
      <c r="F112" s="29">
        <f t="shared" si="8"/>
        <v>82.2166</v>
      </c>
      <c r="G112" s="29">
        <f t="shared" si="9"/>
        <v>308.31225000000001</v>
      </c>
      <c r="H112" s="29">
        <f>+INGENIERIA!N112</f>
        <v>0</v>
      </c>
      <c r="I112" s="29">
        <f t="shared" si="10"/>
        <v>4501.3588499999996</v>
      </c>
      <c r="J112" s="29">
        <f t="shared" si="11"/>
        <v>720.21741599999996</v>
      </c>
      <c r="K112" s="29">
        <f t="shared" si="12"/>
        <v>5221.576266</v>
      </c>
    </row>
    <row r="113" spans="1:11">
      <c r="A113" s="2" t="s">
        <v>229</v>
      </c>
      <c r="B113" s="1" t="s">
        <v>230</v>
      </c>
      <c r="C113" s="14">
        <v>4043.82</v>
      </c>
      <c r="E113" s="29">
        <f t="shared" si="7"/>
        <v>4043.82</v>
      </c>
      <c r="F113" s="29">
        <f t="shared" si="8"/>
        <v>80.876400000000004</v>
      </c>
      <c r="G113" s="29">
        <f t="shared" si="9"/>
        <v>303.28649999999999</v>
      </c>
      <c r="H113" s="29">
        <f>+INGENIERIA!N113</f>
        <v>0</v>
      </c>
      <c r="I113" s="29">
        <f t="shared" si="10"/>
        <v>4427.9829</v>
      </c>
      <c r="J113" s="29">
        <f t="shared" si="11"/>
        <v>708.47726399999999</v>
      </c>
      <c r="K113" s="29">
        <f t="shared" si="12"/>
        <v>5136.4601640000001</v>
      </c>
    </row>
    <row r="114" spans="1:11">
      <c r="A114" s="2" t="s">
        <v>231</v>
      </c>
      <c r="B114" s="1" t="s">
        <v>232</v>
      </c>
      <c r="C114" s="14">
        <v>1020.52</v>
      </c>
      <c r="E114" s="29">
        <f t="shared" si="7"/>
        <v>1020.52</v>
      </c>
      <c r="F114" s="29">
        <f t="shared" si="8"/>
        <v>20.410399999999999</v>
      </c>
      <c r="G114" s="29">
        <f t="shared" si="9"/>
        <v>76.539000000000001</v>
      </c>
      <c r="H114" s="29">
        <f>+INGENIERIA!N114</f>
        <v>50.01</v>
      </c>
      <c r="I114" s="29">
        <f t="shared" si="10"/>
        <v>1167.4793999999999</v>
      </c>
      <c r="J114" s="29">
        <f t="shared" si="11"/>
        <v>186.79670400000001</v>
      </c>
      <c r="K114" s="29">
        <f t="shared" si="12"/>
        <v>1354.276104</v>
      </c>
    </row>
    <row r="115" spans="1:11">
      <c r="A115" s="2" t="s">
        <v>233</v>
      </c>
      <c r="B115" s="1" t="s">
        <v>234</v>
      </c>
      <c r="C115" s="14">
        <v>4162.43</v>
      </c>
      <c r="E115" s="29">
        <f t="shared" si="7"/>
        <v>4162.43</v>
      </c>
      <c r="F115" s="29">
        <f t="shared" si="8"/>
        <v>83.24860000000001</v>
      </c>
      <c r="G115" s="29">
        <f t="shared" si="9"/>
        <v>312.18225000000001</v>
      </c>
      <c r="H115" s="29">
        <f>+INGENIERIA!N115</f>
        <v>203.96</v>
      </c>
      <c r="I115" s="29">
        <f t="shared" si="10"/>
        <v>4761.8208500000001</v>
      </c>
      <c r="J115" s="29">
        <f t="shared" si="11"/>
        <v>761.89133600000002</v>
      </c>
      <c r="K115" s="29">
        <f t="shared" si="12"/>
        <v>5523.7121859999997</v>
      </c>
    </row>
    <row r="116" spans="1:11">
      <c r="A116" s="2" t="s">
        <v>235</v>
      </c>
      <c r="B116" s="1" t="s">
        <v>236</v>
      </c>
      <c r="C116" s="14">
        <v>664.75</v>
      </c>
      <c r="E116" s="29">
        <f t="shared" si="7"/>
        <v>664.75</v>
      </c>
      <c r="F116" s="29">
        <f t="shared" si="8"/>
        <v>13.295</v>
      </c>
      <c r="G116" s="29">
        <f t="shared" si="9"/>
        <v>49.856249999999996</v>
      </c>
      <c r="H116" s="29">
        <f>+INGENIERIA!N116</f>
        <v>32.57</v>
      </c>
      <c r="I116" s="29">
        <f t="shared" si="10"/>
        <v>760.47125000000005</v>
      </c>
      <c r="J116" s="29">
        <f t="shared" si="11"/>
        <v>121.67540000000001</v>
      </c>
      <c r="K116" s="29">
        <f t="shared" si="12"/>
        <v>882.14665000000002</v>
      </c>
    </row>
    <row r="117" spans="1:11">
      <c r="A117" s="2" t="s">
        <v>237</v>
      </c>
      <c r="B117" s="1" t="s">
        <v>238</v>
      </c>
      <c r="C117" s="14">
        <v>3576.83</v>
      </c>
      <c r="E117" s="29">
        <f t="shared" si="7"/>
        <v>3576.83</v>
      </c>
      <c r="F117" s="29">
        <f t="shared" si="8"/>
        <v>71.536600000000007</v>
      </c>
      <c r="G117" s="29">
        <f t="shared" si="9"/>
        <v>268.26224999999999</v>
      </c>
      <c r="H117" s="29">
        <f>+INGENIERIA!N117</f>
        <v>0</v>
      </c>
      <c r="I117" s="29">
        <f t="shared" si="10"/>
        <v>3916.6288500000001</v>
      </c>
      <c r="J117" s="29">
        <f t="shared" si="11"/>
        <v>626.660616</v>
      </c>
      <c r="K117" s="29">
        <f t="shared" si="12"/>
        <v>4543.2894660000002</v>
      </c>
    </row>
    <row r="118" spans="1:11">
      <c r="A118" s="2" t="s">
        <v>239</v>
      </c>
      <c r="B118" s="1" t="s">
        <v>240</v>
      </c>
      <c r="C118" s="14">
        <v>6063.94</v>
      </c>
      <c r="E118" s="29">
        <f t="shared" si="7"/>
        <v>6063.94</v>
      </c>
      <c r="F118" s="29">
        <f t="shared" si="8"/>
        <v>121.27879999999999</v>
      </c>
      <c r="G118" s="29">
        <f t="shared" si="9"/>
        <v>454.79549999999995</v>
      </c>
      <c r="H118" s="29">
        <f>+INGENIERIA!N118</f>
        <v>0</v>
      </c>
      <c r="I118" s="29">
        <f t="shared" si="10"/>
        <v>6640.0142999999998</v>
      </c>
      <c r="J118" s="29">
        <f t="shared" si="11"/>
        <v>1062.402288</v>
      </c>
      <c r="K118" s="29">
        <f t="shared" si="12"/>
        <v>7702.416588</v>
      </c>
    </row>
    <row r="119" spans="1:11" s="7" customFormat="1">
      <c r="A119" s="17" t="s">
        <v>154</v>
      </c>
      <c r="C119" s="7" t="s">
        <v>155</v>
      </c>
      <c r="E119" s="27" t="s">
        <v>155</v>
      </c>
      <c r="F119" s="27" t="s">
        <v>155</v>
      </c>
      <c r="G119" s="27" t="s">
        <v>155</v>
      </c>
      <c r="H119" s="27" t="s">
        <v>155</v>
      </c>
      <c r="I119" s="27" t="s">
        <v>155</v>
      </c>
      <c r="J119" s="27" t="s">
        <v>155</v>
      </c>
      <c r="K119" s="27" t="s">
        <v>155</v>
      </c>
    </row>
    <row r="120" spans="1:11">
      <c r="C120" s="19">
        <v>118990.24</v>
      </c>
      <c r="E120" s="30">
        <f>SUM(E77:E118)</f>
        <v>118990.24</v>
      </c>
      <c r="F120" s="30">
        <f t="shared" ref="F120:K120" si="13">SUM(F77:F118)</f>
        <v>2379.8048000000003</v>
      </c>
      <c r="G120" s="30">
        <f t="shared" si="13"/>
        <v>8924.2679999999982</v>
      </c>
      <c r="H120" s="30">
        <f t="shared" si="13"/>
        <v>3009.0800000000004</v>
      </c>
      <c r="I120" s="30">
        <f t="shared" si="13"/>
        <v>133303.3928</v>
      </c>
      <c r="J120" s="30">
        <f t="shared" si="13"/>
        <v>21328.542848000005</v>
      </c>
      <c r="K120" s="30">
        <f t="shared" si="13"/>
        <v>154631.93564799996</v>
      </c>
    </row>
    <row r="122" spans="1:11" s="7" customFormat="1">
      <c r="A122" s="16"/>
      <c r="C122" s="7" t="s">
        <v>241</v>
      </c>
      <c r="E122" s="27" t="s">
        <v>241</v>
      </c>
      <c r="F122" s="27" t="s">
        <v>241</v>
      </c>
      <c r="G122" s="27" t="s">
        <v>241</v>
      </c>
      <c r="H122" s="27" t="s">
        <v>241</v>
      </c>
      <c r="I122" s="27" t="s">
        <v>241</v>
      </c>
      <c r="J122" s="27" t="s">
        <v>241</v>
      </c>
      <c r="K122" s="27" t="s">
        <v>241</v>
      </c>
    </row>
    <row r="123" spans="1:11" ht="13.5" thickBot="1">
      <c r="A123" s="17" t="s">
        <v>242</v>
      </c>
      <c r="B123" s="1" t="s">
        <v>243</v>
      </c>
      <c r="C123" s="19">
        <v>583571.63</v>
      </c>
      <c r="E123" s="31">
        <f>+E74+E120</f>
        <v>583571.63000000012</v>
      </c>
      <c r="F123" s="31">
        <f t="shared" ref="F123:K123" si="14">+F74+F120</f>
        <v>11671.432599999998</v>
      </c>
      <c r="G123" s="31">
        <f t="shared" si="14"/>
        <v>43767.872249999986</v>
      </c>
      <c r="H123" s="31">
        <f t="shared" si="14"/>
        <v>3009.0800000000004</v>
      </c>
      <c r="I123" s="31">
        <f t="shared" si="14"/>
        <v>642020.01485000004</v>
      </c>
      <c r="J123" s="31">
        <f t="shared" si="14"/>
        <v>102723.20237599997</v>
      </c>
      <c r="K123" s="31">
        <f t="shared" si="14"/>
        <v>744743.21722599969</v>
      </c>
    </row>
    <row r="124" spans="1:11" ht="12" thickTop="1"/>
    <row r="125" spans="1:11">
      <c r="C125" s="1" t="s">
        <v>243</v>
      </c>
    </row>
    <row r="126" spans="1:11">
      <c r="A126" s="2" t="s">
        <v>243</v>
      </c>
      <c r="B126" s="1" t="s">
        <v>243</v>
      </c>
      <c r="C126" s="18"/>
    </row>
  </sheetData>
  <autoFilter ref="A11:N74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6"/>
  <sheetViews>
    <sheetView workbookViewId="0">
      <pane xSplit="2" ySplit="11" topLeftCell="E45" activePane="bottomRight" state="frozen"/>
      <selection pane="topRight" activeCell="C1" sqref="C1"/>
      <selection pane="bottomLeft" activeCell="A14" sqref="A14"/>
      <selection pane="bottomRight" activeCell="O68" sqref="O68"/>
    </sheetView>
  </sheetViews>
  <sheetFormatPr baseColWidth="10" defaultRowHeight="11.25"/>
  <cols>
    <col min="1" max="1" width="8.85546875" style="2" customWidth="1"/>
    <col min="2" max="2" width="29.140625" style="1" customWidth="1"/>
    <col min="3" max="3" width="11.140625" style="1" customWidth="1"/>
    <col min="4" max="4" width="9.28515625" style="1" customWidth="1"/>
    <col min="5" max="5" width="11.85546875" style="1" customWidth="1"/>
    <col min="6" max="6" width="15" style="1" bestFit="1" customWidth="1"/>
    <col min="7" max="7" width="13.42578125" style="1" customWidth="1"/>
    <col min="8" max="9" width="12.85546875" style="1" customWidth="1"/>
    <col min="10" max="10" width="12.28515625" style="1" customWidth="1"/>
    <col min="11" max="11" width="11.42578125" style="1" customWidth="1"/>
    <col min="12" max="12" width="9" style="1" customWidth="1"/>
    <col min="13" max="13" width="12.140625" style="1" customWidth="1"/>
    <col min="14" max="14" width="10.85546875" style="1" customWidth="1"/>
    <col min="15" max="15" width="10.28515625" style="1" customWidth="1"/>
    <col min="16" max="16" width="12.85546875" style="1" customWidth="1"/>
    <col min="17" max="17" width="12.140625" style="1" customWidth="1"/>
    <col min="18" max="18" width="10.42578125" style="1" customWidth="1"/>
    <col min="19" max="19" width="10.85546875" style="1" customWidth="1"/>
    <col min="20" max="20" width="10.140625" style="1" customWidth="1"/>
    <col min="21" max="21" width="11.140625" style="1" customWidth="1"/>
    <col min="22" max="22" width="13.42578125" style="1" customWidth="1"/>
    <col min="23" max="23" width="12" style="1" customWidth="1"/>
    <col min="24" max="16384" width="11.42578125" style="1"/>
  </cols>
  <sheetData>
    <row r="1" spans="1:23" ht="18" customHeight="1">
      <c r="A1" s="3" t="s">
        <v>0</v>
      </c>
      <c r="B1" s="47" t="s">
        <v>243</v>
      </c>
      <c r="C1" s="48"/>
      <c r="D1" s="48"/>
    </row>
    <row r="2" spans="1:23" ht="24.95" customHeight="1">
      <c r="A2" s="4" t="s">
        <v>1</v>
      </c>
      <c r="B2" s="21" t="s">
        <v>2</v>
      </c>
      <c r="C2" s="22"/>
      <c r="D2" s="22"/>
    </row>
    <row r="3" spans="1:23" ht="15.75">
      <c r="B3" s="23" t="s">
        <v>3</v>
      </c>
      <c r="C3" s="24"/>
      <c r="D3" s="24"/>
      <c r="E3" s="7"/>
    </row>
    <row r="4" spans="1:23" ht="15">
      <c r="B4" s="25" t="s">
        <v>4</v>
      </c>
      <c r="C4" s="24"/>
      <c r="D4" s="24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999.66</v>
      </c>
      <c r="D12" s="14">
        <v>166.61</v>
      </c>
      <c r="E12" s="14">
        <v>2150.69</v>
      </c>
      <c r="F12" s="14">
        <v>3316.96</v>
      </c>
      <c r="G12" s="14">
        <v>0</v>
      </c>
      <c r="H12" s="14">
        <v>0</v>
      </c>
      <c r="I12" s="14">
        <v>0</v>
      </c>
      <c r="J12" s="14">
        <v>453.11</v>
      </c>
      <c r="K12" s="14">
        <v>76.16</v>
      </c>
      <c r="L12" s="14">
        <v>0</v>
      </c>
      <c r="M12" s="14">
        <v>0</v>
      </c>
      <c r="N12" s="14">
        <v>0</v>
      </c>
      <c r="O12" s="15">
        <v>-0.11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529.16</v>
      </c>
      <c r="W12" s="14">
        <v>2787.8</v>
      </c>
    </row>
    <row r="13" spans="1:23">
      <c r="A13" s="2" t="s">
        <v>34</v>
      </c>
      <c r="B13" s="1" t="s">
        <v>35</v>
      </c>
      <c r="C13" s="14">
        <v>4000.02</v>
      </c>
      <c r="D13" s="14">
        <v>666.67</v>
      </c>
      <c r="E13" s="14">
        <v>44596.76</v>
      </c>
      <c r="F13" s="14">
        <v>49263.45</v>
      </c>
      <c r="G13" s="14">
        <v>0</v>
      </c>
      <c r="H13" s="14">
        <v>0</v>
      </c>
      <c r="I13" s="14">
        <v>0</v>
      </c>
      <c r="J13" s="14">
        <v>15230.81</v>
      </c>
      <c r="K13" s="14">
        <v>360.26</v>
      </c>
      <c r="L13" s="14">
        <v>0</v>
      </c>
      <c r="M13" s="14">
        <v>0</v>
      </c>
      <c r="N13" s="14">
        <v>0</v>
      </c>
      <c r="O13" s="15">
        <v>-0.02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327</v>
      </c>
      <c r="V13" s="14">
        <v>15918.05</v>
      </c>
      <c r="W13" s="14">
        <v>33345.4</v>
      </c>
    </row>
    <row r="14" spans="1:23">
      <c r="A14" s="2" t="s">
        <v>36</v>
      </c>
      <c r="B14" s="1" t="s">
        <v>37</v>
      </c>
      <c r="C14" s="14">
        <v>999.66</v>
      </c>
      <c r="D14" s="14">
        <v>166.61</v>
      </c>
      <c r="E14" s="14">
        <v>3063.92</v>
      </c>
      <c r="F14" s="14">
        <v>4230.1899999999996</v>
      </c>
      <c r="G14" s="14">
        <v>0</v>
      </c>
      <c r="H14" s="14">
        <v>0</v>
      </c>
      <c r="I14" s="14">
        <v>0</v>
      </c>
      <c r="J14" s="14">
        <v>648.17999999999995</v>
      </c>
      <c r="K14" s="14">
        <v>58.8</v>
      </c>
      <c r="L14" s="14">
        <v>0</v>
      </c>
      <c r="M14" s="14">
        <v>0</v>
      </c>
      <c r="N14" s="14">
        <v>0</v>
      </c>
      <c r="O14" s="14">
        <v>0.01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706.99</v>
      </c>
      <c r="W14" s="14">
        <v>3523.2</v>
      </c>
    </row>
    <row r="15" spans="1:23">
      <c r="A15" s="2" t="s">
        <v>38</v>
      </c>
      <c r="B15" s="1" t="s">
        <v>39</v>
      </c>
      <c r="C15" s="14">
        <v>1400.04</v>
      </c>
      <c r="D15" s="14">
        <v>233.34</v>
      </c>
      <c r="E15" s="14">
        <v>4666.16</v>
      </c>
      <c r="F15" s="14">
        <v>6299.54</v>
      </c>
      <c r="G15" s="14">
        <v>0</v>
      </c>
      <c r="H15" s="14">
        <v>2030</v>
      </c>
      <c r="I15" s="14">
        <v>0</v>
      </c>
      <c r="J15" s="14">
        <v>1122.96</v>
      </c>
      <c r="K15" s="14">
        <v>145.96</v>
      </c>
      <c r="L15" s="14">
        <v>0</v>
      </c>
      <c r="M15" s="14">
        <v>0</v>
      </c>
      <c r="N15" s="14">
        <v>0</v>
      </c>
      <c r="O15" s="14">
        <v>0.02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3298.94</v>
      </c>
      <c r="W15" s="14">
        <v>3000.6</v>
      </c>
    </row>
    <row r="16" spans="1:23">
      <c r="A16" s="2" t="s">
        <v>40</v>
      </c>
      <c r="B16" s="1" t="s">
        <v>41</v>
      </c>
      <c r="C16" s="14">
        <v>4000.02</v>
      </c>
      <c r="D16" s="14">
        <v>666.67</v>
      </c>
      <c r="E16" s="14">
        <v>57879.21</v>
      </c>
      <c r="F16" s="14">
        <v>62545.9</v>
      </c>
      <c r="G16" s="14">
        <v>0</v>
      </c>
      <c r="H16" s="14">
        <v>0</v>
      </c>
      <c r="I16" s="14">
        <v>0</v>
      </c>
      <c r="J16" s="14">
        <v>19796.64</v>
      </c>
      <c r="K16" s="14">
        <v>360.26</v>
      </c>
      <c r="L16" s="14">
        <v>0</v>
      </c>
      <c r="M16" s="14">
        <v>0</v>
      </c>
      <c r="N16" s="14">
        <v>0</v>
      </c>
      <c r="O16" s="14">
        <v>0.01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413.79</v>
      </c>
      <c r="V16" s="14">
        <v>20570.7</v>
      </c>
      <c r="W16" s="14">
        <v>41975.199999999997</v>
      </c>
    </row>
    <row r="17" spans="1:23">
      <c r="A17" s="2" t="s">
        <v>42</v>
      </c>
      <c r="B17" s="1" t="s">
        <v>43</v>
      </c>
      <c r="C17" s="14">
        <v>880.02</v>
      </c>
      <c r="D17" s="14">
        <v>146.66999999999999</v>
      </c>
      <c r="E17" s="14">
        <v>5399.28</v>
      </c>
      <c r="F17" s="14">
        <v>6425.97</v>
      </c>
      <c r="G17" s="14">
        <v>0</v>
      </c>
      <c r="H17" s="14">
        <v>358.34</v>
      </c>
      <c r="I17" s="14">
        <v>0</v>
      </c>
      <c r="J17" s="14">
        <v>1152.69</v>
      </c>
      <c r="K17" s="14">
        <v>98.14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1609.17</v>
      </c>
      <c r="W17" s="14">
        <v>4816.8</v>
      </c>
    </row>
    <row r="18" spans="1:23">
      <c r="A18" s="2" t="s">
        <v>44</v>
      </c>
      <c r="B18" s="1" t="s">
        <v>45</v>
      </c>
      <c r="C18" s="14">
        <v>733.35</v>
      </c>
      <c r="D18" s="14">
        <v>122.22</v>
      </c>
      <c r="E18" s="14">
        <v>3029.88</v>
      </c>
      <c r="F18" s="14">
        <v>3885.45</v>
      </c>
      <c r="G18" s="14">
        <v>2000</v>
      </c>
      <c r="H18" s="14">
        <v>0</v>
      </c>
      <c r="I18" s="14">
        <v>0</v>
      </c>
      <c r="J18" s="14">
        <v>574.54</v>
      </c>
      <c r="K18" s="14">
        <v>22.85</v>
      </c>
      <c r="L18" s="14">
        <v>0</v>
      </c>
      <c r="M18" s="14">
        <v>0</v>
      </c>
      <c r="N18" s="14">
        <v>0</v>
      </c>
      <c r="O18" s="14">
        <v>0.04</v>
      </c>
      <c r="P18" s="14">
        <v>0</v>
      </c>
      <c r="Q18" s="14">
        <v>986.42</v>
      </c>
      <c r="R18" s="14">
        <v>0</v>
      </c>
      <c r="S18" s="14">
        <v>0</v>
      </c>
      <c r="T18" s="14">
        <v>0</v>
      </c>
      <c r="U18" s="14">
        <v>0</v>
      </c>
      <c r="V18" s="14">
        <v>3583.85</v>
      </c>
      <c r="W18" s="14">
        <v>301.60000000000002</v>
      </c>
    </row>
    <row r="19" spans="1:23">
      <c r="A19" s="2" t="s">
        <v>46</v>
      </c>
      <c r="B19" s="1" t="s">
        <v>47</v>
      </c>
      <c r="C19" s="14">
        <v>1071.4000000000001</v>
      </c>
      <c r="D19" s="14">
        <v>214.28</v>
      </c>
      <c r="E19" s="14">
        <v>0</v>
      </c>
      <c r="F19" s="14">
        <v>1285.68</v>
      </c>
      <c r="G19" s="14">
        <v>0</v>
      </c>
      <c r="H19" s="14">
        <v>0</v>
      </c>
      <c r="I19" s="14">
        <v>0</v>
      </c>
      <c r="J19" s="14">
        <v>23.49</v>
      </c>
      <c r="K19" s="14">
        <v>31.92</v>
      </c>
      <c r="L19" s="14">
        <v>0</v>
      </c>
      <c r="M19" s="14">
        <v>0</v>
      </c>
      <c r="N19" s="14">
        <v>0</v>
      </c>
      <c r="O19" s="14">
        <v>7.0000000000000007E-2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55.48</v>
      </c>
      <c r="W19" s="14">
        <v>1230.2</v>
      </c>
    </row>
    <row r="20" spans="1:23">
      <c r="A20" s="2" t="s">
        <v>48</v>
      </c>
      <c r="B20" s="1" t="s">
        <v>49</v>
      </c>
      <c r="C20" s="14">
        <v>4000.02</v>
      </c>
      <c r="D20" s="14">
        <v>666.67</v>
      </c>
      <c r="E20" s="14">
        <v>56677.34</v>
      </c>
      <c r="F20" s="14">
        <v>61344.03</v>
      </c>
      <c r="G20" s="14">
        <v>0</v>
      </c>
      <c r="H20" s="14">
        <v>0</v>
      </c>
      <c r="I20" s="14">
        <v>0</v>
      </c>
      <c r="J20" s="14">
        <v>19375.990000000002</v>
      </c>
      <c r="K20" s="14">
        <v>360.26</v>
      </c>
      <c r="L20" s="14">
        <v>0</v>
      </c>
      <c r="M20" s="14">
        <v>0</v>
      </c>
      <c r="N20" s="14">
        <v>0</v>
      </c>
      <c r="O20" s="15">
        <v>-0.01</v>
      </c>
      <c r="P20" s="14">
        <v>0</v>
      </c>
      <c r="Q20" s="14">
        <v>0</v>
      </c>
      <c r="R20" s="14">
        <v>0</v>
      </c>
      <c r="S20" s="14">
        <v>0</v>
      </c>
      <c r="T20" s="14">
        <v>1000</v>
      </c>
      <c r="U20" s="14">
        <v>413.79</v>
      </c>
      <c r="V20" s="14">
        <v>21150.03</v>
      </c>
      <c r="W20" s="14">
        <v>40194</v>
      </c>
    </row>
    <row r="21" spans="1:23">
      <c r="A21" s="2" t="s">
        <v>50</v>
      </c>
      <c r="B21" s="1" t="s">
        <v>51</v>
      </c>
      <c r="C21" s="14">
        <v>880.02</v>
      </c>
      <c r="D21" s="14">
        <v>146.66999999999999</v>
      </c>
      <c r="E21" s="14">
        <v>11083.26</v>
      </c>
      <c r="F21" s="14">
        <v>12109.95</v>
      </c>
      <c r="G21" s="14">
        <v>599.98</v>
      </c>
      <c r="H21" s="14">
        <v>0</v>
      </c>
      <c r="I21" s="14">
        <v>0</v>
      </c>
      <c r="J21" s="14">
        <v>2785.82</v>
      </c>
      <c r="K21" s="14">
        <v>103.97</v>
      </c>
      <c r="L21" s="14">
        <v>0</v>
      </c>
      <c r="M21" s="14">
        <v>0</v>
      </c>
      <c r="N21" s="14">
        <v>0</v>
      </c>
      <c r="O21" s="15">
        <v>-0.02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3489.75</v>
      </c>
      <c r="W21" s="14">
        <v>8620.2000000000007</v>
      </c>
    </row>
    <row r="22" spans="1:23">
      <c r="A22" s="2" t="s">
        <v>52</v>
      </c>
      <c r="B22" s="1" t="s">
        <v>53</v>
      </c>
      <c r="C22" s="14">
        <v>1602</v>
      </c>
      <c r="D22" s="14">
        <v>267</v>
      </c>
      <c r="E22" s="14">
        <v>0</v>
      </c>
      <c r="F22" s="14">
        <v>1869</v>
      </c>
      <c r="G22" s="14">
        <v>0</v>
      </c>
      <c r="H22" s="14">
        <v>0</v>
      </c>
      <c r="I22" s="14">
        <v>0</v>
      </c>
      <c r="J22" s="14">
        <v>163.25</v>
      </c>
      <c r="K22" s="14">
        <v>52.62</v>
      </c>
      <c r="L22" s="14">
        <v>0</v>
      </c>
      <c r="M22" s="14">
        <v>0</v>
      </c>
      <c r="N22" s="14">
        <v>0</v>
      </c>
      <c r="O22" s="15">
        <v>-0.01</v>
      </c>
      <c r="P22" s="14">
        <v>0</v>
      </c>
      <c r="Q22" s="14">
        <v>495.94</v>
      </c>
      <c r="R22" s="14">
        <v>0</v>
      </c>
      <c r="S22" s="14">
        <v>0</v>
      </c>
      <c r="T22" s="14">
        <v>300</v>
      </c>
      <c r="U22" s="14">
        <v>0</v>
      </c>
      <c r="V22" s="14">
        <v>1011.8</v>
      </c>
      <c r="W22" s="14">
        <v>857.2</v>
      </c>
    </row>
    <row r="23" spans="1:23">
      <c r="A23" s="2" t="s">
        <v>54</v>
      </c>
      <c r="B23" s="1" t="s">
        <v>55</v>
      </c>
      <c r="C23" s="14">
        <v>1602</v>
      </c>
      <c r="D23" s="14">
        <v>267</v>
      </c>
      <c r="E23" s="14">
        <v>0</v>
      </c>
      <c r="F23" s="14">
        <v>1869</v>
      </c>
      <c r="G23" s="14">
        <v>0</v>
      </c>
      <c r="H23" s="14">
        <v>0</v>
      </c>
      <c r="I23" s="14">
        <v>0</v>
      </c>
      <c r="J23" s="14">
        <v>163.25</v>
      </c>
      <c r="K23" s="14">
        <v>68.400000000000006</v>
      </c>
      <c r="L23" s="14">
        <v>0</v>
      </c>
      <c r="M23" s="14">
        <v>0</v>
      </c>
      <c r="N23" s="14">
        <v>0</v>
      </c>
      <c r="O23" s="14">
        <v>0.15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231.8</v>
      </c>
      <c r="W23" s="14">
        <v>1637.2</v>
      </c>
    </row>
    <row r="24" spans="1:23">
      <c r="A24" s="2" t="s">
        <v>56</v>
      </c>
      <c r="B24" s="1" t="s">
        <v>57</v>
      </c>
      <c r="C24" s="14">
        <v>999.66</v>
      </c>
      <c r="D24" s="14">
        <v>166.61</v>
      </c>
      <c r="E24" s="14">
        <v>2289.88</v>
      </c>
      <c r="F24" s="14">
        <v>3456.15</v>
      </c>
      <c r="G24" s="14">
        <v>660.45</v>
      </c>
      <c r="H24" s="14">
        <v>0</v>
      </c>
      <c r="I24" s="14">
        <v>0</v>
      </c>
      <c r="J24" s="14">
        <v>482.84</v>
      </c>
      <c r="K24" s="14">
        <v>72.69</v>
      </c>
      <c r="L24" s="14">
        <v>0</v>
      </c>
      <c r="M24" s="14">
        <v>0</v>
      </c>
      <c r="N24" s="14">
        <v>0</v>
      </c>
      <c r="O24" s="15">
        <v>-0.03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1215.95</v>
      </c>
      <c r="W24" s="14">
        <v>2240.1999999999998</v>
      </c>
    </row>
    <row r="25" spans="1:23">
      <c r="A25" s="2" t="s">
        <v>58</v>
      </c>
      <c r="B25" s="1" t="s">
        <v>59</v>
      </c>
      <c r="C25" s="14">
        <v>880.02</v>
      </c>
      <c r="D25" s="14">
        <v>146.66999999999999</v>
      </c>
      <c r="E25" s="14">
        <v>0</v>
      </c>
      <c r="F25" s="14">
        <v>1026.69</v>
      </c>
      <c r="G25" s="14">
        <v>0</v>
      </c>
      <c r="H25" s="14">
        <v>0</v>
      </c>
      <c r="I25" s="15">
        <v>-18.41</v>
      </c>
      <c r="J25" s="14">
        <v>0</v>
      </c>
      <c r="K25" s="14">
        <v>25.48</v>
      </c>
      <c r="L25" s="14">
        <v>0</v>
      </c>
      <c r="M25" s="14">
        <v>0</v>
      </c>
      <c r="N25" s="14">
        <v>0</v>
      </c>
      <c r="O25" s="14">
        <v>0.02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7.09</v>
      </c>
      <c r="W25" s="14">
        <v>1019.6</v>
      </c>
    </row>
    <row r="26" spans="1:23">
      <c r="A26" s="2" t="s">
        <v>60</v>
      </c>
      <c r="B26" s="1" t="s">
        <v>61</v>
      </c>
      <c r="C26" s="14">
        <v>999.66</v>
      </c>
      <c r="D26" s="14">
        <v>166.61</v>
      </c>
      <c r="E26" s="14">
        <v>2975.6</v>
      </c>
      <c r="F26" s="14">
        <v>4141.87</v>
      </c>
      <c r="G26" s="14">
        <v>0</v>
      </c>
      <c r="H26" s="14">
        <v>0</v>
      </c>
      <c r="I26" s="14">
        <v>0</v>
      </c>
      <c r="J26" s="14">
        <v>629.30999999999995</v>
      </c>
      <c r="K26" s="14">
        <v>67.81</v>
      </c>
      <c r="L26" s="14">
        <v>0</v>
      </c>
      <c r="M26" s="14">
        <v>0</v>
      </c>
      <c r="N26" s="14">
        <v>0</v>
      </c>
      <c r="O26" s="15">
        <v>-0.05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697.07</v>
      </c>
      <c r="W26" s="14">
        <v>3444.8</v>
      </c>
    </row>
    <row r="27" spans="1:23">
      <c r="A27" s="2" t="s">
        <v>62</v>
      </c>
      <c r="B27" s="1" t="s">
        <v>63</v>
      </c>
      <c r="C27" s="14">
        <v>4000.02</v>
      </c>
      <c r="D27" s="14">
        <v>666.67</v>
      </c>
      <c r="E27" s="14">
        <v>33059.99</v>
      </c>
      <c r="F27" s="14">
        <v>37726.68</v>
      </c>
      <c r="G27" s="14">
        <v>0</v>
      </c>
      <c r="H27" s="14">
        <v>0</v>
      </c>
      <c r="I27" s="14">
        <v>0</v>
      </c>
      <c r="J27" s="14">
        <v>11308.31</v>
      </c>
      <c r="K27" s="14">
        <v>360.26</v>
      </c>
      <c r="L27" s="14">
        <v>0</v>
      </c>
      <c r="M27" s="14">
        <v>0</v>
      </c>
      <c r="N27" s="14">
        <v>0</v>
      </c>
      <c r="O27" s="15">
        <v>-0.08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413.79</v>
      </c>
      <c r="V27" s="14">
        <v>12082.28</v>
      </c>
      <c r="W27" s="14">
        <v>25644.400000000001</v>
      </c>
    </row>
    <row r="28" spans="1:23">
      <c r="A28" s="2" t="s">
        <v>64</v>
      </c>
      <c r="B28" s="1" t="s">
        <v>65</v>
      </c>
      <c r="C28" s="14">
        <v>880.02</v>
      </c>
      <c r="D28" s="14">
        <v>146.66999999999999</v>
      </c>
      <c r="E28" s="14">
        <v>0</v>
      </c>
      <c r="F28" s="14">
        <v>1026.69</v>
      </c>
      <c r="G28" s="14">
        <v>300</v>
      </c>
      <c r="H28" s="14">
        <v>0</v>
      </c>
      <c r="I28" s="15">
        <v>-18.41</v>
      </c>
      <c r="J28" s="14">
        <v>0</v>
      </c>
      <c r="K28" s="14">
        <v>113.67</v>
      </c>
      <c r="L28" s="14">
        <v>0</v>
      </c>
      <c r="M28" s="14">
        <v>0</v>
      </c>
      <c r="N28" s="14">
        <v>0</v>
      </c>
      <c r="O28" s="14">
        <v>0.03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395.29</v>
      </c>
      <c r="W28" s="14">
        <v>631.4</v>
      </c>
    </row>
    <row r="29" spans="1:23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1026.69</v>
      </c>
      <c r="G29" s="14">
        <v>0</v>
      </c>
      <c r="H29" s="14">
        <v>0</v>
      </c>
      <c r="I29" s="15">
        <v>-18.41</v>
      </c>
      <c r="J29" s="14">
        <v>0</v>
      </c>
      <c r="K29" s="14">
        <v>25.48</v>
      </c>
      <c r="L29" s="14">
        <v>0</v>
      </c>
      <c r="M29" s="14">
        <v>0</v>
      </c>
      <c r="N29" s="14">
        <v>0</v>
      </c>
      <c r="O29" s="14">
        <v>0.02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7.09</v>
      </c>
      <c r="W29" s="14">
        <v>1019.6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0</v>
      </c>
      <c r="F30" s="14">
        <v>1026.69</v>
      </c>
      <c r="G30" s="14">
        <v>0</v>
      </c>
      <c r="H30" s="14">
        <v>0</v>
      </c>
      <c r="I30" s="15">
        <v>-18.41</v>
      </c>
      <c r="J30" s="14">
        <v>0</v>
      </c>
      <c r="K30" s="14">
        <v>133.47</v>
      </c>
      <c r="L30" s="14">
        <v>0</v>
      </c>
      <c r="M30" s="14">
        <v>0</v>
      </c>
      <c r="N30" s="14">
        <v>0</v>
      </c>
      <c r="O30" s="14">
        <v>0.03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115.09</v>
      </c>
      <c r="W30" s="14">
        <v>911.6</v>
      </c>
    </row>
    <row r="31" spans="1:23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9827.98</v>
      </c>
      <c r="F31" s="14">
        <v>10854.67</v>
      </c>
      <c r="G31" s="14">
        <v>0</v>
      </c>
      <c r="H31" s="14">
        <v>0</v>
      </c>
      <c r="I31" s="14">
        <v>0</v>
      </c>
      <c r="J31" s="14">
        <v>2409.2399999999998</v>
      </c>
      <c r="K31" s="14">
        <v>25.48</v>
      </c>
      <c r="L31" s="14">
        <v>0</v>
      </c>
      <c r="M31" s="14">
        <v>0</v>
      </c>
      <c r="N31" s="14">
        <v>0</v>
      </c>
      <c r="O31" s="15">
        <v>-0.05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2434.67</v>
      </c>
      <c r="W31" s="14">
        <v>8420</v>
      </c>
    </row>
    <row r="32" spans="1:23">
      <c r="A32" s="2" t="s">
        <v>72</v>
      </c>
      <c r="B32" s="1" t="s">
        <v>73</v>
      </c>
      <c r="C32" s="14">
        <v>1800</v>
      </c>
      <c r="D32" s="14">
        <v>300</v>
      </c>
      <c r="E32" s="14">
        <v>0</v>
      </c>
      <c r="F32" s="14">
        <v>2100</v>
      </c>
      <c r="G32" s="14">
        <v>0</v>
      </c>
      <c r="H32" s="14">
        <v>0</v>
      </c>
      <c r="I32" s="14">
        <v>0</v>
      </c>
      <c r="J32" s="14">
        <v>202.51</v>
      </c>
      <c r="K32" s="14">
        <v>54.65</v>
      </c>
      <c r="L32" s="14">
        <v>0</v>
      </c>
      <c r="M32" s="14">
        <v>0</v>
      </c>
      <c r="N32" s="14">
        <v>0</v>
      </c>
      <c r="O32" s="14">
        <v>0.04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257.2</v>
      </c>
      <c r="W32" s="14">
        <v>1842.8</v>
      </c>
    </row>
    <row r="33" spans="1:23">
      <c r="A33" s="2" t="s">
        <v>74</v>
      </c>
      <c r="B33" s="1" t="s">
        <v>75</v>
      </c>
      <c r="C33" s="14">
        <v>880.02</v>
      </c>
      <c r="D33" s="14">
        <v>146.66999999999999</v>
      </c>
      <c r="E33" s="14">
        <v>2500</v>
      </c>
      <c r="F33" s="14">
        <v>3526.69</v>
      </c>
      <c r="G33" s="14">
        <v>0</v>
      </c>
      <c r="H33" s="14">
        <v>0</v>
      </c>
      <c r="I33" s="14">
        <v>0</v>
      </c>
      <c r="J33" s="14">
        <v>497.91</v>
      </c>
      <c r="K33" s="14">
        <v>65.11</v>
      </c>
      <c r="L33" s="14">
        <v>0</v>
      </c>
      <c r="M33" s="14">
        <v>0</v>
      </c>
      <c r="N33" s="14">
        <v>0</v>
      </c>
      <c r="O33" s="14">
        <v>7.0000000000000007E-2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563.09</v>
      </c>
      <c r="W33" s="14">
        <v>2963.6</v>
      </c>
    </row>
    <row r="34" spans="1:23">
      <c r="A34" s="2" t="s">
        <v>76</v>
      </c>
      <c r="B34" s="1" t="s">
        <v>77</v>
      </c>
      <c r="C34" s="14">
        <v>1299.96</v>
      </c>
      <c r="D34" s="14">
        <v>216.66</v>
      </c>
      <c r="E34" s="14">
        <v>0</v>
      </c>
      <c r="F34" s="14">
        <v>1516.62</v>
      </c>
      <c r="G34" s="14">
        <v>0</v>
      </c>
      <c r="H34" s="14">
        <v>0</v>
      </c>
      <c r="I34" s="14">
        <v>0</v>
      </c>
      <c r="J34" s="14">
        <v>58.08</v>
      </c>
      <c r="K34" s="14">
        <v>43.86</v>
      </c>
      <c r="L34" s="14">
        <v>0</v>
      </c>
      <c r="M34" s="14">
        <v>0</v>
      </c>
      <c r="N34" s="14">
        <v>0</v>
      </c>
      <c r="O34" s="14">
        <v>0.08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102.02</v>
      </c>
      <c r="W34" s="14">
        <v>1414.6</v>
      </c>
    </row>
    <row r="35" spans="1:23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3555.3</v>
      </c>
      <c r="F35" s="14">
        <v>4581.99</v>
      </c>
      <c r="G35" s="14">
        <v>0</v>
      </c>
      <c r="H35" s="14">
        <v>0</v>
      </c>
      <c r="I35" s="14">
        <v>0</v>
      </c>
      <c r="J35" s="14">
        <v>723.32</v>
      </c>
      <c r="K35" s="14">
        <v>92.4</v>
      </c>
      <c r="L35" s="14">
        <v>0</v>
      </c>
      <c r="M35" s="14">
        <v>0</v>
      </c>
      <c r="N35" s="14">
        <v>0</v>
      </c>
      <c r="O35" s="14">
        <v>7.0000000000000007E-2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815.79</v>
      </c>
      <c r="W35" s="14">
        <v>3766.2</v>
      </c>
    </row>
    <row r="36" spans="1:23">
      <c r="A36" s="2" t="s">
        <v>80</v>
      </c>
      <c r="B36" s="1" t="s">
        <v>81</v>
      </c>
      <c r="C36" s="14">
        <v>880.02</v>
      </c>
      <c r="D36" s="14">
        <v>146.66999999999999</v>
      </c>
      <c r="E36" s="14">
        <v>4988.1400000000003</v>
      </c>
      <c r="F36" s="14">
        <v>6014.83</v>
      </c>
      <c r="G36" s="14">
        <v>0</v>
      </c>
      <c r="H36" s="14">
        <v>0</v>
      </c>
      <c r="I36" s="14">
        <v>0</v>
      </c>
      <c r="J36" s="14">
        <v>1055.99</v>
      </c>
      <c r="K36" s="14">
        <v>167.97</v>
      </c>
      <c r="L36" s="14">
        <v>0</v>
      </c>
      <c r="M36" s="14">
        <v>0</v>
      </c>
      <c r="N36" s="14">
        <v>0</v>
      </c>
      <c r="O36" s="14">
        <v>7.0000000000000007E-2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1224.03</v>
      </c>
      <c r="W36" s="14">
        <v>4790.8</v>
      </c>
    </row>
    <row r="37" spans="1:23">
      <c r="A37" s="2" t="s">
        <v>82</v>
      </c>
      <c r="B37" s="1" t="s">
        <v>83</v>
      </c>
      <c r="C37" s="14">
        <v>1399.98</v>
      </c>
      <c r="D37" s="14">
        <v>233.33</v>
      </c>
      <c r="E37" s="14">
        <v>3214</v>
      </c>
      <c r="F37" s="14">
        <v>4847.3100000000004</v>
      </c>
      <c r="G37" s="14">
        <v>0</v>
      </c>
      <c r="H37" s="14">
        <v>0</v>
      </c>
      <c r="I37" s="14">
        <v>0</v>
      </c>
      <c r="J37" s="14">
        <v>781.39</v>
      </c>
      <c r="K37" s="14">
        <v>172.38</v>
      </c>
      <c r="L37" s="14">
        <v>0</v>
      </c>
      <c r="M37" s="14">
        <v>0</v>
      </c>
      <c r="N37" s="14">
        <v>0</v>
      </c>
      <c r="O37" s="15">
        <v>-0.06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953.71</v>
      </c>
      <c r="W37" s="14">
        <v>3893.6</v>
      </c>
    </row>
    <row r="38" spans="1:23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6868.92</v>
      </c>
      <c r="F38" s="14">
        <v>7895.61</v>
      </c>
      <c r="G38" s="14">
        <v>802.69</v>
      </c>
      <c r="H38" s="14">
        <v>0</v>
      </c>
      <c r="I38" s="14">
        <v>0</v>
      </c>
      <c r="J38" s="14">
        <v>1521.52</v>
      </c>
      <c r="K38" s="14">
        <v>157.85</v>
      </c>
      <c r="L38" s="14">
        <v>0</v>
      </c>
      <c r="M38" s="14">
        <v>0</v>
      </c>
      <c r="N38" s="14">
        <v>0</v>
      </c>
      <c r="O38" s="15">
        <v>-0.05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2482.0100000000002</v>
      </c>
      <c r="W38" s="14">
        <v>5413.6</v>
      </c>
    </row>
    <row r="39" spans="1:23">
      <c r="A39" s="2" t="s">
        <v>86</v>
      </c>
      <c r="B39" s="1" t="s">
        <v>87</v>
      </c>
      <c r="C39" s="14">
        <v>880.02</v>
      </c>
      <c r="D39" s="14">
        <v>146.66999999999999</v>
      </c>
      <c r="E39" s="14">
        <v>382.88</v>
      </c>
      <c r="F39" s="14">
        <v>1409.57</v>
      </c>
      <c r="G39" s="14">
        <v>0</v>
      </c>
      <c r="H39" s="14">
        <v>0</v>
      </c>
      <c r="I39" s="14">
        <v>0</v>
      </c>
      <c r="J39" s="14">
        <v>36.97</v>
      </c>
      <c r="K39" s="14">
        <v>50.36</v>
      </c>
      <c r="L39" s="14">
        <v>0</v>
      </c>
      <c r="M39" s="14">
        <v>0</v>
      </c>
      <c r="N39" s="14">
        <v>0</v>
      </c>
      <c r="O39" s="14">
        <v>0.04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87.37</v>
      </c>
      <c r="W39" s="14">
        <v>1322.2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558.4</v>
      </c>
      <c r="F40" s="14">
        <v>1585.09</v>
      </c>
      <c r="G40" s="14">
        <v>0</v>
      </c>
      <c r="H40" s="14">
        <v>0</v>
      </c>
      <c r="I40" s="14">
        <v>0</v>
      </c>
      <c r="J40" s="14">
        <v>65.53</v>
      </c>
      <c r="K40" s="14">
        <v>195.7</v>
      </c>
      <c r="L40" s="14">
        <v>0</v>
      </c>
      <c r="M40" s="14">
        <v>0</v>
      </c>
      <c r="N40" s="14">
        <v>0</v>
      </c>
      <c r="O40" s="14">
        <v>0.06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261.29000000000002</v>
      </c>
      <c r="W40" s="14">
        <v>1323.8</v>
      </c>
    </row>
    <row r="41" spans="1:23">
      <c r="A41" s="2" t="s">
        <v>90</v>
      </c>
      <c r="B41" s="1" t="s">
        <v>91</v>
      </c>
      <c r="C41" s="14">
        <v>733.35</v>
      </c>
      <c r="D41" s="14">
        <v>122.22</v>
      </c>
      <c r="E41" s="14">
        <v>11967.76</v>
      </c>
      <c r="F41" s="14">
        <v>12823.33</v>
      </c>
      <c r="G41" s="14">
        <v>0</v>
      </c>
      <c r="H41" s="14">
        <v>0</v>
      </c>
      <c r="I41" s="14">
        <v>0</v>
      </c>
      <c r="J41" s="14">
        <v>2999.84</v>
      </c>
      <c r="K41" s="14">
        <v>195.12</v>
      </c>
      <c r="L41" s="14">
        <v>0</v>
      </c>
      <c r="M41" s="14">
        <v>0</v>
      </c>
      <c r="N41" s="14">
        <v>0</v>
      </c>
      <c r="O41" s="15">
        <v>-0.03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3194.93</v>
      </c>
      <c r="W41" s="14">
        <v>9628.4</v>
      </c>
    </row>
    <row r="42" spans="1:23">
      <c r="A42" s="2" t="s">
        <v>92</v>
      </c>
      <c r="B42" s="1" t="s">
        <v>93</v>
      </c>
      <c r="C42" s="14">
        <v>880.02</v>
      </c>
      <c r="D42" s="14">
        <v>146.66999999999999</v>
      </c>
      <c r="E42" s="14">
        <v>3758.98</v>
      </c>
      <c r="F42" s="14">
        <v>4785.67</v>
      </c>
      <c r="G42" s="14">
        <v>0</v>
      </c>
      <c r="H42" s="14">
        <v>0</v>
      </c>
      <c r="I42" s="14">
        <v>0</v>
      </c>
      <c r="J42" s="14">
        <v>766.9</v>
      </c>
      <c r="K42" s="14">
        <v>98.22</v>
      </c>
      <c r="L42" s="14">
        <v>0</v>
      </c>
      <c r="M42" s="14">
        <v>0</v>
      </c>
      <c r="N42" s="14">
        <v>0</v>
      </c>
      <c r="O42" s="15">
        <v>-0.05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865.07</v>
      </c>
      <c r="W42" s="14">
        <v>3920.6</v>
      </c>
    </row>
    <row r="43" spans="1:23">
      <c r="A43" s="2" t="s">
        <v>94</v>
      </c>
      <c r="B43" s="1" t="s">
        <v>95</v>
      </c>
      <c r="C43" s="14">
        <v>880.02</v>
      </c>
      <c r="D43" s="14">
        <v>146.66999999999999</v>
      </c>
      <c r="E43" s="14">
        <v>13262.02</v>
      </c>
      <c r="F43" s="14">
        <v>14288.71</v>
      </c>
      <c r="G43" s="14">
        <v>0</v>
      </c>
      <c r="H43" s="14">
        <v>0</v>
      </c>
      <c r="I43" s="14">
        <v>0</v>
      </c>
      <c r="J43" s="14">
        <v>3439.45</v>
      </c>
      <c r="K43" s="14">
        <v>323.33</v>
      </c>
      <c r="L43" s="14">
        <v>0</v>
      </c>
      <c r="M43" s="14">
        <v>0</v>
      </c>
      <c r="N43" s="14">
        <v>0</v>
      </c>
      <c r="O43" s="15">
        <v>-7.0000000000000007E-2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3762.71</v>
      </c>
      <c r="W43" s="14">
        <v>10526</v>
      </c>
    </row>
    <row r="44" spans="1:23">
      <c r="A44" s="2" t="s">
        <v>96</v>
      </c>
      <c r="B44" s="1" t="s">
        <v>97</v>
      </c>
      <c r="C44" s="14">
        <v>880.02</v>
      </c>
      <c r="D44" s="14">
        <v>146.66999999999999</v>
      </c>
      <c r="E44" s="14">
        <v>8042.15</v>
      </c>
      <c r="F44" s="14">
        <v>9068.84</v>
      </c>
      <c r="G44" s="14">
        <v>0</v>
      </c>
      <c r="H44" s="14">
        <v>0</v>
      </c>
      <c r="I44" s="14">
        <v>0</v>
      </c>
      <c r="J44" s="14">
        <v>1873.49</v>
      </c>
      <c r="K44" s="14">
        <v>230.06</v>
      </c>
      <c r="L44" s="14">
        <v>0</v>
      </c>
      <c r="M44" s="14">
        <v>257.3</v>
      </c>
      <c r="N44" s="14">
        <v>0</v>
      </c>
      <c r="O44" s="15">
        <v>-0.01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2360.84</v>
      </c>
      <c r="W44" s="14">
        <v>6708</v>
      </c>
    </row>
    <row r="45" spans="1:23">
      <c r="A45" s="2" t="s">
        <v>98</v>
      </c>
      <c r="B45" s="1" t="s">
        <v>99</v>
      </c>
      <c r="C45" s="14">
        <v>1602</v>
      </c>
      <c r="D45" s="14">
        <v>267</v>
      </c>
      <c r="E45" s="14">
        <v>0</v>
      </c>
      <c r="F45" s="14">
        <v>1869</v>
      </c>
      <c r="G45" s="14">
        <v>0</v>
      </c>
      <c r="H45" s="14">
        <v>0</v>
      </c>
      <c r="I45" s="14">
        <v>0</v>
      </c>
      <c r="J45" s="14">
        <v>163.25</v>
      </c>
      <c r="K45" s="14">
        <v>60.53</v>
      </c>
      <c r="L45" s="14">
        <v>0</v>
      </c>
      <c r="M45" s="14">
        <v>0</v>
      </c>
      <c r="N45" s="14">
        <v>0</v>
      </c>
      <c r="O45" s="14">
        <v>0.02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223.8</v>
      </c>
      <c r="W45" s="14">
        <v>1645.2</v>
      </c>
    </row>
    <row r="46" spans="1:23">
      <c r="A46" s="2" t="s">
        <v>100</v>
      </c>
      <c r="B46" s="1" t="s">
        <v>101</v>
      </c>
      <c r="C46" s="14">
        <v>2599.98</v>
      </c>
      <c r="D46" s="14">
        <v>433.33</v>
      </c>
      <c r="E46" s="14">
        <v>4677.7</v>
      </c>
      <c r="F46" s="14">
        <v>7711.01</v>
      </c>
      <c r="G46" s="14">
        <v>0</v>
      </c>
      <c r="H46" s="14">
        <v>0</v>
      </c>
      <c r="I46" s="14">
        <v>0</v>
      </c>
      <c r="J46" s="14">
        <v>1466.14</v>
      </c>
      <c r="K46" s="14">
        <v>81.650000000000006</v>
      </c>
      <c r="L46" s="14">
        <v>0</v>
      </c>
      <c r="M46" s="14">
        <v>572.66999999999996</v>
      </c>
      <c r="N46" s="14">
        <v>0</v>
      </c>
      <c r="O46" s="15">
        <v>-0.05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3000</v>
      </c>
      <c r="V46" s="14">
        <v>5120.41</v>
      </c>
      <c r="W46" s="14">
        <v>2590.6</v>
      </c>
    </row>
    <row r="47" spans="1:23">
      <c r="A47" s="2" t="s">
        <v>102</v>
      </c>
      <c r="B47" s="1" t="s">
        <v>103</v>
      </c>
      <c r="C47" s="14">
        <v>880.02</v>
      </c>
      <c r="D47" s="14">
        <v>146.66999999999999</v>
      </c>
      <c r="E47" s="14">
        <v>2920.22</v>
      </c>
      <c r="F47" s="14">
        <v>3946.91</v>
      </c>
      <c r="G47" s="14">
        <v>0</v>
      </c>
      <c r="H47" s="14">
        <v>0</v>
      </c>
      <c r="I47" s="14">
        <v>0</v>
      </c>
      <c r="J47" s="14">
        <v>587.66999999999996</v>
      </c>
      <c r="K47" s="14">
        <v>25.48</v>
      </c>
      <c r="L47" s="14">
        <v>0</v>
      </c>
      <c r="M47" s="14">
        <v>0</v>
      </c>
      <c r="N47" s="14">
        <v>0</v>
      </c>
      <c r="O47" s="15">
        <v>-0.04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613.11</v>
      </c>
      <c r="W47" s="14">
        <v>3333.8</v>
      </c>
    </row>
    <row r="48" spans="1:23">
      <c r="A48" s="2" t="s">
        <v>104</v>
      </c>
      <c r="B48" s="1" t="s">
        <v>105</v>
      </c>
      <c r="C48" s="14">
        <v>880.02</v>
      </c>
      <c r="D48" s="14">
        <v>146.66999999999999</v>
      </c>
      <c r="E48" s="14">
        <v>0</v>
      </c>
      <c r="F48" s="14">
        <v>1026.69</v>
      </c>
      <c r="G48" s="14">
        <v>0</v>
      </c>
      <c r="H48" s="14">
        <v>0</v>
      </c>
      <c r="I48" s="15">
        <v>-18.41</v>
      </c>
      <c r="J48" s="14">
        <v>0</v>
      </c>
      <c r="K48" s="14">
        <v>101.85</v>
      </c>
      <c r="L48" s="14">
        <v>0</v>
      </c>
      <c r="M48" s="14">
        <v>0</v>
      </c>
      <c r="N48" s="14">
        <v>0</v>
      </c>
      <c r="O48" s="15">
        <v>-0.15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83.29</v>
      </c>
      <c r="W48" s="14">
        <v>943.4</v>
      </c>
    </row>
    <row r="49" spans="1:23">
      <c r="A49" s="2" t="s">
        <v>106</v>
      </c>
      <c r="B49" s="1" t="s">
        <v>107</v>
      </c>
      <c r="C49" s="14">
        <v>1400.04</v>
      </c>
      <c r="D49" s="14">
        <v>233.34</v>
      </c>
      <c r="E49" s="14">
        <v>15387.58</v>
      </c>
      <c r="F49" s="14">
        <v>17020.96</v>
      </c>
      <c r="G49" s="14">
        <v>0</v>
      </c>
      <c r="H49" s="14">
        <v>0</v>
      </c>
      <c r="I49" s="14">
        <v>0</v>
      </c>
      <c r="J49" s="14">
        <v>4311.72</v>
      </c>
      <c r="K49" s="14">
        <v>186.33</v>
      </c>
      <c r="L49" s="14">
        <v>0</v>
      </c>
      <c r="M49" s="14">
        <v>0</v>
      </c>
      <c r="N49" s="14">
        <v>0</v>
      </c>
      <c r="O49" s="15">
        <v>-0.09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4497.96</v>
      </c>
      <c r="W49" s="14">
        <v>12523</v>
      </c>
    </row>
    <row r="50" spans="1:23">
      <c r="A50" s="2" t="s">
        <v>108</v>
      </c>
      <c r="B50" s="1" t="s">
        <v>109</v>
      </c>
      <c r="C50" s="14">
        <v>880.02</v>
      </c>
      <c r="D50" s="14">
        <v>146.66999999999999</v>
      </c>
      <c r="E50" s="14">
        <v>1939.45</v>
      </c>
      <c r="F50" s="14">
        <v>2966.14</v>
      </c>
      <c r="G50" s="14">
        <v>0</v>
      </c>
      <c r="H50" s="14">
        <v>0</v>
      </c>
      <c r="I50" s="14">
        <v>0</v>
      </c>
      <c r="J50" s="14">
        <v>378.18</v>
      </c>
      <c r="K50" s="14">
        <v>55.11</v>
      </c>
      <c r="L50" s="14">
        <v>0</v>
      </c>
      <c r="M50" s="14">
        <v>0</v>
      </c>
      <c r="N50" s="14">
        <v>0</v>
      </c>
      <c r="O50" s="14">
        <v>0.05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433.34</v>
      </c>
      <c r="W50" s="14">
        <v>2532.8000000000002</v>
      </c>
    </row>
    <row r="51" spans="1:23">
      <c r="A51" s="2" t="s">
        <v>110</v>
      </c>
      <c r="B51" s="1" t="s">
        <v>111</v>
      </c>
      <c r="C51" s="14">
        <v>1300.02</v>
      </c>
      <c r="D51" s="14">
        <v>216.67</v>
      </c>
      <c r="E51" s="14">
        <v>0</v>
      </c>
      <c r="F51" s="14">
        <v>1516.69</v>
      </c>
      <c r="G51" s="14">
        <v>0</v>
      </c>
      <c r="H51" s="14">
        <v>0</v>
      </c>
      <c r="I51" s="14">
        <v>0</v>
      </c>
      <c r="J51" s="14">
        <v>58.08</v>
      </c>
      <c r="K51" s="14">
        <v>37.64</v>
      </c>
      <c r="L51" s="14">
        <v>0</v>
      </c>
      <c r="M51" s="14">
        <v>0</v>
      </c>
      <c r="N51" s="14">
        <v>0</v>
      </c>
      <c r="O51" s="15">
        <v>-0.03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95.69</v>
      </c>
      <c r="W51" s="14">
        <v>1421</v>
      </c>
    </row>
    <row r="52" spans="1:23">
      <c r="A52" s="2" t="s">
        <v>112</v>
      </c>
      <c r="B52" s="1" t="s">
        <v>113</v>
      </c>
      <c r="C52" s="14">
        <v>999.66</v>
      </c>
      <c r="D52" s="14">
        <v>166.61</v>
      </c>
      <c r="E52" s="14">
        <v>2417.38</v>
      </c>
      <c r="F52" s="14">
        <v>3583.65</v>
      </c>
      <c r="G52" s="14">
        <v>0</v>
      </c>
      <c r="H52" s="14">
        <v>0</v>
      </c>
      <c r="I52" s="14">
        <v>0</v>
      </c>
      <c r="J52" s="14">
        <v>510.08</v>
      </c>
      <c r="K52" s="14">
        <v>83.35</v>
      </c>
      <c r="L52" s="14">
        <v>0</v>
      </c>
      <c r="M52" s="14">
        <v>0</v>
      </c>
      <c r="N52" s="14">
        <v>0</v>
      </c>
      <c r="O52" s="14">
        <v>0.02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593.45000000000005</v>
      </c>
      <c r="W52" s="14">
        <v>2990.2</v>
      </c>
    </row>
    <row r="53" spans="1:23">
      <c r="A53" s="2" t="s">
        <v>114</v>
      </c>
      <c r="B53" s="1" t="s">
        <v>115</v>
      </c>
      <c r="C53" s="14">
        <v>876.48</v>
      </c>
      <c r="D53" s="14">
        <v>146.08000000000001</v>
      </c>
      <c r="E53" s="14">
        <v>0</v>
      </c>
      <c r="F53" s="14">
        <v>1022.56</v>
      </c>
      <c r="G53" s="14">
        <v>0</v>
      </c>
      <c r="H53" s="14">
        <v>0</v>
      </c>
      <c r="I53" s="15">
        <v>-25.36</v>
      </c>
      <c r="J53" s="14">
        <v>0</v>
      </c>
      <c r="K53" s="14">
        <v>25.38</v>
      </c>
      <c r="L53" s="14">
        <v>0</v>
      </c>
      <c r="M53" s="14">
        <v>0</v>
      </c>
      <c r="N53" s="14">
        <v>0</v>
      </c>
      <c r="O53" s="15">
        <v>-0.06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-0.04</v>
      </c>
      <c r="W53" s="14">
        <v>1022.6</v>
      </c>
    </row>
    <row r="54" spans="1:23">
      <c r="A54" s="2" t="s">
        <v>116</v>
      </c>
      <c r="B54" s="1" t="s">
        <v>117</v>
      </c>
      <c r="C54" s="14">
        <v>880.02</v>
      </c>
      <c r="D54" s="14">
        <v>146.66999999999999</v>
      </c>
      <c r="E54" s="14">
        <v>8495.18</v>
      </c>
      <c r="F54" s="14">
        <v>9521.8700000000008</v>
      </c>
      <c r="G54" s="14">
        <v>0</v>
      </c>
      <c r="H54" s="14">
        <v>0</v>
      </c>
      <c r="I54" s="14">
        <v>0</v>
      </c>
      <c r="J54" s="14">
        <v>2009.4</v>
      </c>
      <c r="K54" s="14">
        <v>147.26</v>
      </c>
      <c r="L54" s="14">
        <v>0</v>
      </c>
      <c r="M54" s="14">
        <v>0</v>
      </c>
      <c r="N54" s="14">
        <v>0</v>
      </c>
      <c r="O54" s="14">
        <v>0.01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2156.67</v>
      </c>
      <c r="W54" s="14">
        <v>7365.2</v>
      </c>
    </row>
    <row r="55" spans="1:23">
      <c r="A55" s="2" t="s">
        <v>118</v>
      </c>
      <c r="B55" s="1" t="s">
        <v>119</v>
      </c>
      <c r="C55" s="14">
        <v>880.02</v>
      </c>
      <c r="D55" s="14">
        <v>146.66999999999999</v>
      </c>
      <c r="E55" s="14">
        <v>1000</v>
      </c>
      <c r="F55" s="14">
        <v>2026.69</v>
      </c>
      <c r="G55" s="14">
        <v>0</v>
      </c>
      <c r="H55" s="14">
        <v>0</v>
      </c>
      <c r="I55" s="14">
        <v>0</v>
      </c>
      <c r="J55" s="14">
        <v>189.37</v>
      </c>
      <c r="K55" s="14">
        <v>140.31</v>
      </c>
      <c r="L55" s="14">
        <v>0</v>
      </c>
      <c r="M55" s="14">
        <v>1000</v>
      </c>
      <c r="N55" s="14">
        <v>0</v>
      </c>
      <c r="O55" s="14">
        <v>0.01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1329.69</v>
      </c>
      <c r="W55" s="14">
        <v>697</v>
      </c>
    </row>
    <row r="56" spans="1:23">
      <c r="A56" s="2" t="s">
        <v>120</v>
      </c>
      <c r="B56" s="1" t="s">
        <v>121</v>
      </c>
      <c r="C56" s="14">
        <v>880.02</v>
      </c>
      <c r="D56" s="14">
        <v>146.66999999999999</v>
      </c>
      <c r="E56" s="14">
        <v>3268.22</v>
      </c>
      <c r="F56" s="14">
        <v>4294.91</v>
      </c>
      <c r="G56" s="14">
        <v>200</v>
      </c>
      <c r="H56" s="14">
        <v>0</v>
      </c>
      <c r="I56" s="14">
        <v>0</v>
      </c>
      <c r="J56" s="14">
        <v>662</v>
      </c>
      <c r="K56" s="14">
        <v>76.52</v>
      </c>
      <c r="L56" s="14">
        <v>0</v>
      </c>
      <c r="M56" s="14">
        <v>1343.19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2281.71</v>
      </c>
      <c r="W56" s="14">
        <v>2013.2</v>
      </c>
    </row>
    <row r="57" spans="1:23">
      <c r="A57" s="2" t="s">
        <v>122</v>
      </c>
      <c r="B57" s="1" t="s">
        <v>123</v>
      </c>
      <c r="C57" s="14">
        <v>1602</v>
      </c>
      <c r="D57" s="14">
        <v>267</v>
      </c>
      <c r="E57" s="14">
        <v>0</v>
      </c>
      <c r="F57" s="14">
        <v>1869</v>
      </c>
      <c r="G57" s="14">
        <v>0</v>
      </c>
      <c r="H57" s="14">
        <v>0</v>
      </c>
      <c r="I57" s="14">
        <v>0</v>
      </c>
      <c r="J57" s="14">
        <v>163.25</v>
      </c>
      <c r="K57" s="14">
        <v>49.68</v>
      </c>
      <c r="L57" s="14">
        <v>0</v>
      </c>
      <c r="M57" s="14">
        <v>0</v>
      </c>
      <c r="N57" s="14">
        <v>0</v>
      </c>
      <c r="O57" s="15">
        <v>-0.13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212.8</v>
      </c>
      <c r="W57" s="14">
        <v>1656.2</v>
      </c>
    </row>
    <row r="58" spans="1:23">
      <c r="A58" s="2" t="s">
        <v>124</v>
      </c>
      <c r="B58" s="1" t="s">
        <v>125</v>
      </c>
      <c r="C58" s="14">
        <v>1083.3499999999999</v>
      </c>
      <c r="D58" s="14">
        <v>216.67</v>
      </c>
      <c r="E58" s="14">
        <v>0</v>
      </c>
      <c r="F58" s="14">
        <v>1300.02</v>
      </c>
      <c r="G58" s="14">
        <v>0</v>
      </c>
      <c r="H58" s="14">
        <v>0</v>
      </c>
      <c r="I58" s="14">
        <v>0</v>
      </c>
      <c r="J58" s="14">
        <v>25.05</v>
      </c>
      <c r="K58" s="14">
        <v>32.28</v>
      </c>
      <c r="L58" s="14">
        <v>0</v>
      </c>
      <c r="M58" s="14">
        <v>0</v>
      </c>
      <c r="N58" s="14">
        <v>0</v>
      </c>
      <c r="O58" s="14">
        <v>0.09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57.42</v>
      </c>
      <c r="W58" s="14">
        <v>1242.5999999999999</v>
      </c>
    </row>
    <row r="59" spans="1:23">
      <c r="A59" s="2" t="s">
        <v>126</v>
      </c>
      <c r="B59" s="1" t="s">
        <v>127</v>
      </c>
      <c r="C59" s="14">
        <v>999.66</v>
      </c>
      <c r="D59" s="14">
        <v>166.61</v>
      </c>
      <c r="E59" s="14">
        <v>887.28</v>
      </c>
      <c r="F59" s="14">
        <v>2053.5500000000002</v>
      </c>
      <c r="G59" s="14">
        <v>0</v>
      </c>
      <c r="H59" s="14">
        <v>0</v>
      </c>
      <c r="I59" s="14">
        <v>0</v>
      </c>
      <c r="J59" s="14">
        <v>194.18</v>
      </c>
      <c r="K59" s="14">
        <v>66.33</v>
      </c>
      <c r="L59" s="14">
        <v>0</v>
      </c>
      <c r="M59" s="14">
        <v>0</v>
      </c>
      <c r="N59" s="14">
        <v>0</v>
      </c>
      <c r="O59" s="14">
        <v>0.04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260.55</v>
      </c>
      <c r="W59" s="14">
        <v>1793</v>
      </c>
    </row>
    <row r="60" spans="1:23">
      <c r="A60" s="2" t="s">
        <v>128</v>
      </c>
      <c r="B60" s="1" t="s">
        <v>129</v>
      </c>
      <c r="C60" s="14">
        <v>999.66</v>
      </c>
      <c r="D60" s="14">
        <v>166.61</v>
      </c>
      <c r="E60" s="14">
        <v>2133.9299999999998</v>
      </c>
      <c r="F60" s="14">
        <v>3300.2</v>
      </c>
      <c r="G60" s="14">
        <v>0</v>
      </c>
      <c r="H60" s="14">
        <v>0</v>
      </c>
      <c r="I60" s="14">
        <v>0</v>
      </c>
      <c r="J60" s="14">
        <v>449.53</v>
      </c>
      <c r="K60" s="14">
        <v>82.59</v>
      </c>
      <c r="L60" s="14">
        <v>0</v>
      </c>
      <c r="M60" s="14">
        <v>0</v>
      </c>
      <c r="N60" s="14">
        <v>0</v>
      </c>
      <c r="O60" s="14">
        <v>0.08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532.20000000000005</v>
      </c>
      <c r="W60" s="14">
        <v>2768</v>
      </c>
    </row>
    <row r="61" spans="1:23">
      <c r="A61" s="2" t="s">
        <v>130</v>
      </c>
      <c r="B61" s="1" t="s">
        <v>131</v>
      </c>
      <c r="C61" s="14">
        <v>733.35</v>
      </c>
      <c r="D61" s="14">
        <v>122.22</v>
      </c>
      <c r="E61" s="14">
        <v>0</v>
      </c>
      <c r="F61" s="14">
        <v>855.57</v>
      </c>
      <c r="G61" s="14">
        <v>0</v>
      </c>
      <c r="H61" s="14">
        <v>0</v>
      </c>
      <c r="I61" s="15">
        <v>-38.43</v>
      </c>
      <c r="J61" s="14">
        <v>0</v>
      </c>
      <c r="K61" s="14">
        <v>58.79</v>
      </c>
      <c r="L61" s="14">
        <v>0</v>
      </c>
      <c r="M61" s="14">
        <v>500</v>
      </c>
      <c r="N61" s="14">
        <v>0</v>
      </c>
      <c r="O61" s="14">
        <v>0.01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520.37</v>
      </c>
      <c r="W61" s="14">
        <v>335.2</v>
      </c>
    </row>
    <row r="62" spans="1:23">
      <c r="A62" s="2" t="s">
        <v>132</v>
      </c>
      <c r="B62" s="1" t="s">
        <v>133</v>
      </c>
      <c r="C62" s="14">
        <v>1071.45</v>
      </c>
      <c r="D62" s="14">
        <v>178.57</v>
      </c>
      <c r="E62" s="14">
        <v>0</v>
      </c>
      <c r="F62" s="14">
        <v>1250.02</v>
      </c>
      <c r="G62" s="14">
        <v>0</v>
      </c>
      <c r="H62" s="14">
        <v>0</v>
      </c>
      <c r="I62" s="14">
        <v>0</v>
      </c>
      <c r="J62" s="14">
        <v>19.61</v>
      </c>
      <c r="K62" s="14">
        <v>57.81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77.42</v>
      </c>
      <c r="W62" s="14">
        <v>1172.5999999999999</v>
      </c>
    </row>
    <row r="63" spans="1:23">
      <c r="A63" s="2" t="s">
        <v>134</v>
      </c>
      <c r="B63" s="1" t="s">
        <v>135</v>
      </c>
      <c r="C63" s="14">
        <v>1602</v>
      </c>
      <c r="D63" s="14">
        <v>267</v>
      </c>
      <c r="E63" s="14">
        <v>0</v>
      </c>
      <c r="F63" s="14">
        <v>1869</v>
      </c>
      <c r="G63" s="14">
        <v>355.52</v>
      </c>
      <c r="H63" s="14">
        <v>0</v>
      </c>
      <c r="I63" s="14">
        <v>0</v>
      </c>
      <c r="J63" s="14">
        <v>163.25</v>
      </c>
      <c r="K63" s="14">
        <v>56.95</v>
      </c>
      <c r="L63" s="14">
        <v>0</v>
      </c>
      <c r="M63" s="14">
        <v>0</v>
      </c>
      <c r="N63" s="14">
        <v>0</v>
      </c>
      <c r="O63" s="14">
        <v>0.08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575.79999999999995</v>
      </c>
      <c r="W63" s="14">
        <v>1293.2</v>
      </c>
    </row>
    <row r="64" spans="1:23">
      <c r="A64" s="2" t="s">
        <v>136</v>
      </c>
      <c r="B64" s="1" t="s">
        <v>137</v>
      </c>
      <c r="C64" s="14">
        <v>880.02</v>
      </c>
      <c r="D64" s="14">
        <v>146.66999999999999</v>
      </c>
      <c r="E64" s="14">
        <v>14612.44</v>
      </c>
      <c r="F64" s="14">
        <v>15639.13</v>
      </c>
      <c r="G64" s="14">
        <v>0</v>
      </c>
      <c r="H64" s="14">
        <v>0</v>
      </c>
      <c r="I64" s="14">
        <v>0</v>
      </c>
      <c r="J64" s="14">
        <v>3869.53</v>
      </c>
      <c r="K64" s="14">
        <v>114.19</v>
      </c>
      <c r="L64" s="14">
        <v>0</v>
      </c>
      <c r="M64" s="14">
        <v>0</v>
      </c>
      <c r="N64" s="14">
        <v>0</v>
      </c>
      <c r="O64" s="14">
        <v>0.01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3983.73</v>
      </c>
      <c r="W64" s="14">
        <v>11655.4</v>
      </c>
    </row>
    <row r="65" spans="1:23">
      <c r="A65" s="2" t="s">
        <v>138</v>
      </c>
      <c r="B65" s="1" t="s">
        <v>139</v>
      </c>
      <c r="C65" s="14">
        <v>999.66</v>
      </c>
      <c r="D65" s="14">
        <v>166.61</v>
      </c>
      <c r="E65" s="14">
        <v>562.11</v>
      </c>
      <c r="F65" s="14">
        <v>1728.38</v>
      </c>
      <c r="G65" s="14">
        <v>0</v>
      </c>
      <c r="H65" s="14">
        <v>0</v>
      </c>
      <c r="I65" s="14">
        <v>0</v>
      </c>
      <c r="J65" s="14">
        <v>140.75</v>
      </c>
      <c r="K65" s="14">
        <v>28.95</v>
      </c>
      <c r="L65" s="14">
        <v>0</v>
      </c>
      <c r="M65" s="14">
        <v>0</v>
      </c>
      <c r="N65" s="14">
        <v>0</v>
      </c>
      <c r="O65" s="14">
        <v>0.08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169.78</v>
      </c>
      <c r="W65" s="14">
        <v>1558.6</v>
      </c>
    </row>
    <row r="66" spans="1:23">
      <c r="A66" s="2" t="s">
        <v>140</v>
      </c>
      <c r="B66" s="1" t="s">
        <v>141</v>
      </c>
      <c r="C66" s="14">
        <v>799.98</v>
      </c>
      <c r="D66" s="14">
        <v>133.33000000000001</v>
      </c>
      <c r="E66" s="14">
        <v>1830</v>
      </c>
      <c r="F66" s="14">
        <v>2763.31</v>
      </c>
      <c r="G66" s="14">
        <v>0</v>
      </c>
      <c r="H66" s="14">
        <v>0</v>
      </c>
      <c r="I66" s="14">
        <v>0</v>
      </c>
      <c r="J66" s="14">
        <v>334.85</v>
      </c>
      <c r="K66" s="14">
        <v>23.17</v>
      </c>
      <c r="L66" s="14">
        <v>0</v>
      </c>
      <c r="M66" s="14">
        <v>0</v>
      </c>
      <c r="N66" s="14">
        <v>0</v>
      </c>
      <c r="O66" s="15">
        <v>-0.01</v>
      </c>
      <c r="P66" s="14">
        <v>43.9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401.91</v>
      </c>
      <c r="W66" s="14">
        <v>2361.4</v>
      </c>
    </row>
    <row r="67" spans="1:23">
      <c r="A67" s="2" t="s">
        <v>142</v>
      </c>
      <c r="B67" s="1" t="s">
        <v>143</v>
      </c>
      <c r="C67" s="14">
        <v>880.02</v>
      </c>
      <c r="D67" s="14">
        <v>146.66999999999999</v>
      </c>
      <c r="E67" s="14">
        <v>2404.15</v>
      </c>
      <c r="F67" s="14">
        <v>3430.84</v>
      </c>
      <c r="G67" s="14">
        <v>505.56</v>
      </c>
      <c r="H67" s="14">
        <v>0</v>
      </c>
      <c r="I67" s="14">
        <v>0</v>
      </c>
      <c r="J67" s="14">
        <v>477.44</v>
      </c>
      <c r="K67" s="14">
        <v>82.33</v>
      </c>
      <c r="L67" s="14">
        <v>0</v>
      </c>
      <c r="M67" s="14">
        <v>0</v>
      </c>
      <c r="N67" s="14">
        <v>0</v>
      </c>
      <c r="O67" s="14">
        <v>0.11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1065.44</v>
      </c>
      <c r="W67" s="14">
        <v>2365.4</v>
      </c>
    </row>
    <row r="68" spans="1:23">
      <c r="A68" s="2" t="s">
        <v>144</v>
      </c>
      <c r="B68" s="1" t="s">
        <v>145</v>
      </c>
      <c r="C68" s="14">
        <v>880.02</v>
      </c>
      <c r="D68" s="14">
        <v>146.66999999999999</v>
      </c>
      <c r="E68" s="14">
        <v>1061.56</v>
      </c>
      <c r="F68" s="14">
        <v>2088.25</v>
      </c>
      <c r="G68" s="14">
        <v>0</v>
      </c>
      <c r="H68" s="14">
        <v>0</v>
      </c>
      <c r="I68" s="14">
        <v>0</v>
      </c>
      <c r="J68" s="14">
        <v>200.4</v>
      </c>
      <c r="K68" s="14">
        <v>25.48</v>
      </c>
      <c r="L68" s="14">
        <v>0</v>
      </c>
      <c r="M68" s="14">
        <v>0</v>
      </c>
      <c r="N68" s="14">
        <v>0</v>
      </c>
      <c r="O68" s="15">
        <v>-0.03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225.85</v>
      </c>
      <c r="W68" s="14">
        <v>1862.4</v>
      </c>
    </row>
    <row r="69" spans="1:23">
      <c r="A69" s="2" t="s">
        <v>146</v>
      </c>
      <c r="B69" s="1" t="s">
        <v>147</v>
      </c>
      <c r="C69" s="14">
        <v>880.02</v>
      </c>
      <c r="D69" s="14">
        <v>146.66999999999999</v>
      </c>
      <c r="E69" s="14">
        <v>9168.66</v>
      </c>
      <c r="F69" s="14">
        <v>10195.35</v>
      </c>
      <c r="G69" s="14">
        <v>0</v>
      </c>
      <c r="H69" s="14">
        <v>208.65</v>
      </c>
      <c r="I69" s="14">
        <v>0</v>
      </c>
      <c r="J69" s="14">
        <v>2211.44</v>
      </c>
      <c r="K69" s="14">
        <v>169.13</v>
      </c>
      <c r="L69" s="14">
        <v>0</v>
      </c>
      <c r="M69" s="14">
        <v>205</v>
      </c>
      <c r="N69" s="14">
        <v>0</v>
      </c>
      <c r="O69" s="14">
        <v>0.13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2794.35</v>
      </c>
      <c r="W69" s="14">
        <v>7401</v>
      </c>
    </row>
    <row r="70" spans="1:23">
      <c r="A70" s="2" t="s">
        <v>148</v>
      </c>
      <c r="B70" s="1" t="s">
        <v>149</v>
      </c>
      <c r="C70" s="14">
        <v>799.98</v>
      </c>
      <c r="D70" s="14">
        <v>133.33000000000001</v>
      </c>
      <c r="E70" s="14">
        <v>1470</v>
      </c>
      <c r="F70" s="14">
        <v>2403.31</v>
      </c>
      <c r="G70" s="14">
        <v>0</v>
      </c>
      <c r="H70" s="14">
        <v>0</v>
      </c>
      <c r="I70" s="14">
        <v>0</v>
      </c>
      <c r="J70" s="14">
        <v>257.95999999999998</v>
      </c>
      <c r="K70" s="14">
        <v>91.2</v>
      </c>
      <c r="L70" s="14">
        <v>0</v>
      </c>
      <c r="M70" s="14">
        <v>0</v>
      </c>
      <c r="N70" s="14">
        <v>0</v>
      </c>
      <c r="O70" s="15">
        <v>-0.05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349.11</v>
      </c>
      <c r="W70" s="14">
        <v>2054.1999999999998</v>
      </c>
    </row>
    <row r="71" spans="1:23">
      <c r="A71" s="2" t="s">
        <v>150</v>
      </c>
      <c r="B71" s="1" t="s">
        <v>151</v>
      </c>
      <c r="C71" s="14">
        <v>999.66</v>
      </c>
      <c r="D71" s="14">
        <v>166.61</v>
      </c>
      <c r="E71" s="14">
        <v>4959.91</v>
      </c>
      <c r="F71" s="14">
        <v>6126.18</v>
      </c>
      <c r="G71" s="14">
        <v>0</v>
      </c>
      <c r="H71" s="14">
        <v>0</v>
      </c>
      <c r="I71" s="14">
        <v>0</v>
      </c>
      <c r="J71" s="14">
        <v>1082.18</v>
      </c>
      <c r="K71" s="14">
        <v>80.73</v>
      </c>
      <c r="L71" s="14">
        <v>0</v>
      </c>
      <c r="M71" s="14">
        <v>0</v>
      </c>
      <c r="N71" s="14">
        <v>0</v>
      </c>
      <c r="O71" s="14">
        <v>7.0000000000000007E-2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1162.98</v>
      </c>
      <c r="W71" s="14">
        <v>4963.2</v>
      </c>
    </row>
    <row r="72" spans="1:23">
      <c r="A72" s="2" t="s">
        <v>152</v>
      </c>
      <c r="B72" s="1" t="s">
        <v>153</v>
      </c>
      <c r="C72" s="14">
        <v>880.02</v>
      </c>
      <c r="D72" s="14">
        <v>146.66999999999999</v>
      </c>
      <c r="E72" s="14">
        <v>1000</v>
      </c>
      <c r="F72" s="14">
        <v>2026.69</v>
      </c>
      <c r="G72" s="14">
        <v>0</v>
      </c>
      <c r="H72" s="14">
        <v>0</v>
      </c>
      <c r="I72" s="14">
        <v>0</v>
      </c>
      <c r="J72" s="14">
        <v>189.37</v>
      </c>
      <c r="K72" s="14">
        <v>109</v>
      </c>
      <c r="L72" s="14">
        <v>0</v>
      </c>
      <c r="M72" s="14">
        <v>1000</v>
      </c>
      <c r="N72" s="14">
        <v>0</v>
      </c>
      <c r="O72" s="14">
        <v>0.12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1298.49</v>
      </c>
      <c r="W72" s="14">
        <v>728.2</v>
      </c>
    </row>
    <row r="73" spans="1:23" s="7" customFormat="1">
      <c r="A73" s="17" t="s">
        <v>154</v>
      </c>
      <c r="C73" s="7" t="s">
        <v>155</v>
      </c>
      <c r="D73" s="7" t="s">
        <v>155</v>
      </c>
      <c r="E73" s="7" t="s">
        <v>155</v>
      </c>
      <c r="F73" s="7" t="s">
        <v>155</v>
      </c>
      <c r="G73" s="7" t="s">
        <v>155</v>
      </c>
      <c r="H73" s="7" t="s">
        <v>155</v>
      </c>
      <c r="I73" s="7" t="s">
        <v>155</v>
      </c>
      <c r="J73" s="7" t="s">
        <v>155</v>
      </c>
      <c r="K73" s="7" t="s">
        <v>155</v>
      </c>
      <c r="L73" s="7" t="s">
        <v>155</v>
      </c>
      <c r="M73" s="7" t="s">
        <v>155</v>
      </c>
      <c r="N73" s="7" t="s">
        <v>155</v>
      </c>
      <c r="O73" s="7" t="s">
        <v>155</v>
      </c>
      <c r="P73" s="7" t="s">
        <v>155</v>
      </c>
      <c r="Q73" s="7" t="s">
        <v>155</v>
      </c>
      <c r="R73" s="7" t="s">
        <v>155</v>
      </c>
      <c r="S73" s="7" t="s">
        <v>155</v>
      </c>
      <c r="T73" s="7" t="s">
        <v>155</v>
      </c>
      <c r="U73" s="7" t="s">
        <v>155</v>
      </c>
      <c r="V73" s="7" t="s">
        <v>155</v>
      </c>
      <c r="W73" s="7" t="s">
        <v>155</v>
      </c>
    </row>
    <row r="74" spans="1:23">
      <c r="C74" s="19">
        <v>75870.27</v>
      </c>
      <c r="D74" s="19">
        <v>12716.85</v>
      </c>
      <c r="E74" s="19">
        <v>375994.27</v>
      </c>
      <c r="F74" s="19">
        <v>464581.39</v>
      </c>
      <c r="G74" s="19">
        <v>5424.2</v>
      </c>
      <c r="H74" s="19">
        <v>2596.9899999999998</v>
      </c>
      <c r="I74" s="20">
        <v>-155.84</v>
      </c>
      <c r="J74" s="19">
        <v>110458.01</v>
      </c>
      <c r="K74" s="19">
        <v>6560.97</v>
      </c>
      <c r="L74" s="19">
        <v>0</v>
      </c>
      <c r="M74" s="19">
        <v>4878.16</v>
      </c>
      <c r="N74" s="19">
        <v>0</v>
      </c>
      <c r="O74" s="19">
        <v>0.47</v>
      </c>
      <c r="P74" s="19">
        <v>43.9</v>
      </c>
      <c r="Q74" s="19">
        <v>1482.36</v>
      </c>
      <c r="R74" s="19">
        <v>0</v>
      </c>
      <c r="S74" s="19">
        <v>0</v>
      </c>
      <c r="T74" s="19">
        <v>1300</v>
      </c>
      <c r="U74" s="19">
        <v>4568.37</v>
      </c>
      <c r="V74" s="19">
        <v>137157.59</v>
      </c>
      <c r="W74" s="19">
        <v>327423.8</v>
      </c>
    </row>
    <row r="76" spans="1:23">
      <c r="A76" s="12" t="s">
        <v>156</v>
      </c>
    </row>
    <row r="77" spans="1:23">
      <c r="A77" s="2" t="s">
        <v>157</v>
      </c>
      <c r="B77" s="1" t="s">
        <v>158</v>
      </c>
      <c r="C77" s="14">
        <v>572.46</v>
      </c>
      <c r="D77" s="14">
        <v>95.41</v>
      </c>
      <c r="E77" s="14">
        <v>2287.71</v>
      </c>
      <c r="F77" s="14">
        <v>2955.58</v>
      </c>
      <c r="G77" s="14">
        <v>0</v>
      </c>
      <c r="H77" s="14">
        <v>0</v>
      </c>
      <c r="I77" s="14">
        <v>0</v>
      </c>
      <c r="J77" s="14">
        <v>375.92</v>
      </c>
      <c r="K77" s="14">
        <v>74.39</v>
      </c>
      <c r="L77" s="14">
        <v>29.56</v>
      </c>
      <c r="M77" s="14">
        <v>0</v>
      </c>
      <c r="N77" s="14">
        <v>144.82</v>
      </c>
      <c r="O77" s="14">
        <v>0.02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134.66999999999999</v>
      </c>
      <c r="V77" s="14">
        <v>759.38</v>
      </c>
      <c r="W77" s="14">
        <v>2196.1999999999998</v>
      </c>
    </row>
    <row r="78" spans="1:23">
      <c r="A78" s="2" t="s">
        <v>159</v>
      </c>
      <c r="B78" s="1" t="s">
        <v>160</v>
      </c>
      <c r="C78" s="14">
        <v>537.54</v>
      </c>
      <c r="D78" s="14">
        <v>89.59</v>
      </c>
      <c r="E78" s="14">
        <v>3997.67</v>
      </c>
      <c r="F78" s="14">
        <v>4624.8</v>
      </c>
      <c r="G78" s="14">
        <v>0</v>
      </c>
      <c r="H78" s="14">
        <v>0</v>
      </c>
      <c r="I78" s="14">
        <v>0</v>
      </c>
      <c r="J78" s="14">
        <v>732.47</v>
      </c>
      <c r="K78" s="14">
        <v>153.77000000000001</v>
      </c>
      <c r="L78" s="14">
        <v>46.25</v>
      </c>
      <c r="M78" s="14">
        <v>0</v>
      </c>
      <c r="N78" s="14">
        <v>226.62</v>
      </c>
      <c r="O78" s="15">
        <v>-0.06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372.75</v>
      </c>
      <c r="V78" s="14">
        <v>1531.8</v>
      </c>
      <c r="W78" s="14">
        <v>3093</v>
      </c>
    </row>
    <row r="79" spans="1:23">
      <c r="A79" s="2" t="s">
        <v>161</v>
      </c>
      <c r="B79" s="1" t="s">
        <v>162</v>
      </c>
      <c r="C79" s="14">
        <v>537.54</v>
      </c>
      <c r="D79" s="14">
        <v>89.59</v>
      </c>
      <c r="E79" s="14">
        <v>4870.07</v>
      </c>
      <c r="F79" s="14">
        <v>5497.2</v>
      </c>
      <c r="G79" s="14">
        <v>0</v>
      </c>
      <c r="H79" s="14">
        <v>0</v>
      </c>
      <c r="I79" s="14">
        <v>0</v>
      </c>
      <c r="J79" s="14">
        <v>934.25</v>
      </c>
      <c r="K79" s="14">
        <v>75.37</v>
      </c>
      <c r="L79" s="14">
        <v>54.97</v>
      </c>
      <c r="M79" s="14">
        <v>0</v>
      </c>
      <c r="N79" s="14">
        <v>269.36</v>
      </c>
      <c r="O79" s="14">
        <v>7.0000000000000007E-2</v>
      </c>
      <c r="P79" s="14">
        <v>0</v>
      </c>
      <c r="Q79" s="14">
        <v>0</v>
      </c>
      <c r="R79" s="14">
        <v>0</v>
      </c>
      <c r="S79" s="14">
        <v>0</v>
      </c>
      <c r="T79" s="14">
        <v>300</v>
      </c>
      <c r="U79" s="14">
        <v>275.38</v>
      </c>
      <c r="V79" s="14">
        <v>1909.4</v>
      </c>
      <c r="W79" s="14">
        <v>3587.8</v>
      </c>
    </row>
    <row r="80" spans="1:23">
      <c r="A80" s="2" t="s">
        <v>163</v>
      </c>
      <c r="B80" s="1" t="s">
        <v>164</v>
      </c>
      <c r="C80" s="14">
        <v>480.24</v>
      </c>
      <c r="D80" s="14">
        <v>80.040000000000006</v>
      </c>
      <c r="E80" s="14">
        <v>596.91999999999996</v>
      </c>
      <c r="F80" s="14">
        <v>1157.2</v>
      </c>
      <c r="G80" s="14">
        <v>0</v>
      </c>
      <c r="H80" s="14">
        <v>0</v>
      </c>
      <c r="I80" s="14">
        <v>0</v>
      </c>
      <c r="J80" s="14">
        <v>2.5499999999999998</v>
      </c>
      <c r="K80" s="14">
        <v>34.89</v>
      </c>
      <c r="L80" s="14">
        <v>11.57</v>
      </c>
      <c r="M80" s="14">
        <v>0</v>
      </c>
      <c r="N80" s="14">
        <v>56.7</v>
      </c>
      <c r="O80" s="14">
        <v>0.09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105.8</v>
      </c>
      <c r="W80" s="14">
        <v>1051.4000000000001</v>
      </c>
    </row>
    <row r="81" spans="1:23">
      <c r="A81" s="2" t="s">
        <v>165</v>
      </c>
      <c r="B81" s="1" t="s">
        <v>166</v>
      </c>
      <c r="C81" s="14">
        <v>1028.52</v>
      </c>
      <c r="D81" s="14">
        <v>171.42</v>
      </c>
      <c r="E81" s="14">
        <v>0</v>
      </c>
      <c r="F81" s="14">
        <v>1199.94</v>
      </c>
      <c r="G81" s="14">
        <v>0</v>
      </c>
      <c r="H81" s="14">
        <v>0</v>
      </c>
      <c r="I81" s="14">
        <v>0</v>
      </c>
      <c r="J81" s="14">
        <v>7.2</v>
      </c>
      <c r="K81" s="14">
        <v>29.79</v>
      </c>
      <c r="L81" s="14">
        <v>0</v>
      </c>
      <c r="M81" s="14">
        <v>0</v>
      </c>
      <c r="N81" s="14">
        <v>0</v>
      </c>
      <c r="O81" s="15">
        <v>-0.05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36.94</v>
      </c>
      <c r="W81" s="14">
        <v>1163</v>
      </c>
    </row>
    <row r="82" spans="1:23">
      <c r="A82" s="2" t="s">
        <v>167</v>
      </c>
      <c r="B82" s="1" t="s">
        <v>168</v>
      </c>
      <c r="C82" s="14">
        <v>480.24</v>
      </c>
      <c r="D82" s="14">
        <v>80.040000000000006</v>
      </c>
      <c r="E82" s="14">
        <v>4007.38</v>
      </c>
      <c r="F82" s="14">
        <v>4567.66</v>
      </c>
      <c r="G82" s="14">
        <v>0</v>
      </c>
      <c r="H82" s="14">
        <v>0</v>
      </c>
      <c r="I82" s="14">
        <v>0</v>
      </c>
      <c r="J82" s="14">
        <v>720.26</v>
      </c>
      <c r="K82" s="14">
        <v>130.69999999999999</v>
      </c>
      <c r="L82" s="14">
        <v>45.68</v>
      </c>
      <c r="M82" s="14">
        <v>0</v>
      </c>
      <c r="N82" s="14">
        <v>223.82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700</v>
      </c>
      <c r="U82" s="14">
        <v>0</v>
      </c>
      <c r="V82" s="14">
        <v>1820.46</v>
      </c>
      <c r="W82" s="14">
        <v>2747.2</v>
      </c>
    </row>
    <row r="83" spans="1:23">
      <c r="A83" s="2" t="s">
        <v>169</v>
      </c>
      <c r="B83" s="1" t="s">
        <v>170</v>
      </c>
      <c r="C83" s="14">
        <v>633.6</v>
      </c>
      <c r="D83" s="14">
        <v>105.6</v>
      </c>
      <c r="E83" s="14">
        <v>2170.13</v>
      </c>
      <c r="F83" s="14">
        <v>2909.33</v>
      </c>
      <c r="G83" s="14">
        <v>0</v>
      </c>
      <c r="H83" s="14">
        <v>0</v>
      </c>
      <c r="I83" s="14">
        <v>0</v>
      </c>
      <c r="J83" s="14">
        <v>366.04</v>
      </c>
      <c r="K83" s="14">
        <v>75.34</v>
      </c>
      <c r="L83" s="14">
        <v>0</v>
      </c>
      <c r="M83" s="14">
        <v>0</v>
      </c>
      <c r="N83" s="14">
        <v>0</v>
      </c>
      <c r="O83" s="15">
        <v>-0.05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441.33</v>
      </c>
      <c r="W83" s="14">
        <v>2468</v>
      </c>
    </row>
    <row r="84" spans="1:23">
      <c r="A84" s="2" t="s">
        <v>171</v>
      </c>
      <c r="B84" s="1" t="s">
        <v>172</v>
      </c>
      <c r="C84" s="14">
        <v>320.16000000000003</v>
      </c>
      <c r="D84" s="14">
        <v>53.36</v>
      </c>
      <c r="E84" s="14">
        <v>337.18</v>
      </c>
      <c r="F84" s="14">
        <v>710.7</v>
      </c>
      <c r="G84" s="14">
        <v>0</v>
      </c>
      <c r="H84" s="14">
        <v>0</v>
      </c>
      <c r="I84" s="15">
        <v>-53.26</v>
      </c>
      <c r="J84" s="14">
        <v>0</v>
      </c>
      <c r="K84" s="14">
        <v>16.260000000000002</v>
      </c>
      <c r="L84" s="14">
        <v>7.11</v>
      </c>
      <c r="M84" s="14">
        <v>0</v>
      </c>
      <c r="N84" s="14">
        <v>34.82</v>
      </c>
      <c r="O84" s="15">
        <v>-0.03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4.9000000000000004</v>
      </c>
      <c r="W84" s="14">
        <v>705.8</v>
      </c>
    </row>
    <row r="85" spans="1:23">
      <c r="A85" s="2" t="s">
        <v>173</v>
      </c>
      <c r="B85" s="1" t="s">
        <v>174</v>
      </c>
      <c r="C85" s="14">
        <v>537.54</v>
      </c>
      <c r="D85" s="14">
        <v>89.59</v>
      </c>
      <c r="E85" s="14">
        <v>2559.58</v>
      </c>
      <c r="F85" s="14">
        <v>3186.71</v>
      </c>
      <c r="G85" s="14">
        <v>0</v>
      </c>
      <c r="H85" s="14">
        <v>0</v>
      </c>
      <c r="I85" s="14">
        <v>0</v>
      </c>
      <c r="J85" s="14">
        <v>425.29</v>
      </c>
      <c r="K85" s="14">
        <v>72.91</v>
      </c>
      <c r="L85" s="14">
        <v>31.87</v>
      </c>
      <c r="M85" s="14">
        <v>0</v>
      </c>
      <c r="N85" s="14">
        <v>156.15</v>
      </c>
      <c r="O85" s="15">
        <v>-0.12</v>
      </c>
      <c r="P85" s="14">
        <v>0</v>
      </c>
      <c r="Q85" s="14">
        <v>0</v>
      </c>
      <c r="R85" s="14">
        <v>0</v>
      </c>
      <c r="S85" s="14">
        <v>0</v>
      </c>
      <c r="T85" s="14">
        <v>500</v>
      </c>
      <c r="U85" s="14">
        <v>199.21</v>
      </c>
      <c r="V85" s="14">
        <v>1385.31</v>
      </c>
      <c r="W85" s="14">
        <v>1801.4</v>
      </c>
    </row>
    <row r="86" spans="1:23">
      <c r="A86" s="2" t="s">
        <v>175</v>
      </c>
      <c r="B86" s="1" t="s">
        <v>176</v>
      </c>
      <c r="C86" s="14">
        <v>537.54</v>
      </c>
      <c r="D86" s="14">
        <v>89.59</v>
      </c>
      <c r="E86" s="14">
        <v>4648.7700000000004</v>
      </c>
      <c r="F86" s="14">
        <v>5275.9</v>
      </c>
      <c r="G86" s="14">
        <v>0</v>
      </c>
      <c r="H86" s="14">
        <v>0</v>
      </c>
      <c r="I86" s="14">
        <v>0</v>
      </c>
      <c r="J86" s="14">
        <v>882.2</v>
      </c>
      <c r="K86" s="14">
        <v>190.22</v>
      </c>
      <c r="L86" s="14">
        <v>52.76</v>
      </c>
      <c r="M86" s="14">
        <v>0</v>
      </c>
      <c r="N86" s="14">
        <v>258.52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1000</v>
      </c>
      <c r="U86" s="14">
        <v>0</v>
      </c>
      <c r="V86" s="14">
        <v>2383.6999999999998</v>
      </c>
      <c r="W86" s="14">
        <v>2892.2</v>
      </c>
    </row>
    <row r="87" spans="1:23">
      <c r="A87" s="2" t="s">
        <v>177</v>
      </c>
      <c r="B87" s="1" t="s">
        <v>178</v>
      </c>
      <c r="C87" s="14">
        <v>480.24</v>
      </c>
      <c r="D87" s="14">
        <v>80.040000000000006</v>
      </c>
      <c r="E87" s="14">
        <v>2320.34</v>
      </c>
      <c r="F87" s="14">
        <v>2880.62</v>
      </c>
      <c r="G87" s="14">
        <v>0</v>
      </c>
      <c r="H87" s="14">
        <v>0</v>
      </c>
      <c r="I87" s="14">
        <v>0</v>
      </c>
      <c r="J87" s="14">
        <v>359.91</v>
      </c>
      <c r="K87" s="14">
        <v>49.85</v>
      </c>
      <c r="L87" s="14">
        <v>28.81</v>
      </c>
      <c r="M87" s="14">
        <v>0</v>
      </c>
      <c r="N87" s="14">
        <v>141.15</v>
      </c>
      <c r="O87" s="15">
        <v>-0.1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579.62</v>
      </c>
      <c r="W87" s="14">
        <v>2301</v>
      </c>
    </row>
    <row r="88" spans="1:23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342.56</v>
      </c>
      <c r="F88" s="14">
        <v>902.84</v>
      </c>
      <c r="G88" s="14">
        <v>0</v>
      </c>
      <c r="H88" s="14">
        <v>0</v>
      </c>
      <c r="I88" s="15">
        <v>-35.4</v>
      </c>
      <c r="J88" s="14">
        <v>0</v>
      </c>
      <c r="K88" s="14">
        <v>28.32</v>
      </c>
      <c r="L88" s="14">
        <v>9.0299999999999994</v>
      </c>
      <c r="M88" s="14">
        <v>0</v>
      </c>
      <c r="N88" s="14">
        <v>44.24</v>
      </c>
      <c r="O88" s="14">
        <v>0.05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46.24</v>
      </c>
      <c r="W88" s="14">
        <v>856.6</v>
      </c>
    </row>
    <row r="89" spans="1:23">
      <c r="A89" s="2" t="s">
        <v>181</v>
      </c>
      <c r="B89" s="1" t="s">
        <v>182</v>
      </c>
      <c r="C89" s="14">
        <v>480.24</v>
      </c>
      <c r="D89" s="14">
        <v>80.040000000000006</v>
      </c>
      <c r="E89" s="14">
        <v>482.02</v>
      </c>
      <c r="F89" s="14">
        <v>1042.3</v>
      </c>
      <c r="G89" s="14">
        <v>0</v>
      </c>
      <c r="H89" s="14">
        <v>0</v>
      </c>
      <c r="I89" s="15">
        <v>-16.72</v>
      </c>
      <c r="J89" s="14">
        <v>0</v>
      </c>
      <c r="K89" s="14">
        <v>0</v>
      </c>
      <c r="L89" s="14">
        <v>10.42</v>
      </c>
      <c r="M89" s="14">
        <v>0</v>
      </c>
      <c r="N89" s="14">
        <v>51.07</v>
      </c>
      <c r="O89" s="15">
        <v>-7.0000000000000007E-2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44.7</v>
      </c>
      <c r="W89" s="14">
        <v>997.6</v>
      </c>
    </row>
    <row r="90" spans="1:23">
      <c r="A90" s="2" t="s">
        <v>183</v>
      </c>
      <c r="B90" s="1" t="s">
        <v>184</v>
      </c>
      <c r="C90" s="14">
        <v>633.6</v>
      </c>
      <c r="D90" s="14">
        <v>105.6</v>
      </c>
      <c r="E90" s="14">
        <v>3025.18</v>
      </c>
      <c r="F90" s="14">
        <v>3764.38</v>
      </c>
      <c r="G90" s="14">
        <v>0</v>
      </c>
      <c r="H90" s="14">
        <v>0</v>
      </c>
      <c r="I90" s="14">
        <v>0</v>
      </c>
      <c r="J90" s="14">
        <v>548.67999999999995</v>
      </c>
      <c r="K90" s="14">
        <v>136.18</v>
      </c>
      <c r="L90" s="14">
        <v>0</v>
      </c>
      <c r="M90" s="14">
        <v>0</v>
      </c>
      <c r="N90" s="14">
        <v>0</v>
      </c>
      <c r="O90" s="15">
        <v>-0.08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684.78</v>
      </c>
      <c r="W90" s="14">
        <v>3079.6</v>
      </c>
    </row>
    <row r="91" spans="1:23">
      <c r="A91" s="2" t="s">
        <v>185</v>
      </c>
      <c r="B91" s="1" t="s">
        <v>186</v>
      </c>
      <c r="C91" s="14">
        <v>528.04999999999995</v>
      </c>
      <c r="D91" s="14">
        <v>88.01</v>
      </c>
      <c r="E91" s="14">
        <v>697.17</v>
      </c>
      <c r="F91" s="14">
        <v>1313.23</v>
      </c>
      <c r="G91" s="14">
        <v>0</v>
      </c>
      <c r="H91" s="14">
        <v>0</v>
      </c>
      <c r="I91" s="14">
        <v>0</v>
      </c>
      <c r="J91" s="14">
        <v>26.49</v>
      </c>
      <c r="K91" s="14">
        <v>16.420000000000002</v>
      </c>
      <c r="L91" s="14">
        <v>0</v>
      </c>
      <c r="M91" s="14">
        <v>0</v>
      </c>
      <c r="N91" s="14">
        <v>0</v>
      </c>
      <c r="O91" s="14">
        <v>0.12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43.03</v>
      </c>
      <c r="W91" s="14">
        <v>1270.2</v>
      </c>
    </row>
    <row r="92" spans="1:23">
      <c r="A92" s="2" t="s">
        <v>187</v>
      </c>
      <c r="B92" s="1" t="s">
        <v>188</v>
      </c>
      <c r="C92" s="14">
        <v>480.24</v>
      </c>
      <c r="D92" s="14">
        <v>80.040000000000006</v>
      </c>
      <c r="E92" s="14">
        <v>1090.6099999999999</v>
      </c>
      <c r="F92" s="14">
        <v>1650.89</v>
      </c>
      <c r="G92" s="14">
        <v>0</v>
      </c>
      <c r="H92" s="14">
        <v>0</v>
      </c>
      <c r="I92" s="14">
        <v>0</v>
      </c>
      <c r="J92" s="14">
        <v>80.959999999999994</v>
      </c>
      <c r="K92" s="14">
        <v>45.96</v>
      </c>
      <c r="L92" s="14">
        <v>16.510000000000002</v>
      </c>
      <c r="M92" s="14">
        <v>0</v>
      </c>
      <c r="N92" s="14">
        <v>80.89</v>
      </c>
      <c r="O92" s="15">
        <v>-0.03</v>
      </c>
      <c r="P92" s="14">
        <v>0</v>
      </c>
      <c r="Q92" s="14">
        <v>0</v>
      </c>
      <c r="R92" s="14">
        <v>0</v>
      </c>
      <c r="S92" s="14">
        <v>0</v>
      </c>
      <c r="T92" s="14">
        <v>300</v>
      </c>
      <c r="U92" s="14">
        <v>200</v>
      </c>
      <c r="V92" s="14">
        <v>724.29</v>
      </c>
      <c r="W92" s="14">
        <v>926.6</v>
      </c>
    </row>
    <row r="93" spans="1:23">
      <c r="A93" s="2" t="s">
        <v>189</v>
      </c>
      <c r="B93" s="1" t="s">
        <v>190</v>
      </c>
      <c r="C93" s="14">
        <v>537.54</v>
      </c>
      <c r="D93" s="14">
        <v>89.59</v>
      </c>
      <c r="E93" s="14">
        <v>2513.3200000000002</v>
      </c>
      <c r="F93" s="14">
        <v>3140.45</v>
      </c>
      <c r="G93" s="14">
        <v>0</v>
      </c>
      <c r="H93" s="14">
        <v>0</v>
      </c>
      <c r="I93" s="14">
        <v>0</v>
      </c>
      <c r="J93" s="14">
        <v>415.41</v>
      </c>
      <c r="K93" s="14">
        <v>101.9</v>
      </c>
      <c r="L93" s="14">
        <v>31.4</v>
      </c>
      <c r="M93" s="14">
        <v>0</v>
      </c>
      <c r="N93" s="14">
        <v>153.88</v>
      </c>
      <c r="O93" s="15">
        <v>-0.17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246.63</v>
      </c>
      <c r="V93" s="14">
        <v>949.05</v>
      </c>
      <c r="W93" s="14">
        <v>2191.4</v>
      </c>
    </row>
    <row r="94" spans="1:23">
      <c r="A94" s="2" t="s">
        <v>191</v>
      </c>
      <c r="B94" s="1" t="s">
        <v>192</v>
      </c>
      <c r="C94" s="14">
        <v>480.24</v>
      </c>
      <c r="D94" s="14">
        <v>80.040000000000006</v>
      </c>
      <c r="E94" s="14">
        <v>3679.98</v>
      </c>
      <c r="F94" s="14">
        <v>4240.26</v>
      </c>
      <c r="G94" s="14">
        <v>0</v>
      </c>
      <c r="H94" s="14">
        <v>0</v>
      </c>
      <c r="I94" s="14">
        <v>0</v>
      </c>
      <c r="J94" s="14">
        <v>650.33000000000004</v>
      </c>
      <c r="K94" s="14">
        <v>125.98</v>
      </c>
      <c r="L94" s="14">
        <v>0</v>
      </c>
      <c r="M94" s="14">
        <v>0</v>
      </c>
      <c r="N94" s="14">
        <v>0</v>
      </c>
      <c r="O94" s="15">
        <v>-0.05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776.26</v>
      </c>
      <c r="W94" s="14">
        <v>3464</v>
      </c>
    </row>
    <row r="95" spans="1:23">
      <c r="A95" s="2" t="s">
        <v>193</v>
      </c>
      <c r="B95" s="1" t="s">
        <v>194</v>
      </c>
      <c r="C95" s="14">
        <v>537.54</v>
      </c>
      <c r="D95" s="14">
        <v>89.59</v>
      </c>
      <c r="E95" s="14">
        <v>1801.02</v>
      </c>
      <c r="F95" s="14">
        <v>2428.15</v>
      </c>
      <c r="G95" s="14">
        <v>0</v>
      </c>
      <c r="H95" s="14">
        <v>0</v>
      </c>
      <c r="I95" s="14">
        <v>0</v>
      </c>
      <c r="J95" s="14">
        <v>263.26</v>
      </c>
      <c r="K95" s="14">
        <v>59.16</v>
      </c>
      <c r="L95" s="14">
        <v>24.28</v>
      </c>
      <c r="M95" s="14">
        <v>0</v>
      </c>
      <c r="N95" s="14">
        <v>118.98</v>
      </c>
      <c r="O95" s="14">
        <v>0.14000000000000001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307.93</v>
      </c>
      <c r="V95" s="14">
        <v>773.75</v>
      </c>
      <c r="W95" s="14">
        <v>1654.4</v>
      </c>
    </row>
    <row r="96" spans="1:23">
      <c r="A96" s="2" t="s">
        <v>195</v>
      </c>
      <c r="B96" s="1" t="s">
        <v>196</v>
      </c>
      <c r="C96" s="14">
        <v>633.6</v>
      </c>
      <c r="D96" s="14">
        <v>105.6</v>
      </c>
      <c r="E96" s="14">
        <v>2697.78</v>
      </c>
      <c r="F96" s="14">
        <v>3436.98</v>
      </c>
      <c r="G96" s="14">
        <v>0</v>
      </c>
      <c r="H96" s="14">
        <v>0</v>
      </c>
      <c r="I96" s="14">
        <v>0</v>
      </c>
      <c r="J96" s="14">
        <v>478.75</v>
      </c>
      <c r="K96" s="14">
        <v>133.53</v>
      </c>
      <c r="L96" s="14">
        <v>0</v>
      </c>
      <c r="M96" s="14">
        <v>0</v>
      </c>
      <c r="N96" s="14">
        <v>0</v>
      </c>
      <c r="O96" s="15">
        <v>-0.1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612.17999999999995</v>
      </c>
      <c r="W96" s="14">
        <v>2824.8</v>
      </c>
    </row>
    <row r="97" spans="1:23">
      <c r="A97" s="2" t="s">
        <v>197</v>
      </c>
      <c r="B97" s="1" t="s">
        <v>198</v>
      </c>
      <c r="C97" s="14">
        <v>480.24</v>
      </c>
      <c r="D97" s="14">
        <v>80.040000000000006</v>
      </c>
      <c r="E97" s="14">
        <v>349.69</v>
      </c>
      <c r="F97" s="14">
        <v>909.97</v>
      </c>
      <c r="G97" s="14">
        <v>0</v>
      </c>
      <c r="H97" s="14">
        <v>0</v>
      </c>
      <c r="I97" s="15">
        <v>-34.950000000000003</v>
      </c>
      <c r="J97" s="14">
        <v>0</v>
      </c>
      <c r="K97" s="14">
        <v>63.8</v>
      </c>
      <c r="L97" s="14">
        <v>9.1</v>
      </c>
      <c r="M97" s="14">
        <v>0</v>
      </c>
      <c r="N97" s="14">
        <v>44.59</v>
      </c>
      <c r="O97" s="14">
        <v>0.03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175</v>
      </c>
      <c r="V97" s="14">
        <v>257.57</v>
      </c>
      <c r="W97" s="14">
        <v>652.4</v>
      </c>
    </row>
    <row r="98" spans="1:23">
      <c r="A98" s="2" t="s">
        <v>199</v>
      </c>
      <c r="B98" s="1" t="s">
        <v>200</v>
      </c>
      <c r="C98" s="14">
        <v>1028.58</v>
      </c>
      <c r="D98" s="14">
        <v>171.43</v>
      </c>
      <c r="E98" s="14">
        <v>1468.82</v>
      </c>
      <c r="F98" s="14">
        <v>2668.83</v>
      </c>
      <c r="G98" s="14">
        <v>0</v>
      </c>
      <c r="H98" s="14">
        <v>301.08999999999997</v>
      </c>
      <c r="I98" s="14">
        <v>0</v>
      </c>
      <c r="J98" s="14">
        <v>314.67</v>
      </c>
      <c r="K98" s="14">
        <v>29.79</v>
      </c>
      <c r="L98" s="14">
        <v>0</v>
      </c>
      <c r="M98" s="14">
        <v>0</v>
      </c>
      <c r="N98" s="14">
        <v>0</v>
      </c>
      <c r="O98" s="14">
        <v>0.08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645.63</v>
      </c>
      <c r="W98" s="14">
        <v>2023.2</v>
      </c>
    </row>
    <row r="99" spans="1:23">
      <c r="A99" s="2" t="s">
        <v>201</v>
      </c>
      <c r="B99" s="1" t="s">
        <v>202</v>
      </c>
      <c r="C99" s="14">
        <v>422.28</v>
      </c>
      <c r="D99" s="14">
        <v>105.57</v>
      </c>
      <c r="E99" s="14">
        <v>0</v>
      </c>
      <c r="F99" s="14">
        <v>527.85</v>
      </c>
      <c r="G99" s="14">
        <v>0</v>
      </c>
      <c r="H99" s="14">
        <v>0</v>
      </c>
      <c r="I99" s="15">
        <v>-65.010000000000005</v>
      </c>
      <c r="J99" s="14">
        <v>0</v>
      </c>
      <c r="K99" s="14">
        <v>13.11</v>
      </c>
      <c r="L99" s="14">
        <v>0</v>
      </c>
      <c r="M99" s="14">
        <v>0</v>
      </c>
      <c r="N99" s="14">
        <v>0</v>
      </c>
      <c r="O99" s="15">
        <v>-0.05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-51.95</v>
      </c>
      <c r="W99" s="14">
        <v>579.79999999999995</v>
      </c>
    </row>
    <row r="100" spans="1:23">
      <c r="A100" s="2" t="s">
        <v>203</v>
      </c>
      <c r="B100" s="1" t="s">
        <v>204</v>
      </c>
      <c r="C100" s="14">
        <v>633.6</v>
      </c>
      <c r="D100" s="14">
        <v>105.6</v>
      </c>
      <c r="E100" s="14">
        <v>1977.5</v>
      </c>
      <c r="F100" s="14">
        <v>2716.7</v>
      </c>
      <c r="G100" s="14">
        <v>0</v>
      </c>
      <c r="H100" s="14">
        <v>0</v>
      </c>
      <c r="I100" s="14">
        <v>0</v>
      </c>
      <c r="J100" s="14">
        <v>324.89999999999998</v>
      </c>
      <c r="K100" s="14">
        <v>92.77</v>
      </c>
      <c r="L100" s="14">
        <v>0</v>
      </c>
      <c r="M100" s="14">
        <v>0</v>
      </c>
      <c r="N100" s="14">
        <v>0</v>
      </c>
      <c r="O100" s="14">
        <v>0.03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417.7</v>
      </c>
      <c r="W100" s="14">
        <v>2299</v>
      </c>
    </row>
    <row r="101" spans="1:23">
      <c r="A101" s="2" t="s">
        <v>205</v>
      </c>
      <c r="B101" s="1" t="s">
        <v>206</v>
      </c>
      <c r="C101" s="14">
        <v>537.54</v>
      </c>
      <c r="D101" s="14">
        <v>89.59</v>
      </c>
      <c r="E101" s="14">
        <v>1830.13</v>
      </c>
      <c r="F101" s="14">
        <v>2457.2600000000002</v>
      </c>
      <c r="G101" s="14">
        <v>0</v>
      </c>
      <c r="H101" s="14">
        <v>0</v>
      </c>
      <c r="I101" s="14">
        <v>0</v>
      </c>
      <c r="J101" s="14">
        <v>269.48</v>
      </c>
      <c r="K101" s="14">
        <v>53.46</v>
      </c>
      <c r="L101" s="14">
        <v>24.57</v>
      </c>
      <c r="M101" s="14">
        <v>0</v>
      </c>
      <c r="N101" s="14">
        <v>120.41</v>
      </c>
      <c r="O101" s="14">
        <v>0.03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236.31</v>
      </c>
      <c r="V101" s="14">
        <v>704.26</v>
      </c>
      <c r="W101" s="14">
        <v>1753</v>
      </c>
    </row>
    <row r="102" spans="1:23">
      <c r="A102" s="2" t="s">
        <v>207</v>
      </c>
      <c r="B102" s="1" t="s">
        <v>208</v>
      </c>
      <c r="C102" s="14">
        <v>480.24</v>
      </c>
      <c r="D102" s="14">
        <v>80.040000000000006</v>
      </c>
      <c r="E102" s="14">
        <v>3158.03</v>
      </c>
      <c r="F102" s="14">
        <v>3718.31</v>
      </c>
      <c r="G102" s="14">
        <v>0</v>
      </c>
      <c r="H102" s="14">
        <v>0</v>
      </c>
      <c r="I102" s="14">
        <v>0</v>
      </c>
      <c r="J102" s="14">
        <v>538.84</v>
      </c>
      <c r="K102" s="14">
        <v>120.25</v>
      </c>
      <c r="L102" s="14">
        <v>37.18</v>
      </c>
      <c r="M102" s="14">
        <v>0</v>
      </c>
      <c r="N102" s="14">
        <v>182.2</v>
      </c>
      <c r="O102" s="14">
        <v>0.04</v>
      </c>
      <c r="P102" s="14">
        <v>0</v>
      </c>
      <c r="Q102" s="14">
        <v>0</v>
      </c>
      <c r="R102" s="14">
        <v>0</v>
      </c>
      <c r="S102" s="14">
        <v>0</v>
      </c>
      <c r="T102" s="14">
        <v>250</v>
      </c>
      <c r="U102" s="14">
        <v>0</v>
      </c>
      <c r="V102" s="14">
        <v>1128.51</v>
      </c>
      <c r="W102" s="14">
        <v>2589.8000000000002</v>
      </c>
    </row>
    <row r="103" spans="1:23">
      <c r="A103" s="2" t="s">
        <v>209</v>
      </c>
      <c r="B103" s="1" t="s">
        <v>210</v>
      </c>
      <c r="C103" s="14">
        <v>960</v>
      </c>
      <c r="D103" s="14">
        <v>160</v>
      </c>
      <c r="E103" s="14">
        <v>0</v>
      </c>
      <c r="F103" s="14">
        <v>1120</v>
      </c>
      <c r="G103" s="14">
        <v>0</v>
      </c>
      <c r="H103" s="14">
        <v>0</v>
      </c>
      <c r="I103" s="15">
        <v>-1.5</v>
      </c>
      <c r="J103" s="14">
        <v>0</v>
      </c>
      <c r="K103" s="14">
        <v>27.81</v>
      </c>
      <c r="L103" s="14">
        <v>0</v>
      </c>
      <c r="M103" s="14">
        <v>0</v>
      </c>
      <c r="N103" s="14">
        <v>0</v>
      </c>
      <c r="O103" s="15">
        <v>-0.11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26.2</v>
      </c>
      <c r="W103" s="14">
        <v>1093.8</v>
      </c>
    </row>
    <row r="104" spans="1:23">
      <c r="A104" s="2" t="s">
        <v>211</v>
      </c>
      <c r="B104" s="1" t="s">
        <v>212</v>
      </c>
      <c r="C104" s="14">
        <v>633.6</v>
      </c>
      <c r="D104" s="14">
        <v>105.6</v>
      </c>
      <c r="E104" s="14">
        <v>4662.18</v>
      </c>
      <c r="F104" s="14">
        <v>5401.38</v>
      </c>
      <c r="G104" s="14">
        <v>0</v>
      </c>
      <c r="H104" s="14">
        <v>0</v>
      </c>
      <c r="I104" s="14">
        <v>0</v>
      </c>
      <c r="J104" s="14">
        <v>911.71</v>
      </c>
      <c r="K104" s="14">
        <v>165.04</v>
      </c>
      <c r="L104" s="14">
        <v>0</v>
      </c>
      <c r="M104" s="14">
        <v>0</v>
      </c>
      <c r="N104" s="14">
        <v>0</v>
      </c>
      <c r="O104" s="14">
        <v>0.03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1076.78</v>
      </c>
      <c r="W104" s="14">
        <v>4324.6000000000004</v>
      </c>
    </row>
    <row r="105" spans="1:23">
      <c r="A105" s="2" t="s">
        <v>213</v>
      </c>
      <c r="B105" s="1" t="s">
        <v>214</v>
      </c>
      <c r="C105" s="14">
        <v>400.2</v>
      </c>
      <c r="D105" s="14">
        <v>66.7</v>
      </c>
      <c r="E105" s="14">
        <v>2997.83</v>
      </c>
      <c r="F105" s="14">
        <v>3464.73</v>
      </c>
      <c r="G105" s="14">
        <v>0</v>
      </c>
      <c r="H105" s="14">
        <v>0</v>
      </c>
      <c r="I105" s="14">
        <v>0</v>
      </c>
      <c r="J105" s="14">
        <v>484.68</v>
      </c>
      <c r="K105" s="14">
        <v>56.64</v>
      </c>
      <c r="L105" s="14">
        <v>0</v>
      </c>
      <c r="M105" s="14">
        <v>0</v>
      </c>
      <c r="N105" s="14">
        <v>0</v>
      </c>
      <c r="O105" s="14">
        <v>0.01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541.33000000000004</v>
      </c>
      <c r="W105" s="14">
        <v>2923.4</v>
      </c>
    </row>
    <row r="106" spans="1:23">
      <c r="A106" s="2" t="s">
        <v>215</v>
      </c>
      <c r="B106" s="1" t="s">
        <v>216</v>
      </c>
      <c r="C106" s="14">
        <v>633.6</v>
      </c>
      <c r="D106" s="14">
        <v>105.6</v>
      </c>
      <c r="E106" s="14">
        <v>5316.98</v>
      </c>
      <c r="F106" s="14">
        <v>6056.18</v>
      </c>
      <c r="G106" s="14">
        <v>0</v>
      </c>
      <c r="H106" s="14">
        <v>0</v>
      </c>
      <c r="I106" s="14">
        <v>0</v>
      </c>
      <c r="J106" s="14">
        <v>1065.72</v>
      </c>
      <c r="K106" s="14">
        <v>149.56</v>
      </c>
      <c r="L106" s="14">
        <v>0</v>
      </c>
      <c r="M106" s="14">
        <v>0</v>
      </c>
      <c r="N106" s="14">
        <v>0</v>
      </c>
      <c r="O106" s="14">
        <v>0.1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1215.3800000000001</v>
      </c>
      <c r="W106" s="14">
        <v>4840.8</v>
      </c>
    </row>
    <row r="107" spans="1:23">
      <c r="A107" s="2" t="s">
        <v>217</v>
      </c>
      <c r="B107" s="1" t="s">
        <v>218</v>
      </c>
      <c r="C107" s="14">
        <v>537.54</v>
      </c>
      <c r="D107" s="14">
        <v>89.59</v>
      </c>
      <c r="E107" s="14">
        <v>2246.6999999999998</v>
      </c>
      <c r="F107" s="14">
        <v>2873.83</v>
      </c>
      <c r="G107" s="14">
        <v>0</v>
      </c>
      <c r="H107" s="14">
        <v>0</v>
      </c>
      <c r="I107" s="14">
        <v>0</v>
      </c>
      <c r="J107" s="14">
        <v>358.46</v>
      </c>
      <c r="K107" s="14">
        <v>118.47</v>
      </c>
      <c r="L107" s="14">
        <v>28.74</v>
      </c>
      <c r="M107" s="14">
        <v>0</v>
      </c>
      <c r="N107" s="14">
        <v>140.82</v>
      </c>
      <c r="O107" s="15">
        <v>-0.17</v>
      </c>
      <c r="P107" s="14">
        <v>0</v>
      </c>
      <c r="Q107" s="14">
        <v>0</v>
      </c>
      <c r="R107" s="14">
        <v>382.95</v>
      </c>
      <c r="S107" s="14">
        <v>0</v>
      </c>
      <c r="T107" s="14">
        <v>400</v>
      </c>
      <c r="U107" s="14">
        <v>209.76</v>
      </c>
      <c r="V107" s="14">
        <v>1639.03</v>
      </c>
      <c r="W107" s="14">
        <v>1234.8</v>
      </c>
    </row>
    <row r="108" spans="1:23">
      <c r="A108" s="2" t="s">
        <v>219</v>
      </c>
      <c r="B108" s="1" t="s">
        <v>220</v>
      </c>
      <c r="C108" s="14">
        <v>633.41999999999996</v>
      </c>
      <c r="D108" s="14">
        <v>105.57</v>
      </c>
      <c r="E108" s="14">
        <v>226.35</v>
      </c>
      <c r="F108" s="14">
        <v>965.34</v>
      </c>
      <c r="G108" s="14">
        <v>0</v>
      </c>
      <c r="H108" s="14">
        <v>0</v>
      </c>
      <c r="I108" s="15">
        <v>-31.4</v>
      </c>
      <c r="J108" s="14">
        <v>0</v>
      </c>
      <c r="K108" s="14">
        <v>18.350000000000001</v>
      </c>
      <c r="L108" s="14">
        <v>0</v>
      </c>
      <c r="M108" s="14">
        <v>0</v>
      </c>
      <c r="N108" s="14">
        <v>0</v>
      </c>
      <c r="O108" s="15">
        <v>-0.01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-13.06</v>
      </c>
      <c r="W108" s="14">
        <v>978.4</v>
      </c>
    </row>
    <row r="109" spans="1:23">
      <c r="A109" s="2" t="s">
        <v>221</v>
      </c>
      <c r="B109" s="1" t="s">
        <v>222</v>
      </c>
      <c r="C109" s="14">
        <v>480.24</v>
      </c>
      <c r="D109" s="14">
        <v>80.040000000000006</v>
      </c>
      <c r="E109" s="14">
        <v>1076.32</v>
      </c>
      <c r="F109" s="14">
        <v>1636.6</v>
      </c>
      <c r="G109" s="14">
        <v>0</v>
      </c>
      <c r="H109" s="14">
        <v>0</v>
      </c>
      <c r="I109" s="14">
        <v>0</v>
      </c>
      <c r="J109" s="14">
        <v>71.13</v>
      </c>
      <c r="K109" s="14">
        <v>36.82</v>
      </c>
      <c r="L109" s="14">
        <v>16.37</v>
      </c>
      <c r="M109" s="14">
        <v>0</v>
      </c>
      <c r="N109" s="14">
        <v>80.19</v>
      </c>
      <c r="O109" s="15">
        <v>-0.11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204.4</v>
      </c>
      <c r="W109" s="14">
        <v>1432.2</v>
      </c>
    </row>
    <row r="110" spans="1:23">
      <c r="A110" s="2" t="s">
        <v>223</v>
      </c>
      <c r="B110" s="1" t="s">
        <v>224</v>
      </c>
      <c r="C110" s="14">
        <v>534.29999999999995</v>
      </c>
      <c r="D110" s="14">
        <v>89.05</v>
      </c>
      <c r="E110" s="14">
        <v>811.75</v>
      </c>
      <c r="F110" s="14">
        <v>1435.1</v>
      </c>
      <c r="G110" s="14">
        <v>0</v>
      </c>
      <c r="H110" s="14">
        <v>0</v>
      </c>
      <c r="I110" s="14">
        <v>0</v>
      </c>
      <c r="J110" s="14">
        <v>49.21</v>
      </c>
      <c r="K110" s="14">
        <v>41.38</v>
      </c>
      <c r="L110" s="14">
        <v>14.35</v>
      </c>
      <c r="M110" s="14">
        <v>0</v>
      </c>
      <c r="N110" s="14">
        <v>70.319999999999993</v>
      </c>
      <c r="O110" s="14">
        <v>0.04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175.3</v>
      </c>
      <c r="W110" s="14">
        <v>1259.8</v>
      </c>
    </row>
    <row r="111" spans="1:23">
      <c r="A111" s="2" t="s">
        <v>225</v>
      </c>
      <c r="B111" s="1" t="s">
        <v>226</v>
      </c>
      <c r="C111" s="14">
        <v>537.54</v>
      </c>
      <c r="D111" s="14">
        <v>89.59</v>
      </c>
      <c r="E111" s="14">
        <v>1882.79</v>
      </c>
      <c r="F111" s="14">
        <v>2509.92</v>
      </c>
      <c r="G111" s="14">
        <v>0</v>
      </c>
      <c r="H111" s="14">
        <v>0</v>
      </c>
      <c r="I111" s="14">
        <v>0</v>
      </c>
      <c r="J111" s="14">
        <v>280.73</v>
      </c>
      <c r="K111" s="14">
        <v>122.64</v>
      </c>
      <c r="L111" s="14">
        <v>25.1</v>
      </c>
      <c r="M111" s="14">
        <v>0</v>
      </c>
      <c r="N111" s="14">
        <v>122.99</v>
      </c>
      <c r="O111" s="14">
        <v>0.04</v>
      </c>
      <c r="P111" s="14">
        <v>0</v>
      </c>
      <c r="Q111" s="14">
        <v>0</v>
      </c>
      <c r="R111" s="14">
        <v>0</v>
      </c>
      <c r="S111" s="14">
        <v>343.11</v>
      </c>
      <c r="T111" s="14">
        <v>200</v>
      </c>
      <c r="U111" s="14">
        <v>216.71</v>
      </c>
      <c r="V111" s="14">
        <v>1311.32</v>
      </c>
      <c r="W111" s="14">
        <v>1198.5999999999999</v>
      </c>
    </row>
    <row r="112" spans="1:23">
      <c r="A112" s="2" t="s">
        <v>227</v>
      </c>
      <c r="B112" s="1" t="s">
        <v>228</v>
      </c>
      <c r="C112" s="14">
        <v>633.6</v>
      </c>
      <c r="D112" s="14">
        <v>105.6</v>
      </c>
      <c r="E112" s="14">
        <v>3371.63</v>
      </c>
      <c r="F112" s="14">
        <v>4110.83</v>
      </c>
      <c r="G112" s="14">
        <v>442.08</v>
      </c>
      <c r="H112" s="14">
        <v>0</v>
      </c>
      <c r="I112" s="14">
        <v>0</v>
      </c>
      <c r="J112" s="14">
        <v>622.67999999999995</v>
      </c>
      <c r="K112" s="14">
        <v>102.6</v>
      </c>
      <c r="L112" s="14">
        <v>0</v>
      </c>
      <c r="M112" s="14">
        <v>0</v>
      </c>
      <c r="N112" s="14">
        <v>0</v>
      </c>
      <c r="O112" s="14">
        <v>7.0000000000000007E-2</v>
      </c>
      <c r="P112" s="14">
        <v>0</v>
      </c>
      <c r="Q112" s="14">
        <v>0</v>
      </c>
      <c r="R112" s="14">
        <v>0</v>
      </c>
      <c r="S112" s="14">
        <v>0</v>
      </c>
      <c r="T112" s="14">
        <v>200</v>
      </c>
      <c r="U112" s="14">
        <v>0</v>
      </c>
      <c r="V112" s="14">
        <v>1367.43</v>
      </c>
      <c r="W112" s="14">
        <v>2743.4</v>
      </c>
    </row>
    <row r="113" spans="1:23">
      <c r="A113" s="2" t="s">
        <v>229</v>
      </c>
      <c r="B113" s="1" t="s">
        <v>230</v>
      </c>
      <c r="C113" s="14">
        <v>480.24</v>
      </c>
      <c r="D113" s="14">
        <v>80.040000000000006</v>
      </c>
      <c r="E113" s="14">
        <v>3483.54</v>
      </c>
      <c r="F113" s="14">
        <v>4043.82</v>
      </c>
      <c r="G113" s="14">
        <v>0</v>
      </c>
      <c r="H113" s="14">
        <v>0</v>
      </c>
      <c r="I113" s="14">
        <v>0</v>
      </c>
      <c r="J113" s="14">
        <v>608.37</v>
      </c>
      <c r="K113" s="14">
        <v>121.93</v>
      </c>
      <c r="L113" s="14">
        <v>0</v>
      </c>
      <c r="M113" s="14">
        <v>0</v>
      </c>
      <c r="N113" s="14">
        <v>0</v>
      </c>
      <c r="O113" s="15">
        <v>-0.08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730.22</v>
      </c>
      <c r="W113" s="14">
        <v>3313.6</v>
      </c>
    </row>
    <row r="114" spans="1:23">
      <c r="A114" s="2" t="s">
        <v>231</v>
      </c>
      <c r="B114" s="1" t="s">
        <v>232</v>
      </c>
      <c r="C114" s="14">
        <v>480.24</v>
      </c>
      <c r="D114" s="14">
        <v>80.040000000000006</v>
      </c>
      <c r="E114" s="14">
        <v>460.24</v>
      </c>
      <c r="F114" s="14">
        <v>1020.52</v>
      </c>
      <c r="G114" s="14">
        <v>0</v>
      </c>
      <c r="H114" s="14">
        <v>0</v>
      </c>
      <c r="I114" s="15">
        <v>-25.59</v>
      </c>
      <c r="J114" s="14">
        <v>0</v>
      </c>
      <c r="K114" s="14">
        <v>24.97</v>
      </c>
      <c r="L114" s="14">
        <v>10.210000000000001</v>
      </c>
      <c r="M114" s="14">
        <v>0</v>
      </c>
      <c r="N114" s="14">
        <v>50.01</v>
      </c>
      <c r="O114" s="15">
        <v>-0.08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59.52</v>
      </c>
      <c r="W114" s="14">
        <v>961</v>
      </c>
    </row>
    <row r="115" spans="1:23">
      <c r="A115" s="2" t="s">
        <v>233</v>
      </c>
      <c r="B115" s="1" t="s">
        <v>234</v>
      </c>
      <c r="C115" s="14">
        <v>537.54</v>
      </c>
      <c r="D115" s="14">
        <v>89.59</v>
      </c>
      <c r="E115" s="14">
        <v>3535.3</v>
      </c>
      <c r="F115" s="14">
        <v>4162.43</v>
      </c>
      <c r="G115" s="14">
        <v>0</v>
      </c>
      <c r="H115" s="14">
        <v>0</v>
      </c>
      <c r="I115" s="14">
        <v>0</v>
      </c>
      <c r="J115" s="14">
        <v>633.71</v>
      </c>
      <c r="K115" s="14">
        <v>108.38</v>
      </c>
      <c r="L115" s="14">
        <v>41.62</v>
      </c>
      <c r="M115" s="14">
        <v>0</v>
      </c>
      <c r="N115" s="14">
        <v>203.96</v>
      </c>
      <c r="O115" s="14">
        <v>0.16</v>
      </c>
      <c r="P115" s="14">
        <v>0</v>
      </c>
      <c r="Q115" s="14">
        <v>0</v>
      </c>
      <c r="R115" s="14">
        <v>0</v>
      </c>
      <c r="S115" s="14">
        <v>0</v>
      </c>
      <c r="T115" s="14">
        <v>150</v>
      </c>
      <c r="U115" s="14">
        <v>470.2</v>
      </c>
      <c r="V115" s="14">
        <v>1608.03</v>
      </c>
      <c r="W115" s="14">
        <v>2554.4</v>
      </c>
    </row>
    <row r="116" spans="1:23">
      <c r="A116" s="2" t="s">
        <v>235</v>
      </c>
      <c r="B116" s="1" t="s">
        <v>236</v>
      </c>
      <c r="C116" s="14">
        <v>480.24</v>
      </c>
      <c r="D116" s="14">
        <v>80.040000000000006</v>
      </c>
      <c r="E116" s="14">
        <v>104.47</v>
      </c>
      <c r="F116" s="14">
        <v>664.75</v>
      </c>
      <c r="G116" s="14">
        <v>0</v>
      </c>
      <c r="H116" s="14">
        <v>0</v>
      </c>
      <c r="I116" s="15">
        <v>-56.2</v>
      </c>
      <c r="J116" s="14">
        <v>0</v>
      </c>
      <c r="K116" s="14">
        <v>22.65</v>
      </c>
      <c r="L116" s="14">
        <v>6.65</v>
      </c>
      <c r="M116" s="14">
        <v>0</v>
      </c>
      <c r="N116" s="14">
        <v>32.57</v>
      </c>
      <c r="O116" s="15">
        <v>-0.12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5.55</v>
      </c>
      <c r="W116" s="14">
        <v>659.2</v>
      </c>
    </row>
    <row r="117" spans="1:23">
      <c r="A117" s="2" t="s">
        <v>237</v>
      </c>
      <c r="B117" s="1" t="s">
        <v>238</v>
      </c>
      <c r="C117" s="14">
        <v>633.6</v>
      </c>
      <c r="D117" s="14">
        <v>105.6</v>
      </c>
      <c r="E117" s="14">
        <v>2837.63</v>
      </c>
      <c r="F117" s="14">
        <v>3576.83</v>
      </c>
      <c r="G117" s="14">
        <v>0</v>
      </c>
      <c r="H117" s="14">
        <v>0</v>
      </c>
      <c r="I117" s="14">
        <v>0</v>
      </c>
      <c r="J117" s="14">
        <v>508.62</v>
      </c>
      <c r="K117" s="14">
        <v>91.24</v>
      </c>
      <c r="L117" s="14">
        <v>0</v>
      </c>
      <c r="M117" s="14">
        <v>0</v>
      </c>
      <c r="N117" s="14">
        <v>0</v>
      </c>
      <c r="O117" s="14">
        <v>0.17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600.03</v>
      </c>
      <c r="W117" s="14">
        <v>2976.8</v>
      </c>
    </row>
    <row r="118" spans="1:23">
      <c r="A118" s="2" t="s">
        <v>239</v>
      </c>
      <c r="B118" s="1" t="s">
        <v>240</v>
      </c>
      <c r="C118" s="14">
        <v>528</v>
      </c>
      <c r="D118" s="14">
        <v>88</v>
      </c>
      <c r="E118" s="14">
        <v>5447.94</v>
      </c>
      <c r="F118" s="14">
        <v>6063.94</v>
      </c>
      <c r="G118" s="14">
        <v>0</v>
      </c>
      <c r="H118" s="14">
        <v>0</v>
      </c>
      <c r="I118" s="14">
        <v>0</v>
      </c>
      <c r="J118" s="14">
        <v>1067.55</v>
      </c>
      <c r="K118" s="14">
        <v>156.88999999999999</v>
      </c>
      <c r="L118" s="14">
        <v>0</v>
      </c>
      <c r="M118" s="14">
        <v>0</v>
      </c>
      <c r="N118" s="14">
        <v>0</v>
      </c>
      <c r="O118" s="15">
        <v>-0.1</v>
      </c>
      <c r="P118" s="14">
        <v>0</v>
      </c>
      <c r="Q118" s="14">
        <v>0</v>
      </c>
      <c r="R118" s="14">
        <v>0</v>
      </c>
      <c r="S118" s="14">
        <v>0</v>
      </c>
      <c r="T118" s="14">
        <v>500</v>
      </c>
      <c r="U118" s="14">
        <v>0</v>
      </c>
      <c r="V118" s="14">
        <v>1724.34</v>
      </c>
      <c r="W118" s="14">
        <v>4339.6000000000004</v>
      </c>
    </row>
    <row r="119" spans="1:23" s="7" customFormat="1">
      <c r="A119" s="17" t="s">
        <v>154</v>
      </c>
      <c r="C119" s="7" t="s">
        <v>155</v>
      </c>
      <c r="D119" s="7" t="s">
        <v>155</v>
      </c>
      <c r="E119" s="7" t="s">
        <v>155</v>
      </c>
      <c r="F119" s="7" t="s">
        <v>155</v>
      </c>
      <c r="G119" s="7" t="s">
        <v>155</v>
      </c>
      <c r="H119" s="7" t="s">
        <v>155</v>
      </c>
      <c r="I119" s="7" t="s">
        <v>155</v>
      </c>
      <c r="J119" s="7" t="s">
        <v>155</v>
      </c>
      <c r="K119" s="7" t="s">
        <v>155</v>
      </c>
      <c r="L119" s="7" t="s">
        <v>155</v>
      </c>
      <c r="M119" s="7" t="s">
        <v>155</v>
      </c>
      <c r="N119" s="7" t="s">
        <v>155</v>
      </c>
      <c r="O119" s="7" t="s">
        <v>155</v>
      </c>
      <c r="P119" s="7" t="s">
        <v>155</v>
      </c>
      <c r="Q119" s="7" t="s">
        <v>155</v>
      </c>
      <c r="R119" s="7" t="s">
        <v>155</v>
      </c>
      <c r="S119" s="7" t="s">
        <v>155</v>
      </c>
      <c r="T119" s="7" t="s">
        <v>155</v>
      </c>
      <c r="U119" s="7" t="s">
        <v>155</v>
      </c>
      <c r="V119" s="7" t="s">
        <v>155</v>
      </c>
      <c r="W119" s="7" t="s">
        <v>155</v>
      </c>
    </row>
    <row r="120" spans="1:23">
      <c r="C120" s="19">
        <v>23643.29</v>
      </c>
      <c r="D120" s="19">
        <v>3975.74</v>
      </c>
      <c r="E120" s="19">
        <v>91371.21</v>
      </c>
      <c r="F120" s="19">
        <v>118990.24</v>
      </c>
      <c r="G120" s="19">
        <v>442.08</v>
      </c>
      <c r="H120" s="19">
        <v>301.08999999999997</v>
      </c>
      <c r="I120" s="20">
        <v>-320.02999999999997</v>
      </c>
      <c r="J120" s="19">
        <v>15380.43</v>
      </c>
      <c r="K120" s="19">
        <v>3289.49</v>
      </c>
      <c r="L120" s="19">
        <v>614.11</v>
      </c>
      <c r="M120" s="19">
        <v>0</v>
      </c>
      <c r="N120" s="19">
        <v>3009.08</v>
      </c>
      <c r="O120" s="20">
        <v>-0.42</v>
      </c>
      <c r="P120" s="19">
        <v>0</v>
      </c>
      <c r="Q120" s="19">
        <v>0</v>
      </c>
      <c r="R120" s="19">
        <v>382.95</v>
      </c>
      <c r="S120" s="19">
        <v>343.11</v>
      </c>
      <c r="T120" s="19">
        <v>4500</v>
      </c>
      <c r="U120" s="19">
        <v>3044.55</v>
      </c>
      <c r="V120" s="19">
        <v>30986.44</v>
      </c>
      <c r="W120" s="19">
        <v>88003.8</v>
      </c>
    </row>
    <row r="122" spans="1:23" s="7" customFormat="1">
      <c r="A122" s="16"/>
      <c r="C122" s="7" t="s">
        <v>241</v>
      </c>
      <c r="D122" s="7" t="s">
        <v>241</v>
      </c>
      <c r="E122" s="7" t="s">
        <v>241</v>
      </c>
      <c r="F122" s="7" t="s">
        <v>241</v>
      </c>
      <c r="G122" s="7" t="s">
        <v>241</v>
      </c>
      <c r="H122" s="7" t="s">
        <v>241</v>
      </c>
      <c r="I122" s="7" t="s">
        <v>241</v>
      </c>
      <c r="J122" s="7" t="s">
        <v>241</v>
      </c>
      <c r="K122" s="7" t="s">
        <v>241</v>
      </c>
      <c r="L122" s="7" t="s">
        <v>241</v>
      </c>
      <c r="M122" s="7" t="s">
        <v>241</v>
      </c>
      <c r="N122" s="7" t="s">
        <v>241</v>
      </c>
      <c r="O122" s="7" t="s">
        <v>241</v>
      </c>
      <c r="P122" s="7" t="s">
        <v>241</v>
      </c>
      <c r="Q122" s="7" t="s">
        <v>241</v>
      </c>
      <c r="R122" s="7" t="s">
        <v>241</v>
      </c>
      <c r="S122" s="7" t="s">
        <v>241</v>
      </c>
      <c r="T122" s="7" t="s">
        <v>241</v>
      </c>
      <c r="U122" s="7" t="s">
        <v>241</v>
      </c>
      <c r="V122" s="7" t="s">
        <v>241</v>
      </c>
      <c r="W122" s="7" t="s">
        <v>241</v>
      </c>
    </row>
    <row r="123" spans="1:23">
      <c r="A123" s="17" t="s">
        <v>242</v>
      </c>
      <c r="B123" s="1" t="s">
        <v>243</v>
      </c>
      <c r="C123" s="19">
        <v>99513.56</v>
      </c>
      <c r="D123" s="19">
        <v>16692.59</v>
      </c>
      <c r="E123" s="19">
        <v>467365.48</v>
      </c>
      <c r="F123" s="19">
        <v>583571.63</v>
      </c>
      <c r="G123" s="19">
        <v>5866.28</v>
      </c>
      <c r="H123" s="19">
        <v>2898.08</v>
      </c>
      <c r="I123" s="20">
        <v>-475.87</v>
      </c>
      <c r="J123" s="19">
        <v>125838.44</v>
      </c>
      <c r="K123" s="19">
        <v>9850.4599999999991</v>
      </c>
      <c r="L123" s="19">
        <v>614.11</v>
      </c>
      <c r="M123" s="19">
        <v>4878.16</v>
      </c>
      <c r="N123" s="19">
        <v>3009.08</v>
      </c>
      <c r="O123" s="19">
        <v>0.05</v>
      </c>
      <c r="P123" s="19">
        <v>43.9</v>
      </c>
      <c r="Q123" s="19">
        <v>1482.36</v>
      </c>
      <c r="R123" s="19">
        <v>382.95</v>
      </c>
      <c r="S123" s="19">
        <v>343.11</v>
      </c>
      <c r="T123" s="19">
        <v>5800</v>
      </c>
      <c r="U123" s="19">
        <v>7612.92</v>
      </c>
      <c r="V123" s="19">
        <v>168144.03</v>
      </c>
      <c r="W123" s="19">
        <v>415427.6</v>
      </c>
    </row>
    <row r="125" spans="1:23">
      <c r="C125" s="1" t="s">
        <v>243</v>
      </c>
      <c r="D125" s="1" t="s">
        <v>243</v>
      </c>
      <c r="E125" s="1" t="s">
        <v>243</v>
      </c>
      <c r="F125" s="1" t="s">
        <v>243</v>
      </c>
      <c r="G125" s="1" t="s">
        <v>243</v>
      </c>
      <c r="H125" s="1" t="s">
        <v>243</v>
      </c>
      <c r="I125" s="1" t="s">
        <v>243</v>
      </c>
      <c r="J125" s="1" t="s">
        <v>243</v>
      </c>
      <c r="K125" s="1" t="s">
        <v>243</v>
      </c>
      <c r="L125" s="1" t="s">
        <v>243</v>
      </c>
      <c r="M125" s="1" t="s">
        <v>243</v>
      </c>
      <c r="N125" s="1" t="s">
        <v>243</v>
      </c>
      <c r="O125" s="1" t="s">
        <v>243</v>
      </c>
      <c r="P125" s="1" t="s">
        <v>243</v>
      </c>
      <c r="Q125" s="1" t="s">
        <v>243</v>
      </c>
      <c r="R125" s="1" t="s">
        <v>243</v>
      </c>
      <c r="S125" s="1" t="s">
        <v>243</v>
      </c>
      <c r="T125" s="1" t="s">
        <v>243</v>
      </c>
      <c r="U125" s="1" t="s">
        <v>243</v>
      </c>
      <c r="V125" s="1" t="s">
        <v>243</v>
      </c>
      <c r="W125" s="1" t="s">
        <v>243</v>
      </c>
    </row>
    <row r="126" spans="1:23">
      <c r="A126" s="2" t="s">
        <v>243</v>
      </c>
      <c r="B126" s="1" t="s">
        <v>243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1"/>
  <sheetViews>
    <sheetView workbookViewId="0">
      <selection activeCell="G25" sqref="G25"/>
    </sheetView>
  </sheetViews>
  <sheetFormatPr baseColWidth="10" defaultRowHeight="15"/>
  <cols>
    <col min="2" max="2" width="13.85546875" customWidth="1"/>
    <col min="3" max="3" width="18.85546875" customWidth="1"/>
    <col min="4" max="4" width="12.5703125" bestFit="1" customWidth="1"/>
    <col min="5" max="5" width="36.140625" bestFit="1" customWidth="1"/>
  </cols>
  <sheetData>
    <row r="1" spans="1:10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>
      <c r="A4" s="32" t="s">
        <v>251</v>
      </c>
      <c r="B4" s="32"/>
      <c r="C4" s="32"/>
      <c r="D4" s="32"/>
      <c r="E4" s="32"/>
      <c r="F4" s="32"/>
      <c r="G4" s="32"/>
      <c r="H4" s="32"/>
      <c r="I4" s="32"/>
      <c r="J4" s="32"/>
    </row>
    <row r="6" spans="1:10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>
      <c r="A8" s="39" t="s">
        <v>252</v>
      </c>
      <c r="B8" s="39" t="s">
        <v>253</v>
      </c>
      <c r="C8" s="39" t="s">
        <v>254</v>
      </c>
      <c r="D8" s="40" t="s">
        <v>255</v>
      </c>
      <c r="E8" s="39" t="s">
        <v>256</v>
      </c>
      <c r="F8" s="38"/>
      <c r="G8" s="38"/>
      <c r="H8" s="38"/>
      <c r="I8" s="38"/>
      <c r="J8" s="38"/>
    </row>
    <row r="9" spans="1:10">
      <c r="A9" s="32" t="s">
        <v>140</v>
      </c>
      <c r="B9" s="32"/>
      <c r="C9" s="32" t="s">
        <v>257</v>
      </c>
      <c r="D9" s="32">
        <v>2361.4</v>
      </c>
      <c r="E9" s="32" t="s">
        <v>141</v>
      </c>
      <c r="F9" s="32"/>
      <c r="G9" s="32"/>
      <c r="H9" s="32"/>
      <c r="I9" s="32"/>
      <c r="J9" s="32"/>
    </row>
    <row r="10" spans="1:10">
      <c r="A10" s="32" t="s">
        <v>148</v>
      </c>
      <c r="B10" s="32"/>
      <c r="C10" s="32" t="s">
        <v>257</v>
      </c>
      <c r="D10" s="32">
        <v>2054.2000000000003</v>
      </c>
      <c r="E10" s="32" t="s">
        <v>149</v>
      </c>
      <c r="F10" s="32"/>
      <c r="G10" s="32"/>
      <c r="H10" s="32"/>
      <c r="I10" s="32"/>
      <c r="J10" s="32"/>
    </row>
    <row r="11" spans="1:10">
      <c r="A11" s="32" t="s">
        <v>179</v>
      </c>
      <c r="B11" s="32"/>
      <c r="C11" s="32" t="s">
        <v>257</v>
      </c>
      <c r="D11" s="32">
        <v>856.6</v>
      </c>
      <c r="E11" s="32" t="s">
        <v>180</v>
      </c>
      <c r="F11" s="32"/>
      <c r="G11" s="32"/>
      <c r="H11" s="32"/>
      <c r="I11" s="32"/>
      <c r="J11" s="32"/>
    </row>
    <row r="12" spans="1:10">
      <c r="A12" s="32" t="s">
        <v>56</v>
      </c>
      <c r="B12" s="32"/>
      <c r="C12" s="32" t="s">
        <v>257</v>
      </c>
      <c r="D12" s="32">
        <v>2240.2000000000003</v>
      </c>
      <c r="E12" s="32" t="s">
        <v>57</v>
      </c>
      <c r="F12" s="32"/>
      <c r="G12" s="32"/>
      <c r="H12" s="32"/>
      <c r="I12" s="32"/>
      <c r="J12" s="32"/>
    </row>
    <row r="13" spans="1:10">
      <c r="A13" s="32" t="s">
        <v>181</v>
      </c>
      <c r="B13" s="32"/>
      <c r="C13" s="32" t="s">
        <v>257</v>
      </c>
      <c r="D13" s="32">
        <v>997.6</v>
      </c>
      <c r="E13" s="32" t="s">
        <v>182</v>
      </c>
      <c r="F13" s="32"/>
      <c r="G13" s="32"/>
      <c r="H13" s="32"/>
      <c r="I13" s="32"/>
      <c r="J13" s="32"/>
    </row>
    <row r="14" spans="1:10">
      <c r="A14" s="32"/>
      <c r="B14" s="32" t="s">
        <v>258</v>
      </c>
      <c r="C14" s="32"/>
      <c r="D14" s="41">
        <v>8510.0000000000018</v>
      </c>
      <c r="E14" s="32" t="s">
        <v>259</v>
      </c>
      <c r="F14" s="32"/>
      <c r="G14" s="32"/>
      <c r="H14" s="32"/>
      <c r="I14" s="32"/>
      <c r="J14" s="32"/>
    </row>
    <row r="16" spans="1:10">
      <c r="A16" s="32" t="s">
        <v>157</v>
      </c>
      <c r="B16" s="32">
        <v>56708845760</v>
      </c>
      <c r="C16" s="32" t="s">
        <v>260</v>
      </c>
      <c r="D16" s="32">
        <v>2196.2000000000003</v>
      </c>
      <c r="E16" s="32" t="s">
        <v>158</v>
      </c>
      <c r="F16" s="32"/>
      <c r="G16" s="32"/>
      <c r="H16" s="32"/>
      <c r="I16" s="32"/>
      <c r="J16" s="32"/>
    </row>
    <row r="17" spans="1:5">
      <c r="A17" s="32" t="s">
        <v>159</v>
      </c>
      <c r="B17" s="32">
        <v>56708845774</v>
      </c>
      <c r="C17" s="32" t="s">
        <v>260</v>
      </c>
      <c r="D17" s="32">
        <v>3093</v>
      </c>
      <c r="E17" s="32" t="s">
        <v>160</v>
      </c>
    </row>
    <row r="18" spans="1:5">
      <c r="A18" s="32">
        <v>16</v>
      </c>
      <c r="B18" s="32">
        <v>56708881292</v>
      </c>
      <c r="C18" s="32" t="s">
        <v>260</v>
      </c>
      <c r="D18" s="32">
        <v>41975.200000000004</v>
      </c>
      <c r="E18" s="32" t="s">
        <v>41</v>
      </c>
    </row>
    <row r="19" spans="1:5">
      <c r="A19" s="32" t="s">
        <v>167</v>
      </c>
      <c r="B19" s="32">
        <v>56708845791</v>
      </c>
      <c r="C19" s="32" t="s">
        <v>260</v>
      </c>
      <c r="D19" s="32">
        <v>2747.2000000000003</v>
      </c>
      <c r="E19" s="32" t="s">
        <v>168</v>
      </c>
    </row>
    <row r="20" spans="1:5">
      <c r="A20" s="32">
        <v>18</v>
      </c>
      <c r="B20" s="32">
        <v>56708881349</v>
      </c>
      <c r="C20" s="32" t="s">
        <v>260</v>
      </c>
      <c r="D20" s="32">
        <v>40194</v>
      </c>
      <c r="E20" s="32" t="s">
        <v>49</v>
      </c>
    </row>
    <row r="21" spans="1:5">
      <c r="A21" s="32" t="s">
        <v>173</v>
      </c>
      <c r="B21" s="32">
        <v>56708845820</v>
      </c>
      <c r="C21" s="32" t="s">
        <v>260</v>
      </c>
      <c r="D21" s="32">
        <v>1801.4</v>
      </c>
      <c r="E21" s="32" t="s">
        <v>174</v>
      </c>
    </row>
    <row r="22" spans="1:5">
      <c r="A22" s="32" t="s">
        <v>175</v>
      </c>
      <c r="B22" s="32">
        <v>56708845834</v>
      </c>
      <c r="C22" s="32" t="s">
        <v>260</v>
      </c>
      <c r="D22" s="32">
        <v>2892.2000000000003</v>
      </c>
      <c r="E22" s="32" t="s">
        <v>176</v>
      </c>
    </row>
    <row r="23" spans="1:5">
      <c r="A23" s="32" t="s">
        <v>80</v>
      </c>
      <c r="B23" s="32">
        <v>56708881457</v>
      </c>
      <c r="C23" s="32" t="s">
        <v>260</v>
      </c>
      <c r="D23" s="32">
        <v>4790.8</v>
      </c>
      <c r="E23" s="32" t="s">
        <v>81</v>
      </c>
    </row>
    <row r="24" spans="1:5">
      <c r="A24" s="32" t="s">
        <v>82</v>
      </c>
      <c r="B24" s="32">
        <v>56708845038</v>
      </c>
      <c r="C24" s="32" t="s">
        <v>260</v>
      </c>
      <c r="D24" s="32">
        <v>3893.6000000000004</v>
      </c>
      <c r="E24" s="32" t="s">
        <v>83</v>
      </c>
    </row>
    <row r="25" spans="1:5">
      <c r="A25" s="32" t="s">
        <v>189</v>
      </c>
      <c r="B25" s="32">
        <v>56708881915</v>
      </c>
      <c r="C25" s="32" t="s">
        <v>260</v>
      </c>
      <c r="D25" s="32">
        <v>2191.4</v>
      </c>
      <c r="E25" s="32" t="s">
        <v>190</v>
      </c>
    </row>
    <row r="26" spans="1:5">
      <c r="A26" s="32" t="s">
        <v>193</v>
      </c>
      <c r="B26" s="32">
        <v>56708845865</v>
      </c>
      <c r="C26" s="32" t="s">
        <v>260</v>
      </c>
      <c r="D26" s="32">
        <v>1654.4</v>
      </c>
      <c r="E26" s="32" t="s">
        <v>194</v>
      </c>
    </row>
    <row r="27" spans="1:5">
      <c r="A27" s="32" t="s">
        <v>195</v>
      </c>
      <c r="B27" s="32">
        <v>56708845879</v>
      </c>
      <c r="C27" s="32" t="s">
        <v>260</v>
      </c>
      <c r="D27" s="32">
        <v>2824.8</v>
      </c>
      <c r="E27" s="32" t="s">
        <v>196</v>
      </c>
    </row>
    <row r="28" spans="1:5">
      <c r="A28" s="32" t="s">
        <v>92</v>
      </c>
      <c r="B28" s="32">
        <v>56708881491</v>
      </c>
      <c r="C28" s="32" t="s">
        <v>260</v>
      </c>
      <c r="D28" s="32">
        <v>3920.6000000000004</v>
      </c>
      <c r="E28" s="32" t="s">
        <v>93</v>
      </c>
    </row>
    <row r="29" spans="1:5">
      <c r="A29" s="32">
        <v>30</v>
      </c>
      <c r="B29" s="32">
        <v>56708881503</v>
      </c>
      <c r="C29" s="32" t="s">
        <v>260</v>
      </c>
      <c r="D29" s="32">
        <v>10526</v>
      </c>
      <c r="E29" s="32" t="s">
        <v>95</v>
      </c>
    </row>
    <row r="30" spans="1:5">
      <c r="A30" s="32" t="s">
        <v>205</v>
      </c>
      <c r="B30" s="32">
        <v>56708845911</v>
      </c>
      <c r="C30" s="32" t="s">
        <v>260</v>
      </c>
      <c r="D30" s="32">
        <v>1753</v>
      </c>
      <c r="E30" s="32" t="s">
        <v>206</v>
      </c>
    </row>
    <row r="31" spans="1:5">
      <c r="A31" s="32" t="s">
        <v>217</v>
      </c>
      <c r="B31" s="32">
        <v>56708881946</v>
      </c>
      <c r="C31" s="32" t="s">
        <v>260</v>
      </c>
      <c r="D31" s="32">
        <v>1234.8000000000002</v>
      </c>
      <c r="E31" s="32" t="s">
        <v>218</v>
      </c>
    </row>
    <row r="32" spans="1:5">
      <c r="A32" s="32" t="s">
        <v>130</v>
      </c>
      <c r="B32" s="32">
        <v>56708881596</v>
      </c>
      <c r="C32" s="32" t="s">
        <v>260</v>
      </c>
      <c r="D32" s="32">
        <v>335.20000000000005</v>
      </c>
      <c r="E32" s="32" t="s">
        <v>131</v>
      </c>
    </row>
    <row r="33" spans="1:5">
      <c r="A33" s="32" t="s">
        <v>225</v>
      </c>
      <c r="B33" s="32">
        <v>56708881963</v>
      </c>
      <c r="C33" s="32" t="s">
        <v>260</v>
      </c>
      <c r="D33" s="32">
        <v>1198.6000000000001</v>
      </c>
      <c r="E33" s="32" t="s">
        <v>226</v>
      </c>
    </row>
    <row r="34" spans="1:5">
      <c r="A34" s="32" t="s">
        <v>233</v>
      </c>
      <c r="B34" s="32">
        <v>60589747903</v>
      </c>
      <c r="C34" s="32" t="s">
        <v>260</v>
      </c>
      <c r="D34" s="32">
        <v>2554.4</v>
      </c>
      <c r="E34" s="32" t="s">
        <v>234</v>
      </c>
    </row>
    <row r="35" spans="1:5">
      <c r="A35" s="32" t="s">
        <v>239</v>
      </c>
      <c r="B35" s="32">
        <v>56708846050</v>
      </c>
      <c r="C35" s="32" t="s">
        <v>260</v>
      </c>
      <c r="D35" s="32">
        <v>4339.6000000000004</v>
      </c>
      <c r="E35" s="32" t="s">
        <v>240</v>
      </c>
    </row>
    <row r="36" spans="1:5">
      <c r="A36" s="32" t="s">
        <v>227</v>
      </c>
      <c r="B36" s="32">
        <v>56708845990</v>
      </c>
      <c r="C36" s="32" t="s">
        <v>260</v>
      </c>
      <c r="D36" s="32">
        <v>2743.4</v>
      </c>
      <c r="E36" s="32" t="s">
        <v>228</v>
      </c>
    </row>
    <row r="37" spans="1:5">
      <c r="A37" s="32" t="s">
        <v>223</v>
      </c>
      <c r="B37" s="32">
        <v>56708845973</v>
      </c>
      <c r="C37" s="32" t="s">
        <v>260</v>
      </c>
      <c r="D37" s="32">
        <v>1259.8000000000002</v>
      </c>
      <c r="E37" s="32" t="s">
        <v>224</v>
      </c>
    </row>
    <row r="38" spans="1:5">
      <c r="A38" s="32" t="s">
        <v>161</v>
      </c>
      <c r="B38" s="32">
        <v>56708845788</v>
      </c>
      <c r="C38" s="32" t="s">
        <v>260</v>
      </c>
      <c r="D38" s="32">
        <v>3587.8</v>
      </c>
      <c r="E38" s="32" t="s">
        <v>162</v>
      </c>
    </row>
    <row r="39" spans="1:5">
      <c r="A39" s="32" t="s">
        <v>34</v>
      </c>
      <c r="B39" s="32">
        <v>56708844890</v>
      </c>
      <c r="C39" s="32" t="s">
        <v>260</v>
      </c>
      <c r="D39" s="32">
        <v>33345.4</v>
      </c>
      <c r="E39" s="32" t="s">
        <v>35</v>
      </c>
    </row>
    <row r="40" spans="1:5">
      <c r="A40" s="32" t="s">
        <v>44</v>
      </c>
      <c r="B40" s="32">
        <v>56708844916</v>
      </c>
      <c r="C40" s="32" t="s">
        <v>260</v>
      </c>
      <c r="D40" s="32">
        <v>301.60000000000002</v>
      </c>
      <c r="E40" s="32" t="s">
        <v>45</v>
      </c>
    </row>
    <row r="41" spans="1:5">
      <c r="A41" s="32" t="s">
        <v>207</v>
      </c>
      <c r="B41" s="32">
        <v>56708845925</v>
      </c>
      <c r="C41" s="32" t="s">
        <v>260</v>
      </c>
      <c r="D41" s="32">
        <v>2589.8000000000002</v>
      </c>
      <c r="E41" s="32" t="s">
        <v>208</v>
      </c>
    </row>
    <row r="42" spans="1:5">
      <c r="A42" s="32" t="s">
        <v>187</v>
      </c>
      <c r="B42" s="32">
        <v>56708845851</v>
      </c>
      <c r="C42" s="32" t="s">
        <v>260</v>
      </c>
      <c r="D42" s="32">
        <v>926.6</v>
      </c>
      <c r="E42" s="32" t="s">
        <v>188</v>
      </c>
    </row>
    <row r="43" spans="1:5">
      <c r="A43" s="32" t="s">
        <v>32</v>
      </c>
      <c r="B43" s="32">
        <v>56708844887</v>
      </c>
      <c r="C43" s="32" t="s">
        <v>260</v>
      </c>
      <c r="D43" s="32">
        <v>2787.8</v>
      </c>
      <c r="E43" s="32" t="s">
        <v>33</v>
      </c>
    </row>
    <row r="44" spans="1:5">
      <c r="A44" s="32" t="s">
        <v>128</v>
      </c>
      <c r="B44" s="32">
        <v>56708845254</v>
      </c>
      <c r="C44" s="32" t="s">
        <v>260</v>
      </c>
      <c r="D44" s="32">
        <v>2768</v>
      </c>
      <c r="E44" s="32" t="s">
        <v>129</v>
      </c>
    </row>
    <row r="45" spans="1:5">
      <c r="A45" s="32" t="s">
        <v>211</v>
      </c>
      <c r="B45" s="32">
        <v>56708845939</v>
      </c>
      <c r="C45" s="32" t="s">
        <v>260</v>
      </c>
      <c r="D45" s="32">
        <v>4324.6000000000004</v>
      </c>
      <c r="E45" s="32" t="s">
        <v>212</v>
      </c>
    </row>
    <row r="46" spans="1:5">
      <c r="A46" s="32" t="s">
        <v>203</v>
      </c>
      <c r="B46" s="32">
        <v>56708881929</v>
      </c>
      <c r="C46" s="32" t="s">
        <v>260</v>
      </c>
      <c r="D46" s="32">
        <v>2299</v>
      </c>
      <c r="E46" s="32" t="s">
        <v>204</v>
      </c>
    </row>
    <row r="47" spans="1:5">
      <c r="A47" s="32" t="s">
        <v>118</v>
      </c>
      <c r="B47" s="32">
        <v>56708845237</v>
      </c>
      <c r="C47" s="32" t="s">
        <v>260</v>
      </c>
      <c r="D47" s="32">
        <v>697</v>
      </c>
      <c r="E47" s="32" t="s">
        <v>119</v>
      </c>
    </row>
    <row r="48" spans="1:5">
      <c r="A48" s="32" t="s">
        <v>86</v>
      </c>
      <c r="B48" s="32">
        <v>56708881474</v>
      </c>
      <c r="C48" s="32" t="s">
        <v>260</v>
      </c>
      <c r="D48" s="32">
        <v>1322.2</v>
      </c>
      <c r="E48" s="32" t="s">
        <v>87</v>
      </c>
    </row>
    <row r="49" spans="1:5">
      <c r="A49" s="32" t="s">
        <v>52</v>
      </c>
      <c r="B49" s="32">
        <v>56708844950</v>
      </c>
      <c r="C49" s="32" t="s">
        <v>260</v>
      </c>
      <c r="D49" s="32">
        <v>857.2</v>
      </c>
      <c r="E49" s="32" t="s">
        <v>53</v>
      </c>
    </row>
    <row r="50" spans="1:5">
      <c r="A50" s="32" t="s">
        <v>74</v>
      </c>
      <c r="B50" s="32">
        <v>56708845024</v>
      </c>
      <c r="C50" s="32" t="s">
        <v>260</v>
      </c>
      <c r="D50" s="32">
        <v>2963.6000000000004</v>
      </c>
      <c r="E50" s="32" t="s">
        <v>75</v>
      </c>
    </row>
    <row r="51" spans="1:5">
      <c r="A51" s="32" t="s">
        <v>132</v>
      </c>
      <c r="B51" s="32">
        <v>56708845268</v>
      </c>
      <c r="C51" s="32" t="s">
        <v>260</v>
      </c>
      <c r="D51" s="32">
        <v>1172.6000000000001</v>
      </c>
      <c r="E51" s="32" t="s">
        <v>133</v>
      </c>
    </row>
    <row r="52" spans="1:5">
      <c r="A52" s="32" t="s">
        <v>142</v>
      </c>
      <c r="B52" s="32">
        <v>56708881807</v>
      </c>
      <c r="C52" s="32" t="s">
        <v>260</v>
      </c>
      <c r="D52" s="32">
        <v>2365.4</v>
      </c>
      <c r="E52" s="32" t="s">
        <v>143</v>
      </c>
    </row>
    <row r="53" spans="1:5">
      <c r="A53" s="32" t="s">
        <v>84</v>
      </c>
      <c r="B53" s="32">
        <v>56708881460</v>
      </c>
      <c r="C53" s="32" t="s">
        <v>260</v>
      </c>
      <c r="D53" s="32">
        <v>5413.6</v>
      </c>
      <c r="E53" s="32" t="s">
        <v>85</v>
      </c>
    </row>
    <row r="54" spans="1:5">
      <c r="A54" s="32" t="s">
        <v>88</v>
      </c>
      <c r="B54" s="32">
        <v>56708845069</v>
      </c>
      <c r="C54" s="32" t="s">
        <v>260</v>
      </c>
      <c r="D54" s="32">
        <v>1323.8000000000002</v>
      </c>
      <c r="E54" s="32" t="s">
        <v>89</v>
      </c>
    </row>
    <row r="55" spans="1:5">
      <c r="A55" s="32" t="s">
        <v>183</v>
      </c>
      <c r="B55" s="32">
        <v>56708881901</v>
      </c>
      <c r="C55" s="32" t="s">
        <v>260</v>
      </c>
      <c r="D55" s="32">
        <v>3079.6000000000004</v>
      </c>
      <c r="E55" s="32" t="s">
        <v>184</v>
      </c>
    </row>
    <row r="56" spans="1:5">
      <c r="A56" s="32" t="s">
        <v>122</v>
      </c>
      <c r="B56" s="32">
        <v>56708845240</v>
      </c>
      <c r="C56" s="32" t="s">
        <v>260</v>
      </c>
      <c r="D56" s="32">
        <v>1656.2</v>
      </c>
      <c r="E56" s="32" t="s">
        <v>123</v>
      </c>
    </row>
    <row r="57" spans="1:5">
      <c r="A57" s="32" t="s">
        <v>50</v>
      </c>
      <c r="B57" s="32">
        <v>56708844947</v>
      </c>
      <c r="C57" s="32" t="s">
        <v>260</v>
      </c>
      <c r="D57" s="32">
        <v>8620.2000000000007</v>
      </c>
      <c r="E57" s="32" t="s">
        <v>51</v>
      </c>
    </row>
    <row r="58" spans="1:5">
      <c r="A58" s="32" t="s">
        <v>169</v>
      </c>
      <c r="B58" s="32">
        <v>56708881872</v>
      </c>
      <c r="C58" s="32" t="s">
        <v>260</v>
      </c>
      <c r="D58" s="32">
        <v>2468</v>
      </c>
      <c r="E58" s="32" t="s">
        <v>170</v>
      </c>
    </row>
    <row r="59" spans="1:5">
      <c r="A59" s="32" t="s">
        <v>134</v>
      </c>
      <c r="B59" s="32">
        <v>60589939521</v>
      </c>
      <c r="C59" s="32" t="s">
        <v>260</v>
      </c>
      <c r="D59" s="32">
        <v>1293.2</v>
      </c>
      <c r="E59" s="32" t="s">
        <v>135</v>
      </c>
    </row>
    <row r="60" spans="1:5">
      <c r="A60" s="32" t="s">
        <v>96</v>
      </c>
      <c r="B60" s="32">
        <v>56708845101</v>
      </c>
      <c r="C60" s="32" t="s">
        <v>260</v>
      </c>
      <c r="D60" s="32">
        <v>6708</v>
      </c>
      <c r="E60" s="32" t="s">
        <v>97</v>
      </c>
    </row>
    <row r="61" spans="1:5">
      <c r="A61" s="32" t="s">
        <v>237</v>
      </c>
      <c r="B61" s="32">
        <v>56708846047</v>
      </c>
      <c r="C61" s="32" t="s">
        <v>260</v>
      </c>
      <c r="D61" s="32">
        <v>2976.8</v>
      </c>
      <c r="E61" s="32" t="s">
        <v>238</v>
      </c>
    </row>
    <row r="62" spans="1:5">
      <c r="A62" s="32" t="s">
        <v>42</v>
      </c>
      <c r="B62" s="32">
        <v>56708881304</v>
      </c>
      <c r="C62" s="32" t="s">
        <v>260</v>
      </c>
      <c r="D62" s="32">
        <v>4816.8</v>
      </c>
      <c r="E62" s="32" t="s">
        <v>43</v>
      </c>
    </row>
    <row r="63" spans="1:5">
      <c r="A63" s="32" t="s">
        <v>120</v>
      </c>
      <c r="B63" s="32">
        <v>56708881579</v>
      </c>
      <c r="C63" s="32" t="s">
        <v>260</v>
      </c>
      <c r="D63" s="32">
        <v>2013.2</v>
      </c>
      <c r="E63" s="32" t="s">
        <v>121</v>
      </c>
    </row>
    <row r="64" spans="1:5">
      <c r="A64" s="32" t="s">
        <v>68</v>
      </c>
      <c r="B64" s="32">
        <v>60590329504</v>
      </c>
      <c r="C64" s="32" t="s">
        <v>260</v>
      </c>
      <c r="D64" s="32">
        <v>911.6</v>
      </c>
      <c r="E64" s="32" t="s">
        <v>69</v>
      </c>
    </row>
    <row r="65" spans="1:5">
      <c r="A65" s="32" t="s">
        <v>215</v>
      </c>
      <c r="B65" s="32">
        <v>56708845942</v>
      </c>
      <c r="C65" s="32" t="s">
        <v>260</v>
      </c>
      <c r="D65" s="32">
        <v>4840.8</v>
      </c>
      <c r="E65" s="32" t="s">
        <v>216</v>
      </c>
    </row>
    <row r="66" spans="1:5">
      <c r="A66" s="32" t="s">
        <v>136</v>
      </c>
      <c r="B66" s="32">
        <v>60589627948</v>
      </c>
      <c r="C66" s="32" t="s">
        <v>260</v>
      </c>
      <c r="D66" s="32">
        <v>11655.400000000001</v>
      </c>
      <c r="E66" s="32" t="s">
        <v>137</v>
      </c>
    </row>
    <row r="67" spans="1:5">
      <c r="A67" s="32" t="s">
        <v>54</v>
      </c>
      <c r="B67" s="32">
        <v>56708844964</v>
      </c>
      <c r="C67" s="32" t="s">
        <v>260</v>
      </c>
      <c r="D67" s="32">
        <v>1637.2</v>
      </c>
      <c r="E67" s="32" t="s">
        <v>55</v>
      </c>
    </row>
    <row r="68" spans="1:5">
      <c r="A68" s="32" t="s">
        <v>98</v>
      </c>
      <c r="B68" s="32">
        <v>60589552237</v>
      </c>
      <c r="C68" s="32" t="s">
        <v>260</v>
      </c>
      <c r="D68" s="32">
        <v>1645.2</v>
      </c>
      <c r="E68" s="32" t="s">
        <v>99</v>
      </c>
    </row>
    <row r="69" spans="1:5">
      <c r="A69" s="32" t="s">
        <v>197</v>
      </c>
      <c r="B69" s="32">
        <v>56708845882</v>
      </c>
      <c r="C69" s="32" t="s">
        <v>260</v>
      </c>
      <c r="D69" s="32">
        <v>652.40000000000009</v>
      </c>
      <c r="E69" s="32" t="s">
        <v>198</v>
      </c>
    </row>
    <row r="70" spans="1:5">
      <c r="A70" s="32" t="s">
        <v>72</v>
      </c>
      <c r="B70" s="32">
        <v>56708845010</v>
      </c>
      <c r="C70" s="32" t="s">
        <v>260</v>
      </c>
      <c r="D70" s="32">
        <v>1842.8000000000002</v>
      </c>
      <c r="E70" s="32" t="s">
        <v>73</v>
      </c>
    </row>
    <row r="71" spans="1:5">
      <c r="A71" s="32" t="s">
        <v>112</v>
      </c>
      <c r="B71" s="32">
        <v>56708881551</v>
      </c>
      <c r="C71" s="32" t="s">
        <v>260</v>
      </c>
      <c r="D71" s="32">
        <v>2990.2000000000003</v>
      </c>
      <c r="E71" s="32" t="s">
        <v>113</v>
      </c>
    </row>
    <row r="72" spans="1:5">
      <c r="A72" s="32" t="s">
        <v>60</v>
      </c>
      <c r="B72" s="32">
        <v>56708844978</v>
      </c>
      <c r="C72" s="32" t="s">
        <v>260</v>
      </c>
      <c r="D72" s="32">
        <v>3444.8</v>
      </c>
      <c r="E72" s="32" t="s">
        <v>61</v>
      </c>
    </row>
    <row r="73" spans="1:5">
      <c r="A73" s="32" t="s">
        <v>70</v>
      </c>
      <c r="B73" s="32">
        <v>56708881426</v>
      </c>
      <c r="C73" s="32" t="s">
        <v>260</v>
      </c>
      <c r="D73" s="32">
        <v>8420</v>
      </c>
      <c r="E73" s="32" t="s">
        <v>71</v>
      </c>
    </row>
    <row r="74" spans="1:5">
      <c r="A74" s="32" t="s">
        <v>90</v>
      </c>
      <c r="B74" s="32">
        <v>56708845072</v>
      </c>
      <c r="C74" s="32" t="s">
        <v>260</v>
      </c>
      <c r="D74" s="32">
        <v>9628.4</v>
      </c>
      <c r="E74" s="32" t="s">
        <v>91</v>
      </c>
    </row>
    <row r="75" spans="1:5">
      <c r="A75" s="32" t="s">
        <v>235</v>
      </c>
      <c r="B75" s="32">
        <v>60590218306</v>
      </c>
      <c r="C75" s="32" t="s">
        <v>260</v>
      </c>
      <c r="D75" s="32">
        <v>659.2</v>
      </c>
      <c r="E75" s="32" t="s">
        <v>236</v>
      </c>
    </row>
    <row r="76" spans="1:5">
      <c r="A76" s="32" t="s">
        <v>152</v>
      </c>
      <c r="B76" s="32">
        <v>60589620126</v>
      </c>
      <c r="C76" s="32" t="s">
        <v>260</v>
      </c>
      <c r="D76" s="32">
        <v>728.2</v>
      </c>
      <c r="E76" s="32" t="s">
        <v>153</v>
      </c>
    </row>
    <row r="77" spans="1:5">
      <c r="A77" s="32" t="s">
        <v>221</v>
      </c>
      <c r="B77" s="32">
        <v>56708881608</v>
      </c>
      <c r="C77" s="32" t="s">
        <v>260</v>
      </c>
      <c r="D77" s="32">
        <v>1432.2</v>
      </c>
      <c r="E77" s="32" t="s">
        <v>222</v>
      </c>
    </row>
    <row r="78" spans="1:5">
      <c r="A78" s="32" t="s">
        <v>62</v>
      </c>
      <c r="B78" s="32">
        <v>56708881383</v>
      </c>
      <c r="C78" s="32" t="s">
        <v>260</v>
      </c>
      <c r="D78" s="32">
        <v>25644.400000000001</v>
      </c>
      <c r="E78" s="32" t="s">
        <v>63</v>
      </c>
    </row>
    <row r="79" spans="1:5">
      <c r="A79" s="32" t="s">
        <v>126</v>
      </c>
      <c r="B79" s="32">
        <v>56708881582</v>
      </c>
      <c r="C79" s="32" t="s">
        <v>260</v>
      </c>
      <c r="D79" s="32">
        <v>1793</v>
      </c>
      <c r="E79" s="32" t="s">
        <v>127</v>
      </c>
    </row>
    <row r="80" spans="1:5">
      <c r="A80" s="32" t="s">
        <v>104</v>
      </c>
      <c r="B80" s="32">
        <v>56708845115</v>
      </c>
      <c r="C80" s="32" t="s">
        <v>260</v>
      </c>
      <c r="D80" s="32">
        <v>943.40000000000009</v>
      </c>
      <c r="E80" s="32" t="s">
        <v>105</v>
      </c>
    </row>
    <row r="81" spans="1:5">
      <c r="A81" s="32" t="s">
        <v>78</v>
      </c>
      <c r="B81" s="32">
        <v>56708881656</v>
      </c>
      <c r="C81" s="32" t="s">
        <v>260</v>
      </c>
      <c r="D81" s="32">
        <v>3766.2000000000003</v>
      </c>
      <c r="E81" s="32" t="s">
        <v>79</v>
      </c>
    </row>
    <row r="82" spans="1:5">
      <c r="A82" s="32" t="s">
        <v>106</v>
      </c>
      <c r="B82" s="32">
        <v>56708845530</v>
      </c>
      <c r="C82" s="32" t="s">
        <v>260</v>
      </c>
      <c r="D82" s="32">
        <v>12523</v>
      </c>
      <c r="E82" s="32" t="s">
        <v>107</v>
      </c>
    </row>
    <row r="83" spans="1:5">
      <c r="A83" s="32" t="s">
        <v>150</v>
      </c>
      <c r="B83" s="32">
        <v>56710784605</v>
      </c>
      <c r="C83" s="32" t="s">
        <v>260</v>
      </c>
      <c r="D83" s="32">
        <v>4963.2000000000007</v>
      </c>
      <c r="E83" s="32" t="s">
        <v>151</v>
      </c>
    </row>
    <row r="84" spans="1:5">
      <c r="A84" s="32" t="s">
        <v>199</v>
      </c>
      <c r="B84" s="32">
        <v>60589845501</v>
      </c>
      <c r="C84" s="32" t="s">
        <v>260</v>
      </c>
      <c r="D84" s="32">
        <v>2023.2</v>
      </c>
      <c r="E84" s="32" t="s">
        <v>200</v>
      </c>
    </row>
    <row r="85" spans="1:5">
      <c r="A85" s="32" t="s">
        <v>38</v>
      </c>
      <c r="B85" s="32">
        <v>60590124291</v>
      </c>
      <c r="C85" s="32" t="s">
        <v>260</v>
      </c>
      <c r="D85" s="32">
        <v>3000.6000000000004</v>
      </c>
      <c r="E85" s="32" t="s">
        <v>39</v>
      </c>
    </row>
    <row r="86" spans="1:5">
      <c r="A86" s="32" t="s">
        <v>36</v>
      </c>
      <c r="B86" s="32">
        <v>56708519619</v>
      </c>
      <c r="C86" s="32" t="s">
        <v>260</v>
      </c>
      <c r="D86" s="32">
        <v>3523.2000000000003</v>
      </c>
      <c r="E86" s="32" t="s">
        <v>37</v>
      </c>
    </row>
    <row r="87" spans="1:5">
      <c r="A87" s="32" t="s">
        <v>116</v>
      </c>
      <c r="B87" s="32">
        <v>60589669043</v>
      </c>
      <c r="C87" s="32" t="s">
        <v>260</v>
      </c>
      <c r="D87" s="32">
        <v>7365.2000000000007</v>
      </c>
      <c r="E87" s="32" t="s">
        <v>117</v>
      </c>
    </row>
    <row r="88" spans="1:5">
      <c r="A88" s="32" t="s">
        <v>108</v>
      </c>
      <c r="B88" s="32">
        <v>60589665774</v>
      </c>
      <c r="C88" s="32" t="s">
        <v>260</v>
      </c>
      <c r="D88" s="32">
        <v>2532.8000000000002</v>
      </c>
      <c r="E88" s="32" t="s">
        <v>109</v>
      </c>
    </row>
    <row r="89" spans="1:5">
      <c r="A89" s="32" t="s">
        <v>231</v>
      </c>
      <c r="B89" s="32">
        <v>60589634536</v>
      </c>
      <c r="C89" s="32" t="s">
        <v>260</v>
      </c>
      <c r="D89" s="32">
        <v>961</v>
      </c>
      <c r="E89" s="32" t="s">
        <v>232</v>
      </c>
    </row>
    <row r="90" spans="1:5">
      <c r="A90" s="32" t="s">
        <v>163</v>
      </c>
      <c r="B90" s="32">
        <v>60589582591</v>
      </c>
      <c r="C90" s="32" t="s">
        <v>260</v>
      </c>
      <c r="D90" s="32">
        <v>1051.4000000000001</v>
      </c>
      <c r="E90" s="32" t="s">
        <v>164</v>
      </c>
    </row>
    <row r="91" spans="1:5">
      <c r="A91" s="32" t="s">
        <v>171</v>
      </c>
      <c r="B91" s="32">
        <v>60589642468</v>
      </c>
      <c r="C91" s="32" t="s">
        <v>260</v>
      </c>
      <c r="D91" s="32">
        <v>705.80000000000007</v>
      </c>
      <c r="E91" s="32" t="s">
        <v>172</v>
      </c>
    </row>
    <row r="92" spans="1:5">
      <c r="A92" s="32" t="s">
        <v>229</v>
      </c>
      <c r="B92" s="32">
        <v>60589597089</v>
      </c>
      <c r="C92" s="32" t="s">
        <v>260</v>
      </c>
      <c r="D92" s="32">
        <v>3313.6000000000004</v>
      </c>
      <c r="E92" s="32" t="s">
        <v>230</v>
      </c>
    </row>
    <row r="93" spans="1:5">
      <c r="A93" s="32" t="s">
        <v>213</v>
      </c>
      <c r="B93" s="32">
        <v>60589426888</v>
      </c>
      <c r="C93" s="32" t="s">
        <v>260</v>
      </c>
      <c r="D93" s="32">
        <v>2923.4</v>
      </c>
      <c r="E93" s="32" t="s">
        <v>214</v>
      </c>
    </row>
    <row r="94" spans="1:5">
      <c r="A94" s="32" t="s">
        <v>76</v>
      </c>
      <c r="B94" s="32">
        <v>60590035188</v>
      </c>
      <c r="C94" s="32" t="s">
        <v>260</v>
      </c>
      <c r="D94" s="32">
        <v>1414.6000000000001</v>
      </c>
      <c r="E94" s="32" t="s">
        <v>77</v>
      </c>
    </row>
    <row r="95" spans="1:5">
      <c r="A95" s="32" t="s">
        <v>191</v>
      </c>
      <c r="B95" s="32">
        <v>60589704184</v>
      </c>
      <c r="C95" s="32" t="s">
        <v>260</v>
      </c>
      <c r="D95" s="32">
        <v>3464</v>
      </c>
      <c r="E95" s="32" t="s">
        <v>192</v>
      </c>
    </row>
    <row r="96" spans="1:5">
      <c r="A96" s="32" t="s">
        <v>144</v>
      </c>
      <c r="B96" s="32">
        <v>60590199370</v>
      </c>
      <c r="C96" s="32" t="s">
        <v>260</v>
      </c>
      <c r="D96" s="32">
        <v>1862.4</v>
      </c>
      <c r="E96" s="32" t="s">
        <v>145</v>
      </c>
    </row>
    <row r="97" spans="1:5">
      <c r="A97" s="32" t="s">
        <v>177</v>
      </c>
      <c r="B97" s="32">
        <v>60590100738</v>
      </c>
      <c r="C97" s="32" t="s">
        <v>260</v>
      </c>
      <c r="D97" s="32">
        <v>2301</v>
      </c>
      <c r="E97" s="32" t="s">
        <v>178</v>
      </c>
    </row>
    <row r="98" spans="1:5">
      <c r="A98" s="32" t="s">
        <v>138</v>
      </c>
      <c r="B98" s="32">
        <v>60590412629</v>
      </c>
      <c r="C98" s="32" t="s">
        <v>260</v>
      </c>
      <c r="D98" s="32">
        <v>1558.6000000000001</v>
      </c>
      <c r="E98" s="32" t="s">
        <v>139</v>
      </c>
    </row>
    <row r="99" spans="1:5">
      <c r="A99" s="32" t="s">
        <v>102</v>
      </c>
      <c r="B99" s="32">
        <v>60590678030</v>
      </c>
      <c r="C99" s="32" t="s">
        <v>260</v>
      </c>
      <c r="D99" s="32">
        <v>3333.8</v>
      </c>
      <c r="E99" s="32" t="s">
        <v>103</v>
      </c>
    </row>
    <row r="100" spans="1:5">
      <c r="A100" s="32" t="s">
        <v>100</v>
      </c>
      <c r="B100" s="32">
        <v>60589624037</v>
      </c>
      <c r="C100" s="32" t="s">
        <v>260</v>
      </c>
      <c r="D100" s="32">
        <v>2590.6000000000004</v>
      </c>
      <c r="E100" s="32" t="s">
        <v>101</v>
      </c>
    </row>
    <row r="101" spans="1:5">
      <c r="A101" s="32" t="s">
        <v>66</v>
      </c>
      <c r="B101" s="32">
        <v>60591846598</v>
      </c>
      <c r="C101" s="32" t="s">
        <v>260</v>
      </c>
      <c r="D101" s="32">
        <v>1019.6</v>
      </c>
      <c r="E101" s="32" t="s">
        <v>67</v>
      </c>
    </row>
    <row r="102" spans="1:5">
      <c r="A102" s="32" t="s">
        <v>185</v>
      </c>
      <c r="B102" s="32">
        <v>60592118015</v>
      </c>
      <c r="C102" s="32" t="s">
        <v>260</v>
      </c>
      <c r="D102" s="32">
        <v>1270.2</v>
      </c>
      <c r="E102" s="32" t="s">
        <v>186</v>
      </c>
    </row>
    <row r="103" spans="1:5">
      <c r="A103" s="32" t="s">
        <v>209</v>
      </c>
      <c r="B103" s="32">
        <v>60591508620</v>
      </c>
      <c r="C103" s="32" t="s">
        <v>260</v>
      </c>
      <c r="D103" s="32">
        <v>1093.8</v>
      </c>
      <c r="E103" s="32" t="s">
        <v>210</v>
      </c>
    </row>
    <row r="104" spans="1:5">
      <c r="A104" s="32" t="s">
        <v>110</v>
      </c>
      <c r="B104" s="32">
        <v>60590340221</v>
      </c>
      <c r="C104" s="32" t="s">
        <v>260</v>
      </c>
      <c r="D104" s="32">
        <v>1421</v>
      </c>
      <c r="E104" s="32" t="s">
        <v>111</v>
      </c>
    </row>
    <row r="105" spans="1:5">
      <c r="A105" s="32" t="s">
        <v>58</v>
      </c>
      <c r="B105" s="32">
        <v>60592030048</v>
      </c>
      <c r="C105" s="32" t="s">
        <v>260</v>
      </c>
      <c r="D105" s="32">
        <v>1019.6</v>
      </c>
      <c r="E105" s="32" t="s">
        <v>59</v>
      </c>
    </row>
    <row r="106" spans="1:5">
      <c r="A106" s="32" t="s">
        <v>46</v>
      </c>
      <c r="B106" s="32">
        <v>60592545278</v>
      </c>
      <c r="C106" s="32" t="s">
        <v>260</v>
      </c>
      <c r="D106" s="32">
        <v>1230.2</v>
      </c>
      <c r="E106" s="32" t="s">
        <v>47</v>
      </c>
    </row>
    <row r="107" spans="1:5">
      <c r="A107" s="32" t="s">
        <v>114</v>
      </c>
      <c r="B107" s="32">
        <v>60592337307</v>
      </c>
      <c r="C107" s="32" t="s">
        <v>260</v>
      </c>
      <c r="D107" s="32">
        <v>1022.6</v>
      </c>
      <c r="E107" s="32" t="s">
        <v>115</v>
      </c>
    </row>
    <row r="108" spans="1:5">
      <c r="A108" s="32" t="s">
        <v>124</v>
      </c>
      <c r="B108" s="32">
        <v>56707771884</v>
      </c>
      <c r="C108" s="32" t="s">
        <v>260</v>
      </c>
      <c r="D108" s="32">
        <v>1242.6000000000001</v>
      </c>
      <c r="E108" s="32" t="s">
        <v>125</v>
      </c>
    </row>
    <row r="109" spans="1:5">
      <c r="A109" s="32" t="s">
        <v>165</v>
      </c>
      <c r="B109" s="32">
        <v>60592511476</v>
      </c>
      <c r="C109" s="32" t="s">
        <v>260</v>
      </c>
      <c r="D109" s="32">
        <v>1163</v>
      </c>
      <c r="E109" s="32" t="s">
        <v>166</v>
      </c>
    </row>
    <row r="110" spans="1:5">
      <c r="A110" s="32" t="s">
        <v>201</v>
      </c>
      <c r="B110" s="32">
        <v>60592420864</v>
      </c>
      <c r="C110" s="32" t="s">
        <v>260</v>
      </c>
      <c r="D110" s="32">
        <v>579.80000000000007</v>
      </c>
      <c r="E110" s="32" t="s">
        <v>202</v>
      </c>
    </row>
    <row r="111" spans="1:5">
      <c r="A111" s="32" t="s">
        <v>219</v>
      </c>
      <c r="B111" s="32">
        <v>60592321097</v>
      </c>
      <c r="C111" s="32" t="s">
        <v>260</v>
      </c>
      <c r="D111" s="32">
        <v>978.40000000000009</v>
      </c>
      <c r="E111" s="32" t="s">
        <v>220</v>
      </c>
    </row>
    <row r="112" spans="1:5">
      <c r="A112" s="32"/>
      <c r="B112" s="32" t="s">
        <v>261</v>
      </c>
      <c r="C112" s="32"/>
      <c r="D112" s="41">
        <v>398885.2</v>
      </c>
      <c r="E112" s="32" t="s">
        <v>262</v>
      </c>
    </row>
    <row r="114" spans="1:5">
      <c r="A114" s="32" t="s">
        <v>146</v>
      </c>
      <c r="B114" s="32">
        <v>1179675078</v>
      </c>
      <c r="C114" s="32" t="s">
        <v>263</v>
      </c>
      <c r="D114" s="32">
        <v>7401</v>
      </c>
      <c r="E114" s="32" t="s">
        <v>147</v>
      </c>
    </row>
    <row r="115" spans="1:5">
      <c r="A115" s="32" t="s">
        <v>64</v>
      </c>
      <c r="B115" s="32">
        <v>1129000062</v>
      </c>
      <c r="C115" s="32" t="s">
        <v>263</v>
      </c>
      <c r="D115" s="32">
        <v>631.40000000000009</v>
      </c>
      <c r="E115" s="32" t="s">
        <v>65</v>
      </c>
    </row>
    <row r="116" spans="1:5">
      <c r="A116" s="32"/>
      <c r="B116" s="32" t="s">
        <v>264</v>
      </c>
      <c r="C116" s="32"/>
      <c r="D116" s="41">
        <v>8032.4000000000005</v>
      </c>
      <c r="E116" s="32" t="s">
        <v>265</v>
      </c>
    </row>
    <row r="118" spans="1:5">
      <c r="A118" s="32"/>
      <c r="B118" s="42" t="s">
        <v>258</v>
      </c>
      <c r="C118" s="42"/>
      <c r="D118" s="43">
        <v>8510.0000000000018</v>
      </c>
      <c r="E118" s="42" t="s">
        <v>259</v>
      </c>
    </row>
    <row r="119" spans="1:5">
      <c r="A119" s="32"/>
      <c r="B119" s="42" t="s">
        <v>261</v>
      </c>
      <c r="C119" s="42"/>
      <c r="D119" s="43">
        <v>398885.2</v>
      </c>
      <c r="E119" s="42" t="s">
        <v>262</v>
      </c>
    </row>
    <row r="120" spans="1:5">
      <c r="A120" s="32"/>
      <c r="B120" s="42" t="s">
        <v>264</v>
      </c>
      <c r="C120" s="42"/>
      <c r="D120" s="43">
        <v>8032.4000000000005</v>
      </c>
      <c r="E120" s="42" t="s">
        <v>265</v>
      </c>
    </row>
    <row r="121" spans="1:5">
      <c r="A121" s="32"/>
      <c r="B121" s="42"/>
      <c r="C121" s="42"/>
      <c r="D121" s="43">
        <v>415427.6</v>
      </c>
      <c r="E121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6">
      <c r="A1" s="49" t="s">
        <v>266</v>
      </c>
      <c r="B1" s="49"/>
      <c r="C1" s="50"/>
      <c r="D1" s="51"/>
      <c r="E1" s="51"/>
      <c r="F1" s="52"/>
    </row>
    <row r="2" spans="1:6">
      <c r="A2" s="49" t="s">
        <v>279</v>
      </c>
      <c r="B2" s="49"/>
      <c r="C2" s="50"/>
      <c r="D2" s="51"/>
      <c r="E2" s="51"/>
      <c r="F2" s="52"/>
    </row>
    <row r="3" spans="1:6">
      <c r="A3" s="49" t="s">
        <v>267</v>
      </c>
      <c r="B3" s="53" t="s">
        <v>278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268</v>
      </c>
      <c r="B5" s="50" t="s">
        <v>269</v>
      </c>
      <c r="C5" s="50"/>
      <c r="D5" s="51"/>
      <c r="E5" s="51"/>
      <c r="F5" s="52"/>
    </row>
    <row r="6" spans="1:6">
      <c r="A6" s="51" t="s">
        <v>270</v>
      </c>
      <c r="B6" s="54">
        <v>393870.1</v>
      </c>
      <c r="C6" s="51"/>
      <c r="D6" s="51"/>
      <c r="E6" s="51"/>
      <c r="F6" s="52"/>
    </row>
    <row r="7" spans="1:6">
      <c r="A7" s="51" t="s">
        <v>271</v>
      </c>
      <c r="B7" s="54">
        <v>53228.76</v>
      </c>
      <c r="C7" s="51"/>
      <c r="D7" s="51"/>
      <c r="E7" s="51"/>
      <c r="F7" s="52"/>
    </row>
    <row r="8" spans="1:6">
      <c r="A8" s="51" t="s">
        <v>272</v>
      </c>
      <c r="B8" s="54">
        <v>0</v>
      </c>
      <c r="C8" s="51"/>
      <c r="D8" s="51"/>
      <c r="E8" s="51"/>
      <c r="F8" s="52"/>
    </row>
    <row r="9" spans="1:6">
      <c r="A9" s="51" t="s">
        <v>273</v>
      </c>
      <c r="B9" s="54">
        <v>5368.03</v>
      </c>
      <c r="C9" s="51"/>
      <c r="D9" s="51"/>
      <c r="E9" s="51"/>
      <c r="F9" s="52"/>
    </row>
    <row r="10" spans="1:6">
      <c r="A10" s="51" t="s">
        <v>274</v>
      </c>
      <c r="B10" s="54">
        <v>0</v>
      </c>
      <c r="C10" s="51"/>
      <c r="D10" s="51"/>
      <c r="E10" s="51"/>
      <c r="F10" s="52"/>
    </row>
    <row r="11" spans="1:6">
      <c r="A11" s="51" t="s">
        <v>275</v>
      </c>
      <c r="B11" s="54">
        <v>56249.73</v>
      </c>
      <c r="C11" s="51"/>
      <c r="D11" s="51"/>
      <c r="E11" s="51"/>
      <c r="F11" s="52"/>
    </row>
    <row r="12" spans="1:6">
      <c r="A12" s="51" t="s">
        <v>276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277</v>
      </c>
      <c r="B13" s="56">
        <v>133303.39000000001</v>
      </c>
      <c r="C13" s="51"/>
      <c r="D13" s="51"/>
      <c r="E13" s="51"/>
      <c r="F13" s="52"/>
    </row>
    <row r="14" spans="1:6">
      <c r="A14" s="51"/>
      <c r="B14" s="57">
        <f>SUM(B6:B13)</f>
        <v>642020.01</v>
      </c>
      <c r="C14" s="51"/>
      <c r="D14" s="57"/>
      <c r="E14" s="51"/>
      <c r="F14" s="52"/>
    </row>
    <row r="15" spans="1:6" ht="15.75" thickBot="1">
      <c r="A15" s="51"/>
      <c r="B15" s="58">
        <f>B14*0.16</f>
        <v>102723.2016</v>
      </c>
      <c r="C15" s="51"/>
      <c r="D15" s="52"/>
      <c r="E15" s="51"/>
      <c r="F15" s="52"/>
    </row>
    <row r="16" spans="1:6" ht="15.75" thickTop="1">
      <c r="A16" s="51"/>
      <c r="B16" s="59">
        <f>+B14+B15</f>
        <v>744743.21160000004</v>
      </c>
      <c r="C16" s="51"/>
      <c r="D16" s="59"/>
      <c r="E16" s="51"/>
      <c r="F16" s="52"/>
    </row>
    <row r="17" spans="1:6">
      <c r="A17" s="51"/>
      <c r="B17" s="54">
        <v>744743.22</v>
      </c>
      <c r="C17" s="51"/>
      <c r="D17" s="54"/>
      <c r="E17" s="51"/>
      <c r="F17" s="52"/>
    </row>
    <row r="18" spans="1:6">
      <c r="A18" s="51"/>
      <c r="B18" s="54">
        <f>+B16-B17</f>
        <v>-8.3999999333173037E-3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  <row r="21" spans="1:6">
      <c r="A21" s="32"/>
      <c r="B21" s="32"/>
      <c r="C21" s="32"/>
      <c r="D21" s="32"/>
      <c r="E21" s="32"/>
      <c r="F2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2017-06-29T23:43:27Z</dcterms:created>
  <dcterms:modified xsi:type="dcterms:W3CDTF">2017-07-01T18:18:55Z</dcterms:modified>
</cp:coreProperties>
</file>