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FACTURACION!$A$11:$N$72</definedName>
  </definedNames>
  <calcPr calcId="124519"/>
</workbook>
</file>

<file path=xl/calcChain.xml><?xml version="1.0" encoding="utf-8"?>
<calcChain xmlns="http://schemas.openxmlformats.org/spreadsheetml/2006/main">
  <c r="B14" i="4"/>
  <c r="B15" s="1"/>
  <c r="F116" i="3"/>
  <c r="G116"/>
  <c r="E116"/>
  <c r="E114"/>
  <c r="F114" s="1"/>
  <c r="G114"/>
  <c r="H114"/>
  <c r="E76"/>
  <c r="F76"/>
  <c r="G76"/>
  <c r="H76"/>
  <c r="E77"/>
  <c r="F77"/>
  <c r="G77"/>
  <c r="H77"/>
  <c r="E78"/>
  <c r="G78" s="1"/>
  <c r="H78"/>
  <c r="E79"/>
  <c r="G79" s="1"/>
  <c r="F79"/>
  <c r="H79"/>
  <c r="E80"/>
  <c r="F80"/>
  <c r="G80"/>
  <c r="H80"/>
  <c r="E81"/>
  <c r="F81"/>
  <c r="G81"/>
  <c r="H81"/>
  <c r="E82"/>
  <c r="G82" s="1"/>
  <c r="H82"/>
  <c r="E83"/>
  <c r="G83" s="1"/>
  <c r="F83"/>
  <c r="I83" s="1"/>
  <c r="H83"/>
  <c r="E84"/>
  <c r="F84"/>
  <c r="I84" s="1"/>
  <c r="G84"/>
  <c r="H84"/>
  <c r="E85"/>
  <c r="F85"/>
  <c r="I85" s="1"/>
  <c r="G85"/>
  <c r="H85"/>
  <c r="E86"/>
  <c r="G86" s="1"/>
  <c r="H86"/>
  <c r="E87"/>
  <c r="G87" s="1"/>
  <c r="F87"/>
  <c r="H87"/>
  <c r="E88"/>
  <c r="F88"/>
  <c r="G88"/>
  <c r="H88"/>
  <c r="E89"/>
  <c r="F89"/>
  <c r="I89" s="1"/>
  <c r="G89"/>
  <c r="H89"/>
  <c r="E90"/>
  <c r="G90" s="1"/>
  <c r="H90"/>
  <c r="E91"/>
  <c r="G91" s="1"/>
  <c r="F91"/>
  <c r="H91"/>
  <c r="E92"/>
  <c r="F92"/>
  <c r="G92"/>
  <c r="H92"/>
  <c r="E93"/>
  <c r="F93"/>
  <c r="G93"/>
  <c r="H93"/>
  <c r="E94"/>
  <c r="G94" s="1"/>
  <c r="H94"/>
  <c r="E95"/>
  <c r="G95" s="1"/>
  <c r="F95"/>
  <c r="H95"/>
  <c r="E96"/>
  <c r="F96"/>
  <c r="G96"/>
  <c r="H96"/>
  <c r="E97"/>
  <c r="F97"/>
  <c r="G97"/>
  <c r="H97"/>
  <c r="E98"/>
  <c r="G98" s="1"/>
  <c r="H98"/>
  <c r="E99"/>
  <c r="G99" s="1"/>
  <c r="F99"/>
  <c r="I99" s="1"/>
  <c r="H99"/>
  <c r="E100"/>
  <c r="F100"/>
  <c r="G100"/>
  <c r="H100"/>
  <c r="E101"/>
  <c r="F101"/>
  <c r="I101" s="1"/>
  <c r="G101"/>
  <c r="H101"/>
  <c r="E102"/>
  <c r="G102" s="1"/>
  <c r="H102"/>
  <c r="E103"/>
  <c r="G103" s="1"/>
  <c r="F103"/>
  <c r="H103"/>
  <c r="E104"/>
  <c r="F104"/>
  <c r="I104" s="1"/>
  <c r="G104"/>
  <c r="H104"/>
  <c r="E105"/>
  <c r="F105"/>
  <c r="I105" s="1"/>
  <c r="G105"/>
  <c r="H105"/>
  <c r="E106"/>
  <c r="G106" s="1"/>
  <c r="H106"/>
  <c r="E107"/>
  <c r="G107" s="1"/>
  <c r="F107"/>
  <c r="H107"/>
  <c r="E108"/>
  <c r="F108"/>
  <c r="G108"/>
  <c r="H108"/>
  <c r="E109"/>
  <c r="F109"/>
  <c r="G109"/>
  <c r="H109"/>
  <c r="E110"/>
  <c r="G110" s="1"/>
  <c r="H110"/>
  <c r="E111"/>
  <c r="G111" s="1"/>
  <c r="F111"/>
  <c r="H111"/>
  <c r="E112"/>
  <c r="F112"/>
  <c r="G112"/>
  <c r="H112"/>
  <c r="E113"/>
  <c r="F113"/>
  <c r="G113"/>
  <c r="H113"/>
  <c r="H75"/>
  <c r="G75"/>
  <c r="F75"/>
  <c r="E75"/>
  <c r="E13"/>
  <c r="G13" s="1"/>
  <c r="H13"/>
  <c r="E14"/>
  <c r="G14" s="1"/>
  <c r="H14"/>
  <c r="E15"/>
  <c r="H15"/>
  <c r="E16"/>
  <c r="G16" s="1"/>
  <c r="H16"/>
  <c r="E17"/>
  <c r="G17" s="1"/>
  <c r="H17"/>
  <c r="E18"/>
  <c r="G18" s="1"/>
  <c r="H18"/>
  <c r="E19"/>
  <c r="H19"/>
  <c r="E20"/>
  <c r="G20" s="1"/>
  <c r="H20"/>
  <c r="E21"/>
  <c r="G21" s="1"/>
  <c r="H21"/>
  <c r="E22"/>
  <c r="G22" s="1"/>
  <c r="H22"/>
  <c r="E23"/>
  <c r="H23"/>
  <c r="E24"/>
  <c r="G24" s="1"/>
  <c r="H24"/>
  <c r="E25"/>
  <c r="F25" s="1"/>
  <c r="H25"/>
  <c r="E26"/>
  <c r="F26" s="1"/>
  <c r="H26"/>
  <c r="E27"/>
  <c r="H27"/>
  <c r="E28"/>
  <c r="G28" s="1"/>
  <c r="H28"/>
  <c r="E29"/>
  <c r="F29" s="1"/>
  <c r="H29"/>
  <c r="E30"/>
  <c r="F30" s="1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F41" s="1"/>
  <c r="H41"/>
  <c r="E42"/>
  <c r="F42" s="1"/>
  <c r="H42"/>
  <c r="E43"/>
  <c r="H43"/>
  <c r="E44"/>
  <c r="G44" s="1"/>
  <c r="H44"/>
  <c r="E45"/>
  <c r="G45" s="1"/>
  <c r="H45"/>
  <c r="E46"/>
  <c r="G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G57" s="1"/>
  <c r="H57"/>
  <c r="E58"/>
  <c r="G58" s="1"/>
  <c r="H58"/>
  <c r="E59"/>
  <c r="H59"/>
  <c r="E60"/>
  <c r="G60" s="1"/>
  <c r="H60"/>
  <c r="E61"/>
  <c r="G61" s="1"/>
  <c r="H61"/>
  <c r="E62"/>
  <c r="G62" s="1"/>
  <c r="H62"/>
  <c r="E63"/>
  <c r="H63"/>
  <c r="E64"/>
  <c r="G64" s="1"/>
  <c r="H64"/>
  <c r="E65"/>
  <c r="F65" s="1"/>
  <c r="H65"/>
  <c r="E66"/>
  <c r="F66" s="1"/>
  <c r="H66"/>
  <c r="E67"/>
  <c r="H67"/>
  <c r="E68"/>
  <c r="G68" s="1"/>
  <c r="H68"/>
  <c r="E69"/>
  <c r="F69" s="1"/>
  <c r="H69"/>
  <c r="E70"/>
  <c r="F70" s="1"/>
  <c r="H70"/>
  <c r="H12"/>
  <c r="E12"/>
  <c r="G12" s="1"/>
  <c r="F48" l="1"/>
  <c r="G29"/>
  <c r="F45"/>
  <c r="G30"/>
  <c r="I30" s="1"/>
  <c r="F40"/>
  <c r="I40" s="1"/>
  <c r="J40" s="1"/>
  <c r="G65"/>
  <c r="I65" s="1"/>
  <c r="G26"/>
  <c r="I26" s="1"/>
  <c r="E72"/>
  <c r="E119" s="1"/>
  <c r="F46"/>
  <c r="I46" s="1"/>
  <c r="G41"/>
  <c r="I41" s="1"/>
  <c r="G25"/>
  <c r="G69"/>
  <c r="I69" s="1"/>
  <c r="J69" s="1"/>
  <c r="K69" s="1"/>
  <c r="F58"/>
  <c r="I58" s="1"/>
  <c r="F37"/>
  <c r="I37" s="1"/>
  <c r="J37" s="1"/>
  <c r="G70"/>
  <c r="F64"/>
  <c r="I64" s="1"/>
  <c r="F57"/>
  <c r="I57" s="1"/>
  <c r="I29"/>
  <c r="J29" s="1"/>
  <c r="I25"/>
  <c r="J25" s="1"/>
  <c r="F14"/>
  <c r="I14" s="1"/>
  <c r="F13"/>
  <c r="I13" s="1"/>
  <c r="G66"/>
  <c r="I66" s="1"/>
  <c r="F62"/>
  <c r="I62" s="1"/>
  <c r="F61"/>
  <c r="I61" s="1"/>
  <c r="J61" s="1"/>
  <c r="G42"/>
  <c r="F38"/>
  <c r="I38" s="1"/>
  <c r="F24"/>
  <c r="I24" s="1"/>
  <c r="J24" s="1"/>
  <c r="F12"/>
  <c r="I12" s="1"/>
  <c r="J12" s="1"/>
  <c r="F54"/>
  <c r="I54" s="1"/>
  <c r="J54" s="1"/>
  <c r="F53"/>
  <c r="I53" s="1"/>
  <c r="J53" s="1"/>
  <c r="K53" s="1"/>
  <c r="F50"/>
  <c r="I50" s="1"/>
  <c r="F49"/>
  <c r="I49" s="1"/>
  <c r="F44"/>
  <c r="F34"/>
  <c r="I34" s="1"/>
  <c r="F33"/>
  <c r="I33" s="1"/>
  <c r="J33" s="1"/>
  <c r="F28"/>
  <c r="I28" s="1"/>
  <c r="F18"/>
  <c r="F17"/>
  <c r="I17" s="1"/>
  <c r="J17" s="1"/>
  <c r="F32"/>
  <c r="I32" s="1"/>
  <c r="J32" s="1"/>
  <c r="F22"/>
  <c r="I22" s="1"/>
  <c r="F21"/>
  <c r="F16"/>
  <c r="I16" s="1"/>
  <c r="J16" s="1"/>
  <c r="F56"/>
  <c r="I56" s="1"/>
  <c r="J56" s="1"/>
  <c r="K56" s="1"/>
  <c r="F36"/>
  <c r="I36" s="1"/>
  <c r="J36" s="1"/>
  <c r="K36" s="1"/>
  <c r="F20"/>
  <c r="I45"/>
  <c r="J45" s="1"/>
  <c r="B16" i="4"/>
  <c r="B18" s="1"/>
  <c r="H116" i="3"/>
  <c r="H72"/>
  <c r="I44"/>
  <c r="J44" s="1"/>
  <c r="I100"/>
  <c r="I88"/>
  <c r="J88" s="1"/>
  <c r="K88" s="1"/>
  <c r="I70"/>
  <c r="J70" s="1"/>
  <c r="I20"/>
  <c r="J20" s="1"/>
  <c r="I75"/>
  <c r="J75" s="1"/>
  <c r="I103"/>
  <c r="I87"/>
  <c r="J87" s="1"/>
  <c r="K87" s="1"/>
  <c r="I93"/>
  <c r="J93" s="1"/>
  <c r="K93" s="1"/>
  <c r="I92"/>
  <c r="I77"/>
  <c r="I76"/>
  <c r="I114"/>
  <c r="K75"/>
  <c r="I109"/>
  <c r="I108"/>
  <c r="I48"/>
  <c r="J48" s="1"/>
  <c r="I21"/>
  <c r="J21" s="1"/>
  <c r="I113"/>
  <c r="I112"/>
  <c r="J112" s="1"/>
  <c r="K112" s="1"/>
  <c r="I97"/>
  <c r="I96"/>
  <c r="J96" s="1"/>
  <c r="K96" s="1"/>
  <c r="I91"/>
  <c r="I81"/>
  <c r="I80"/>
  <c r="J114"/>
  <c r="K114" s="1"/>
  <c r="J109"/>
  <c r="K109" s="1"/>
  <c r="J103"/>
  <c r="K103" s="1"/>
  <c r="J77"/>
  <c r="K77" s="1"/>
  <c r="J105"/>
  <c r="K105" s="1"/>
  <c r="J104"/>
  <c r="K104" s="1"/>
  <c r="J99"/>
  <c r="K99" s="1"/>
  <c r="J89"/>
  <c r="K89" s="1"/>
  <c r="J83"/>
  <c r="K83" s="1"/>
  <c r="I111"/>
  <c r="J101"/>
  <c r="K101" s="1"/>
  <c r="J100"/>
  <c r="K100" s="1"/>
  <c r="I95"/>
  <c r="J85"/>
  <c r="K85" s="1"/>
  <c r="J84"/>
  <c r="K84" s="1"/>
  <c r="I79"/>
  <c r="J113"/>
  <c r="K113" s="1"/>
  <c r="J91"/>
  <c r="K91" s="1"/>
  <c r="J81"/>
  <c r="K81" s="1"/>
  <c r="J80"/>
  <c r="K80"/>
  <c r="J97"/>
  <c r="K97" s="1"/>
  <c r="J92"/>
  <c r="J76"/>
  <c r="K76" s="1"/>
  <c r="J108"/>
  <c r="I107"/>
  <c r="F110"/>
  <c r="I110" s="1"/>
  <c r="F106"/>
  <c r="F102"/>
  <c r="I102" s="1"/>
  <c r="F98"/>
  <c r="I98" s="1"/>
  <c r="F94"/>
  <c r="I94" s="1"/>
  <c r="F90"/>
  <c r="F86"/>
  <c r="I86" s="1"/>
  <c r="F82"/>
  <c r="I82" s="1"/>
  <c r="F78"/>
  <c r="I78" s="1"/>
  <c r="I106"/>
  <c r="I90"/>
  <c r="G63"/>
  <c r="F63"/>
  <c r="F68"/>
  <c r="I68" s="1"/>
  <c r="G67"/>
  <c r="F67"/>
  <c r="F52"/>
  <c r="I52" s="1"/>
  <c r="G51"/>
  <c r="F51"/>
  <c r="I42"/>
  <c r="I18"/>
  <c r="G35"/>
  <c r="F35"/>
  <c r="G31"/>
  <c r="F31"/>
  <c r="G27"/>
  <c r="F27"/>
  <c r="G23"/>
  <c r="F23"/>
  <c r="G19"/>
  <c r="F19"/>
  <c r="G15"/>
  <c r="F15"/>
  <c r="G55"/>
  <c r="F55"/>
  <c r="G47"/>
  <c r="F47"/>
  <c r="G43"/>
  <c r="F43"/>
  <c r="G39"/>
  <c r="F39"/>
  <c r="F60"/>
  <c r="I60" s="1"/>
  <c r="G59"/>
  <c r="F59"/>
  <c r="K25"/>
  <c r="K24" l="1"/>
  <c r="K29"/>
  <c r="J13"/>
  <c r="K13" s="1"/>
  <c r="J49"/>
  <c r="K49" s="1"/>
  <c r="K70"/>
  <c r="K40"/>
  <c r="H119"/>
  <c r="J64"/>
  <c r="K64" s="1"/>
  <c r="J41"/>
  <c r="K41" s="1"/>
  <c r="K21"/>
  <c r="I39"/>
  <c r="K20"/>
  <c r="I27"/>
  <c r="G72"/>
  <c r="G119" s="1"/>
  <c r="I67"/>
  <c r="J67" s="1"/>
  <c r="K67" s="1"/>
  <c r="I63"/>
  <c r="J63" s="1"/>
  <c r="K63" s="1"/>
  <c r="I55"/>
  <c r="J55" s="1"/>
  <c r="K55" s="1"/>
  <c r="I19"/>
  <c r="J19" s="1"/>
  <c r="K19" s="1"/>
  <c r="I15"/>
  <c r="J15" s="1"/>
  <c r="K15" s="1"/>
  <c r="J28"/>
  <c r="K28" s="1"/>
  <c r="K61"/>
  <c r="K17"/>
  <c r="K37"/>
  <c r="K54"/>
  <c r="I47"/>
  <c r="J47" s="1"/>
  <c r="K47" s="1"/>
  <c r="I31"/>
  <c r="J31" s="1"/>
  <c r="K31" s="1"/>
  <c r="F72"/>
  <c r="F119" s="1"/>
  <c r="K45"/>
  <c r="I59"/>
  <c r="J59" s="1"/>
  <c r="K59" s="1"/>
  <c r="I43"/>
  <c r="J43" s="1"/>
  <c r="K43" s="1"/>
  <c r="I23"/>
  <c r="J23" s="1"/>
  <c r="K23" s="1"/>
  <c r="I35"/>
  <c r="J35" s="1"/>
  <c r="K35" s="1"/>
  <c r="K12"/>
  <c r="K48"/>
  <c r="K108"/>
  <c r="K16"/>
  <c r="K32"/>
  <c r="K44"/>
  <c r="I116"/>
  <c r="K92"/>
  <c r="K33"/>
  <c r="J94"/>
  <c r="K94" s="1"/>
  <c r="J90"/>
  <c r="K90" s="1"/>
  <c r="J98"/>
  <c r="K98" s="1"/>
  <c r="J107"/>
  <c r="K107" s="1"/>
  <c r="J86"/>
  <c r="K86" s="1"/>
  <c r="K102"/>
  <c r="J102"/>
  <c r="J79"/>
  <c r="K79" s="1"/>
  <c r="J106"/>
  <c r="K106" s="1"/>
  <c r="J95"/>
  <c r="K95" s="1"/>
  <c r="J82"/>
  <c r="K82" s="1"/>
  <c r="J78"/>
  <c r="K78" s="1"/>
  <c r="K110"/>
  <c r="J110"/>
  <c r="J111"/>
  <c r="K111" s="1"/>
  <c r="J60"/>
  <c r="K60" s="1"/>
  <c r="J39"/>
  <c r="K39" s="1"/>
  <c r="J52"/>
  <c r="K52" s="1"/>
  <c r="J27"/>
  <c r="K27" s="1"/>
  <c r="J58"/>
  <c r="K58" s="1"/>
  <c r="J42"/>
  <c r="K42" s="1"/>
  <c r="J66"/>
  <c r="K66" s="1"/>
  <c r="J68"/>
  <c r="K68" s="1"/>
  <c r="J14"/>
  <c r="J30"/>
  <c r="K30" s="1"/>
  <c r="J62"/>
  <c r="K62" s="1"/>
  <c r="J18"/>
  <c r="K18" s="1"/>
  <c r="J34"/>
  <c r="K34" s="1"/>
  <c r="J50"/>
  <c r="K50" s="1"/>
  <c r="J57"/>
  <c r="K57" s="1"/>
  <c r="J65"/>
  <c r="K65" s="1"/>
  <c r="J26"/>
  <c r="K26" s="1"/>
  <c r="J46"/>
  <c r="K46" s="1"/>
  <c r="J22"/>
  <c r="K22" s="1"/>
  <c r="J38"/>
  <c r="K38" s="1"/>
  <c r="I51"/>
  <c r="I72" l="1"/>
  <c r="I119" s="1"/>
  <c r="K116"/>
  <c r="J116"/>
  <c r="K14"/>
  <c r="J51"/>
  <c r="K51" s="1"/>
  <c r="J72" l="1"/>
  <c r="J119" s="1"/>
  <c r="K72"/>
  <c r="K119" s="1"/>
</calcChain>
</file>

<file path=xl/sharedStrings.xml><?xml version="1.0" encoding="utf-8"?>
<sst xmlns="http://schemas.openxmlformats.org/spreadsheetml/2006/main" count="1025" uniqueCount="338">
  <si>
    <t>CONTPAQ i</t>
  </si>
  <si>
    <t xml:space="preserve">      NÓMINAS</t>
  </si>
  <si>
    <t>011 INGENIERIA FISCAL LABORAL SC</t>
  </si>
  <si>
    <t>Lista de Raya (forma tabular)</t>
  </si>
  <si>
    <t>Periodo 25 al 25 Semanal del 14/06/2017 al 20/06/2017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</si>
  <si>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</si>
  <si>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</si>
  <si>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</si>
  <si>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</si>
  <si>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</si>
  <si>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</si>
  <si>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</si>
  <si>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</si>
  <si>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</si>
  <si>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</si>
  <si>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</si>
  <si>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</si>
  <si>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</si>
  <si>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</si>
  <si>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</si>
  <si>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</si>
  <si>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</si>
  <si>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</si>
  <si>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</si>
  <si>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</si>
  <si>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</si>
  <si>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</si>
  <si>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</si>
  <si>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</si>
  <si>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</si>
  <si>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</si>
  <si>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</si>
  <si>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</si>
  <si>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</si>
  <si>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</si>
  <si>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</si>
  <si>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</si>
  <si>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</si>
  <si>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</si>
  <si>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</si>
  <si>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</si>
  <si>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</si>
  <si>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</si>
  <si>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</si>
  <si>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</si>
  <si>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</si>
  <si>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</si>
  <si>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</si>
  <si>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</si>
  <si>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</si>
  <si>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</si>
  <si>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</si>
  <si>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</si>
  <si>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</si>
  <si>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</si>
  <si>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</si>
  <si>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</si>
  <si>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</si>
  <si>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</si>
  <si>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</si>
  <si>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</si>
  <si>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</si>
  <si>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</si>
  <si>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</si>
  <si>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</si>
  <si>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</si>
  <si>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</si>
  <si>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</si>
  <si>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</si>
  <si>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</si>
  <si>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</si>
  <si>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</si>
  <si>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</si>
  <si>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</si>
  <si>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</si>
  <si>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</si>
  <si>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</si>
  <si>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</si>
  <si>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</si>
  <si>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</si>
  <si>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</si>
  <si>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</si>
  <si>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</si>
  <si>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</si>
  <si>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</si>
  <si>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</si>
  <si>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</si>
  <si>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</si>
  <si>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</si>
  <si>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</si>
  <si>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</si>
  <si>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</si>
  <si>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</si>
  <si>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</si>
  <si>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</si>
  <si>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</si>
  <si>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</si>
  <si>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</si>
  <si>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</si>
  <si>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</si>
  <si>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</si>
  <si>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</si>
  <si>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</si>
  <si>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</si>
  <si>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</si>
  <si>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</si>
  <si>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</si>
  <si>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</si>
  <si>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</si>
  <si>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</si>
  <si>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</si>
  <si>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</si>
  <si>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</si>
  <si>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</si>
  <si>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</si>
  <si>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</si>
  <si>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</si>
  <si>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</si>
  <si>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</si>
  <si>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</si>
  <si>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</si>
  <si>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</si>
  <si>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</si>
  <si>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</si>
  <si>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</si>
  <si>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</si>
  <si>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</si>
  <si>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</si>
  <si>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</si>
  <si>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</si>
  <si>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</si>
  <si>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</si>
  <si>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</si>
  <si>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</si>
  <si>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</si>
  <si>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</si>
  <si>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</si>
  <si>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</si>
  <si>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</si>
  <si>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</si>
  <si>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</si>
  <si>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</si>
  <si>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</si>
  <si>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</si>
  <si>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</si>
  <si>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</si>
  <si>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</si>
  <si>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</si>
  <si>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</si>
  <si>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</si>
  <si>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</si>
  <si>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</si>
  <si>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</si>
  <si>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</si>
  <si>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</si>
  <si>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</si>
  <si>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</si>
  <si>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</si>
  <si>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</si>
  <si>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</si>
  <si>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</si>
  <si>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</si>
  <si>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</si>
  <si>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</si>
  <si>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</si>
  <si>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</si>
  <si>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</si>
  <si>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</si>
  <si>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</si>
  <si>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</si>
  <si>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</si>
  <si>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</si>
  <si>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</si>
  <si>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</si>
  <si>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</si>
  <si>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</si>
  <si>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</si>
  <si>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</si>
  <si>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</si>
  <si>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</si>
  <si>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</si>
  <si>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</si>
  <si>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</si>
  <si>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</si>
  <si>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</si>
  <si>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</si>
  <si>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</si>
  <si>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</si>
  <si>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</si>
  <si>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</si>
  <si>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</si>
  <si>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</si>
  <si>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</si>
  <si>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</si>
  <si>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</si>
  <si>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</si>
  <si>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</si>
  <si>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</si>
  <si>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</si>
  <si>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</si>
  <si>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</si>
  <si>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</si>
  <si>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</si>
  <si>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</si>
  <si>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PRL30</t>
  </si>
  <si>
    <t>Paredes Rodriguez Leopoldo De La Cruz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</si>
  <si>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</si>
  <si>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</si>
  <si>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</si>
  <si>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</si>
  <si>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</si>
  <si>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</si>
  <si>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</si>
  <si>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</si>
  <si>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</si>
  <si>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</si>
  <si>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</si>
  <si>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</si>
  <si>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</si>
  <si>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</si>
  <si>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</si>
  <si>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</si>
  <si>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</si>
  <si>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</si>
  <si>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</si>
  <si>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</si>
  <si>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</si>
  <si>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</si>
  <si>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</si>
  <si>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</si>
  <si>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</si>
  <si>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</si>
  <si>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</si>
  <si>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</si>
  <si>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</si>
  <si>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</si>
  <si>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</si>
  <si>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</si>
  <si>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</si>
  <si>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</si>
  <si>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</si>
  <si>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</si>
  <si>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</si>
  <si>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</si>
  <si>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25 del 2017-06-14 al 2017-06-20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</si>
  <si>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</si>
  <si>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</si>
  <si>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</si>
  <si>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</si>
  <si>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</si>
  <si>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</si>
  <si>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</si>
  <si>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</si>
  <si>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</si>
  <si>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</si>
  <si>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93</t>
  </si>
  <si>
    <t>99 Otros</t>
  </si>
  <si>
    <t>Total Otros</t>
  </si>
  <si>
    <t>Total de movimientos 2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</si>
  <si>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</si>
  <si>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</si>
  <si>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</si>
  <si>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</si>
  <si>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</si>
  <si>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</si>
  <si>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</si>
  <si>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</si>
  <si>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</si>
  <si>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</si>
  <si>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</si>
  <si>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</si>
  <si>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25</t>
  </si>
  <si>
    <t>14/06/2017 AL 20/06/2017</t>
  </si>
  <si>
    <t>SERVICIO</t>
  </si>
  <si>
    <t>AGUILAR BRAVO CRISTIAN SAUL</t>
  </si>
  <si>
    <t>VENTAS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</si>
  <si>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</si>
  <si>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</si>
  <si>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</si>
  <si>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</si>
  <si>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</si>
  <si>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BERDEJA LEON FRANCISCO GERARDO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</si>
  <si>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</si>
  <si>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</si>
  <si>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</si>
  <si>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</si>
  <si>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</si>
  <si>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</si>
  <si>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FLORES ALDRETE DANIEL</t>
  </si>
  <si>
    <t>FLORES VENTURA PAULINA SOLEDAD</t>
  </si>
  <si>
    <t>GALLEGOS RAMIREZ JOSE</t>
  </si>
  <si>
    <t>GALLEGOS ROMERO CRISTIAN</t>
  </si>
  <si>
    <t>GONZALEZ RODRIGUEZ ERIK</t>
  </si>
  <si>
    <t>GONZALEZ SANDOVAL CELENE GUADALUPE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</si>
  <si>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</si>
  <si>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</si>
  <si>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</si>
  <si>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</si>
  <si>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</si>
  <si>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</si>
  <si>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</si>
  <si>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</si>
  <si>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</si>
  <si>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</si>
  <si>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</si>
  <si>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</si>
  <si>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</si>
  <si>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</si>
  <si>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</si>
  <si>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</si>
  <si>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</si>
  <si>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</si>
  <si>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</si>
  <si>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</si>
  <si>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</si>
  <si>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</si>
  <si>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</si>
  <si>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SADIEL</t>
  </si>
  <si>
    <t>PADILLA RUIZ JOSE ANTONIO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</si>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</sst>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43" fontId="20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2" applyFont="1" applyBorder="1" applyAlignment="1">
      <alignment horizontal="center"/>
    </xf>
    <xf numFmtId="0" fontId="21" fillId="0" borderId="5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3" fillId="0" borderId="11" xfId="3" applyFont="1" applyBorder="1"/>
    <xf numFmtId="0" fontId="25" fillId="4" borderId="13" xfId="0" applyFont="1" applyFill="1" applyBorder="1"/>
    <xf numFmtId="0" fontId="25" fillId="0" borderId="13" xfId="0" applyFont="1" applyFill="1" applyBorder="1"/>
    <xf numFmtId="0" fontId="25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workbookViewId="0">
      <pane xSplit="2" ySplit="11" topLeftCell="D102" activePane="bottomRight" state="frozen"/>
      <selection pane="topRight" activeCell="C1" sqref="C1"/>
      <selection pane="bottomLeft" activeCell="A12" sqref="A12"/>
      <selection pane="bottomRight" activeCell="I75" sqref="I75:I114"/>
    </sheetView>
  </sheetViews>
  <sheetFormatPr baseColWidth="10" defaultRowHeight="11.25"/>
  <cols>
    <col min="1" max="1" width="7.5703125" style="2" customWidth="1"/>
    <col min="2" max="2" width="28.7109375" style="1" customWidth="1"/>
    <col min="3" max="3" width="15" style="1" bestFit="1" customWidth="1"/>
    <col min="4" max="4" width="11.42578125" style="1"/>
    <col min="5" max="5" width="13.855468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236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3" t="s">
        <v>237</v>
      </c>
      <c r="F7" s="44"/>
      <c r="G7" s="44"/>
      <c r="H7" s="44"/>
      <c r="I7" s="44"/>
      <c r="J7" s="44"/>
      <c r="K7" s="45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28" t="s">
        <v>13</v>
      </c>
      <c r="F8" s="28" t="s">
        <v>238</v>
      </c>
      <c r="G8" s="28" t="s">
        <v>239</v>
      </c>
      <c r="H8" s="28" t="s">
        <v>240</v>
      </c>
      <c r="I8" s="28" t="s">
        <v>241</v>
      </c>
      <c r="J8" s="28" t="s">
        <v>242</v>
      </c>
      <c r="K8" s="28" t="s">
        <v>243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3125.9</v>
      </c>
      <c r="E12" s="29">
        <f>+C12</f>
        <v>3125.9</v>
      </c>
      <c r="F12" s="29">
        <f>+E12*2%</f>
        <v>62.518000000000001</v>
      </c>
      <c r="G12" s="29">
        <f>+E12*7.5%</f>
        <v>234.4425</v>
      </c>
      <c r="H12" s="29">
        <f>+INGENIERIA!O12</f>
        <v>0</v>
      </c>
      <c r="I12" s="29">
        <f>SUM(E12:H12)</f>
        <v>3422.8605000000002</v>
      </c>
      <c r="J12" s="29">
        <f>+I12*16%</f>
        <v>547.65768000000003</v>
      </c>
      <c r="K12" s="29">
        <f>+I12+J12</f>
        <v>3970.51818</v>
      </c>
      <c r="M12" s="59" t="s">
        <v>273</v>
      </c>
      <c r="N12" s="60" t="s">
        <v>274</v>
      </c>
    </row>
    <row r="13" spans="1:14" ht="15">
      <c r="A13" s="2" t="s">
        <v>35</v>
      </c>
      <c r="B13" s="1" t="s">
        <v>36</v>
      </c>
      <c r="C13" s="14">
        <v>4666.6899999999996</v>
      </c>
      <c r="E13" s="29">
        <f t="shared" ref="E13:E70" si="0">+C13</f>
        <v>4666.6899999999996</v>
      </c>
      <c r="F13" s="29">
        <f t="shared" ref="F13:F70" si="1">+E13*2%</f>
        <v>93.333799999999997</v>
      </c>
      <c r="G13" s="29">
        <f t="shared" ref="G13:G70" si="2">+E13*7.5%</f>
        <v>350.00174999999996</v>
      </c>
      <c r="H13" s="29">
        <f>+INGENIERIA!O13</f>
        <v>0</v>
      </c>
      <c r="I13" s="29">
        <f t="shared" ref="I13:I70" si="3">SUM(E13:H13)</f>
        <v>5110.0255500000003</v>
      </c>
      <c r="J13" s="29">
        <f t="shared" ref="J13:J70" si="4">+I13*16%</f>
        <v>817.60408800000005</v>
      </c>
      <c r="K13" s="29">
        <f t="shared" ref="K13:K70" si="5">+I13+J13</f>
        <v>5927.6296380000003</v>
      </c>
      <c r="M13" s="59" t="s">
        <v>275</v>
      </c>
      <c r="N13" s="60" t="s">
        <v>276</v>
      </c>
    </row>
    <row r="14" spans="1:14" ht="15">
      <c r="A14" s="2" t="s">
        <v>37</v>
      </c>
      <c r="B14" s="1" t="s">
        <v>38</v>
      </c>
      <c r="C14" s="14">
        <v>2684.17</v>
      </c>
      <c r="E14" s="29">
        <f t="shared" si="0"/>
        <v>2684.17</v>
      </c>
      <c r="F14" s="29">
        <f t="shared" si="1"/>
        <v>53.683400000000006</v>
      </c>
      <c r="G14" s="29">
        <f t="shared" si="2"/>
        <v>201.31274999999999</v>
      </c>
      <c r="H14" s="29">
        <f>+INGENIERIA!O14</f>
        <v>0</v>
      </c>
      <c r="I14" s="29">
        <f t="shared" si="3"/>
        <v>2939.16615</v>
      </c>
      <c r="J14" s="29">
        <f t="shared" si="4"/>
        <v>470.26658400000002</v>
      </c>
      <c r="K14" s="29">
        <f t="shared" si="5"/>
        <v>3409.432734</v>
      </c>
      <c r="M14" s="59" t="s">
        <v>273</v>
      </c>
      <c r="N14" s="60" t="s">
        <v>277</v>
      </c>
    </row>
    <row r="15" spans="1:14" ht="15">
      <c r="A15" s="2" t="s">
        <v>39</v>
      </c>
      <c r="B15" s="1" t="s">
        <v>40</v>
      </c>
      <c r="C15" s="14">
        <v>6160</v>
      </c>
      <c r="E15" s="29">
        <f t="shared" si="0"/>
        <v>6160</v>
      </c>
      <c r="F15" s="29">
        <f t="shared" si="1"/>
        <v>123.2</v>
      </c>
      <c r="G15" s="29">
        <f t="shared" si="2"/>
        <v>462</v>
      </c>
      <c r="H15" s="29">
        <f>+INGENIERIA!O15</f>
        <v>0</v>
      </c>
      <c r="I15" s="29">
        <f t="shared" si="3"/>
        <v>6745.2</v>
      </c>
      <c r="J15" s="29">
        <f t="shared" si="4"/>
        <v>1079.232</v>
      </c>
      <c r="K15" s="29">
        <f t="shared" si="5"/>
        <v>7824.4319999999998</v>
      </c>
      <c r="M15" s="59" t="s">
        <v>273</v>
      </c>
      <c r="N15" s="60" t="s">
        <v>278</v>
      </c>
    </row>
    <row r="16" spans="1:14" ht="15">
      <c r="A16" s="2" t="s">
        <v>41</v>
      </c>
      <c r="B16" s="1" t="s">
        <v>42</v>
      </c>
      <c r="C16" s="14">
        <v>4666.6899999999996</v>
      </c>
      <c r="E16" s="29">
        <f t="shared" si="0"/>
        <v>4666.6899999999996</v>
      </c>
      <c r="F16" s="29">
        <f t="shared" si="1"/>
        <v>93.333799999999997</v>
      </c>
      <c r="G16" s="29">
        <f t="shared" si="2"/>
        <v>350.00174999999996</v>
      </c>
      <c r="H16" s="29">
        <f>+INGENIERIA!O16</f>
        <v>0</v>
      </c>
      <c r="I16" s="29">
        <f t="shared" si="3"/>
        <v>5110.0255500000003</v>
      </c>
      <c r="J16" s="29">
        <f t="shared" si="4"/>
        <v>817.60408800000005</v>
      </c>
      <c r="K16" s="29">
        <f t="shared" si="5"/>
        <v>5927.6296380000003</v>
      </c>
      <c r="M16" s="59" t="s">
        <v>275</v>
      </c>
      <c r="N16" s="60" t="s">
        <v>279</v>
      </c>
    </row>
    <row r="17" spans="1:14" ht="15">
      <c r="A17" s="2" t="s">
        <v>43</v>
      </c>
      <c r="B17" s="1" t="s">
        <v>44</v>
      </c>
      <c r="C17" s="14">
        <v>2168.17</v>
      </c>
      <c r="E17" s="29">
        <f t="shared" si="0"/>
        <v>2168.17</v>
      </c>
      <c r="F17" s="29">
        <f t="shared" si="1"/>
        <v>43.363400000000006</v>
      </c>
      <c r="G17" s="29">
        <f t="shared" si="2"/>
        <v>162.61275000000001</v>
      </c>
      <c r="H17" s="29">
        <f>+INGENIERIA!O17</f>
        <v>0</v>
      </c>
      <c r="I17" s="29">
        <f t="shared" si="3"/>
        <v>2374.1461500000005</v>
      </c>
      <c r="J17" s="29">
        <f t="shared" si="4"/>
        <v>379.86338400000011</v>
      </c>
      <c r="K17" s="29">
        <f t="shared" si="5"/>
        <v>2754.0095340000007</v>
      </c>
      <c r="M17" s="59" t="s">
        <v>275</v>
      </c>
      <c r="N17" s="60" t="s">
        <v>280</v>
      </c>
    </row>
    <row r="18" spans="1:14" ht="15">
      <c r="A18" s="2" t="s">
        <v>45</v>
      </c>
      <c r="B18" s="1" t="s">
        <v>46</v>
      </c>
      <c r="C18" s="14">
        <v>855.57</v>
      </c>
      <c r="E18" s="29">
        <f t="shared" si="0"/>
        <v>855.57</v>
      </c>
      <c r="F18" s="29">
        <f t="shared" si="1"/>
        <v>17.1114</v>
      </c>
      <c r="G18" s="29">
        <f t="shared" si="2"/>
        <v>64.167749999999998</v>
      </c>
      <c r="H18" s="29">
        <f>+INGENIERIA!O18</f>
        <v>0</v>
      </c>
      <c r="I18" s="29">
        <f t="shared" si="3"/>
        <v>936.84915000000001</v>
      </c>
      <c r="J18" s="29">
        <f t="shared" si="4"/>
        <v>149.89586400000002</v>
      </c>
      <c r="K18" s="29">
        <f t="shared" si="5"/>
        <v>1086.7450140000001</v>
      </c>
      <c r="M18" s="59" t="s">
        <v>275</v>
      </c>
      <c r="N18" s="60" t="s">
        <v>281</v>
      </c>
    </row>
    <row r="19" spans="1:14" ht="15">
      <c r="A19" s="2" t="s">
        <v>47</v>
      </c>
      <c r="B19" s="1" t="s">
        <v>48</v>
      </c>
      <c r="C19" s="14">
        <v>4666.6899999999996</v>
      </c>
      <c r="E19" s="29">
        <f t="shared" si="0"/>
        <v>4666.6899999999996</v>
      </c>
      <c r="F19" s="29">
        <f t="shared" si="1"/>
        <v>93.333799999999997</v>
      </c>
      <c r="G19" s="29">
        <f t="shared" si="2"/>
        <v>350.00174999999996</v>
      </c>
      <c r="H19" s="29">
        <f>+INGENIERIA!O19</f>
        <v>0</v>
      </c>
      <c r="I19" s="29">
        <f t="shared" si="3"/>
        <v>5110.0255500000003</v>
      </c>
      <c r="J19" s="29">
        <f t="shared" si="4"/>
        <v>817.60408800000005</v>
      </c>
      <c r="K19" s="29">
        <f t="shared" si="5"/>
        <v>5927.6296380000003</v>
      </c>
      <c r="M19" s="59" t="s">
        <v>275</v>
      </c>
      <c r="N19" s="60" t="s">
        <v>282</v>
      </c>
    </row>
    <row r="20" spans="1:14" ht="15">
      <c r="A20" s="2" t="s">
        <v>49</v>
      </c>
      <c r="B20" s="1" t="s">
        <v>50</v>
      </c>
      <c r="C20" s="14">
        <v>7880.67</v>
      </c>
      <c r="E20" s="29">
        <f t="shared" si="0"/>
        <v>7880.67</v>
      </c>
      <c r="F20" s="29">
        <f t="shared" si="1"/>
        <v>157.61340000000001</v>
      </c>
      <c r="G20" s="29">
        <f t="shared" si="2"/>
        <v>591.05025000000001</v>
      </c>
      <c r="H20" s="29">
        <f>+INGENIERIA!O20</f>
        <v>0</v>
      </c>
      <c r="I20" s="29">
        <f t="shared" si="3"/>
        <v>8629.3336500000005</v>
      </c>
      <c r="J20" s="29">
        <f t="shared" si="4"/>
        <v>1380.6933840000002</v>
      </c>
      <c r="K20" s="29">
        <f t="shared" si="5"/>
        <v>10010.027034000001</v>
      </c>
      <c r="M20" s="59" t="s">
        <v>283</v>
      </c>
      <c r="N20" s="60" t="s">
        <v>284</v>
      </c>
    </row>
    <row r="21" spans="1:14" ht="15">
      <c r="A21" s="2" t="s">
        <v>51</v>
      </c>
      <c r="B21" s="1" t="s">
        <v>52</v>
      </c>
      <c r="C21" s="14">
        <v>1869</v>
      </c>
      <c r="E21" s="29">
        <f t="shared" si="0"/>
        <v>1869</v>
      </c>
      <c r="F21" s="29">
        <f t="shared" si="1"/>
        <v>37.380000000000003</v>
      </c>
      <c r="G21" s="29">
        <f t="shared" si="2"/>
        <v>140.17499999999998</v>
      </c>
      <c r="H21" s="29">
        <f>+INGENIERIA!O21</f>
        <v>0</v>
      </c>
      <c r="I21" s="29">
        <f t="shared" si="3"/>
        <v>2046.5550000000001</v>
      </c>
      <c r="J21" s="29">
        <f t="shared" si="4"/>
        <v>327.44880000000001</v>
      </c>
      <c r="K21" s="29">
        <f t="shared" si="5"/>
        <v>2374.0038</v>
      </c>
      <c r="M21" s="59" t="s">
        <v>285</v>
      </c>
      <c r="N21" s="60" t="s">
        <v>286</v>
      </c>
    </row>
    <row r="22" spans="1:14" ht="15">
      <c r="A22" s="2" t="s">
        <v>53</v>
      </c>
      <c r="B22" s="1" t="s">
        <v>54</v>
      </c>
      <c r="C22" s="14">
        <v>1869</v>
      </c>
      <c r="E22" s="29">
        <f t="shared" si="0"/>
        <v>1869</v>
      </c>
      <c r="F22" s="29">
        <f t="shared" si="1"/>
        <v>37.380000000000003</v>
      </c>
      <c r="G22" s="29">
        <f t="shared" si="2"/>
        <v>140.17499999999998</v>
      </c>
      <c r="H22" s="29">
        <f>+INGENIERIA!O22</f>
        <v>0</v>
      </c>
      <c r="I22" s="29">
        <f t="shared" si="3"/>
        <v>2046.5550000000001</v>
      </c>
      <c r="J22" s="29">
        <f t="shared" si="4"/>
        <v>327.44880000000001</v>
      </c>
      <c r="K22" s="29">
        <f t="shared" si="5"/>
        <v>2374.0038</v>
      </c>
      <c r="M22" s="59" t="s">
        <v>285</v>
      </c>
      <c r="N22" s="60" t="s">
        <v>287</v>
      </c>
    </row>
    <row r="23" spans="1:14" ht="15">
      <c r="A23" s="2" t="s">
        <v>55</v>
      </c>
      <c r="B23" s="1" t="s">
        <v>56</v>
      </c>
      <c r="C23" s="14">
        <v>2683.64</v>
      </c>
      <c r="E23" s="29">
        <f t="shared" si="0"/>
        <v>2683.64</v>
      </c>
      <c r="F23" s="29">
        <f t="shared" si="1"/>
        <v>53.672799999999995</v>
      </c>
      <c r="G23" s="29">
        <f t="shared" si="2"/>
        <v>201.273</v>
      </c>
      <c r="H23" s="29">
        <f>+INGENIERIA!O23</f>
        <v>0</v>
      </c>
      <c r="I23" s="29">
        <f t="shared" si="3"/>
        <v>2938.5857999999998</v>
      </c>
      <c r="J23" s="29">
        <f t="shared" si="4"/>
        <v>470.17372799999998</v>
      </c>
      <c r="K23" s="29">
        <f t="shared" si="5"/>
        <v>3408.7595279999996</v>
      </c>
      <c r="M23" s="59" t="s">
        <v>273</v>
      </c>
      <c r="N23" s="60" t="s">
        <v>288</v>
      </c>
    </row>
    <row r="24" spans="1:14" ht="15">
      <c r="A24" s="2" t="s">
        <v>57</v>
      </c>
      <c r="B24" s="1" t="s">
        <v>58</v>
      </c>
      <c r="C24" s="14">
        <v>1173.3599999999999</v>
      </c>
      <c r="E24" s="29">
        <f t="shared" si="0"/>
        <v>1173.3599999999999</v>
      </c>
      <c r="F24" s="29">
        <f t="shared" si="1"/>
        <v>23.467199999999998</v>
      </c>
      <c r="G24" s="29">
        <f t="shared" si="2"/>
        <v>88.001999999999995</v>
      </c>
      <c r="H24" s="29">
        <f>+INGENIERIA!O24</f>
        <v>0</v>
      </c>
      <c r="I24" s="29">
        <f t="shared" si="3"/>
        <v>1284.8291999999999</v>
      </c>
      <c r="J24" s="29">
        <f t="shared" si="4"/>
        <v>205.57267199999998</v>
      </c>
      <c r="K24" s="29">
        <f t="shared" si="5"/>
        <v>1490.4018719999999</v>
      </c>
      <c r="M24" s="61" t="s">
        <v>275</v>
      </c>
      <c r="N24" s="61" t="s">
        <v>289</v>
      </c>
    </row>
    <row r="25" spans="1:14" ht="15">
      <c r="A25" s="2" t="s">
        <v>59</v>
      </c>
      <c r="B25" s="1" t="s">
        <v>60</v>
      </c>
      <c r="C25" s="14">
        <v>2909.75</v>
      </c>
      <c r="E25" s="29">
        <f t="shared" si="0"/>
        <v>2909.75</v>
      </c>
      <c r="F25" s="29">
        <f t="shared" si="1"/>
        <v>58.195</v>
      </c>
      <c r="G25" s="29">
        <f t="shared" si="2"/>
        <v>218.23124999999999</v>
      </c>
      <c r="H25" s="29">
        <f>+INGENIERIA!O25</f>
        <v>0</v>
      </c>
      <c r="I25" s="29">
        <f t="shared" si="3"/>
        <v>3186.17625</v>
      </c>
      <c r="J25" s="29">
        <f t="shared" si="4"/>
        <v>509.78820000000002</v>
      </c>
      <c r="K25" s="29">
        <f t="shared" si="5"/>
        <v>3695.9644499999999</v>
      </c>
      <c r="M25" s="59" t="s">
        <v>273</v>
      </c>
      <c r="N25" s="60" t="s">
        <v>290</v>
      </c>
    </row>
    <row r="26" spans="1:14" ht="15">
      <c r="A26" s="2" t="s">
        <v>61</v>
      </c>
      <c r="B26" s="1" t="s">
        <v>62</v>
      </c>
      <c r="C26" s="14">
        <v>4666.6899999999996</v>
      </c>
      <c r="E26" s="29">
        <f t="shared" si="0"/>
        <v>4666.6899999999996</v>
      </c>
      <c r="F26" s="29">
        <f t="shared" si="1"/>
        <v>93.333799999999997</v>
      </c>
      <c r="G26" s="29">
        <f t="shared" si="2"/>
        <v>350.00174999999996</v>
      </c>
      <c r="H26" s="29">
        <f>+INGENIERIA!O26</f>
        <v>0</v>
      </c>
      <c r="I26" s="29">
        <f t="shared" si="3"/>
        <v>5110.0255500000003</v>
      </c>
      <c r="J26" s="29">
        <f t="shared" si="4"/>
        <v>817.60408800000005</v>
      </c>
      <c r="K26" s="29">
        <f t="shared" si="5"/>
        <v>5927.6296380000003</v>
      </c>
      <c r="M26" s="59" t="s">
        <v>275</v>
      </c>
      <c r="N26" s="60" t="s">
        <v>291</v>
      </c>
    </row>
    <row r="27" spans="1:14" ht="15">
      <c r="A27" s="2" t="s">
        <v>63</v>
      </c>
      <c r="B27" s="1" t="s">
        <v>64</v>
      </c>
      <c r="C27" s="14">
        <v>1026.69</v>
      </c>
      <c r="E27" s="29">
        <f t="shared" si="0"/>
        <v>1026.69</v>
      </c>
      <c r="F27" s="29">
        <f t="shared" si="1"/>
        <v>20.533800000000003</v>
      </c>
      <c r="G27" s="29">
        <f t="shared" si="2"/>
        <v>77.001750000000001</v>
      </c>
      <c r="H27" s="29">
        <f>+INGENIERIA!O27</f>
        <v>0</v>
      </c>
      <c r="I27" s="29">
        <f t="shared" si="3"/>
        <v>1124.2255499999999</v>
      </c>
      <c r="J27" s="29">
        <f t="shared" si="4"/>
        <v>179.87608799999998</v>
      </c>
      <c r="K27" s="29">
        <f t="shared" si="5"/>
        <v>1304.1016379999999</v>
      </c>
      <c r="M27" s="59" t="s">
        <v>275</v>
      </c>
      <c r="N27" s="60" t="s">
        <v>292</v>
      </c>
    </row>
    <row r="28" spans="1:14" ht="15">
      <c r="A28" s="2" t="s">
        <v>65</v>
      </c>
      <c r="B28" s="1" t="s">
        <v>66</v>
      </c>
      <c r="C28" s="14">
        <v>1026.69</v>
      </c>
      <c r="E28" s="29">
        <f t="shared" si="0"/>
        <v>1026.69</v>
      </c>
      <c r="F28" s="29">
        <f t="shared" si="1"/>
        <v>20.533800000000003</v>
      </c>
      <c r="G28" s="29">
        <f t="shared" si="2"/>
        <v>77.001750000000001</v>
      </c>
      <c r="H28" s="29">
        <f>+INGENIERIA!O28</f>
        <v>0</v>
      </c>
      <c r="I28" s="29">
        <f t="shared" si="3"/>
        <v>1124.2255499999999</v>
      </c>
      <c r="J28" s="29">
        <f t="shared" si="4"/>
        <v>179.87608799999998</v>
      </c>
      <c r="K28" s="29">
        <f t="shared" si="5"/>
        <v>1304.1016379999999</v>
      </c>
      <c r="M28" s="59" t="s">
        <v>275</v>
      </c>
      <c r="N28" s="60" t="s">
        <v>293</v>
      </c>
    </row>
    <row r="29" spans="1:14" ht="15">
      <c r="A29" s="2" t="s">
        <v>67</v>
      </c>
      <c r="B29" s="1" t="s">
        <v>68</v>
      </c>
      <c r="C29" s="14">
        <v>8270.26</v>
      </c>
      <c r="E29" s="29">
        <f t="shared" si="0"/>
        <v>8270.26</v>
      </c>
      <c r="F29" s="29">
        <f t="shared" si="1"/>
        <v>165.40520000000001</v>
      </c>
      <c r="G29" s="29">
        <f t="shared" si="2"/>
        <v>620.26949999999999</v>
      </c>
      <c r="H29" s="29">
        <f>+INGENIERIA!O29</f>
        <v>0</v>
      </c>
      <c r="I29" s="29">
        <f t="shared" si="3"/>
        <v>9055.9346999999998</v>
      </c>
      <c r="J29" s="29">
        <f t="shared" si="4"/>
        <v>1448.949552</v>
      </c>
      <c r="K29" s="29">
        <f t="shared" si="5"/>
        <v>10504.884252</v>
      </c>
      <c r="M29" s="59" t="s">
        <v>275</v>
      </c>
      <c r="N29" s="60" t="s">
        <v>294</v>
      </c>
    </row>
    <row r="30" spans="1:14" ht="15">
      <c r="A30" s="2" t="s">
        <v>69</v>
      </c>
      <c r="B30" s="1" t="s">
        <v>70</v>
      </c>
      <c r="C30" s="14">
        <v>4916.96</v>
      </c>
      <c r="E30" s="29">
        <f t="shared" si="0"/>
        <v>4916.96</v>
      </c>
      <c r="F30" s="29">
        <f t="shared" si="1"/>
        <v>98.339200000000005</v>
      </c>
      <c r="G30" s="29">
        <f t="shared" si="2"/>
        <v>368.77199999999999</v>
      </c>
      <c r="H30" s="29">
        <f>+INGENIERIA!O30</f>
        <v>0</v>
      </c>
      <c r="I30" s="29">
        <f t="shared" si="3"/>
        <v>5384.0712000000003</v>
      </c>
      <c r="J30" s="29">
        <f t="shared" si="4"/>
        <v>861.45139200000006</v>
      </c>
      <c r="K30" s="29">
        <f t="shared" si="5"/>
        <v>6245.5225920000003</v>
      </c>
      <c r="M30" s="59" t="s">
        <v>275</v>
      </c>
      <c r="N30" s="60" t="s">
        <v>295</v>
      </c>
    </row>
    <row r="31" spans="1:14" ht="15">
      <c r="A31" s="2" t="s">
        <v>71</v>
      </c>
      <c r="B31" s="1" t="s">
        <v>72</v>
      </c>
      <c r="C31" s="14">
        <v>2100</v>
      </c>
      <c r="E31" s="29">
        <f t="shared" si="0"/>
        <v>2100</v>
      </c>
      <c r="F31" s="29">
        <f t="shared" si="1"/>
        <v>42</v>
      </c>
      <c r="G31" s="29">
        <f t="shared" si="2"/>
        <v>157.5</v>
      </c>
      <c r="H31" s="29">
        <f>+INGENIERIA!O31</f>
        <v>0</v>
      </c>
      <c r="I31" s="29">
        <f t="shared" si="3"/>
        <v>2299.5</v>
      </c>
      <c r="J31" s="29">
        <f t="shared" si="4"/>
        <v>367.92</v>
      </c>
      <c r="K31" s="29">
        <f t="shared" si="5"/>
        <v>2667.42</v>
      </c>
      <c r="M31" s="59" t="s">
        <v>275</v>
      </c>
      <c r="N31" s="60" t="s">
        <v>296</v>
      </c>
    </row>
    <row r="32" spans="1:14" ht="15">
      <c r="A32" s="2" t="s">
        <v>73</v>
      </c>
      <c r="B32" s="1" t="s">
        <v>74</v>
      </c>
      <c r="C32" s="14">
        <v>2277.44</v>
      </c>
      <c r="E32" s="29">
        <f t="shared" si="0"/>
        <v>2277.44</v>
      </c>
      <c r="F32" s="29">
        <f t="shared" si="1"/>
        <v>45.5488</v>
      </c>
      <c r="G32" s="29">
        <f t="shared" si="2"/>
        <v>170.80799999999999</v>
      </c>
      <c r="H32" s="29">
        <f>+INGENIERIA!O32</f>
        <v>0</v>
      </c>
      <c r="I32" s="29">
        <f t="shared" si="3"/>
        <v>2493.7968000000001</v>
      </c>
      <c r="J32" s="29">
        <f t="shared" si="4"/>
        <v>399.00748800000002</v>
      </c>
      <c r="K32" s="29">
        <f t="shared" si="5"/>
        <v>2892.8042880000003</v>
      </c>
      <c r="M32" s="59" t="s">
        <v>275</v>
      </c>
      <c r="N32" s="60" t="s">
        <v>297</v>
      </c>
    </row>
    <row r="33" spans="1:14" ht="15">
      <c r="A33" s="2" t="s">
        <v>75</v>
      </c>
      <c r="B33" s="1" t="s">
        <v>76</v>
      </c>
      <c r="C33" s="14">
        <v>1516.62</v>
      </c>
      <c r="E33" s="29">
        <f t="shared" si="0"/>
        <v>1516.62</v>
      </c>
      <c r="F33" s="29">
        <f t="shared" si="1"/>
        <v>30.3324</v>
      </c>
      <c r="G33" s="29">
        <f t="shared" si="2"/>
        <v>113.74649999999998</v>
      </c>
      <c r="H33" s="29">
        <f>+INGENIERIA!O33</f>
        <v>0</v>
      </c>
      <c r="I33" s="29">
        <f t="shared" si="3"/>
        <v>1660.6988999999999</v>
      </c>
      <c r="J33" s="29">
        <f t="shared" si="4"/>
        <v>265.71182399999998</v>
      </c>
      <c r="K33" s="29">
        <f t="shared" si="5"/>
        <v>1926.4107239999998</v>
      </c>
      <c r="M33" s="59" t="s">
        <v>298</v>
      </c>
      <c r="N33" s="60" t="s">
        <v>299</v>
      </c>
    </row>
    <row r="34" spans="1:14" ht="15">
      <c r="A34" s="2" t="s">
        <v>77</v>
      </c>
      <c r="B34" s="1" t="s">
        <v>78</v>
      </c>
      <c r="C34" s="14">
        <v>2951.04</v>
      </c>
      <c r="E34" s="29">
        <f t="shared" si="0"/>
        <v>2951.04</v>
      </c>
      <c r="F34" s="29">
        <f t="shared" si="1"/>
        <v>59.020800000000001</v>
      </c>
      <c r="G34" s="29">
        <f t="shared" si="2"/>
        <v>221.328</v>
      </c>
      <c r="H34" s="29">
        <f>+INGENIERIA!O34</f>
        <v>0</v>
      </c>
      <c r="I34" s="29">
        <f t="shared" si="3"/>
        <v>3231.3887999999997</v>
      </c>
      <c r="J34" s="29">
        <f t="shared" si="4"/>
        <v>517.02220799999998</v>
      </c>
      <c r="K34" s="29">
        <f t="shared" si="5"/>
        <v>3748.4110079999996</v>
      </c>
      <c r="M34" s="59" t="s">
        <v>275</v>
      </c>
      <c r="N34" s="60" t="s">
        <v>300</v>
      </c>
    </row>
    <row r="35" spans="1:14" ht="15">
      <c r="A35" s="2" t="s">
        <v>79</v>
      </c>
      <c r="B35" s="1" t="s">
        <v>80</v>
      </c>
      <c r="C35" s="14">
        <v>11236.63</v>
      </c>
      <c r="E35" s="29">
        <f t="shared" si="0"/>
        <v>11236.63</v>
      </c>
      <c r="F35" s="29">
        <f t="shared" si="1"/>
        <v>224.73259999999999</v>
      </c>
      <c r="G35" s="29">
        <f t="shared" si="2"/>
        <v>842.74724999999989</v>
      </c>
      <c r="H35" s="29">
        <f>+INGENIERIA!O35</f>
        <v>0</v>
      </c>
      <c r="I35" s="29">
        <f t="shared" si="3"/>
        <v>12304.109849999999</v>
      </c>
      <c r="J35" s="29">
        <f t="shared" si="4"/>
        <v>1968.6575759999998</v>
      </c>
      <c r="K35" s="29">
        <f t="shared" si="5"/>
        <v>14272.767425999999</v>
      </c>
      <c r="M35" s="59" t="s">
        <v>275</v>
      </c>
      <c r="N35" s="60" t="s">
        <v>301</v>
      </c>
    </row>
    <row r="36" spans="1:14" ht="15">
      <c r="A36" s="2" t="s">
        <v>81</v>
      </c>
      <c r="B36" s="1" t="s">
        <v>82</v>
      </c>
      <c r="C36" s="14">
        <v>4666.7299999999996</v>
      </c>
      <c r="E36" s="29">
        <f t="shared" si="0"/>
        <v>4666.7299999999996</v>
      </c>
      <c r="F36" s="29">
        <f t="shared" si="1"/>
        <v>93.334599999999995</v>
      </c>
      <c r="G36" s="29">
        <f t="shared" si="2"/>
        <v>350.00474999999994</v>
      </c>
      <c r="H36" s="29">
        <f>+INGENIERIA!O36</f>
        <v>0</v>
      </c>
      <c r="I36" s="29">
        <f t="shared" si="3"/>
        <v>5110.0693499999998</v>
      </c>
      <c r="J36" s="29">
        <f t="shared" si="4"/>
        <v>817.61109599999997</v>
      </c>
      <c r="K36" s="29">
        <f t="shared" si="5"/>
        <v>5927.6804459999994</v>
      </c>
      <c r="M36" s="59" t="s">
        <v>302</v>
      </c>
      <c r="N36" s="60" t="s">
        <v>303</v>
      </c>
    </row>
    <row r="37" spans="1:14" ht="15">
      <c r="A37" s="2" t="s">
        <v>83</v>
      </c>
      <c r="B37" s="1" t="s">
        <v>84</v>
      </c>
      <c r="C37" s="14">
        <v>2451.2399999999998</v>
      </c>
      <c r="E37" s="29">
        <f t="shared" si="0"/>
        <v>2451.2399999999998</v>
      </c>
      <c r="F37" s="29">
        <f t="shared" si="1"/>
        <v>49.024799999999999</v>
      </c>
      <c r="G37" s="29">
        <f t="shared" si="2"/>
        <v>183.84299999999999</v>
      </c>
      <c r="H37" s="29">
        <f>+INGENIERIA!O37</f>
        <v>0</v>
      </c>
      <c r="I37" s="29">
        <f t="shared" si="3"/>
        <v>2684.1077999999998</v>
      </c>
      <c r="J37" s="29">
        <f t="shared" si="4"/>
        <v>429.45724799999999</v>
      </c>
      <c r="K37" s="29">
        <f t="shared" si="5"/>
        <v>3113.5650479999999</v>
      </c>
      <c r="M37" s="59" t="s">
        <v>275</v>
      </c>
      <c r="N37" s="60" t="s">
        <v>304</v>
      </c>
    </row>
    <row r="38" spans="1:14" ht="15">
      <c r="A38" s="2" t="s">
        <v>85</v>
      </c>
      <c r="B38" s="1" t="s">
        <v>86</v>
      </c>
      <c r="C38" s="14">
        <v>12286.79</v>
      </c>
      <c r="E38" s="29">
        <f t="shared" si="0"/>
        <v>12286.79</v>
      </c>
      <c r="F38" s="29">
        <f t="shared" si="1"/>
        <v>245.73580000000001</v>
      </c>
      <c r="G38" s="29">
        <f t="shared" si="2"/>
        <v>921.50925000000007</v>
      </c>
      <c r="H38" s="29">
        <f>+INGENIERIA!O38</f>
        <v>0</v>
      </c>
      <c r="I38" s="29">
        <f t="shared" si="3"/>
        <v>13454.035050000002</v>
      </c>
      <c r="J38" s="29">
        <f t="shared" si="4"/>
        <v>2152.6456080000003</v>
      </c>
      <c r="K38" s="29">
        <f t="shared" si="5"/>
        <v>15606.680658000003</v>
      </c>
      <c r="M38" s="59" t="s">
        <v>283</v>
      </c>
      <c r="N38" s="60" t="s">
        <v>305</v>
      </c>
    </row>
    <row r="39" spans="1:14" ht="15">
      <c r="A39" s="2" t="s">
        <v>87</v>
      </c>
      <c r="B39" s="1" t="s">
        <v>88</v>
      </c>
      <c r="C39" s="14">
        <v>22440.59</v>
      </c>
      <c r="E39" s="29">
        <f t="shared" si="0"/>
        <v>22440.59</v>
      </c>
      <c r="F39" s="29">
        <f t="shared" si="1"/>
        <v>448.81180000000001</v>
      </c>
      <c r="G39" s="29">
        <f t="shared" si="2"/>
        <v>1683.0442499999999</v>
      </c>
      <c r="H39" s="29">
        <f>+INGENIERIA!O39</f>
        <v>0</v>
      </c>
      <c r="I39" s="29">
        <f t="shared" si="3"/>
        <v>24572.446049999999</v>
      </c>
      <c r="J39" s="29">
        <f t="shared" si="4"/>
        <v>3931.5913679999999</v>
      </c>
      <c r="K39" s="29">
        <f t="shared" si="5"/>
        <v>28504.037418</v>
      </c>
      <c r="M39" s="59" t="s">
        <v>275</v>
      </c>
      <c r="N39" s="60" t="s">
        <v>306</v>
      </c>
    </row>
    <row r="40" spans="1:14" ht="15">
      <c r="A40" s="2" t="s">
        <v>89</v>
      </c>
      <c r="B40" s="1" t="s">
        <v>90</v>
      </c>
      <c r="C40" s="14">
        <v>13826.69</v>
      </c>
      <c r="E40" s="29">
        <f t="shared" si="0"/>
        <v>13826.69</v>
      </c>
      <c r="F40" s="29">
        <f t="shared" si="1"/>
        <v>276.53380000000004</v>
      </c>
      <c r="G40" s="29">
        <f t="shared" si="2"/>
        <v>1037.0017499999999</v>
      </c>
      <c r="H40" s="29">
        <f>+INGENIERIA!O40</f>
        <v>0</v>
      </c>
      <c r="I40" s="29">
        <f t="shared" si="3"/>
        <v>15140.225549999999</v>
      </c>
      <c r="J40" s="29">
        <f t="shared" si="4"/>
        <v>2422.4360879999999</v>
      </c>
      <c r="K40" s="29">
        <f t="shared" si="5"/>
        <v>17562.661637999998</v>
      </c>
      <c r="M40" s="59" t="s">
        <v>283</v>
      </c>
      <c r="N40" s="60" t="s">
        <v>307</v>
      </c>
    </row>
    <row r="41" spans="1:14" ht="15">
      <c r="A41" s="2" t="s">
        <v>91</v>
      </c>
      <c r="B41" s="1" t="s">
        <v>92</v>
      </c>
      <c r="C41" s="14">
        <v>2026.69</v>
      </c>
      <c r="E41" s="29">
        <f t="shared" si="0"/>
        <v>2026.69</v>
      </c>
      <c r="F41" s="29">
        <f t="shared" si="1"/>
        <v>40.533799999999999</v>
      </c>
      <c r="G41" s="29">
        <f t="shared" si="2"/>
        <v>152.00174999999999</v>
      </c>
      <c r="H41" s="29">
        <f>+INGENIERIA!O41</f>
        <v>0</v>
      </c>
      <c r="I41" s="29">
        <f t="shared" si="3"/>
        <v>2219.2255500000001</v>
      </c>
      <c r="J41" s="29">
        <f t="shared" si="4"/>
        <v>355.07608800000003</v>
      </c>
      <c r="K41" s="29">
        <f t="shared" si="5"/>
        <v>2574.3016379999999</v>
      </c>
      <c r="M41" s="59" t="s">
        <v>275</v>
      </c>
      <c r="N41" s="60" t="s">
        <v>308</v>
      </c>
    </row>
    <row r="42" spans="1:14" ht="15">
      <c r="A42" s="2" t="s">
        <v>93</v>
      </c>
      <c r="B42" s="1" t="s">
        <v>94</v>
      </c>
      <c r="C42" s="14">
        <v>1276.8499999999999</v>
      </c>
      <c r="E42" s="29">
        <f t="shared" si="0"/>
        <v>1276.8499999999999</v>
      </c>
      <c r="F42" s="29">
        <f t="shared" si="1"/>
        <v>25.536999999999999</v>
      </c>
      <c r="G42" s="29">
        <f t="shared" si="2"/>
        <v>95.763749999999987</v>
      </c>
      <c r="H42" s="29">
        <f>+INGENIERIA!O42</f>
        <v>0</v>
      </c>
      <c r="I42" s="29">
        <f t="shared" si="3"/>
        <v>1398.15075</v>
      </c>
      <c r="J42" s="29">
        <f t="shared" si="4"/>
        <v>223.70412000000002</v>
      </c>
      <c r="K42" s="29">
        <f t="shared" si="5"/>
        <v>1621.8548700000001</v>
      </c>
      <c r="M42" s="59" t="s">
        <v>275</v>
      </c>
      <c r="N42" s="60" t="s">
        <v>309</v>
      </c>
    </row>
    <row r="43" spans="1:14" ht="15">
      <c r="A43" s="2" t="s">
        <v>95</v>
      </c>
      <c r="B43" s="1" t="s">
        <v>96</v>
      </c>
      <c r="C43" s="14">
        <v>2492.1</v>
      </c>
      <c r="E43" s="29">
        <f t="shared" si="0"/>
        <v>2492.1</v>
      </c>
      <c r="F43" s="29">
        <f t="shared" si="1"/>
        <v>49.841999999999999</v>
      </c>
      <c r="G43" s="29">
        <f t="shared" si="2"/>
        <v>186.9075</v>
      </c>
      <c r="H43" s="29">
        <f>+INGENIERIA!O43</f>
        <v>0</v>
      </c>
      <c r="I43" s="29">
        <f t="shared" si="3"/>
        <v>2728.8494999999998</v>
      </c>
      <c r="J43" s="29">
        <f t="shared" si="4"/>
        <v>436.61591999999996</v>
      </c>
      <c r="K43" s="29">
        <f t="shared" si="5"/>
        <v>3165.4654199999995</v>
      </c>
      <c r="M43" s="59" t="s">
        <v>275</v>
      </c>
      <c r="N43" s="60" t="s">
        <v>310</v>
      </c>
    </row>
    <row r="44" spans="1:14" ht="15">
      <c r="A44" s="2" t="s">
        <v>97</v>
      </c>
      <c r="B44" s="1" t="s">
        <v>98</v>
      </c>
      <c r="C44" s="14">
        <v>2477.44</v>
      </c>
      <c r="E44" s="29">
        <f t="shared" si="0"/>
        <v>2477.44</v>
      </c>
      <c r="F44" s="29">
        <f t="shared" si="1"/>
        <v>49.5488</v>
      </c>
      <c r="G44" s="29">
        <f t="shared" si="2"/>
        <v>185.80799999999999</v>
      </c>
      <c r="H44" s="29">
        <f>+INGENIERIA!O44</f>
        <v>0</v>
      </c>
      <c r="I44" s="29">
        <f t="shared" si="3"/>
        <v>2712.7968000000001</v>
      </c>
      <c r="J44" s="29">
        <f t="shared" si="4"/>
        <v>434.04748800000004</v>
      </c>
      <c r="K44" s="29">
        <f t="shared" si="5"/>
        <v>3146.8442880000002</v>
      </c>
      <c r="M44" s="59" t="s">
        <v>275</v>
      </c>
      <c r="N44" s="60" t="s">
        <v>311</v>
      </c>
    </row>
    <row r="45" spans="1:14" ht="15">
      <c r="A45" s="2" t="s">
        <v>99</v>
      </c>
      <c r="B45" s="1" t="s">
        <v>100</v>
      </c>
      <c r="C45" s="14">
        <v>1869</v>
      </c>
      <c r="E45" s="29">
        <f t="shared" si="0"/>
        <v>1869</v>
      </c>
      <c r="F45" s="29">
        <f t="shared" si="1"/>
        <v>37.380000000000003</v>
      </c>
      <c r="G45" s="29">
        <f t="shared" si="2"/>
        <v>140.17499999999998</v>
      </c>
      <c r="H45" s="29">
        <f>+INGENIERIA!O45</f>
        <v>0</v>
      </c>
      <c r="I45" s="29">
        <f t="shared" si="3"/>
        <v>2046.5550000000001</v>
      </c>
      <c r="J45" s="29">
        <f t="shared" si="4"/>
        <v>327.44880000000001</v>
      </c>
      <c r="K45" s="29">
        <f t="shared" si="5"/>
        <v>2374.0038</v>
      </c>
      <c r="M45" s="59" t="s">
        <v>275</v>
      </c>
      <c r="N45" s="60" t="s">
        <v>312</v>
      </c>
    </row>
    <row r="46" spans="1:14" ht="15">
      <c r="A46" s="2" t="s">
        <v>101</v>
      </c>
      <c r="B46" s="1" t="s">
        <v>102</v>
      </c>
      <c r="C46" s="14">
        <v>5415.71</v>
      </c>
      <c r="E46" s="29">
        <f t="shared" si="0"/>
        <v>5415.71</v>
      </c>
      <c r="F46" s="29">
        <f t="shared" si="1"/>
        <v>108.3142</v>
      </c>
      <c r="G46" s="29">
        <f t="shared" si="2"/>
        <v>406.17824999999999</v>
      </c>
      <c r="H46" s="29">
        <f>+INGENIERIA!O46</f>
        <v>0</v>
      </c>
      <c r="I46" s="29">
        <f t="shared" si="3"/>
        <v>5930.2024499999998</v>
      </c>
      <c r="J46" s="29">
        <f t="shared" si="4"/>
        <v>948.83239200000003</v>
      </c>
      <c r="K46" s="29">
        <f t="shared" si="5"/>
        <v>6879.034842</v>
      </c>
      <c r="M46" s="59" t="s">
        <v>275</v>
      </c>
      <c r="N46" s="60" t="s">
        <v>313</v>
      </c>
    </row>
    <row r="47" spans="1:14" ht="15">
      <c r="A47" s="2" t="s">
        <v>103</v>
      </c>
      <c r="B47" s="1" t="s">
        <v>104</v>
      </c>
      <c r="C47" s="14">
        <v>1026.69</v>
      </c>
      <c r="E47" s="29">
        <f t="shared" si="0"/>
        <v>1026.69</v>
      </c>
      <c r="F47" s="29">
        <f t="shared" si="1"/>
        <v>20.533800000000003</v>
      </c>
      <c r="G47" s="29">
        <f t="shared" si="2"/>
        <v>77.001750000000001</v>
      </c>
      <c r="H47" s="29">
        <f>+INGENIERIA!O47</f>
        <v>0</v>
      </c>
      <c r="I47" s="29">
        <f t="shared" si="3"/>
        <v>1124.2255499999999</v>
      </c>
      <c r="J47" s="29">
        <f t="shared" si="4"/>
        <v>179.87608799999998</v>
      </c>
      <c r="K47" s="29">
        <f t="shared" si="5"/>
        <v>1304.1016379999999</v>
      </c>
      <c r="M47" s="59" t="s">
        <v>283</v>
      </c>
      <c r="N47" s="60" t="s">
        <v>314</v>
      </c>
    </row>
    <row r="48" spans="1:14" ht="15">
      <c r="A48" s="2" t="s">
        <v>105</v>
      </c>
      <c r="B48" s="1" t="s">
        <v>106</v>
      </c>
      <c r="C48" s="14">
        <v>3815.77</v>
      </c>
      <c r="E48" s="29">
        <f t="shared" si="0"/>
        <v>3815.77</v>
      </c>
      <c r="F48" s="29">
        <f t="shared" si="1"/>
        <v>76.315399999999997</v>
      </c>
      <c r="G48" s="29">
        <f t="shared" si="2"/>
        <v>286.18275</v>
      </c>
      <c r="H48" s="29">
        <f>+INGENIERIA!O48</f>
        <v>0</v>
      </c>
      <c r="I48" s="29">
        <f t="shared" si="3"/>
        <v>4178.2681499999999</v>
      </c>
      <c r="J48" s="29">
        <f t="shared" si="4"/>
        <v>668.52290400000004</v>
      </c>
      <c r="K48" s="29">
        <f t="shared" si="5"/>
        <v>4846.7910540000003</v>
      </c>
      <c r="M48" s="59" t="s">
        <v>275</v>
      </c>
      <c r="N48" s="60" t="s">
        <v>315</v>
      </c>
    </row>
    <row r="49" spans="1:14" ht="15">
      <c r="A49" s="2" t="s">
        <v>107</v>
      </c>
      <c r="B49" s="1" t="s">
        <v>108</v>
      </c>
      <c r="C49" s="14">
        <v>5050.5</v>
      </c>
      <c r="E49" s="29">
        <f t="shared" si="0"/>
        <v>5050.5</v>
      </c>
      <c r="F49" s="29">
        <f t="shared" si="1"/>
        <v>101.01</v>
      </c>
      <c r="G49" s="29">
        <f t="shared" si="2"/>
        <v>378.78749999999997</v>
      </c>
      <c r="H49" s="29">
        <f>+INGENIERIA!O49</f>
        <v>0</v>
      </c>
      <c r="I49" s="29">
        <f t="shared" si="3"/>
        <v>5530.2975000000006</v>
      </c>
      <c r="J49" s="29">
        <f t="shared" si="4"/>
        <v>884.84760000000006</v>
      </c>
      <c r="K49" s="29">
        <f t="shared" si="5"/>
        <v>6415.1451000000006</v>
      </c>
      <c r="M49" s="59" t="s">
        <v>283</v>
      </c>
      <c r="N49" s="60" t="s">
        <v>316</v>
      </c>
    </row>
    <row r="50" spans="1:14" ht="15">
      <c r="A50" s="2" t="s">
        <v>109</v>
      </c>
      <c r="B50" s="1" t="s">
        <v>110</v>
      </c>
      <c r="C50" s="14">
        <v>1105.72</v>
      </c>
      <c r="E50" s="29">
        <f t="shared" si="0"/>
        <v>1105.72</v>
      </c>
      <c r="F50" s="29">
        <f t="shared" si="1"/>
        <v>22.1144</v>
      </c>
      <c r="G50" s="29">
        <f t="shared" si="2"/>
        <v>82.929000000000002</v>
      </c>
      <c r="H50" s="29">
        <f>+INGENIERIA!O50</f>
        <v>0</v>
      </c>
      <c r="I50" s="29">
        <f t="shared" si="3"/>
        <v>1210.7634</v>
      </c>
      <c r="J50" s="29">
        <f t="shared" si="4"/>
        <v>193.72214400000001</v>
      </c>
      <c r="K50" s="29">
        <f t="shared" si="5"/>
        <v>1404.4855440000001</v>
      </c>
      <c r="M50" s="59" t="s">
        <v>275</v>
      </c>
      <c r="N50" s="60" t="s">
        <v>317</v>
      </c>
    </row>
    <row r="51" spans="1:14" ht="15">
      <c r="A51" s="2" t="s">
        <v>111</v>
      </c>
      <c r="B51" s="1" t="s">
        <v>112</v>
      </c>
      <c r="C51" s="14">
        <v>1516.69</v>
      </c>
      <c r="E51" s="29">
        <f t="shared" si="0"/>
        <v>1516.69</v>
      </c>
      <c r="F51" s="29">
        <f t="shared" si="1"/>
        <v>30.3338</v>
      </c>
      <c r="G51" s="29">
        <f t="shared" si="2"/>
        <v>113.75175</v>
      </c>
      <c r="H51" s="29">
        <f>+INGENIERIA!O51</f>
        <v>0</v>
      </c>
      <c r="I51" s="29">
        <f t="shared" si="3"/>
        <v>1660.7755500000001</v>
      </c>
      <c r="J51" s="29">
        <f t="shared" si="4"/>
        <v>265.72408799999999</v>
      </c>
      <c r="K51" s="29">
        <f t="shared" si="5"/>
        <v>1926.499638</v>
      </c>
      <c r="M51" s="59" t="s">
        <v>298</v>
      </c>
      <c r="N51" s="60" t="s">
        <v>318</v>
      </c>
    </row>
    <row r="52" spans="1:14" ht="15">
      <c r="A52" s="2" t="s">
        <v>113</v>
      </c>
      <c r="B52" s="1" t="s">
        <v>114</v>
      </c>
      <c r="C52" s="14">
        <v>3267.87</v>
      </c>
      <c r="E52" s="29">
        <f t="shared" si="0"/>
        <v>3267.87</v>
      </c>
      <c r="F52" s="29">
        <f t="shared" si="1"/>
        <v>65.357399999999998</v>
      </c>
      <c r="G52" s="29">
        <f t="shared" si="2"/>
        <v>245.09024999999997</v>
      </c>
      <c r="H52" s="29">
        <f>+INGENIERIA!O52</f>
        <v>0</v>
      </c>
      <c r="I52" s="29">
        <f t="shared" si="3"/>
        <v>3578.31765</v>
      </c>
      <c r="J52" s="29">
        <f t="shared" si="4"/>
        <v>572.53082400000005</v>
      </c>
      <c r="K52" s="29">
        <f t="shared" si="5"/>
        <v>4150.8484740000004</v>
      </c>
      <c r="M52" s="59" t="s">
        <v>273</v>
      </c>
      <c r="N52" s="60" t="s">
        <v>319</v>
      </c>
    </row>
    <row r="53" spans="1:14" ht="15">
      <c r="A53" s="2" t="s">
        <v>115</v>
      </c>
      <c r="B53" s="1" t="s">
        <v>116</v>
      </c>
      <c r="C53" s="14">
        <v>2590.06</v>
      </c>
      <c r="E53" s="29">
        <f t="shared" si="0"/>
        <v>2590.06</v>
      </c>
      <c r="F53" s="29">
        <f t="shared" si="1"/>
        <v>51.801200000000001</v>
      </c>
      <c r="G53" s="29">
        <f t="shared" si="2"/>
        <v>194.25449999999998</v>
      </c>
      <c r="H53" s="29">
        <f>+INGENIERIA!O53</f>
        <v>0</v>
      </c>
      <c r="I53" s="29">
        <f t="shared" si="3"/>
        <v>2836.1156999999998</v>
      </c>
      <c r="J53" s="29">
        <f t="shared" si="4"/>
        <v>453.77851199999998</v>
      </c>
      <c r="K53" s="29">
        <f t="shared" si="5"/>
        <v>3289.8942119999997</v>
      </c>
      <c r="M53" s="59" t="s">
        <v>275</v>
      </c>
      <c r="N53" s="60" t="s">
        <v>320</v>
      </c>
    </row>
    <row r="54" spans="1:14" ht="15">
      <c r="A54" s="2" t="s">
        <v>117</v>
      </c>
      <c r="B54" s="1" t="s">
        <v>118</v>
      </c>
      <c r="C54" s="14">
        <v>12279.55</v>
      </c>
      <c r="E54" s="29">
        <f t="shared" si="0"/>
        <v>12279.55</v>
      </c>
      <c r="F54" s="29">
        <f t="shared" si="1"/>
        <v>245.59099999999998</v>
      </c>
      <c r="G54" s="29">
        <f t="shared" si="2"/>
        <v>920.96624999999995</v>
      </c>
      <c r="H54" s="29">
        <f>+INGENIERIA!O54</f>
        <v>0</v>
      </c>
      <c r="I54" s="29">
        <f t="shared" si="3"/>
        <v>13446.107249999999</v>
      </c>
      <c r="J54" s="29">
        <f t="shared" si="4"/>
        <v>2151.37716</v>
      </c>
      <c r="K54" s="29">
        <f t="shared" si="5"/>
        <v>15597.484409999999</v>
      </c>
      <c r="M54" s="59" t="s">
        <v>275</v>
      </c>
      <c r="N54" s="60" t="s">
        <v>321</v>
      </c>
    </row>
    <row r="55" spans="1:14" ht="15">
      <c r="A55" s="2" t="s">
        <v>119</v>
      </c>
      <c r="B55" s="1" t="s">
        <v>120</v>
      </c>
      <c r="C55" s="14">
        <v>855.57</v>
      </c>
      <c r="E55" s="29">
        <f t="shared" si="0"/>
        <v>855.57</v>
      </c>
      <c r="F55" s="29">
        <f t="shared" si="1"/>
        <v>17.1114</v>
      </c>
      <c r="G55" s="29">
        <f t="shared" si="2"/>
        <v>64.167749999999998</v>
      </c>
      <c r="H55" s="29">
        <f>+INGENIERIA!O55</f>
        <v>0</v>
      </c>
      <c r="I55" s="29">
        <f t="shared" si="3"/>
        <v>936.84915000000001</v>
      </c>
      <c r="J55" s="29">
        <f t="shared" si="4"/>
        <v>149.89586400000002</v>
      </c>
      <c r="K55" s="29">
        <f t="shared" si="5"/>
        <v>1086.7450140000001</v>
      </c>
      <c r="M55" s="59" t="s">
        <v>275</v>
      </c>
      <c r="N55" s="60" t="s">
        <v>322</v>
      </c>
    </row>
    <row r="56" spans="1:14" ht="15">
      <c r="A56" s="2" t="s">
        <v>121</v>
      </c>
      <c r="B56" s="1" t="s">
        <v>122</v>
      </c>
      <c r="C56" s="14">
        <v>1869</v>
      </c>
      <c r="E56" s="29">
        <f t="shared" si="0"/>
        <v>1869</v>
      </c>
      <c r="F56" s="29">
        <f t="shared" si="1"/>
        <v>37.380000000000003</v>
      </c>
      <c r="G56" s="29">
        <f t="shared" si="2"/>
        <v>140.17499999999998</v>
      </c>
      <c r="H56" s="29">
        <f>+INGENIERIA!O56</f>
        <v>0</v>
      </c>
      <c r="I56" s="29">
        <f t="shared" si="3"/>
        <v>2046.5550000000001</v>
      </c>
      <c r="J56" s="29">
        <f t="shared" si="4"/>
        <v>327.44880000000001</v>
      </c>
      <c r="K56" s="29">
        <f t="shared" si="5"/>
        <v>2374.0038</v>
      </c>
      <c r="M56" s="59" t="s">
        <v>273</v>
      </c>
      <c r="N56" s="60" t="s">
        <v>323</v>
      </c>
    </row>
    <row r="57" spans="1:14" ht="15">
      <c r="A57" s="2" t="s">
        <v>123</v>
      </c>
      <c r="B57" s="1" t="s">
        <v>124</v>
      </c>
      <c r="C57" s="14">
        <v>2748.27</v>
      </c>
      <c r="E57" s="29">
        <f t="shared" si="0"/>
        <v>2748.27</v>
      </c>
      <c r="F57" s="29">
        <f t="shared" si="1"/>
        <v>54.965400000000002</v>
      </c>
      <c r="G57" s="29">
        <f t="shared" si="2"/>
        <v>206.12025</v>
      </c>
      <c r="H57" s="29">
        <f>+INGENIERIA!O57</f>
        <v>0</v>
      </c>
      <c r="I57" s="29">
        <f t="shared" si="3"/>
        <v>3009.35565</v>
      </c>
      <c r="J57" s="29">
        <f t="shared" si="4"/>
        <v>481.49690400000003</v>
      </c>
      <c r="K57" s="29">
        <f t="shared" si="5"/>
        <v>3490.8525540000001</v>
      </c>
      <c r="M57" s="59" t="s">
        <v>273</v>
      </c>
      <c r="N57" s="60" t="s">
        <v>324</v>
      </c>
    </row>
    <row r="58" spans="1:14" ht="15">
      <c r="A58" s="2" t="s">
        <v>125</v>
      </c>
      <c r="B58" s="1" t="s">
        <v>126</v>
      </c>
      <c r="C58" s="14">
        <v>3326</v>
      </c>
      <c r="E58" s="29">
        <f t="shared" si="0"/>
        <v>3326</v>
      </c>
      <c r="F58" s="29">
        <f t="shared" si="1"/>
        <v>66.52</v>
      </c>
      <c r="G58" s="29">
        <f t="shared" si="2"/>
        <v>249.45</v>
      </c>
      <c r="H58" s="29">
        <f>+INGENIERIA!O58</f>
        <v>0</v>
      </c>
      <c r="I58" s="29">
        <f t="shared" si="3"/>
        <v>3641.97</v>
      </c>
      <c r="J58" s="29">
        <f t="shared" si="4"/>
        <v>582.71519999999998</v>
      </c>
      <c r="K58" s="29">
        <f t="shared" si="5"/>
        <v>4224.6851999999999</v>
      </c>
      <c r="M58" s="59" t="s">
        <v>273</v>
      </c>
      <c r="N58" s="60" t="s">
        <v>325</v>
      </c>
    </row>
    <row r="59" spans="1:14" ht="15">
      <c r="A59" s="2" t="s">
        <v>127</v>
      </c>
      <c r="B59" s="1" t="s">
        <v>128</v>
      </c>
      <c r="C59" s="14">
        <v>12158.3</v>
      </c>
      <c r="E59" s="29">
        <f t="shared" si="0"/>
        <v>12158.3</v>
      </c>
      <c r="F59" s="29">
        <f t="shared" si="1"/>
        <v>243.166</v>
      </c>
      <c r="G59" s="29">
        <f t="shared" si="2"/>
        <v>911.87249999999995</v>
      </c>
      <c r="H59" s="29">
        <f>+INGENIERIA!O59</f>
        <v>0</v>
      </c>
      <c r="I59" s="29">
        <f t="shared" si="3"/>
        <v>13313.338499999998</v>
      </c>
      <c r="J59" s="29">
        <f t="shared" si="4"/>
        <v>2130.1341599999996</v>
      </c>
      <c r="K59" s="29">
        <f t="shared" si="5"/>
        <v>15443.472659999998</v>
      </c>
      <c r="M59" s="59" t="s">
        <v>275</v>
      </c>
      <c r="N59" s="60" t="s">
        <v>326</v>
      </c>
    </row>
    <row r="60" spans="1:14" ht="15">
      <c r="A60" s="2" t="s">
        <v>129</v>
      </c>
      <c r="B60" s="1" t="s">
        <v>130</v>
      </c>
      <c r="C60" s="14">
        <v>1250.02</v>
      </c>
      <c r="E60" s="29">
        <f t="shared" si="0"/>
        <v>1250.02</v>
      </c>
      <c r="F60" s="29">
        <f t="shared" si="1"/>
        <v>25.000399999999999</v>
      </c>
      <c r="G60" s="29">
        <f t="shared" si="2"/>
        <v>93.751499999999993</v>
      </c>
      <c r="H60" s="29">
        <f>+INGENIERIA!O60</f>
        <v>0</v>
      </c>
      <c r="I60" s="29">
        <f t="shared" si="3"/>
        <v>1368.7719</v>
      </c>
      <c r="J60" s="29">
        <f t="shared" si="4"/>
        <v>219.00350399999999</v>
      </c>
      <c r="K60" s="29">
        <f t="shared" si="5"/>
        <v>1587.775404</v>
      </c>
      <c r="M60" s="59" t="s">
        <v>302</v>
      </c>
      <c r="N60" s="60" t="s">
        <v>327</v>
      </c>
    </row>
    <row r="61" spans="1:14" ht="15">
      <c r="A61" s="2" t="s">
        <v>131</v>
      </c>
      <c r="B61" s="1" t="s">
        <v>132</v>
      </c>
      <c r="C61" s="14">
        <v>1869</v>
      </c>
      <c r="E61" s="29">
        <f t="shared" si="0"/>
        <v>1869</v>
      </c>
      <c r="F61" s="29">
        <f t="shared" si="1"/>
        <v>37.380000000000003</v>
      </c>
      <c r="G61" s="29">
        <f t="shared" si="2"/>
        <v>140.17499999999998</v>
      </c>
      <c r="H61" s="29">
        <f>+INGENIERIA!O61</f>
        <v>0</v>
      </c>
      <c r="I61" s="29">
        <f t="shared" si="3"/>
        <v>2046.5550000000001</v>
      </c>
      <c r="J61" s="29">
        <f t="shared" si="4"/>
        <v>327.44880000000001</v>
      </c>
      <c r="K61" s="29">
        <f t="shared" si="5"/>
        <v>2374.0038</v>
      </c>
      <c r="M61" s="59" t="s">
        <v>298</v>
      </c>
      <c r="N61" s="60" t="s">
        <v>328</v>
      </c>
    </row>
    <row r="62" spans="1:14" ht="15">
      <c r="A62" s="2" t="s">
        <v>133</v>
      </c>
      <c r="B62" s="1" t="s">
        <v>134</v>
      </c>
      <c r="C62" s="14">
        <v>7142.54</v>
      </c>
      <c r="E62" s="29">
        <f t="shared" si="0"/>
        <v>7142.54</v>
      </c>
      <c r="F62" s="29">
        <f t="shared" si="1"/>
        <v>142.85079999999999</v>
      </c>
      <c r="G62" s="29">
        <f t="shared" si="2"/>
        <v>535.69049999999993</v>
      </c>
      <c r="H62" s="29">
        <f>+INGENIERIA!O62</f>
        <v>0</v>
      </c>
      <c r="I62" s="29">
        <f t="shared" si="3"/>
        <v>7821.0812999999998</v>
      </c>
      <c r="J62" s="29">
        <f t="shared" si="4"/>
        <v>1251.373008</v>
      </c>
      <c r="K62" s="29">
        <f t="shared" si="5"/>
        <v>9072.4543080000003</v>
      </c>
      <c r="M62" s="59" t="s">
        <v>275</v>
      </c>
      <c r="N62" s="60" t="s">
        <v>329</v>
      </c>
    </row>
    <row r="63" spans="1:14" ht="15">
      <c r="A63" s="2" t="s">
        <v>135</v>
      </c>
      <c r="B63" s="1" t="s">
        <v>136</v>
      </c>
      <c r="C63" s="14">
        <v>2422.91</v>
      </c>
      <c r="E63" s="29">
        <f t="shared" si="0"/>
        <v>2422.91</v>
      </c>
      <c r="F63" s="29">
        <f t="shared" si="1"/>
        <v>48.458199999999998</v>
      </c>
      <c r="G63" s="29">
        <f t="shared" si="2"/>
        <v>181.71824999999998</v>
      </c>
      <c r="H63" s="29">
        <f>+INGENIERIA!O63</f>
        <v>0</v>
      </c>
      <c r="I63" s="29">
        <f t="shared" si="3"/>
        <v>2653.0864499999998</v>
      </c>
      <c r="J63" s="29">
        <f t="shared" si="4"/>
        <v>424.493832</v>
      </c>
      <c r="K63" s="29">
        <f t="shared" si="5"/>
        <v>3077.5802819999999</v>
      </c>
      <c r="M63" s="59" t="s">
        <v>302</v>
      </c>
      <c r="N63" s="60" t="s">
        <v>330</v>
      </c>
    </row>
    <row r="64" spans="1:14" ht="15">
      <c r="A64" s="2" t="s">
        <v>137</v>
      </c>
      <c r="B64" s="1" t="s">
        <v>138</v>
      </c>
      <c r="C64" s="14">
        <v>2637.76</v>
      </c>
      <c r="E64" s="29">
        <f t="shared" si="0"/>
        <v>2637.76</v>
      </c>
      <c r="F64" s="29">
        <f t="shared" si="1"/>
        <v>52.755200000000002</v>
      </c>
      <c r="G64" s="29">
        <f t="shared" si="2"/>
        <v>197.83200000000002</v>
      </c>
      <c r="H64" s="29">
        <f>+INGENIERIA!O64</f>
        <v>0</v>
      </c>
      <c r="I64" s="29">
        <f t="shared" si="3"/>
        <v>2888.3472000000002</v>
      </c>
      <c r="J64" s="29">
        <f t="shared" si="4"/>
        <v>462.13555200000002</v>
      </c>
      <c r="K64" s="29">
        <f t="shared" si="5"/>
        <v>3350.4827520000003</v>
      </c>
      <c r="M64" s="59" t="s">
        <v>302</v>
      </c>
      <c r="N64" s="60" t="s">
        <v>331</v>
      </c>
    </row>
    <row r="65" spans="1:14" ht="15">
      <c r="A65" s="2" t="s">
        <v>139</v>
      </c>
      <c r="B65" s="1" t="s">
        <v>140</v>
      </c>
      <c r="C65" s="14">
        <v>1026.69</v>
      </c>
      <c r="E65" s="29">
        <f t="shared" si="0"/>
        <v>1026.69</v>
      </c>
      <c r="F65" s="29">
        <f t="shared" si="1"/>
        <v>20.533800000000003</v>
      </c>
      <c r="G65" s="29">
        <f t="shared" si="2"/>
        <v>77.001750000000001</v>
      </c>
      <c r="H65" s="29">
        <f>+INGENIERIA!O65</f>
        <v>0</v>
      </c>
      <c r="I65" s="29">
        <f t="shared" si="3"/>
        <v>1124.2255499999999</v>
      </c>
      <c r="J65" s="29">
        <f t="shared" si="4"/>
        <v>179.87608799999998</v>
      </c>
      <c r="K65" s="29">
        <f t="shared" si="5"/>
        <v>1304.1016379999999</v>
      </c>
      <c r="M65" s="59" t="s">
        <v>275</v>
      </c>
      <c r="N65" s="60" t="s">
        <v>332</v>
      </c>
    </row>
    <row r="66" spans="1:14" ht="15">
      <c r="A66" s="2" t="s">
        <v>141</v>
      </c>
      <c r="B66" s="1" t="s">
        <v>142</v>
      </c>
      <c r="C66" s="14">
        <v>14767.1</v>
      </c>
      <c r="E66" s="29">
        <f t="shared" si="0"/>
        <v>14767.1</v>
      </c>
      <c r="F66" s="29">
        <f t="shared" si="1"/>
        <v>295.34200000000004</v>
      </c>
      <c r="G66" s="29">
        <f t="shared" si="2"/>
        <v>1107.5325</v>
      </c>
      <c r="H66" s="29">
        <f>+INGENIERIA!O66</f>
        <v>0</v>
      </c>
      <c r="I66" s="29">
        <f t="shared" si="3"/>
        <v>16169.9745</v>
      </c>
      <c r="J66" s="29">
        <f t="shared" si="4"/>
        <v>2587.1959200000001</v>
      </c>
      <c r="K66" s="29">
        <f t="shared" si="5"/>
        <v>18757.170420000002</v>
      </c>
      <c r="M66" s="59" t="s">
        <v>275</v>
      </c>
      <c r="N66" s="60" t="s">
        <v>333</v>
      </c>
    </row>
    <row r="67" spans="1:14" ht="15">
      <c r="A67" s="2" t="s">
        <v>143</v>
      </c>
      <c r="B67" s="1" t="s">
        <v>144</v>
      </c>
      <c r="C67" s="14">
        <v>3158.58</v>
      </c>
      <c r="E67" s="29">
        <f t="shared" si="0"/>
        <v>3158.58</v>
      </c>
      <c r="F67" s="29">
        <f t="shared" si="1"/>
        <v>63.171599999999998</v>
      </c>
      <c r="G67" s="29">
        <f t="shared" si="2"/>
        <v>236.89349999999999</v>
      </c>
      <c r="H67" s="29">
        <f>+INGENIERIA!O67</f>
        <v>0</v>
      </c>
      <c r="I67" s="29">
        <f t="shared" si="3"/>
        <v>3458.6451000000002</v>
      </c>
      <c r="J67" s="29">
        <f t="shared" si="4"/>
        <v>553.38321600000006</v>
      </c>
      <c r="K67" s="29">
        <f t="shared" si="5"/>
        <v>4012.0283160000004</v>
      </c>
      <c r="M67" s="59" t="s">
        <v>275</v>
      </c>
      <c r="N67" s="60" t="s">
        <v>334</v>
      </c>
    </row>
    <row r="68" spans="1:14" ht="15">
      <c r="A68" s="2" t="s">
        <v>145</v>
      </c>
      <c r="B68" s="1" t="s">
        <v>146</v>
      </c>
      <c r="C68" s="14">
        <v>3093.31</v>
      </c>
      <c r="E68" s="29">
        <f t="shared" si="0"/>
        <v>3093.31</v>
      </c>
      <c r="F68" s="29">
        <f t="shared" si="1"/>
        <v>61.866199999999999</v>
      </c>
      <c r="G68" s="29">
        <f t="shared" si="2"/>
        <v>231.99824999999998</v>
      </c>
      <c r="H68" s="29">
        <f>+INGENIERIA!O68</f>
        <v>0</v>
      </c>
      <c r="I68" s="29">
        <f t="shared" si="3"/>
        <v>3387.17445</v>
      </c>
      <c r="J68" s="29">
        <f t="shared" si="4"/>
        <v>541.94791199999997</v>
      </c>
      <c r="K68" s="29">
        <f t="shared" si="5"/>
        <v>3929.1223620000001</v>
      </c>
      <c r="M68" s="59" t="s">
        <v>302</v>
      </c>
      <c r="N68" s="60" t="s">
        <v>335</v>
      </c>
    </row>
    <row r="69" spans="1:14" ht="15">
      <c r="A69" s="2" t="s">
        <v>147</v>
      </c>
      <c r="B69" s="1" t="s">
        <v>148</v>
      </c>
      <c r="C69" s="14">
        <v>3858.61</v>
      </c>
      <c r="E69" s="29">
        <f t="shared" si="0"/>
        <v>3858.61</v>
      </c>
      <c r="F69" s="29">
        <f t="shared" si="1"/>
        <v>77.172200000000004</v>
      </c>
      <c r="G69" s="29">
        <f t="shared" si="2"/>
        <v>289.39575000000002</v>
      </c>
      <c r="H69" s="29">
        <f>+INGENIERIA!O69</f>
        <v>0</v>
      </c>
      <c r="I69" s="29">
        <f t="shared" si="3"/>
        <v>4225.1779500000002</v>
      </c>
      <c r="J69" s="29">
        <f t="shared" si="4"/>
        <v>676.02847200000008</v>
      </c>
      <c r="K69" s="29">
        <f t="shared" si="5"/>
        <v>4901.2064220000002</v>
      </c>
      <c r="M69" s="59" t="s">
        <v>273</v>
      </c>
      <c r="N69" s="60" t="s">
        <v>336</v>
      </c>
    </row>
    <row r="70" spans="1:14" ht="15">
      <c r="A70" s="2" t="s">
        <v>149</v>
      </c>
      <c r="B70" s="1" t="s">
        <v>150</v>
      </c>
      <c r="C70" s="14">
        <v>1916.89</v>
      </c>
      <c r="E70" s="29">
        <f t="shared" si="0"/>
        <v>1916.89</v>
      </c>
      <c r="F70" s="29">
        <f t="shared" si="1"/>
        <v>38.337800000000001</v>
      </c>
      <c r="G70" s="29">
        <f t="shared" si="2"/>
        <v>143.76675</v>
      </c>
      <c r="H70" s="29">
        <f>+INGENIERIA!O70</f>
        <v>0</v>
      </c>
      <c r="I70" s="29">
        <f t="shared" si="3"/>
        <v>2098.9945500000003</v>
      </c>
      <c r="J70" s="29">
        <f t="shared" si="4"/>
        <v>335.83912800000007</v>
      </c>
      <c r="K70" s="29">
        <f t="shared" si="5"/>
        <v>2434.8336780000004</v>
      </c>
      <c r="M70" s="59" t="s">
        <v>275</v>
      </c>
      <c r="N70" s="60" t="s">
        <v>337</v>
      </c>
    </row>
    <row r="71" spans="1:14" s="7" customFormat="1">
      <c r="A71" s="17" t="s">
        <v>151</v>
      </c>
      <c r="C71" s="7" t="s">
        <v>152</v>
      </c>
      <c r="E71" s="27" t="s">
        <v>152</v>
      </c>
      <c r="F71" s="27" t="s">
        <v>152</v>
      </c>
      <c r="G71" s="27" t="s">
        <v>152</v>
      </c>
      <c r="H71" s="27" t="s">
        <v>152</v>
      </c>
      <c r="I71" s="27" t="s">
        <v>152</v>
      </c>
      <c r="J71" s="27" t="s">
        <v>152</v>
      </c>
      <c r="K71" s="27" t="s">
        <v>152</v>
      </c>
    </row>
    <row r="72" spans="1:14">
      <c r="C72" s="19">
        <v>253351.55</v>
      </c>
      <c r="E72" s="30">
        <f>SUM(E12:E70)</f>
        <v>253351.55</v>
      </c>
      <c r="F72" s="30">
        <f t="shared" ref="F72:K72" si="6">SUM(F12:F70)</f>
        <v>5067.0309999999999</v>
      </c>
      <c r="G72" s="30">
        <f t="shared" si="6"/>
        <v>19001.366249999995</v>
      </c>
      <c r="H72" s="30">
        <f t="shared" si="6"/>
        <v>0</v>
      </c>
      <c r="I72" s="30">
        <f t="shared" si="6"/>
        <v>277419.94724999997</v>
      </c>
      <c r="J72" s="30">
        <f t="shared" si="6"/>
        <v>44387.191559999999</v>
      </c>
      <c r="K72" s="30">
        <f t="shared" si="6"/>
        <v>321807.13881000003</v>
      </c>
    </row>
    <row r="74" spans="1:14">
      <c r="A74" s="12" t="s">
        <v>153</v>
      </c>
    </row>
    <row r="75" spans="1:14">
      <c r="A75" s="2" t="s">
        <v>154</v>
      </c>
      <c r="B75" s="1" t="s">
        <v>155</v>
      </c>
      <c r="C75" s="14">
        <v>4155.7299999999996</v>
      </c>
      <c r="E75" s="29">
        <f>+C75</f>
        <v>4155.7299999999996</v>
      </c>
      <c r="F75" s="29">
        <f>+E75*2%</f>
        <v>83.114599999999996</v>
      </c>
      <c r="G75" s="29">
        <f>+E75*7.5%</f>
        <v>311.67974999999996</v>
      </c>
      <c r="H75" s="29">
        <f>+INGENIERIA!O75</f>
        <v>203.63</v>
      </c>
      <c r="I75" s="29">
        <f>SUM(E75:H75)</f>
        <v>4754.1543499999998</v>
      </c>
      <c r="J75" s="29">
        <f>+I75*16%</f>
        <v>760.66469599999994</v>
      </c>
      <c r="K75" s="29">
        <f>+I75+J75</f>
        <v>5514.8190459999996</v>
      </c>
    </row>
    <row r="76" spans="1:14">
      <c r="A76" s="2" t="s">
        <v>156</v>
      </c>
      <c r="B76" s="1" t="s">
        <v>157</v>
      </c>
      <c r="C76" s="14">
        <v>4160.2700000000004</v>
      </c>
      <c r="E76" s="29">
        <f t="shared" ref="E76:E113" si="7">+C76</f>
        <v>4160.2700000000004</v>
      </c>
      <c r="F76" s="29">
        <f t="shared" ref="F76:F113" si="8">+E76*2%</f>
        <v>83.205400000000012</v>
      </c>
      <c r="G76" s="29">
        <f t="shared" ref="G76:G113" si="9">+E76*7.5%</f>
        <v>312.02025000000003</v>
      </c>
      <c r="H76" s="29">
        <f>+INGENIERIA!O76</f>
        <v>203.85</v>
      </c>
      <c r="I76" s="29">
        <f t="shared" ref="I76:I113" si="10">SUM(E76:H76)</f>
        <v>4759.3456500000011</v>
      </c>
      <c r="J76" s="29">
        <f t="shared" ref="J76:J113" si="11">+I76*16%</f>
        <v>761.49530400000015</v>
      </c>
      <c r="K76" s="29">
        <f t="shared" ref="K76:K113" si="12">+I76+J76</f>
        <v>5520.8409540000011</v>
      </c>
    </row>
    <row r="77" spans="1:14">
      <c r="A77" s="2" t="s">
        <v>158</v>
      </c>
      <c r="B77" s="1" t="s">
        <v>159</v>
      </c>
      <c r="C77" s="14">
        <v>2109.4499999999998</v>
      </c>
      <c r="E77" s="29">
        <f t="shared" si="7"/>
        <v>2109.4499999999998</v>
      </c>
      <c r="F77" s="29">
        <f t="shared" si="8"/>
        <v>42.189</v>
      </c>
      <c r="G77" s="29">
        <f t="shared" si="9"/>
        <v>158.20874999999998</v>
      </c>
      <c r="H77" s="29">
        <f>+INGENIERIA!O77</f>
        <v>103.36</v>
      </c>
      <c r="I77" s="29">
        <f t="shared" si="10"/>
        <v>2413.2077499999996</v>
      </c>
      <c r="J77" s="29">
        <f t="shared" si="11"/>
        <v>386.11323999999996</v>
      </c>
      <c r="K77" s="29">
        <f t="shared" si="12"/>
        <v>2799.3209899999997</v>
      </c>
    </row>
    <row r="78" spans="1:14">
      <c r="A78" s="2" t="s">
        <v>160</v>
      </c>
      <c r="B78" s="1" t="s">
        <v>161</v>
      </c>
      <c r="C78" s="14">
        <v>1627.73</v>
      </c>
      <c r="E78" s="29">
        <f t="shared" si="7"/>
        <v>1627.73</v>
      </c>
      <c r="F78" s="29">
        <f t="shared" si="8"/>
        <v>32.554600000000001</v>
      </c>
      <c r="G78" s="29">
        <f t="shared" si="9"/>
        <v>122.07974999999999</v>
      </c>
      <c r="H78" s="29">
        <f>+INGENIERIA!O78</f>
        <v>79.760000000000005</v>
      </c>
      <c r="I78" s="29">
        <f t="shared" si="10"/>
        <v>1862.1243499999998</v>
      </c>
      <c r="J78" s="29">
        <f t="shared" si="11"/>
        <v>297.93989599999998</v>
      </c>
      <c r="K78" s="29">
        <f t="shared" si="12"/>
        <v>2160.0642459999999</v>
      </c>
    </row>
    <row r="79" spans="1:14">
      <c r="A79" s="2" t="s">
        <v>162</v>
      </c>
      <c r="B79" s="1" t="s">
        <v>163</v>
      </c>
      <c r="C79" s="14">
        <v>4435.7</v>
      </c>
      <c r="E79" s="29">
        <f t="shared" si="7"/>
        <v>4435.7</v>
      </c>
      <c r="F79" s="29">
        <f t="shared" si="8"/>
        <v>88.713999999999999</v>
      </c>
      <c r="G79" s="29">
        <f t="shared" si="9"/>
        <v>332.67749999999995</v>
      </c>
      <c r="H79" s="29">
        <f>+INGENIERIA!O79</f>
        <v>217.35</v>
      </c>
      <c r="I79" s="29">
        <f t="shared" si="10"/>
        <v>5074.4414999999999</v>
      </c>
      <c r="J79" s="29">
        <f t="shared" si="11"/>
        <v>811.91064000000006</v>
      </c>
      <c r="K79" s="29">
        <f t="shared" si="12"/>
        <v>5886.35214</v>
      </c>
    </row>
    <row r="80" spans="1:14">
      <c r="A80" s="2" t="s">
        <v>164</v>
      </c>
      <c r="B80" s="1" t="s">
        <v>165</v>
      </c>
      <c r="C80" s="14">
        <v>4361.43</v>
      </c>
      <c r="E80" s="29">
        <f t="shared" si="7"/>
        <v>4361.43</v>
      </c>
      <c r="F80" s="29">
        <f t="shared" si="8"/>
        <v>87.228600000000014</v>
      </c>
      <c r="G80" s="29">
        <f t="shared" si="9"/>
        <v>327.10725000000002</v>
      </c>
      <c r="H80" s="29">
        <f>+INGENIERIA!O80</f>
        <v>0</v>
      </c>
      <c r="I80" s="29">
        <f t="shared" si="10"/>
        <v>4775.7658500000007</v>
      </c>
      <c r="J80" s="29">
        <f t="shared" si="11"/>
        <v>764.12253600000008</v>
      </c>
      <c r="K80" s="29">
        <f t="shared" si="12"/>
        <v>5539.8883860000005</v>
      </c>
    </row>
    <row r="81" spans="1:11">
      <c r="A81" s="2" t="s">
        <v>166</v>
      </c>
      <c r="B81" s="1" t="s">
        <v>167</v>
      </c>
      <c r="C81" s="14">
        <v>1108.06</v>
      </c>
      <c r="E81" s="29">
        <f t="shared" si="7"/>
        <v>1108.06</v>
      </c>
      <c r="F81" s="29">
        <f t="shared" si="8"/>
        <v>22.161200000000001</v>
      </c>
      <c r="G81" s="29">
        <f t="shared" si="9"/>
        <v>83.104499999999987</v>
      </c>
      <c r="H81" s="29">
        <f>+INGENIERIA!O81</f>
        <v>54.29</v>
      </c>
      <c r="I81" s="29">
        <f t="shared" si="10"/>
        <v>1267.6156999999998</v>
      </c>
      <c r="J81" s="29">
        <f t="shared" si="11"/>
        <v>202.81851199999997</v>
      </c>
      <c r="K81" s="29">
        <f t="shared" si="12"/>
        <v>1470.4342119999999</v>
      </c>
    </row>
    <row r="82" spans="1:11">
      <c r="A82" s="2" t="s">
        <v>168</v>
      </c>
      <c r="B82" s="1" t="s">
        <v>169</v>
      </c>
      <c r="C82" s="14">
        <v>2729.47</v>
      </c>
      <c r="E82" s="29">
        <f t="shared" si="7"/>
        <v>2729.47</v>
      </c>
      <c r="F82" s="29">
        <f t="shared" si="8"/>
        <v>54.589399999999998</v>
      </c>
      <c r="G82" s="29">
        <f t="shared" si="9"/>
        <v>204.71024999999997</v>
      </c>
      <c r="H82" s="29">
        <f>+INGENIERIA!O82</f>
        <v>133.74</v>
      </c>
      <c r="I82" s="29">
        <f t="shared" si="10"/>
        <v>3122.50965</v>
      </c>
      <c r="J82" s="29">
        <f t="shared" si="11"/>
        <v>499.60154399999999</v>
      </c>
      <c r="K82" s="29">
        <f t="shared" si="12"/>
        <v>3622.1111940000001</v>
      </c>
    </row>
    <row r="83" spans="1:11">
      <c r="A83" s="2" t="s">
        <v>170</v>
      </c>
      <c r="B83" s="1" t="s">
        <v>171</v>
      </c>
      <c r="C83" s="14">
        <v>4928.8</v>
      </c>
      <c r="E83" s="29">
        <f t="shared" si="7"/>
        <v>4928.8</v>
      </c>
      <c r="F83" s="29">
        <f t="shared" si="8"/>
        <v>98.576000000000008</v>
      </c>
      <c r="G83" s="29">
        <f t="shared" si="9"/>
        <v>369.66</v>
      </c>
      <c r="H83" s="29">
        <f>+INGENIERIA!O83</f>
        <v>241.51</v>
      </c>
      <c r="I83" s="29">
        <f t="shared" si="10"/>
        <v>5638.5460000000003</v>
      </c>
      <c r="J83" s="29">
        <f t="shared" si="11"/>
        <v>902.16736000000003</v>
      </c>
      <c r="K83" s="29">
        <f t="shared" si="12"/>
        <v>6540.7133600000006</v>
      </c>
    </row>
    <row r="84" spans="1:11">
      <c r="A84" s="2" t="s">
        <v>172</v>
      </c>
      <c r="B84" s="1" t="s">
        <v>173</v>
      </c>
      <c r="C84" s="14">
        <v>2351.38</v>
      </c>
      <c r="E84" s="29">
        <f t="shared" si="7"/>
        <v>2351.38</v>
      </c>
      <c r="F84" s="29">
        <f t="shared" si="8"/>
        <v>47.0276</v>
      </c>
      <c r="G84" s="29">
        <f t="shared" si="9"/>
        <v>176.3535</v>
      </c>
      <c r="H84" s="29">
        <f>+INGENIERIA!O84</f>
        <v>115.22</v>
      </c>
      <c r="I84" s="29">
        <f t="shared" si="10"/>
        <v>2689.9811</v>
      </c>
      <c r="J84" s="29">
        <f t="shared" si="11"/>
        <v>430.396976</v>
      </c>
      <c r="K84" s="29">
        <f t="shared" si="12"/>
        <v>3120.378076</v>
      </c>
    </row>
    <row r="85" spans="1:11">
      <c r="A85" s="2" t="s">
        <v>174</v>
      </c>
      <c r="B85" s="1" t="s">
        <v>175</v>
      </c>
      <c r="C85" s="14">
        <v>939.57</v>
      </c>
      <c r="E85" s="29">
        <f t="shared" si="7"/>
        <v>939.57</v>
      </c>
      <c r="F85" s="29">
        <f t="shared" si="8"/>
        <v>18.791400000000003</v>
      </c>
      <c r="G85" s="29">
        <f t="shared" si="9"/>
        <v>70.467749999999995</v>
      </c>
      <c r="H85" s="29">
        <f>+INGENIERIA!O85</f>
        <v>46.04</v>
      </c>
      <c r="I85" s="29">
        <f t="shared" si="10"/>
        <v>1074.86915</v>
      </c>
      <c r="J85" s="29">
        <f t="shared" si="11"/>
        <v>171.97906399999999</v>
      </c>
      <c r="K85" s="29">
        <f t="shared" si="12"/>
        <v>1246.8482140000001</v>
      </c>
    </row>
    <row r="86" spans="1:11">
      <c r="A86" s="2" t="s">
        <v>176</v>
      </c>
      <c r="B86" s="1" t="s">
        <v>177</v>
      </c>
      <c r="C86" s="14">
        <v>966.89</v>
      </c>
      <c r="E86" s="29">
        <f t="shared" si="7"/>
        <v>966.89</v>
      </c>
      <c r="F86" s="29">
        <f t="shared" si="8"/>
        <v>19.337800000000001</v>
      </c>
      <c r="G86" s="29">
        <f t="shared" si="9"/>
        <v>72.516750000000002</v>
      </c>
      <c r="H86" s="29">
        <f>+INGENIERIA!O86</f>
        <v>47.38</v>
      </c>
      <c r="I86" s="29">
        <f t="shared" si="10"/>
        <v>1106.12455</v>
      </c>
      <c r="J86" s="29">
        <f t="shared" si="11"/>
        <v>176.979928</v>
      </c>
      <c r="K86" s="29">
        <f t="shared" si="12"/>
        <v>1283.104478</v>
      </c>
    </row>
    <row r="87" spans="1:11">
      <c r="A87" s="2" t="s">
        <v>178</v>
      </c>
      <c r="B87" s="1" t="s">
        <v>179</v>
      </c>
      <c r="C87" s="14">
        <v>616</v>
      </c>
      <c r="E87" s="29">
        <f t="shared" si="7"/>
        <v>616</v>
      </c>
      <c r="F87" s="29">
        <f t="shared" si="8"/>
        <v>12.32</v>
      </c>
      <c r="G87" s="29">
        <f t="shared" si="9"/>
        <v>46.199999999999996</v>
      </c>
      <c r="H87" s="29">
        <f>+INGENIERIA!O87</f>
        <v>0</v>
      </c>
      <c r="I87" s="29">
        <f t="shared" si="10"/>
        <v>674.5200000000001</v>
      </c>
      <c r="J87" s="29">
        <f t="shared" si="11"/>
        <v>107.92320000000002</v>
      </c>
      <c r="K87" s="29">
        <f t="shared" si="12"/>
        <v>782.44320000000016</v>
      </c>
    </row>
    <row r="88" spans="1:11">
      <c r="A88" s="2" t="s">
        <v>180</v>
      </c>
      <c r="B88" s="1" t="s">
        <v>181</v>
      </c>
      <c r="C88" s="14">
        <v>560.28</v>
      </c>
      <c r="E88" s="29">
        <f t="shared" si="7"/>
        <v>560.28</v>
      </c>
      <c r="F88" s="29">
        <f t="shared" si="8"/>
        <v>11.2056</v>
      </c>
      <c r="G88" s="29">
        <f t="shared" si="9"/>
        <v>42.020999999999994</v>
      </c>
      <c r="H88" s="29">
        <f>+INGENIERIA!O88</f>
        <v>0</v>
      </c>
      <c r="I88" s="29">
        <f t="shared" si="10"/>
        <v>613.50659999999993</v>
      </c>
      <c r="J88" s="29">
        <f t="shared" si="11"/>
        <v>98.161055999999988</v>
      </c>
      <c r="K88" s="29">
        <f t="shared" si="12"/>
        <v>711.66765599999997</v>
      </c>
    </row>
    <row r="89" spans="1:11">
      <c r="A89" s="2" t="s">
        <v>182</v>
      </c>
      <c r="B89" s="1" t="s">
        <v>183</v>
      </c>
      <c r="C89" s="14">
        <v>2215.7399999999998</v>
      </c>
      <c r="E89" s="29">
        <f t="shared" si="7"/>
        <v>2215.7399999999998</v>
      </c>
      <c r="F89" s="29">
        <f t="shared" si="8"/>
        <v>44.314799999999998</v>
      </c>
      <c r="G89" s="29">
        <f t="shared" si="9"/>
        <v>166.18049999999997</v>
      </c>
      <c r="H89" s="29">
        <f>+INGENIERIA!O89</f>
        <v>108.57</v>
      </c>
      <c r="I89" s="29">
        <f t="shared" si="10"/>
        <v>2534.8053</v>
      </c>
      <c r="J89" s="29">
        <f t="shared" si="11"/>
        <v>405.568848</v>
      </c>
      <c r="K89" s="29">
        <f t="shared" si="12"/>
        <v>2940.3741479999999</v>
      </c>
    </row>
    <row r="90" spans="1:11">
      <c r="A90" s="2" t="s">
        <v>184</v>
      </c>
      <c r="B90" s="1" t="s">
        <v>185</v>
      </c>
      <c r="C90" s="14">
        <v>3566.68</v>
      </c>
      <c r="E90" s="29">
        <f t="shared" si="7"/>
        <v>3566.68</v>
      </c>
      <c r="F90" s="29">
        <f t="shared" si="8"/>
        <v>71.333600000000004</v>
      </c>
      <c r="G90" s="29">
        <f t="shared" si="9"/>
        <v>267.50099999999998</v>
      </c>
      <c r="H90" s="29">
        <f>+INGENIERIA!O90</f>
        <v>174.77</v>
      </c>
      <c r="I90" s="29">
        <f t="shared" si="10"/>
        <v>4080.2845999999995</v>
      </c>
      <c r="J90" s="29">
        <f t="shared" si="11"/>
        <v>652.84553599999992</v>
      </c>
      <c r="K90" s="29">
        <f t="shared" si="12"/>
        <v>4733.1301359999998</v>
      </c>
    </row>
    <row r="91" spans="1:11">
      <c r="A91" s="2" t="s">
        <v>186</v>
      </c>
      <c r="B91" s="1" t="s">
        <v>187</v>
      </c>
      <c r="C91" s="14">
        <v>2639.18</v>
      </c>
      <c r="E91" s="29">
        <f t="shared" si="7"/>
        <v>2639.18</v>
      </c>
      <c r="F91" s="29">
        <f t="shared" si="8"/>
        <v>52.7836</v>
      </c>
      <c r="G91" s="29">
        <f t="shared" si="9"/>
        <v>197.93849999999998</v>
      </c>
      <c r="H91" s="29">
        <f>+INGENIERIA!O91</f>
        <v>129.32</v>
      </c>
      <c r="I91" s="29">
        <f t="shared" si="10"/>
        <v>3019.2221000000004</v>
      </c>
      <c r="J91" s="29">
        <f t="shared" si="11"/>
        <v>483.07553600000006</v>
      </c>
      <c r="K91" s="29">
        <f t="shared" si="12"/>
        <v>3502.2976360000002</v>
      </c>
    </row>
    <row r="92" spans="1:11">
      <c r="A92" s="2" t="s">
        <v>188</v>
      </c>
      <c r="B92" s="1" t="s">
        <v>189</v>
      </c>
      <c r="C92" s="14">
        <v>3847.38</v>
      </c>
      <c r="E92" s="29">
        <f t="shared" si="7"/>
        <v>3847.38</v>
      </c>
      <c r="F92" s="29">
        <f t="shared" si="8"/>
        <v>76.947600000000008</v>
      </c>
      <c r="G92" s="29">
        <f t="shared" si="9"/>
        <v>288.55349999999999</v>
      </c>
      <c r="H92" s="29">
        <f>+INGENIERIA!O92</f>
        <v>0</v>
      </c>
      <c r="I92" s="29">
        <f t="shared" si="10"/>
        <v>4212.8811000000005</v>
      </c>
      <c r="J92" s="29">
        <f t="shared" si="11"/>
        <v>674.0609760000001</v>
      </c>
      <c r="K92" s="29">
        <f t="shared" si="12"/>
        <v>4886.9420760000003</v>
      </c>
    </row>
    <row r="93" spans="1:11">
      <c r="A93" s="2" t="s">
        <v>190</v>
      </c>
      <c r="B93" s="1" t="s">
        <v>191</v>
      </c>
      <c r="C93" s="14">
        <v>2600.69</v>
      </c>
      <c r="E93" s="29">
        <f t="shared" si="7"/>
        <v>2600.69</v>
      </c>
      <c r="F93" s="29">
        <f t="shared" si="8"/>
        <v>52.013800000000003</v>
      </c>
      <c r="G93" s="29">
        <f t="shared" si="9"/>
        <v>195.05175</v>
      </c>
      <c r="H93" s="29">
        <f>+INGENIERIA!O93</f>
        <v>127.43</v>
      </c>
      <c r="I93" s="29">
        <f t="shared" si="10"/>
        <v>2975.1855500000001</v>
      </c>
      <c r="J93" s="29">
        <f t="shared" si="11"/>
        <v>476.02968800000002</v>
      </c>
      <c r="K93" s="29">
        <f t="shared" si="12"/>
        <v>3451.2152380000002</v>
      </c>
    </row>
    <row r="94" spans="1:11">
      <c r="A94" s="2" t="s">
        <v>192</v>
      </c>
      <c r="B94" s="1" t="s">
        <v>193</v>
      </c>
      <c r="C94" s="14">
        <v>4983.5200000000004</v>
      </c>
      <c r="E94" s="29">
        <f t="shared" si="7"/>
        <v>4983.5200000000004</v>
      </c>
      <c r="F94" s="29">
        <f t="shared" si="8"/>
        <v>99.670400000000015</v>
      </c>
      <c r="G94" s="29">
        <f t="shared" si="9"/>
        <v>373.76400000000001</v>
      </c>
      <c r="H94" s="29">
        <f>+INGENIERIA!O94</f>
        <v>0</v>
      </c>
      <c r="I94" s="29">
        <f t="shared" si="10"/>
        <v>5456.9544000000005</v>
      </c>
      <c r="J94" s="29">
        <f t="shared" si="11"/>
        <v>873.11270400000012</v>
      </c>
      <c r="K94" s="29">
        <f t="shared" si="12"/>
        <v>6330.0671040000007</v>
      </c>
    </row>
    <row r="95" spans="1:11">
      <c r="A95" s="2" t="s">
        <v>194</v>
      </c>
      <c r="B95" s="1" t="s">
        <v>195</v>
      </c>
      <c r="C95" s="14">
        <v>749.84</v>
      </c>
      <c r="E95" s="29">
        <f t="shared" si="7"/>
        <v>749.84</v>
      </c>
      <c r="F95" s="29">
        <f t="shared" si="8"/>
        <v>14.9968</v>
      </c>
      <c r="G95" s="29">
        <f t="shared" si="9"/>
        <v>56.238</v>
      </c>
      <c r="H95" s="29">
        <f>+INGENIERIA!O95</f>
        <v>36.74</v>
      </c>
      <c r="I95" s="29">
        <f t="shared" si="10"/>
        <v>857.8148000000001</v>
      </c>
      <c r="J95" s="29">
        <f t="shared" si="11"/>
        <v>137.25036800000001</v>
      </c>
      <c r="K95" s="29">
        <f t="shared" si="12"/>
        <v>995.06516800000009</v>
      </c>
    </row>
    <row r="96" spans="1:11">
      <c r="A96" s="2" t="s">
        <v>196</v>
      </c>
      <c r="B96" s="1" t="s">
        <v>197</v>
      </c>
      <c r="C96" s="14">
        <v>1861.5</v>
      </c>
      <c r="E96" s="29">
        <f t="shared" si="7"/>
        <v>1861.5</v>
      </c>
      <c r="F96" s="29">
        <f t="shared" si="8"/>
        <v>37.230000000000004</v>
      </c>
      <c r="G96" s="29">
        <f t="shared" si="9"/>
        <v>139.61249999999998</v>
      </c>
      <c r="H96" s="29">
        <f>+INGENIERIA!O96</f>
        <v>0</v>
      </c>
      <c r="I96" s="29">
        <f t="shared" si="10"/>
        <v>2038.3425</v>
      </c>
      <c r="J96" s="29">
        <f t="shared" si="11"/>
        <v>326.13479999999998</v>
      </c>
      <c r="K96" s="29">
        <f t="shared" si="12"/>
        <v>2364.4773</v>
      </c>
    </row>
    <row r="97" spans="1:11">
      <c r="A97" s="2" t="s">
        <v>198</v>
      </c>
      <c r="B97" s="1" t="s">
        <v>199</v>
      </c>
      <c r="C97" s="14">
        <v>5073.9799999999996</v>
      </c>
      <c r="E97" s="29">
        <f t="shared" si="7"/>
        <v>5073.9799999999996</v>
      </c>
      <c r="F97" s="29">
        <f t="shared" si="8"/>
        <v>101.47959999999999</v>
      </c>
      <c r="G97" s="29">
        <f t="shared" si="9"/>
        <v>380.54849999999993</v>
      </c>
      <c r="H97" s="29">
        <f>+INGENIERIA!O97</f>
        <v>0</v>
      </c>
      <c r="I97" s="29">
        <f t="shared" si="10"/>
        <v>5556.0080999999991</v>
      </c>
      <c r="J97" s="29">
        <f t="shared" si="11"/>
        <v>888.96129599999983</v>
      </c>
      <c r="K97" s="29">
        <f t="shared" si="12"/>
        <v>6444.9693959999986</v>
      </c>
    </row>
    <row r="98" spans="1:11">
      <c r="A98" s="2" t="s">
        <v>200</v>
      </c>
      <c r="B98" s="1" t="s">
        <v>201</v>
      </c>
      <c r="C98" s="14">
        <v>1145.92</v>
      </c>
      <c r="E98" s="29">
        <f t="shared" si="7"/>
        <v>1145.92</v>
      </c>
      <c r="F98" s="29">
        <f t="shared" si="8"/>
        <v>22.918400000000002</v>
      </c>
      <c r="G98" s="29">
        <f t="shared" si="9"/>
        <v>85.944000000000003</v>
      </c>
      <c r="H98" s="29">
        <f>+INGENIERIA!O98</f>
        <v>56.15</v>
      </c>
      <c r="I98" s="29">
        <f t="shared" si="10"/>
        <v>1310.9324000000001</v>
      </c>
      <c r="J98" s="29">
        <f t="shared" si="11"/>
        <v>209.74918400000001</v>
      </c>
      <c r="K98" s="29">
        <f t="shared" si="12"/>
        <v>1520.6815840000002</v>
      </c>
    </row>
    <row r="99" spans="1:11">
      <c r="A99" s="2" t="s">
        <v>202</v>
      </c>
      <c r="B99" s="1" t="s">
        <v>203</v>
      </c>
      <c r="C99" s="14">
        <v>4772.3500000000004</v>
      </c>
      <c r="E99" s="29">
        <f t="shared" si="7"/>
        <v>4772.3500000000004</v>
      </c>
      <c r="F99" s="29">
        <f t="shared" si="8"/>
        <v>95.447000000000003</v>
      </c>
      <c r="G99" s="29">
        <f t="shared" si="9"/>
        <v>357.92625000000004</v>
      </c>
      <c r="H99" s="29">
        <f>+INGENIERIA!O99</f>
        <v>233.85</v>
      </c>
      <c r="I99" s="29">
        <f t="shared" si="10"/>
        <v>5459.5732500000013</v>
      </c>
      <c r="J99" s="29">
        <f t="shared" si="11"/>
        <v>873.53172000000018</v>
      </c>
      <c r="K99" s="29">
        <f t="shared" si="12"/>
        <v>6333.1049700000012</v>
      </c>
    </row>
    <row r="100" spans="1:11">
      <c r="A100" s="2" t="s">
        <v>204</v>
      </c>
      <c r="B100" s="1" t="s">
        <v>205</v>
      </c>
      <c r="C100" s="14">
        <v>933.33</v>
      </c>
      <c r="E100" s="29">
        <f t="shared" si="7"/>
        <v>933.33</v>
      </c>
      <c r="F100" s="29">
        <f t="shared" si="8"/>
        <v>18.666600000000003</v>
      </c>
      <c r="G100" s="29">
        <f t="shared" si="9"/>
        <v>69.999750000000006</v>
      </c>
      <c r="H100" s="29">
        <f>+INGENIERIA!O100</f>
        <v>0</v>
      </c>
      <c r="I100" s="29">
        <f t="shared" si="10"/>
        <v>1021.9963500000001</v>
      </c>
      <c r="J100" s="29">
        <f t="shared" si="11"/>
        <v>163.51941600000004</v>
      </c>
      <c r="K100" s="29">
        <f t="shared" si="12"/>
        <v>1185.5157660000002</v>
      </c>
    </row>
    <row r="101" spans="1:11">
      <c r="A101" s="2" t="s">
        <v>206</v>
      </c>
      <c r="B101" s="1" t="s">
        <v>207</v>
      </c>
      <c r="C101" s="14">
        <v>3698.9</v>
      </c>
      <c r="E101" s="29">
        <f t="shared" si="7"/>
        <v>3698.9</v>
      </c>
      <c r="F101" s="29">
        <f t="shared" si="8"/>
        <v>73.978000000000009</v>
      </c>
      <c r="G101" s="29">
        <f t="shared" si="9"/>
        <v>277.41750000000002</v>
      </c>
      <c r="H101" s="29">
        <f>+INGENIERIA!O101</f>
        <v>0</v>
      </c>
      <c r="I101" s="29">
        <f t="shared" si="10"/>
        <v>4050.2955000000002</v>
      </c>
      <c r="J101" s="29">
        <f t="shared" si="11"/>
        <v>648.04728</v>
      </c>
      <c r="K101" s="29">
        <f t="shared" si="12"/>
        <v>4698.3427799999999</v>
      </c>
    </row>
    <row r="102" spans="1:11">
      <c r="A102" s="2" t="s">
        <v>208</v>
      </c>
      <c r="B102" s="1" t="s">
        <v>209</v>
      </c>
      <c r="C102" s="14">
        <v>728.79</v>
      </c>
      <c r="E102" s="29">
        <f t="shared" si="7"/>
        <v>728.79</v>
      </c>
      <c r="F102" s="29">
        <f t="shared" si="8"/>
        <v>14.575799999999999</v>
      </c>
      <c r="G102" s="29">
        <f t="shared" si="9"/>
        <v>54.659249999999993</v>
      </c>
      <c r="H102" s="29">
        <f>+INGENIERIA!O102</f>
        <v>0</v>
      </c>
      <c r="I102" s="29">
        <f t="shared" si="10"/>
        <v>798.02504999999996</v>
      </c>
      <c r="J102" s="29">
        <f t="shared" si="11"/>
        <v>127.68400799999999</v>
      </c>
      <c r="K102" s="29">
        <f t="shared" si="12"/>
        <v>925.70905799999991</v>
      </c>
    </row>
    <row r="103" spans="1:11">
      <c r="A103" s="2" t="s">
        <v>210</v>
      </c>
      <c r="B103" s="1" t="s">
        <v>211</v>
      </c>
      <c r="C103" s="14">
        <v>3109.58</v>
      </c>
      <c r="E103" s="29">
        <f t="shared" si="7"/>
        <v>3109.58</v>
      </c>
      <c r="F103" s="29">
        <f t="shared" si="8"/>
        <v>62.191600000000001</v>
      </c>
      <c r="G103" s="29">
        <f t="shared" si="9"/>
        <v>233.21849999999998</v>
      </c>
      <c r="H103" s="29">
        <f>+INGENIERIA!O103</f>
        <v>0</v>
      </c>
      <c r="I103" s="29">
        <f t="shared" si="10"/>
        <v>3404.9901</v>
      </c>
      <c r="J103" s="29">
        <f t="shared" si="11"/>
        <v>544.79841599999997</v>
      </c>
      <c r="K103" s="29">
        <f t="shared" si="12"/>
        <v>3949.7885160000001</v>
      </c>
    </row>
    <row r="104" spans="1:11">
      <c r="A104" s="2" t="s">
        <v>212</v>
      </c>
      <c r="B104" s="1" t="s">
        <v>213</v>
      </c>
      <c r="C104" s="14">
        <v>4959.05</v>
      </c>
      <c r="E104" s="29">
        <f t="shared" si="7"/>
        <v>4959.05</v>
      </c>
      <c r="F104" s="29">
        <f t="shared" si="8"/>
        <v>99.181000000000012</v>
      </c>
      <c r="G104" s="29">
        <f t="shared" si="9"/>
        <v>371.92874999999998</v>
      </c>
      <c r="H104" s="29">
        <f>+INGENIERIA!O104</f>
        <v>242.99</v>
      </c>
      <c r="I104" s="29">
        <f t="shared" si="10"/>
        <v>5673.1497499999996</v>
      </c>
      <c r="J104" s="29">
        <f t="shared" si="11"/>
        <v>907.70395999999994</v>
      </c>
      <c r="K104" s="29">
        <f t="shared" si="12"/>
        <v>6580.8537099999994</v>
      </c>
    </row>
    <row r="105" spans="1:11">
      <c r="A105" s="2" t="s">
        <v>214</v>
      </c>
      <c r="B105" s="1" t="s">
        <v>215</v>
      </c>
      <c r="C105" s="14">
        <v>1360.28</v>
      </c>
      <c r="E105" s="29">
        <f t="shared" si="7"/>
        <v>1360.28</v>
      </c>
      <c r="F105" s="29">
        <f t="shared" si="8"/>
        <v>27.2056</v>
      </c>
      <c r="G105" s="29">
        <f t="shared" si="9"/>
        <v>102.021</v>
      </c>
      <c r="H105" s="29">
        <f>+INGENIERIA!O105</f>
        <v>66.650000000000006</v>
      </c>
      <c r="I105" s="29">
        <f t="shared" si="10"/>
        <v>1556.1566</v>
      </c>
      <c r="J105" s="29">
        <f t="shared" si="11"/>
        <v>248.98505600000001</v>
      </c>
      <c r="K105" s="29">
        <f t="shared" si="12"/>
        <v>1805.141656</v>
      </c>
    </row>
    <row r="106" spans="1:11">
      <c r="A106" s="2" t="s">
        <v>216</v>
      </c>
      <c r="B106" s="1" t="s">
        <v>217</v>
      </c>
      <c r="C106" s="14">
        <v>1347.4</v>
      </c>
      <c r="E106" s="29">
        <f t="shared" si="7"/>
        <v>1347.4</v>
      </c>
      <c r="F106" s="29">
        <f t="shared" si="8"/>
        <v>26.948000000000004</v>
      </c>
      <c r="G106" s="29">
        <f t="shared" si="9"/>
        <v>101.05500000000001</v>
      </c>
      <c r="H106" s="29">
        <f>+INGENIERIA!O106</f>
        <v>66.02</v>
      </c>
      <c r="I106" s="29">
        <f t="shared" si="10"/>
        <v>1541.4230000000002</v>
      </c>
      <c r="J106" s="29">
        <f t="shared" si="11"/>
        <v>246.62768000000005</v>
      </c>
      <c r="K106" s="29">
        <f t="shared" si="12"/>
        <v>1788.0506800000003</v>
      </c>
    </row>
    <row r="107" spans="1:11">
      <c r="A107" s="2" t="s">
        <v>218</v>
      </c>
      <c r="B107" s="1" t="s">
        <v>219</v>
      </c>
      <c r="C107" s="14">
        <v>3311.53</v>
      </c>
      <c r="E107" s="29">
        <f t="shared" si="7"/>
        <v>3311.53</v>
      </c>
      <c r="F107" s="29">
        <f t="shared" si="8"/>
        <v>66.23060000000001</v>
      </c>
      <c r="G107" s="29">
        <f t="shared" si="9"/>
        <v>248.36475000000002</v>
      </c>
      <c r="H107" s="29">
        <f>+INGENIERIA!O107</f>
        <v>162.26</v>
      </c>
      <c r="I107" s="29">
        <f t="shared" si="10"/>
        <v>3788.3853500000005</v>
      </c>
      <c r="J107" s="29">
        <f t="shared" si="11"/>
        <v>606.14165600000013</v>
      </c>
      <c r="K107" s="29">
        <f t="shared" si="12"/>
        <v>4394.5270060000003</v>
      </c>
    </row>
    <row r="108" spans="1:11">
      <c r="A108" s="2" t="s">
        <v>220</v>
      </c>
      <c r="B108" s="1" t="s">
        <v>221</v>
      </c>
      <c r="C108" s="14">
        <v>3096.23</v>
      </c>
      <c r="E108" s="29">
        <f t="shared" si="7"/>
        <v>3096.23</v>
      </c>
      <c r="F108" s="29">
        <f t="shared" si="8"/>
        <v>61.924600000000005</v>
      </c>
      <c r="G108" s="29">
        <f t="shared" si="9"/>
        <v>232.21724999999998</v>
      </c>
      <c r="H108" s="29">
        <f>+INGENIERIA!O108</f>
        <v>0</v>
      </c>
      <c r="I108" s="29">
        <f t="shared" si="10"/>
        <v>3390.37185</v>
      </c>
      <c r="J108" s="29">
        <f t="shared" si="11"/>
        <v>542.45949600000006</v>
      </c>
      <c r="K108" s="29">
        <f t="shared" si="12"/>
        <v>3932.8313459999999</v>
      </c>
    </row>
    <row r="109" spans="1:11">
      <c r="A109" s="2" t="s">
        <v>222</v>
      </c>
      <c r="B109" s="1" t="s">
        <v>223</v>
      </c>
      <c r="C109" s="14">
        <v>3524.82</v>
      </c>
      <c r="E109" s="29">
        <f t="shared" si="7"/>
        <v>3524.82</v>
      </c>
      <c r="F109" s="29">
        <f t="shared" si="8"/>
        <v>70.496400000000008</v>
      </c>
      <c r="G109" s="29">
        <f t="shared" si="9"/>
        <v>264.36149999999998</v>
      </c>
      <c r="H109" s="29">
        <f>+INGENIERIA!O109</f>
        <v>0</v>
      </c>
      <c r="I109" s="29">
        <f t="shared" si="10"/>
        <v>3859.6779000000001</v>
      </c>
      <c r="J109" s="29">
        <f t="shared" si="11"/>
        <v>617.54846400000008</v>
      </c>
      <c r="K109" s="29">
        <f t="shared" si="12"/>
        <v>4477.2263640000001</v>
      </c>
    </row>
    <row r="110" spans="1:11">
      <c r="A110" s="2" t="s">
        <v>224</v>
      </c>
      <c r="B110" s="1" t="s">
        <v>225</v>
      </c>
      <c r="C110" s="14">
        <v>1070.28</v>
      </c>
      <c r="E110" s="29">
        <f t="shared" si="7"/>
        <v>1070.28</v>
      </c>
      <c r="F110" s="29">
        <f t="shared" si="8"/>
        <v>21.4056</v>
      </c>
      <c r="G110" s="29">
        <f t="shared" si="9"/>
        <v>80.271000000000001</v>
      </c>
      <c r="H110" s="29">
        <f>+INGENIERIA!O110</f>
        <v>52.44</v>
      </c>
      <c r="I110" s="29">
        <f t="shared" si="10"/>
        <v>1224.3966</v>
      </c>
      <c r="J110" s="29">
        <f t="shared" si="11"/>
        <v>195.90345600000001</v>
      </c>
      <c r="K110" s="29">
        <f t="shared" si="12"/>
        <v>1420.300056</v>
      </c>
    </row>
    <row r="111" spans="1:11">
      <c r="A111" s="2" t="s">
        <v>226</v>
      </c>
      <c r="B111" s="1" t="s">
        <v>227</v>
      </c>
      <c r="C111" s="14">
        <v>5807.48</v>
      </c>
      <c r="E111" s="29">
        <f t="shared" si="7"/>
        <v>5807.48</v>
      </c>
      <c r="F111" s="29">
        <f t="shared" si="8"/>
        <v>116.14959999999999</v>
      </c>
      <c r="G111" s="29">
        <f t="shared" si="9"/>
        <v>435.56099999999998</v>
      </c>
      <c r="H111" s="29">
        <f>+INGENIERIA!O111</f>
        <v>284.57</v>
      </c>
      <c r="I111" s="29">
        <f t="shared" si="10"/>
        <v>6643.7605999999987</v>
      </c>
      <c r="J111" s="29">
        <f t="shared" si="11"/>
        <v>1063.0016959999998</v>
      </c>
      <c r="K111" s="29">
        <f t="shared" si="12"/>
        <v>7706.762295999999</v>
      </c>
    </row>
    <row r="112" spans="1:11">
      <c r="A112" s="2" t="s">
        <v>228</v>
      </c>
      <c r="B112" s="1" t="s">
        <v>229</v>
      </c>
      <c r="C112" s="14">
        <v>882.59</v>
      </c>
      <c r="E112" s="29">
        <f t="shared" si="7"/>
        <v>882.59</v>
      </c>
      <c r="F112" s="29">
        <f t="shared" si="8"/>
        <v>17.651800000000001</v>
      </c>
      <c r="G112" s="29">
        <f t="shared" si="9"/>
        <v>66.194249999999997</v>
      </c>
      <c r="H112" s="29">
        <f>+INGENIERIA!O112</f>
        <v>43.25</v>
      </c>
      <c r="I112" s="29">
        <f t="shared" si="10"/>
        <v>1009.68605</v>
      </c>
      <c r="J112" s="29">
        <f t="shared" si="11"/>
        <v>161.549768</v>
      </c>
      <c r="K112" s="29">
        <f t="shared" si="12"/>
        <v>1171.2358180000001</v>
      </c>
    </row>
    <row r="113" spans="1:11">
      <c r="A113" s="2" t="s">
        <v>230</v>
      </c>
      <c r="B113" s="1" t="s">
        <v>231</v>
      </c>
      <c r="C113" s="14">
        <v>873</v>
      </c>
      <c r="E113" s="29">
        <f t="shared" si="7"/>
        <v>873</v>
      </c>
      <c r="F113" s="29">
        <f t="shared" si="8"/>
        <v>17.46</v>
      </c>
      <c r="G113" s="29">
        <f t="shared" si="9"/>
        <v>65.474999999999994</v>
      </c>
      <c r="H113" s="29">
        <f>+INGENIERIA!O113</f>
        <v>0</v>
      </c>
      <c r="I113" s="29">
        <f t="shared" si="10"/>
        <v>955.93500000000006</v>
      </c>
      <c r="J113" s="29">
        <f t="shared" si="11"/>
        <v>152.9496</v>
      </c>
      <c r="K113" s="29">
        <f t="shared" si="12"/>
        <v>1108.8846000000001</v>
      </c>
    </row>
    <row r="114" spans="1:11">
      <c r="A114" s="2" t="s">
        <v>232</v>
      </c>
      <c r="B114" s="1" t="s">
        <v>233</v>
      </c>
      <c r="C114" s="14">
        <v>5114.4799999999996</v>
      </c>
      <c r="E114" s="29">
        <f>+C114</f>
        <v>5114.4799999999996</v>
      </c>
      <c r="F114" s="29">
        <f>+E114*2%</f>
        <v>102.28959999999999</v>
      </c>
      <c r="G114" s="29">
        <f>+E114*7.5%</f>
        <v>383.58599999999996</v>
      </c>
      <c r="H114" s="29">
        <f>+INGENIERIA!O114</f>
        <v>0</v>
      </c>
      <c r="I114" s="29">
        <f>SUM(E114:H114)</f>
        <v>5600.3555999999999</v>
      </c>
      <c r="J114" s="29">
        <f>+I114*16%</f>
        <v>896.05689600000005</v>
      </c>
      <c r="K114" s="29">
        <f>+I114+J114</f>
        <v>6496.4124959999999</v>
      </c>
    </row>
    <row r="115" spans="1:11" s="7" customFormat="1">
      <c r="A115" s="17" t="s">
        <v>151</v>
      </c>
      <c r="C115" s="7" t="s">
        <v>152</v>
      </c>
      <c r="E115" s="27" t="s">
        <v>152</v>
      </c>
      <c r="F115" s="27" t="s">
        <v>152</v>
      </c>
      <c r="G115" s="27" t="s">
        <v>152</v>
      </c>
      <c r="H115" s="27" t="s">
        <v>152</v>
      </c>
      <c r="I115" s="27" t="s">
        <v>152</v>
      </c>
      <c r="J115" s="27" t="s">
        <v>152</v>
      </c>
      <c r="K115" s="27" t="s">
        <v>152</v>
      </c>
    </row>
    <row r="116" spans="1:11">
      <c r="C116" s="19">
        <v>108325.28</v>
      </c>
      <c r="E116" s="30">
        <f>SUM(E75:E114)</f>
        <v>108325.27999999997</v>
      </c>
      <c r="F116" s="30">
        <f t="shared" ref="F116:K116" si="13">SUM(F75:F114)</f>
        <v>2166.5056000000004</v>
      </c>
      <c r="G116" s="30">
        <f t="shared" si="13"/>
        <v>8124.3959999999997</v>
      </c>
      <c r="H116" s="30">
        <f t="shared" si="13"/>
        <v>3231.1400000000003</v>
      </c>
      <c r="I116" s="30">
        <f t="shared" si="13"/>
        <v>121847.32159999998</v>
      </c>
      <c r="J116" s="30">
        <f t="shared" si="13"/>
        <v>19495.571456000005</v>
      </c>
      <c r="K116" s="30">
        <f t="shared" si="13"/>
        <v>141342.893056</v>
      </c>
    </row>
    <row r="118" spans="1:11" s="7" customFormat="1">
      <c r="A118" s="16"/>
      <c r="C118" s="7" t="s">
        <v>234</v>
      </c>
      <c r="E118" s="27" t="s">
        <v>234</v>
      </c>
      <c r="F118" s="27" t="s">
        <v>234</v>
      </c>
      <c r="G118" s="27" t="s">
        <v>234</v>
      </c>
      <c r="H118" s="27" t="s">
        <v>234</v>
      </c>
      <c r="I118" s="27" t="s">
        <v>234</v>
      </c>
      <c r="J118" s="27" t="s">
        <v>234</v>
      </c>
      <c r="K118" s="27" t="s">
        <v>234</v>
      </c>
    </row>
    <row r="119" spans="1:11" ht="13.5" thickBot="1">
      <c r="A119" s="17" t="s">
        <v>235</v>
      </c>
      <c r="B119" s="1" t="s">
        <v>236</v>
      </c>
      <c r="C119" s="19">
        <v>361676.83</v>
      </c>
      <c r="E119" s="31">
        <f>+E72+E116</f>
        <v>361676.82999999996</v>
      </c>
      <c r="F119" s="31">
        <f t="shared" ref="F119:K119" si="14">+F72+F116</f>
        <v>7233.5366000000004</v>
      </c>
      <c r="G119" s="31">
        <f t="shared" si="14"/>
        <v>27125.762249999996</v>
      </c>
      <c r="H119" s="31">
        <f t="shared" si="14"/>
        <v>3231.1400000000003</v>
      </c>
      <c r="I119" s="31">
        <f t="shared" si="14"/>
        <v>399267.26884999993</v>
      </c>
      <c r="J119" s="31">
        <f t="shared" si="14"/>
        <v>63882.763016000004</v>
      </c>
      <c r="K119" s="31">
        <f t="shared" si="14"/>
        <v>463150.03186600003</v>
      </c>
    </row>
    <row r="120" spans="1:11" ht="12" thickTop="1"/>
    <row r="121" spans="1:11">
      <c r="C121" s="1" t="s">
        <v>236</v>
      </c>
    </row>
    <row r="122" spans="1:11">
      <c r="A122" s="2" t="s">
        <v>236</v>
      </c>
      <c r="B122" s="1" t="s">
        <v>236</v>
      </c>
      <c r="C122" s="18"/>
    </row>
  </sheetData>
  <autoFilter ref="A11:N72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2"/>
  <sheetViews>
    <sheetView workbookViewId="0">
      <pane xSplit="2" ySplit="11" topLeftCell="G24" activePane="bottomRight" state="frozen"/>
      <selection pane="topRight" activeCell="C1" sqref="C1"/>
      <selection pane="bottomLeft" activeCell="A12" sqref="A12"/>
      <selection pane="bottomRight" activeCell="H72" sqref="H72:I72"/>
    </sheetView>
  </sheetViews>
  <sheetFormatPr baseColWidth="10" defaultRowHeight="11.25"/>
  <cols>
    <col min="1" max="1" width="7.5703125" style="2" customWidth="1"/>
    <col min="2" max="2" width="28.7109375" style="1" customWidth="1"/>
    <col min="3" max="3" width="11.85546875" style="1" customWidth="1"/>
    <col min="4" max="4" width="9" style="1" customWidth="1"/>
    <col min="5" max="5" width="11.5703125" style="1" customWidth="1"/>
    <col min="6" max="6" width="13.5703125" style="1" customWidth="1"/>
    <col min="7" max="7" width="15" style="1" bestFit="1" customWidth="1"/>
    <col min="8" max="8" width="13.7109375" style="1" customWidth="1"/>
    <col min="9" max="9" width="12.85546875" style="1" customWidth="1"/>
    <col min="10" max="10" width="12.5703125" style="1" customWidth="1"/>
    <col min="11" max="11" width="11.42578125" style="1" customWidth="1"/>
    <col min="12" max="12" width="10.140625" style="1" customWidth="1"/>
    <col min="13" max="13" width="8.5703125" style="1" customWidth="1"/>
    <col min="14" max="14" width="11.140625" style="1" customWidth="1"/>
    <col min="15" max="15" width="11" style="1" customWidth="1"/>
    <col min="16" max="16" width="10.5703125" style="1" customWidth="1"/>
    <col min="17" max="17" width="12.7109375" style="1" customWidth="1"/>
    <col min="18" max="18" width="11.5703125" style="1" customWidth="1"/>
    <col min="19" max="19" width="10" style="1" customWidth="1"/>
    <col min="20" max="20" width="10.42578125" style="1" customWidth="1"/>
    <col min="21" max="21" width="9.5703125" style="1" customWidth="1"/>
    <col min="22" max="22" width="10.42578125" style="1" customWidth="1"/>
    <col min="23" max="24" width="15.7109375" style="1" customWidth="1"/>
    <col min="25" max="16384" width="11.42578125" style="1"/>
  </cols>
  <sheetData>
    <row r="1" spans="1:24" ht="18" customHeight="1">
      <c r="A1" s="3" t="s">
        <v>0</v>
      </c>
      <c r="B1" s="46" t="s">
        <v>236</v>
      </c>
      <c r="C1" s="47"/>
      <c r="D1" s="47"/>
    </row>
    <row r="2" spans="1:24" ht="24.95" customHeight="1">
      <c r="A2" s="4" t="s">
        <v>1</v>
      </c>
      <c r="B2" s="21" t="s">
        <v>2</v>
      </c>
      <c r="C2" s="22"/>
      <c r="D2" s="22"/>
    </row>
    <row r="3" spans="1:24" ht="15.75">
      <c r="B3" s="23" t="s">
        <v>3</v>
      </c>
      <c r="C3" s="24"/>
      <c r="D3" s="24"/>
      <c r="E3" s="7"/>
    </row>
    <row r="4" spans="1:24" ht="15">
      <c r="B4" s="25" t="s">
        <v>4</v>
      </c>
      <c r="C4" s="24"/>
      <c r="D4" s="24"/>
      <c r="E4" s="7"/>
    </row>
    <row r="5" spans="1:24">
      <c r="B5" s="6" t="s">
        <v>5</v>
      </c>
    </row>
    <row r="6" spans="1:24">
      <c r="B6" s="6" t="s">
        <v>6</v>
      </c>
    </row>
    <row r="8" spans="1:2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999.66</v>
      </c>
      <c r="D12" s="14">
        <v>166.61</v>
      </c>
      <c r="E12" s="14">
        <v>1959.63</v>
      </c>
      <c r="F12" s="14">
        <v>0</v>
      </c>
      <c r="G12" s="14">
        <v>3125.9</v>
      </c>
      <c r="H12" s="14">
        <v>0</v>
      </c>
      <c r="I12" s="14">
        <v>0</v>
      </c>
      <c r="J12" s="14">
        <v>0</v>
      </c>
      <c r="K12" s="14">
        <v>412.3</v>
      </c>
      <c r="L12" s="14">
        <v>76.16</v>
      </c>
      <c r="M12" s="14">
        <v>0</v>
      </c>
      <c r="N12" s="14">
        <v>0</v>
      </c>
      <c r="O12" s="14">
        <v>0</v>
      </c>
      <c r="P12" s="14">
        <v>0.04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488.5</v>
      </c>
      <c r="X12" s="14">
        <v>2637.4</v>
      </c>
    </row>
    <row r="13" spans="1:24">
      <c r="A13" s="2" t="s">
        <v>35</v>
      </c>
      <c r="B13" s="1" t="s">
        <v>36</v>
      </c>
      <c r="C13" s="14">
        <v>4000.02</v>
      </c>
      <c r="D13" s="14">
        <v>666.67</v>
      </c>
      <c r="E13" s="14">
        <v>0</v>
      </c>
      <c r="F13" s="14">
        <v>0</v>
      </c>
      <c r="G13" s="14">
        <v>4666.6899999999996</v>
      </c>
      <c r="H13" s="14">
        <v>0</v>
      </c>
      <c r="I13" s="14">
        <v>0</v>
      </c>
      <c r="J13" s="14">
        <v>0</v>
      </c>
      <c r="K13" s="14">
        <v>741.42</v>
      </c>
      <c r="L13" s="14">
        <v>360.26</v>
      </c>
      <c r="M13" s="14">
        <v>0</v>
      </c>
      <c r="N13" s="14">
        <v>0</v>
      </c>
      <c r="O13" s="14">
        <v>0</v>
      </c>
      <c r="P13" s="14">
        <v>0.01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327</v>
      </c>
      <c r="W13" s="14">
        <v>1428.69</v>
      </c>
      <c r="X13" s="14">
        <v>3238</v>
      </c>
    </row>
    <row r="14" spans="1:24">
      <c r="A14" s="2" t="s">
        <v>37</v>
      </c>
      <c r="B14" s="1" t="s">
        <v>38</v>
      </c>
      <c r="C14" s="14">
        <v>999.66</v>
      </c>
      <c r="D14" s="14">
        <v>166.61</v>
      </c>
      <c r="E14" s="14">
        <v>1517.9</v>
      </c>
      <c r="F14" s="14">
        <v>0</v>
      </c>
      <c r="G14" s="14">
        <v>2684.17</v>
      </c>
      <c r="H14" s="14">
        <v>0</v>
      </c>
      <c r="I14" s="14">
        <v>0</v>
      </c>
      <c r="J14" s="14">
        <v>0</v>
      </c>
      <c r="K14" s="14">
        <v>317.95</v>
      </c>
      <c r="L14" s="14">
        <v>58.8</v>
      </c>
      <c r="M14" s="14">
        <v>0</v>
      </c>
      <c r="N14" s="14">
        <v>0</v>
      </c>
      <c r="O14" s="14">
        <v>0</v>
      </c>
      <c r="P14" s="14">
        <v>0.02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376.77</v>
      </c>
      <c r="X14" s="14">
        <v>2307.4</v>
      </c>
    </row>
    <row r="15" spans="1:24">
      <c r="A15" s="2" t="s">
        <v>39</v>
      </c>
      <c r="B15" s="1" t="s">
        <v>40</v>
      </c>
      <c r="C15" s="14">
        <v>1400.04</v>
      </c>
      <c r="D15" s="14">
        <v>233.34</v>
      </c>
      <c r="E15" s="14">
        <v>1726.62</v>
      </c>
      <c r="F15" s="14">
        <v>2800</v>
      </c>
      <c r="G15" s="14">
        <v>6160</v>
      </c>
      <c r="H15" s="14">
        <v>0</v>
      </c>
      <c r="I15" s="14">
        <v>1900</v>
      </c>
      <c r="J15" s="14">
        <v>0</v>
      </c>
      <c r="K15" s="14">
        <v>1090.1400000000001</v>
      </c>
      <c r="L15" s="14">
        <v>145.96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3136.2</v>
      </c>
      <c r="X15" s="14">
        <v>3023.8</v>
      </c>
    </row>
    <row r="16" spans="1:24">
      <c r="A16" s="2" t="s">
        <v>41</v>
      </c>
      <c r="B16" s="1" t="s">
        <v>42</v>
      </c>
      <c r="C16" s="14">
        <v>4000.02</v>
      </c>
      <c r="D16" s="14">
        <v>666.67</v>
      </c>
      <c r="E16" s="14">
        <v>0</v>
      </c>
      <c r="F16" s="14">
        <v>0</v>
      </c>
      <c r="G16" s="14">
        <v>4666.6899999999996</v>
      </c>
      <c r="H16" s="14">
        <v>0</v>
      </c>
      <c r="I16" s="14">
        <v>0</v>
      </c>
      <c r="J16" s="14">
        <v>0</v>
      </c>
      <c r="K16" s="14">
        <v>741.42</v>
      </c>
      <c r="L16" s="14">
        <v>360.26</v>
      </c>
      <c r="M16" s="14">
        <v>0</v>
      </c>
      <c r="N16" s="14">
        <v>0</v>
      </c>
      <c r="O16" s="14">
        <v>0</v>
      </c>
      <c r="P16" s="14">
        <v>0.02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413.79</v>
      </c>
      <c r="W16" s="14">
        <v>1515.49</v>
      </c>
      <c r="X16" s="14">
        <v>3151.2</v>
      </c>
    </row>
    <row r="17" spans="1:24">
      <c r="A17" s="2" t="s">
        <v>43</v>
      </c>
      <c r="B17" s="1" t="s">
        <v>44</v>
      </c>
      <c r="C17" s="14">
        <v>880.02</v>
      </c>
      <c r="D17" s="14">
        <v>146.66999999999999</v>
      </c>
      <c r="E17" s="14">
        <v>1141.48</v>
      </c>
      <c r="F17" s="14">
        <v>0</v>
      </c>
      <c r="G17" s="14">
        <v>2168.17</v>
      </c>
      <c r="H17" s="14">
        <v>0</v>
      </c>
      <c r="I17" s="14">
        <v>358.34</v>
      </c>
      <c r="J17" s="14">
        <v>0</v>
      </c>
      <c r="K17" s="14">
        <v>214.72</v>
      </c>
      <c r="L17" s="14">
        <v>98.14</v>
      </c>
      <c r="M17" s="14">
        <v>0</v>
      </c>
      <c r="N17" s="14">
        <v>0</v>
      </c>
      <c r="O17" s="14">
        <v>0</v>
      </c>
      <c r="P17" s="15">
        <v>-0.03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671.17</v>
      </c>
      <c r="X17" s="14">
        <v>1497</v>
      </c>
    </row>
    <row r="18" spans="1:24">
      <c r="A18" s="2" t="s">
        <v>45</v>
      </c>
      <c r="B18" s="1" t="s">
        <v>46</v>
      </c>
      <c r="C18" s="14">
        <v>733.35</v>
      </c>
      <c r="D18" s="14">
        <v>122.22</v>
      </c>
      <c r="E18" s="14">
        <v>0</v>
      </c>
      <c r="F18" s="14">
        <v>0</v>
      </c>
      <c r="G18" s="14">
        <v>855.57</v>
      </c>
      <c r="H18" s="14">
        <v>400</v>
      </c>
      <c r="I18" s="14">
        <v>0</v>
      </c>
      <c r="J18" s="15">
        <v>-38.43</v>
      </c>
      <c r="K18" s="14">
        <v>0</v>
      </c>
      <c r="L18" s="14">
        <v>22.85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261.35000000000002</v>
      </c>
      <c r="S18" s="14">
        <v>0</v>
      </c>
      <c r="T18" s="14">
        <v>0</v>
      </c>
      <c r="U18" s="14">
        <v>0</v>
      </c>
      <c r="V18" s="14">
        <v>0</v>
      </c>
      <c r="W18" s="14">
        <v>645.77</v>
      </c>
      <c r="X18" s="14">
        <v>209.8</v>
      </c>
    </row>
    <row r="19" spans="1:24">
      <c r="A19" s="2" t="s">
        <v>47</v>
      </c>
      <c r="B19" s="1" t="s">
        <v>48</v>
      </c>
      <c r="C19" s="14">
        <v>4000.02</v>
      </c>
      <c r="D19" s="14">
        <v>666.67</v>
      </c>
      <c r="E19" s="14">
        <v>0</v>
      </c>
      <c r="F19" s="14">
        <v>0</v>
      </c>
      <c r="G19" s="14">
        <v>4666.6899999999996</v>
      </c>
      <c r="H19" s="14">
        <v>0</v>
      </c>
      <c r="I19" s="14">
        <v>0</v>
      </c>
      <c r="J19" s="14">
        <v>0</v>
      </c>
      <c r="K19" s="14">
        <v>741.42</v>
      </c>
      <c r="L19" s="14">
        <v>360.26</v>
      </c>
      <c r="M19" s="14">
        <v>0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1000</v>
      </c>
      <c r="V19" s="14">
        <v>413.79</v>
      </c>
      <c r="W19" s="14">
        <v>2515.4899999999998</v>
      </c>
      <c r="X19" s="14">
        <v>2151.1999999999998</v>
      </c>
    </row>
    <row r="20" spans="1:24">
      <c r="A20" s="2" t="s">
        <v>49</v>
      </c>
      <c r="B20" s="1" t="s">
        <v>50</v>
      </c>
      <c r="C20" s="14">
        <v>880.02</v>
      </c>
      <c r="D20" s="14">
        <v>146.66999999999999</v>
      </c>
      <c r="E20" s="14">
        <v>6853.98</v>
      </c>
      <c r="F20" s="14">
        <v>0</v>
      </c>
      <c r="G20" s="14">
        <v>7880.67</v>
      </c>
      <c r="H20" s="14">
        <v>599.98</v>
      </c>
      <c r="I20" s="14">
        <v>0</v>
      </c>
      <c r="J20" s="14">
        <v>0</v>
      </c>
      <c r="K20" s="14">
        <v>1517.04</v>
      </c>
      <c r="L20" s="14">
        <v>103.97</v>
      </c>
      <c r="M20" s="14">
        <v>0</v>
      </c>
      <c r="N20" s="14">
        <v>0</v>
      </c>
      <c r="O20" s="14">
        <v>0</v>
      </c>
      <c r="P20" s="14">
        <v>0.08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2221.0700000000002</v>
      </c>
      <c r="X20" s="14">
        <v>5659.6</v>
      </c>
    </row>
    <row r="21" spans="1:24">
      <c r="A21" s="2" t="s">
        <v>51</v>
      </c>
      <c r="B21" s="1" t="s">
        <v>52</v>
      </c>
      <c r="C21" s="14">
        <v>1602</v>
      </c>
      <c r="D21" s="14">
        <v>267</v>
      </c>
      <c r="E21" s="14">
        <v>0</v>
      </c>
      <c r="F21" s="14">
        <v>0</v>
      </c>
      <c r="G21" s="14">
        <v>1869</v>
      </c>
      <c r="H21" s="14">
        <v>0</v>
      </c>
      <c r="I21" s="14">
        <v>0</v>
      </c>
      <c r="J21" s="14">
        <v>0</v>
      </c>
      <c r="K21" s="14">
        <v>163.25</v>
      </c>
      <c r="L21" s="14">
        <v>52.62</v>
      </c>
      <c r="M21" s="14">
        <v>0</v>
      </c>
      <c r="N21" s="14">
        <v>0</v>
      </c>
      <c r="O21" s="14">
        <v>0</v>
      </c>
      <c r="P21" s="15">
        <v>-0.01</v>
      </c>
      <c r="Q21" s="14">
        <v>0</v>
      </c>
      <c r="R21" s="14">
        <v>495.94</v>
      </c>
      <c r="S21" s="14">
        <v>0</v>
      </c>
      <c r="T21" s="14">
        <v>0</v>
      </c>
      <c r="U21" s="14">
        <v>300</v>
      </c>
      <c r="V21" s="14">
        <v>0</v>
      </c>
      <c r="W21" s="14">
        <v>1011.8</v>
      </c>
      <c r="X21" s="14">
        <v>857.2</v>
      </c>
    </row>
    <row r="22" spans="1:24">
      <c r="A22" s="2" t="s">
        <v>53</v>
      </c>
      <c r="B22" s="1" t="s">
        <v>54</v>
      </c>
      <c r="C22" s="14">
        <v>1602</v>
      </c>
      <c r="D22" s="14">
        <v>267</v>
      </c>
      <c r="E22" s="14">
        <v>0</v>
      </c>
      <c r="F22" s="14">
        <v>0</v>
      </c>
      <c r="G22" s="14">
        <v>1869</v>
      </c>
      <c r="H22" s="14">
        <v>0</v>
      </c>
      <c r="I22" s="14">
        <v>0</v>
      </c>
      <c r="J22" s="14">
        <v>0</v>
      </c>
      <c r="K22" s="14">
        <v>163.25</v>
      </c>
      <c r="L22" s="14">
        <v>68.400000000000006</v>
      </c>
      <c r="M22" s="14">
        <v>0</v>
      </c>
      <c r="N22" s="14">
        <v>0</v>
      </c>
      <c r="O22" s="14">
        <v>0</v>
      </c>
      <c r="P22" s="15">
        <v>-0.05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231.6</v>
      </c>
      <c r="X22" s="14">
        <v>1637.4</v>
      </c>
    </row>
    <row r="23" spans="1:24">
      <c r="A23" s="2" t="s">
        <v>55</v>
      </c>
      <c r="B23" s="1" t="s">
        <v>56</v>
      </c>
      <c r="C23" s="14">
        <v>833.05</v>
      </c>
      <c r="D23" s="14">
        <v>138.84</v>
      </c>
      <c r="E23" s="14">
        <v>1711.75</v>
      </c>
      <c r="F23" s="14">
        <v>0</v>
      </c>
      <c r="G23" s="14">
        <v>2683.64</v>
      </c>
      <c r="H23" s="14">
        <v>660.45</v>
      </c>
      <c r="I23" s="14">
        <v>0</v>
      </c>
      <c r="J23" s="14">
        <v>0</v>
      </c>
      <c r="K23" s="14">
        <v>317.83999999999997</v>
      </c>
      <c r="L23" s="14">
        <v>65.569999999999993</v>
      </c>
      <c r="M23" s="14">
        <v>0</v>
      </c>
      <c r="N23" s="14">
        <v>0</v>
      </c>
      <c r="O23" s="14">
        <v>0</v>
      </c>
      <c r="P23" s="15">
        <v>-0.02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1043.8399999999999</v>
      </c>
      <c r="X23" s="14">
        <v>1639.8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0</v>
      </c>
      <c r="F24" s="14">
        <v>146.66999999999999</v>
      </c>
      <c r="G24" s="14">
        <v>1173.3599999999999</v>
      </c>
      <c r="H24" s="14">
        <v>0</v>
      </c>
      <c r="I24" s="14">
        <v>0</v>
      </c>
      <c r="J24" s="14">
        <v>0</v>
      </c>
      <c r="K24" s="14">
        <v>4.3</v>
      </c>
      <c r="L24" s="14">
        <v>25.48</v>
      </c>
      <c r="M24" s="14">
        <v>0</v>
      </c>
      <c r="N24" s="14">
        <v>0</v>
      </c>
      <c r="O24" s="14">
        <v>0</v>
      </c>
      <c r="P24" s="15">
        <v>-0.02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29.76</v>
      </c>
      <c r="X24" s="14">
        <v>1143.5999999999999</v>
      </c>
    </row>
    <row r="25" spans="1:24">
      <c r="A25" s="2" t="s">
        <v>59</v>
      </c>
      <c r="B25" s="1" t="s">
        <v>60</v>
      </c>
      <c r="C25" s="14">
        <v>999.66</v>
      </c>
      <c r="D25" s="14">
        <v>166.61</v>
      </c>
      <c r="E25" s="14">
        <v>1743.48</v>
      </c>
      <c r="F25" s="14">
        <v>0</v>
      </c>
      <c r="G25" s="14">
        <v>2909.75</v>
      </c>
      <c r="H25" s="14">
        <v>0</v>
      </c>
      <c r="I25" s="14">
        <v>0</v>
      </c>
      <c r="J25" s="14">
        <v>0</v>
      </c>
      <c r="K25" s="14">
        <v>366.13</v>
      </c>
      <c r="L25" s="14">
        <v>67.81</v>
      </c>
      <c r="M25" s="14">
        <v>0</v>
      </c>
      <c r="N25" s="14">
        <v>0</v>
      </c>
      <c r="O25" s="14">
        <v>0</v>
      </c>
      <c r="P25" s="14">
        <v>0.01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433.95</v>
      </c>
      <c r="X25" s="14">
        <v>2475.8000000000002</v>
      </c>
    </row>
    <row r="26" spans="1:24">
      <c r="A26" s="2" t="s">
        <v>61</v>
      </c>
      <c r="B26" s="1" t="s">
        <v>62</v>
      </c>
      <c r="C26" s="14">
        <v>4000.02</v>
      </c>
      <c r="D26" s="14">
        <v>666.67</v>
      </c>
      <c r="E26" s="14">
        <v>0</v>
      </c>
      <c r="F26" s="14">
        <v>0</v>
      </c>
      <c r="G26" s="14">
        <v>4666.6899999999996</v>
      </c>
      <c r="H26" s="14">
        <v>0</v>
      </c>
      <c r="I26" s="14">
        <v>0</v>
      </c>
      <c r="J26" s="14">
        <v>0</v>
      </c>
      <c r="K26" s="14">
        <v>741.42</v>
      </c>
      <c r="L26" s="14">
        <v>360.26</v>
      </c>
      <c r="M26" s="14">
        <v>0</v>
      </c>
      <c r="N26" s="14">
        <v>0</v>
      </c>
      <c r="O26" s="14">
        <v>0</v>
      </c>
      <c r="P26" s="14">
        <v>0.02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413.79</v>
      </c>
      <c r="W26" s="14">
        <v>1515.49</v>
      </c>
      <c r="X26" s="14">
        <v>3151.2</v>
      </c>
    </row>
    <row r="27" spans="1:24">
      <c r="A27" s="2" t="s">
        <v>63</v>
      </c>
      <c r="B27" s="1" t="s">
        <v>64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1026.69</v>
      </c>
      <c r="H27" s="14">
        <v>300</v>
      </c>
      <c r="I27" s="14">
        <v>0</v>
      </c>
      <c r="J27" s="15">
        <v>-18.41</v>
      </c>
      <c r="K27" s="14">
        <v>0</v>
      </c>
      <c r="L27" s="14">
        <v>113.67</v>
      </c>
      <c r="M27" s="14">
        <v>0</v>
      </c>
      <c r="N27" s="14">
        <v>0</v>
      </c>
      <c r="O27" s="14">
        <v>0</v>
      </c>
      <c r="P27" s="14">
        <v>0.03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395.29</v>
      </c>
      <c r="X27" s="14">
        <v>631.4</v>
      </c>
    </row>
    <row r="28" spans="1:24">
      <c r="A28" s="2" t="s">
        <v>65</v>
      </c>
      <c r="B28" s="1" t="s">
        <v>66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1026.69</v>
      </c>
      <c r="H28" s="14">
        <v>0</v>
      </c>
      <c r="I28" s="14">
        <v>0</v>
      </c>
      <c r="J28" s="15">
        <v>-18.41</v>
      </c>
      <c r="K28" s="14">
        <v>0</v>
      </c>
      <c r="L28" s="14">
        <v>25.48</v>
      </c>
      <c r="M28" s="14">
        <v>0</v>
      </c>
      <c r="N28" s="14">
        <v>0</v>
      </c>
      <c r="O28" s="14">
        <v>0</v>
      </c>
      <c r="P28" s="14">
        <v>0.02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7.09</v>
      </c>
      <c r="X28" s="14">
        <v>1019.6</v>
      </c>
    </row>
    <row r="29" spans="1:24">
      <c r="A29" s="2" t="s">
        <v>67</v>
      </c>
      <c r="B29" s="1" t="s">
        <v>68</v>
      </c>
      <c r="C29" s="14">
        <v>880.02</v>
      </c>
      <c r="D29" s="14">
        <v>146.66999999999999</v>
      </c>
      <c r="E29" s="14">
        <v>7243.57</v>
      </c>
      <c r="F29" s="14">
        <v>0</v>
      </c>
      <c r="G29" s="14">
        <v>8270.26</v>
      </c>
      <c r="H29" s="14">
        <v>0</v>
      </c>
      <c r="I29" s="14">
        <v>0</v>
      </c>
      <c r="J29" s="14">
        <v>0</v>
      </c>
      <c r="K29" s="14">
        <v>1633.92</v>
      </c>
      <c r="L29" s="14">
        <v>133.47</v>
      </c>
      <c r="M29" s="14">
        <v>0</v>
      </c>
      <c r="N29" s="14">
        <v>0</v>
      </c>
      <c r="O29" s="14">
        <v>0</v>
      </c>
      <c r="P29" s="15">
        <v>-0.13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1767.26</v>
      </c>
      <c r="X29" s="14">
        <v>6503</v>
      </c>
    </row>
    <row r="30" spans="1:24">
      <c r="A30" s="2" t="s">
        <v>69</v>
      </c>
      <c r="B30" s="1" t="s">
        <v>70</v>
      </c>
      <c r="C30" s="14">
        <v>880.02</v>
      </c>
      <c r="D30" s="14">
        <v>146.66999999999999</v>
      </c>
      <c r="E30" s="14">
        <v>3890.27</v>
      </c>
      <c r="F30" s="14">
        <v>0</v>
      </c>
      <c r="G30" s="14">
        <v>4916.96</v>
      </c>
      <c r="H30" s="14">
        <v>0</v>
      </c>
      <c r="I30" s="14">
        <v>0</v>
      </c>
      <c r="J30" s="14">
        <v>0</v>
      </c>
      <c r="K30" s="14">
        <v>797.78</v>
      </c>
      <c r="L30" s="14">
        <v>25.48</v>
      </c>
      <c r="M30" s="14">
        <v>0</v>
      </c>
      <c r="N30" s="14">
        <v>0</v>
      </c>
      <c r="O30" s="14">
        <v>0</v>
      </c>
      <c r="P30" s="14">
        <v>0.1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823.36</v>
      </c>
      <c r="X30" s="14">
        <v>4093.6</v>
      </c>
    </row>
    <row r="31" spans="1:24">
      <c r="A31" s="2" t="s">
        <v>71</v>
      </c>
      <c r="B31" s="1" t="s">
        <v>72</v>
      </c>
      <c r="C31" s="14">
        <v>1800</v>
      </c>
      <c r="D31" s="14">
        <v>300</v>
      </c>
      <c r="E31" s="14">
        <v>0</v>
      </c>
      <c r="F31" s="14">
        <v>0</v>
      </c>
      <c r="G31" s="14">
        <v>2100</v>
      </c>
      <c r="H31" s="14">
        <v>0</v>
      </c>
      <c r="I31" s="14">
        <v>0</v>
      </c>
      <c r="J31" s="14">
        <v>0</v>
      </c>
      <c r="K31" s="14">
        <v>202.51</v>
      </c>
      <c r="L31" s="14">
        <v>54.65</v>
      </c>
      <c r="M31" s="14">
        <v>0</v>
      </c>
      <c r="N31" s="14">
        <v>0</v>
      </c>
      <c r="O31" s="14">
        <v>0</v>
      </c>
      <c r="P31" s="15">
        <v>-0.16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257</v>
      </c>
      <c r="X31" s="14">
        <v>1843</v>
      </c>
    </row>
    <row r="32" spans="1:24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1250.75</v>
      </c>
      <c r="F32" s="14">
        <v>0</v>
      </c>
      <c r="G32" s="14">
        <v>2277.44</v>
      </c>
      <c r="H32" s="14">
        <v>0</v>
      </c>
      <c r="I32" s="14">
        <v>0</v>
      </c>
      <c r="J32" s="14">
        <v>0</v>
      </c>
      <c r="K32" s="14">
        <v>234.3</v>
      </c>
      <c r="L32" s="14">
        <v>65.11</v>
      </c>
      <c r="M32" s="14">
        <v>0</v>
      </c>
      <c r="N32" s="14">
        <v>0</v>
      </c>
      <c r="O32" s="14">
        <v>0</v>
      </c>
      <c r="P32" s="14">
        <v>0.03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299.44</v>
      </c>
      <c r="X32" s="14">
        <v>1978</v>
      </c>
    </row>
    <row r="33" spans="1:24">
      <c r="A33" s="2" t="s">
        <v>75</v>
      </c>
      <c r="B33" s="1" t="s">
        <v>76</v>
      </c>
      <c r="C33" s="14">
        <v>1299.96</v>
      </c>
      <c r="D33" s="14">
        <v>216.66</v>
      </c>
      <c r="E33" s="14">
        <v>0</v>
      </c>
      <c r="F33" s="14">
        <v>0</v>
      </c>
      <c r="G33" s="14">
        <v>1516.62</v>
      </c>
      <c r="H33" s="14">
        <v>0</v>
      </c>
      <c r="I33" s="14">
        <v>0</v>
      </c>
      <c r="J33" s="14">
        <v>0</v>
      </c>
      <c r="K33" s="14">
        <v>58.08</v>
      </c>
      <c r="L33" s="14">
        <v>43.86</v>
      </c>
      <c r="M33" s="14">
        <v>0</v>
      </c>
      <c r="N33" s="14">
        <v>0</v>
      </c>
      <c r="O33" s="14">
        <v>0</v>
      </c>
      <c r="P33" s="14">
        <v>0.08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102.02</v>
      </c>
      <c r="X33" s="14">
        <v>1414.6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1924.35</v>
      </c>
      <c r="F34" s="14">
        <v>0</v>
      </c>
      <c r="G34" s="14">
        <v>2951.04</v>
      </c>
      <c r="H34" s="14">
        <v>0</v>
      </c>
      <c r="I34" s="14">
        <v>0</v>
      </c>
      <c r="J34" s="14">
        <v>0</v>
      </c>
      <c r="K34" s="14">
        <v>374.95</v>
      </c>
      <c r="L34" s="14">
        <v>92.4</v>
      </c>
      <c r="M34" s="14">
        <v>0</v>
      </c>
      <c r="N34" s="14">
        <v>0</v>
      </c>
      <c r="O34" s="14">
        <v>0</v>
      </c>
      <c r="P34" s="14">
        <v>0.09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467.44</v>
      </c>
      <c r="X34" s="14">
        <v>2483.6</v>
      </c>
    </row>
    <row r="35" spans="1:24">
      <c r="A35" s="2" t="s">
        <v>79</v>
      </c>
      <c r="B35" s="1" t="s">
        <v>80</v>
      </c>
      <c r="C35" s="14">
        <v>880.02</v>
      </c>
      <c r="D35" s="14">
        <v>146.66999999999999</v>
      </c>
      <c r="E35" s="14">
        <v>10209.94</v>
      </c>
      <c r="F35" s="14">
        <v>0</v>
      </c>
      <c r="G35" s="14">
        <v>11236.63</v>
      </c>
      <c r="H35" s="14">
        <v>0</v>
      </c>
      <c r="I35" s="14">
        <v>0</v>
      </c>
      <c r="J35" s="14">
        <v>0</v>
      </c>
      <c r="K35" s="14">
        <v>2523.83</v>
      </c>
      <c r="L35" s="14">
        <v>167.97</v>
      </c>
      <c r="M35" s="14">
        <v>0</v>
      </c>
      <c r="N35" s="14">
        <v>0</v>
      </c>
      <c r="O35" s="14">
        <v>0</v>
      </c>
      <c r="P35" s="14">
        <v>0.03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2691.83</v>
      </c>
      <c r="X35" s="14">
        <v>8544.7999999999993</v>
      </c>
    </row>
    <row r="36" spans="1:24">
      <c r="A36" s="2" t="s">
        <v>81</v>
      </c>
      <c r="B36" s="1" t="s">
        <v>82</v>
      </c>
      <c r="C36" s="14">
        <v>1399.98</v>
      </c>
      <c r="D36" s="14">
        <v>233.33</v>
      </c>
      <c r="E36" s="14">
        <v>3033.42</v>
      </c>
      <c r="F36" s="14">
        <v>0</v>
      </c>
      <c r="G36" s="14">
        <v>4666.7299999999996</v>
      </c>
      <c r="H36" s="14">
        <v>0</v>
      </c>
      <c r="I36" s="14">
        <v>0</v>
      </c>
      <c r="J36" s="14">
        <v>0</v>
      </c>
      <c r="K36" s="14">
        <v>741.42</v>
      </c>
      <c r="L36" s="14">
        <v>172.38</v>
      </c>
      <c r="M36" s="14">
        <v>0</v>
      </c>
      <c r="N36" s="14">
        <v>0</v>
      </c>
      <c r="O36" s="14">
        <v>0</v>
      </c>
      <c r="P36" s="15">
        <v>-7.0000000000000007E-2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913.73</v>
      </c>
      <c r="X36" s="14">
        <v>3753</v>
      </c>
    </row>
    <row r="37" spans="1:24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1424.55</v>
      </c>
      <c r="F37" s="14">
        <v>0</v>
      </c>
      <c r="G37" s="14">
        <v>2451.2399999999998</v>
      </c>
      <c r="H37" s="14">
        <v>802.69</v>
      </c>
      <c r="I37" s="14">
        <v>0</v>
      </c>
      <c r="J37" s="14">
        <v>0</v>
      </c>
      <c r="K37" s="14">
        <v>268.2</v>
      </c>
      <c r="L37" s="14">
        <v>157.85</v>
      </c>
      <c r="M37" s="14">
        <v>0</v>
      </c>
      <c r="N37" s="14">
        <v>0</v>
      </c>
      <c r="O37" s="14">
        <v>0</v>
      </c>
      <c r="P37" s="14">
        <v>0.1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1228.8399999999999</v>
      </c>
      <c r="X37" s="14">
        <v>1222.4000000000001</v>
      </c>
    </row>
    <row r="38" spans="1:24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11260.1</v>
      </c>
      <c r="F38" s="14">
        <v>0</v>
      </c>
      <c r="G38" s="14">
        <v>12286.79</v>
      </c>
      <c r="H38" s="14">
        <v>0</v>
      </c>
      <c r="I38" s="14">
        <v>0</v>
      </c>
      <c r="J38" s="14">
        <v>0</v>
      </c>
      <c r="K38" s="14">
        <v>2838.88</v>
      </c>
      <c r="L38" s="14">
        <v>50.36</v>
      </c>
      <c r="M38" s="14">
        <v>0</v>
      </c>
      <c r="N38" s="14">
        <v>0</v>
      </c>
      <c r="O38" s="14">
        <v>0</v>
      </c>
      <c r="P38" s="15">
        <v>-0.05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2889.19</v>
      </c>
      <c r="X38" s="14">
        <v>9397.6</v>
      </c>
    </row>
    <row r="39" spans="1:24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21413.9</v>
      </c>
      <c r="F39" s="14">
        <v>0</v>
      </c>
      <c r="G39" s="14">
        <v>22440.59</v>
      </c>
      <c r="H39" s="14">
        <v>0</v>
      </c>
      <c r="I39" s="14">
        <v>0</v>
      </c>
      <c r="J39" s="14">
        <v>0</v>
      </c>
      <c r="K39" s="14">
        <v>6111.04</v>
      </c>
      <c r="L39" s="14">
        <v>195.7</v>
      </c>
      <c r="M39" s="14">
        <v>0</v>
      </c>
      <c r="N39" s="14">
        <v>0</v>
      </c>
      <c r="O39" s="14">
        <v>0</v>
      </c>
      <c r="P39" s="14">
        <v>0.05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6306.79</v>
      </c>
      <c r="X39" s="14">
        <v>16133.8</v>
      </c>
    </row>
    <row r="40" spans="1:24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12800</v>
      </c>
      <c r="F40" s="14">
        <v>0</v>
      </c>
      <c r="G40" s="14">
        <v>13826.69</v>
      </c>
      <c r="H40" s="14">
        <v>0</v>
      </c>
      <c r="I40" s="14">
        <v>0</v>
      </c>
      <c r="J40" s="14">
        <v>0</v>
      </c>
      <c r="K40" s="14">
        <v>3300.85</v>
      </c>
      <c r="L40" s="14">
        <v>215.07</v>
      </c>
      <c r="M40" s="14">
        <v>0</v>
      </c>
      <c r="N40" s="14">
        <v>0</v>
      </c>
      <c r="O40" s="14">
        <v>0</v>
      </c>
      <c r="P40" s="14">
        <v>0.17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3516.09</v>
      </c>
      <c r="X40" s="14">
        <v>10310.6</v>
      </c>
    </row>
    <row r="41" spans="1:24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1000</v>
      </c>
      <c r="F41" s="14">
        <v>0</v>
      </c>
      <c r="G41" s="14">
        <v>2026.69</v>
      </c>
      <c r="H41" s="14">
        <v>0</v>
      </c>
      <c r="I41" s="14">
        <v>0</v>
      </c>
      <c r="J41" s="14">
        <v>0</v>
      </c>
      <c r="K41" s="14">
        <v>189.37</v>
      </c>
      <c r="L41" s="14">
        <v>98.22</v>
      </c>
      <c r="M41" s="14">
        <v>0</v>
      </c>
      <c r="N41" s="14">
        <v>0</v>
      </c>
      <c r="O41" s="14">
        <v>0</v>
      </c>
      <c r="P41" s="14">
        <v>0.1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287.69</v>
      </c>
      <c r="X41" s="14">
        <v>1739</v>
      </c>
    </row>
    <row r="42" spans="1:24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250.16</v>
      </c>
      <c r="F42" s="14">
        <v>0</v>
      </c>
      <c r="G42" s="14">
        <v>1276.8499999999999</v>
      </c>
      <c r="H42" s="14">
        <v>0</v>
      </c>
      <c r="I42" s="14">
        <v>0</v>
      </c>
      <c r="J42" s="14">
        <v>0</v>
      </c>
      <c r="K42" s="14">
        <v>22.53</v>
      </c>
      <c r="L42" s="14">
        <v>25.48</v>
      </c>
      <c r="M42" s="14">
        <v>0</v>
      </c>
      <c r="N42" s="14">
        <v>0</v>
      </c>
      <c r="O42" s="14">
        <v>0</v>
      </c>
      <c r="P42" s="14">
        <v>0.04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48.05</v>
      </c>
      <c r="X42" s="14">
        <v>1228.8</v>
      </c>
    </row>
    <row r="43" spans="1:24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1465.41</v>
      </c>
      <c r="F43" s="14">
        <v>0</v>
      </c>
      <c r="G43" s="14">
        <v>2492.1</v>
      </c>
      <c r="H43" s="14">
        <v>0</v>
      </c>
      <c r="I43" s="14">
        <v>0</v>
      </c>
      <c r="J43" s="14">
        <v>0</v>
      </c>
      <c r="K43" s="14">
        <v>276.92</v>
      </c>
      <c r="L43" s="14">
        <v>323.33</v>
      </c>
      <c r="M43" s="14">
        <v>0</v>
      </c>
      <c r="N43" s="14">
        <v>0</v>
      </c>
      <c r="O43" s="14">
        <v>0</v>
      </c>
      <c r="P43" s="14">
        <v>0.05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600.29999999999995</v>
      </c>
      <c r="X43" s="14">
        <v>1891.8</v>
      </c>
    </row>
    <row r="44" spans="1:24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1450.75</v>
      </c>
      <c r="F44" s="14">
        <v>0</v>
      </c>
      <c r="G44" s="14">
        <v>2477.44</v>
      </c>
      <c r="H44" s="14">
        <v>0</v>
      </c>
      <c r="I44" s="14">
        <v>0</v>
      </c>
      <c r="J44" s="14">
        <v>0</v>
      </c>
      <c r="K44" s="14">
        <v>273.79000000000002</v>
      </c>
      <c r="L44" s="14">
        <v>230.06</v>
      </c>
      <c r="M44" s="14">
        <v>0</v>
      </c>
      <c r="N44" s="14">
        <v>257.3</v>
      </c>
      <c r="O44" s="14">
        <v>0</v>
      </c>
      <c r="P44" s="14">
        <v>0.09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761.24</v>
      </c>
      <c r="X44" s="14">
        <v>1716.2</v>
      </c>
    </row>
    <row r="45" spans="1:24">
      <c r="A45" s="2" t="s">
        <v>99</v>
      </c>
      <c r="B45" s="1" t="s">
        <v>100</v>
      </c>
      <c r="C45" s="14">
        <v>1602</v>
      </c>
      <c r="D45" s="14">
        <v>267</v>
      </c>
      <c r="E45" s="14">
        <v>0</v>
      </c>
      <c r="F45" s="14">
        <v>0</v>
      </c>
      <c r="G45" s="14">
        <v>1869</v>
      </c>
      <c r="H45" s="14">
        <v>0</v>
      </c>
      <c r="I45" s="14">
        <v>0</v>
      </c>
      <c r="J45" s="14">
        <v>0</v>
      </c>
      <c r="K45" s="14">
        <v>163.25</v>
      </c>
      <c r="L45" s="14">
        <v>60.53</v>
      </c>
      <c r="M45" s="14">
        <v>0</v>
      </c>
      <c r="N45" s="14">
        <v>0</v>
      </c>
      <c r="O45" s="14">
        <v>0</v>
      </c>
      <c r="P45" s="14">
        <v>0.02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223.8</v>
      </c>
      <c r="X45" s="14">
        <v>1645.2</v>
      </c>
    </row>
    <row r="46" spans="1:24">
      <c r="A46" s="2" t="s">
        <v>101</v>
      </c>
      <c r="B46" s="1" t="s">
        <v>102</v>
      </c>
      <c r="C46" s="14">
        <v>2599.98</v>
      </c>
      <c r="D46" s="14">
        <v>433.33</v>
      </c>
      <c r="E46" s="14">
        <v>2382.4</v>
      </c>
      <c r="F46" s="14">
        <v>0</v>
      </c>
      <c r="G46" s="14">
        <v>5415.71</v>
      </c>
      <c r="H46" s="14">
        <v>0</v>
      </c>
      <c r="I46" s="14">
        <v>0</v>
      </c>
      <c r="J46" s="14">
        <v>0</v>
      </c>
      <c r="K46" s="14">
        <v>915.08</v>
      </c>
      <c r="L46" s="14">
        <v>81.650000000000006</v>
      </c>
      <c r="M46" s="14">
        <v>0</v>
      </c>
      <c r="N46" s="14">
        <v>572.66999999999996</v>
      </c>
      <c r="O46" s="14">
        <v>0</v>
      </c>
      <c r="P46" s="14">
        <v>0.11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2000</v>
      </c>
      <c r="W46" s="14">
        <v>3569.51</v>
      </c>
      <c r="X46" s="14">
        <v>1846.2</v>
      </c>
    </row>
    <row r="47" spans="1:24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1026.69</v>
      </c>
      <c r="H47" s="14">
        <v>0</v>
      </c>
      <c r="I47" s="14">
        <v>0</v>
      </c>
      <c r="J47" s="15">
        <v>-18.41</v>
      </c>
      <c r="K47" s="14">
        <v>0</v>
      </c>
      <c r="L47" s="14">
        <v>25.48</v>
      </c>
      <c r="M47" s="14">
        <v>0</v>
      </c>
      <c r="N47" s="14">
        <v>0</v>
      </c>
      <c r="O47" s="14">
        <v>0</v>
      </c>
      <c r="P47" s="14">
        <v>0.02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7.09</v>
      </c>
      <c r="X47" s="14">
        <v>1019.6</v>
      </c>
    </row>
    <row r="48" spans="1:24">
      <c r="A48" s="2" t="s">
        <v>105</v>
      </c>
      <c r="B48" s="1" t="s">
        <v>106</v>
      </c>
      <c r="C48" s="14">
        <v>880.02</v>
      </c>
      <c r="D48" s="14">
        <v>146.66999999999999</v>
      </c>
      <c r="E48" s="14">
        <v>2789.08</v>
      </c>
      <c r="F48" s="14">
        <v>0</v>
      </c>
      <c r="G48" s="14">
        <v>3815.77</v>
      </c>
      <c r="H48" s="14">
        <v>0</v>
      </c>
      <c r="I48" s="14">
        <v>0</v>
      </c>
      <c r="J48" s="14">
        <v>0</v>
      </c>
      <c r="K48" s="14">
        <v>559.66</v>
      </c>
      <c r="L48" s="14">
        <v>101.85</v>
      </c>
      <c r="M48" s="14">
        <v>0</v>
      </c>
      <c r="N48" s="14">
        <v>0</v>
      </c>
      <c r="O48" s="14">
        <v>0</v>
      </c>
      <c r="P48" s="14">
        <v>0.06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661.57</v>
      </c>
      <c r="X48" s="14">
        <v>3154.2</v>
      </c>
    </row>
    <row r="49" spans="1:24">
      <c r="A49" s="2" t="s">
        <v>107</v>
      </c>
      <c r="B49" s="1" t="s">
        <v>108</v>
      </c>
      <c r="C49" s="14">
        <v>1400.04</v>
      </c>
      <c r="D49" s="14">
        <v>233.34</v>
      </c>
      <c r="E49" s="14">
        <v>3417.12</v>
      </c>
      <c r="F49" s="14">
        <v>0</v>
      </c>
      <c r="G49" s="14">
        <v>5050.5</v>
      </c>
      <c r="H49" s="14">
        <v>0</v>
      </c>
      <c r="I49" s="14">
        <v>0</v>
      </c>
      <c r="J49" s="14">
        <v>0</v>
      </c>
      <c r="K49" s="14">
        <v>829.18</v>
      </c>
      <c r="L49" s="14">
        <v>186.33</v>
      </c>
      <c r="M49" s="14">
        <v>0</v>
      </c>
      <c r="N49" s="14">
        <v>0</v>
      </c>
      <c r="O49" s="14">
        <v>0</v>
      </c>
      <c r="P49" s="15">
        <v>-0.01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1015.5</v>
      </c>
      <c r="X49" s="14">
        <v>4035</v>
      </c>
    </row>
    <row r="50" spans="1:24">
      <c r="A50" s="2" t="s">
        <v>109</v>
      </c>
      <c r="B50" s="1" t="s">
        <v>110</v>
      </c>
      <c r="C50" s="14">
        <v>733.35</v>
      </c>
      <c r="D50" s="14">
        <v>122.22</v>
      </c>
      <c r="E50" s="14">
        <v>250.15</v>
      </c>
      <c r="F50" s="14">
        <v>0</v>
      </c>
      <c r="G50" s="14">
        <v>1105.72</v>
      </c>
      <c r="H50" s="14">
        <v>0</v>
      </c>
      <c r="I50" s="14">
        <v>0</v>
      </c>
      <c r="J50" s="15">
        <v>-3.06</v>
      </c>
      <c r="K50" s="14">
        <v>0</v>
      </c>
      <c r="L50" s="14">
        <v>49.57</v>
      </c>
      <c r="M50" s="14">
        <v>0</v>
      </c>
      <c r="N50" s="14">
        <v>0</v>
      </c>
      <c r="O50" s="14">
        <v>0</v>
      </c>
      <c r="P50" s="14">
        <v>0.01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46.52</v>
      </c>
      <c r="X50" s="14">
        <v>1059.2</v>
      </c>
    </row>
    <row r="51" spans="1:24">
      <c r="A51" s="2" t="s">
        <v>111</v>
      </c>
      <c r="B51" s="1" t="s">
        <v>112</v>
      </c>
      <c r="C51" s="14">
        <v>1300.02</v>
      </c>
      <c r="D51" s="14">
        <v>216.67</v>
      </c>
      <c r="E51" s="14">
        <v>0</v>
      </c>
      <c r="F51" s="14">
        <v>0</v>
      </c>
      <c r="G51" s="14">
        <v>1516.69</v>
      </c>
      <c r="H51" s="14">
        <v>0</v>
      </c>
      <c r="I51" s="14">
        <v>0</v>
      </c>
      <c r="J51" s="14">
        <v>0</v>
      </c>
      <c r="K51" s="14">
        <v>58.08</v>
      </c>
      <c r="L51" s="14">
        <v>37.64</v>
      </c>
      <c r="M51" s="14">
        <v>0</v>
      </c>
      <c r="N51" s="14">
        <v>0</v>
      </c>
      <c r="O51" s="14">
        <v>0</v>
      </c>
      <c r="P51" s="15">
        <v>-0.03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95.69</v>
      </c>
      <c r="X51" s="14">
        <v>1421</v>
      </c>
    </row>
    <row r="52" spans="1:24">
      <c r="A52" s="2" t="s">
        <v>113</v>
      </c>
      <c r="B52" s="1" t="s">
        <v>114</v>
      </c>
      <c r="C52" s="14">
        <v>999.66</v>
      </c>
      <c r="D52" s="14">
        <v>166.61</v>
      </c>
      <c r="E52" s="14">
        <v>2101.6</v>
      </c>
      <c r="F52" s="14">
        <v>0</v>
      </c>
      <c r="G52" s="14">
        <v>3267.87</v>
      </c>
      <c r="H52" s="14">
        <v>0</v>
      </c>
      <c r="I52" s="14">
        <v>0</v>
      </c>
      <c r="J52" s="14">
        <v>0</v>
      </c>
      <c r="K52" s="14">
        <v>442.63</v>
      </c>
      <c r="L52" s="14">
        <v>83.35</v>
      </c>
      <c r="M52" s="14">
        <v>0</v>
      </c>
      <c r="N52" s="14">
        <v>0</v>
      </c>
      <c r="O52" s="14">
        <v>0</v>
      </c>
      <c r="P52" s="14">
        <v>0.09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526.07000000000005</v>
      </c>
      <c r="X52" s="14">
        <v>2741.8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1563.37</v>
      </c>
      <c r="F53" s="14">
        <v>0</v>
      </c>
      <c r="G53" s="14">
        <v>2590.06</v>
      </c>
      <c r="H53" s="14">
        <v>0</v>
      </c>
      <c r="I53" s="14">
        <v>0</v>
      </c>
      <c r="J53" s="14">
        <v>0</v>
      </c>
      <c r="K53" s="14">
        <v>297.85000000000002</v>
      </c>
      <c r="L53" s="14">
        <v>147.26</v>
      </c>
      <c r="M53" s="14">
        <v>0</v>
      </c>
      <c r="N53" s="14">
        <v>0</v>
      </c>
      <c r="O53" s="14">
        <v>0</v>
      </c>
      <c r="P53" s="15">
        <v>-0.05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445.06</v>
      </c>
      <c r="X53" s="14">
        <v>2145</v>
      </c>
    </row>
    <row r="54" spans="1:24">
      <c r="A54" s="2" t="s">
        <v>117</v>
      </c>
      <c r="B54" s="1" t="s">
        <v>118</v>
      </c>
      <c r="C54" s="14">
        <v>733.35</v>
      </c>
      <c r="D54" s="14">
        <v>122.22</v>
      </c>
      <c r="E54" s="14">
        <v>11423.98</v>
      </c>
      <c r="F54" s="14">
        <v>0</v>
      </c>
      <c r="G54" s="14">
        <v>12279.55</v>
      </c>
      <c r="H54" s="14">
        <v>0</v>
      </c>
      <c r="I54" s="14">
        <v>0</v>
      </c>
      <c r="J54" s="14">
        <v>0</v>
      </c>
      <c r="K54" s="14">
        <v>2836.7</v>
      </c>
      <c r="L54" s="14">
        <v>127.1</v>
      </c>
      <c r="M54" s="14">
        <v>0</v>
      </c>
      <c r="N54" s="14">
        <v>3510.85</v>
      </c>
      <c r="O54" s="14">
        <v>0</v>
      </c>
      <c r="P54" s="15">
        <v>-0.1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6474.55</v>
      </c>
      <c r="X54" s="14">
        <v>5805</v>
      </c>
    </row>
    <row r="55" spans="1:24">
      <c r="A55" s="2" t="s">
        <v>119</v>
      </c>
      <c r="B55" s="1" t="s">
        <v>120</v>
      </c>
      <c r="C55" s="14">
        <v>733.35</v>
      </c>
      <c r="D55" s="14">
        <v>122.22</v>
      </c>
      <c r="E55" s="14">
        <v>0</v>
      </c>
      <c r="F55" s="14">
        <v>0</v>
      </c>
      <c r="G55" s="14">
        <v>855.57</v>
      </c>
      <c r="H55" s="14">
        <v>300</v>
      </c>
      <c r="I55" s="14">
        <v>0</v>
      </c>
      <c r="J55" s="15">
        <v>-38.43</v>
      </c>
      <c r="K55" s="14">
        <v>0</v>
      </c>
      <c r="L55" s="14">
        <v>69.06</v>
      </c>
      <c r="M55" s="14">
        <v>0</v>
      </c>
      <c r="N55" s="14">
        <v>500</v>
      </c>
      <c r="O55" s="14">
        <v>0</v>
      </c>
      <c r="P55" s="15">
        <v>-0.06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830.57</v>
      </c>
      <c r="X55" s="14">
        <v>25</v>
      </c>
    </row>
    <row r="56" spans="1:24">
      <c r="A56" s="2" t="s">
        <v>121</v>
      </c>
      <c r="B56" s="1" t="s">
        <v>122</v>
      </c>
      <c r="C56" s="14">
        <v>1602</v>
      </c>
      <c r="D56" s="14">
        <v>267</v>
      </c>
      <c r="E56" s="14">
        <v>0</v>
      </c>
      <c r="F56" s="14">
        <v>0</v>
      </c>
      <c r="G56" s="14">
        <v>1869</v>
      </c>
      <c r="H56" s="14">
        <v>0</v>
      </c>
      <c r="I56" s="14">
        <v>0</v>
      </c>
      <c r="J56" s="14">
        <v>0</v>
      </c>
      <c r="K56" s="14">
        <v>163.25</v>
      </c>
      <c r="L56" s="14">
        <v>49.68</v>
      </c>
      <c r="M56" s="14">
        <v>0</v>
      </c>
      <c r="N56" s="14">
        <v>0</v>
      </c>
      <c r="O56" s="14">
        <v>0</v>
      </c>
      <c r="P56" s="14">
        <v>7.0000000000000007E-2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213</v>
      </c>
      <c r="X56" s="14">
        <v>1656</v>
      </c>
    </row>
    <row r="57" spans="1:24">
      <c r="A57" s="2" t="s">
        <v>123</v>
      </c>
      <c r="B57" s="1" t="s">
        <v>124</v>
      </c>
      <c r="C57" s="14">
        <v>999.66</v>
      </c>
      <c r="D57" s="14">
        <v>166.61</v>
      </c>
      <c r="E57" s="14">
        <v>1582</v>
      </c>
      <c r="F57" s="14">
        <v>0</v>
      </c>
      <c r="G57" s="14">
        <v>2748.27</v>
      </c>
      <c r="H57" s="14">
        <v>0</v>
      </c>
      <c r="I57" s="14">
        <v>0</v>
      </c>
      <c r="J57" s="14">
        <v>0</v>
      </c>
      <c r="K57" s="14">
        <v>331.64</v>
      </c>
      <c r="L57" s="14">
        <v>66.33</v>
      </c>
      <c r="M57" s="14">
        <v>0</v>
      </c>
      <c r="N57" s="14">
        <v>0</v>
      </c>
      <c r="O57" s="14">
        <v>0</v>
      </c>
      <c r="P57" s="14">
        <v>0.1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398.07</v>
      </c>
      <c r="X57" s="14">
        <v>2350.1999999999998</v>
      </c>
    </row>
    <row r="58" spans="1:24">
      <c r="A58" s="2" t="s">
        <v>125</v>
      </c>
      <c r="B58" s="1" t="s">
        <v>126</v>
      </c>
      <c r="C58" s="14">
        <v>999.66</v>
      </c>
      <c r="D58" s="14">
        <v>166.61</v>
      </c>
      <c r="E58" s="14">
        <v>2159.73</v>
      </c>
      <c r="F58" s="14">
        <v>0</v>
      </c>
      <c r="G58" s="14">
        <v>3326</v>
      </c>
      <c r="H58" s="14">
        <v>0</v>
      </c>
      <c r="I58" s="14">
        <v>0</v>
      </c>
      <c r="J58" s="14">
        <v>0</v>
      </c>
      <c r="K58" s="14">
        <v>455.04</v>
      </c>
      <c r="L58" s="14">
        <v>82.59</v>
      </c>
      <c r="M58" s="14">
        <v>0</v>
      </c>
      <c r="N58" s="14">
        <v>0</v>
      </c>
      <c r="O58" s="14">
        <v>0</v>
      </c>
      <c r="P58" s="15">
        <v>-0.03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537.6</v>
      </c>
      <c r="X58" s="14">
        <v>2788.4</v>
      </c>
    </row>
    <row r="59" spans="1:24">
      <c r="A59" s="2" t="s">
        <v>127</v>
      </c>
      <c r="B59" s="1" t="s">
        <v>128</v>
      </c>
      <c r="C59" s="14">
        <v>880.02</v>
      </c>
      <c r="D59" s="14">
        <v>146.66999999999999</v>
      </c>
      <c r="E59" s="14">
        <v>11131.61</v>
      </c>
      <c r="F59" s="14">
        <v>0</v>
      </c>
      <c r="G59" s="14">
        <v>12158.3</v>
      </c>
      <c r="H59" s="14">
        <v>0</v>
      </c>
      <c r="I59" s="14">
        <v>0</v>
      </c>
      <c r="J59" s="14">
        <v>0</v>
      </c>
      <c r="K59" s="14">
        <v>2800.33</v>
      </c>
      <c r="L59" s="14">
        <v>65.239999999999995</v>
      </c>
      <c r="M59" s="14">
        <v>0</v>
      </c>
      <c r="N59" s="14">
        <v>4000</v>
      </c>
      <c r="O59" s="14">
        <v>0</v>
      </c>
      <c r="P59" s="15">
        <v>-7.0000000000000007E-2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6865.5</v>
      </c>
      <c r="X59" s="14">
        <v>5292.8</v>
      </c>
    </row>
    <row r="60" spans="1:24">
      <c r="A60" s="2" t="s">
        <v>129</v>
      </c>
      <c r="B60" s="1" t="s">
        <v>130</v>
      </c>
      <c r="C60" s="14">
        <v>1071.45</v>
      </c>
      <c r="D60" s="14">
        <v>178.57</v>
      </c>
      <c r="E60" s="14">
        <v>0</v>
      </c>
      <c r="F60" s="14">
        <v>0</v>
      </c>
      <c r="G60" s="14">
        <v>1250.02</v>
      </c>
      <c r="H60" s="14">
        <v>0</v>
      </c>
      <c r="I60" s="14">
        <v>0</v>
      </c>
      <c r="J60" s="14">
        <v>0</v>
      </c>
      <c r="K60" s="14">
        <v>19.61</v>
      </c>
      <c r="L60" s="14">
        <v>57.81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77.42</v>
      </c>
      <c r="X60" s="14">
        <v>1172.5999999999999</v>
      </c>
    </row>
    <row r="61" spans="1:24">
      <c r="A61" s="2" t="s">
        <v>131</v>
      </c>
      <c r="B61" s="1" t="s">
        <v>132</v>
      </c>
      <c r="C61" s="14">
        <v>1602</v>
      </c>
      <c r="D61" s="14">
        <v>267</v>
      </c>
      <c r="E61" s="14">
        <v>0</v>
      </c>
      <c r="F61" s="14">
        <v>0</v>
      </c>
      <c r="G61" s="14">
        <v>1869</v>
      </c>
      <c r="H61" s="14">
        <v>355.52</v>
      </c>
      <c r="I61" s="14">
        <v>0</v>
      </c>
      <c r="J61" s="14">
        <v>0</v>
      </c>
      <c r="K61" s="14">
        <v>163.25</v>
      </c>
      <c r="L61" s="14">
        <v>56.95</v>
      </c>
      <c r="M61" s="14">
        <v>0</v>
      </c>
      <c r="N61" s="14">
        <v>0</v>
      </c>
      <c r="O61" s="14">
        <v>0</v>
      </c>
      <c r="P61" s="15">
        <v>-0.12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575.6</v>
      </c>
      <c r="X61" s="14">
        <v>1293.4000000000001</v>
      </c>
    </row>
    <row r="62" spans="1:24">
      <c r="A62" s="2" t="s">
        <v>133</v>
      </c>
      <c r="B62" s="1" t="s">
        <v>134</v>
      </c>
      <c r="C62" s="14">
        <v>880.02</v>
      </c>
      <c r="D62" s="14">
        <v>146.66999999999999</v>
      </c>
      <c r="E62" s="14">
        <v>6115.85</v>
      </c>
      <c r="F62" s="14">
        <v>0</v>
      </c>
      <c r="G62" s="14">
        <v>7142.54</v>
      </c>
      <c r="H62" s="14">
        <v>0</v>
      </c>
      <c r="I62" s="14">
        <v>0</v>
      </c>
      <c r="J62" s="14">
        <v>0</v>
      </c>
      <c r="K62" s="14">
        <v>1321.23</v>
      </c>
      <c r="L62" s="14">
        <v>114.19</v>
      </c>
      <c r="M62" s="14">
        <v>0</v>
      </c>
      <c r="N62" s="14">
        <v>0</v>
      </c>
      <c r="O62" s="14">
        <v>0</v>
      </c>
      <c r="P62" s="15">
        <v>-0.08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1435.34</v>
      </c>
      <c r="X62" s="14">
        <v>5707.2</v>
      </c>
    </row>
    <row r="63" spans="1:24">
      <c r="A63" s="2" t="s">
        <v>135</v>
      </c>
      <c r="B63" s="1" t="s">
        <v>136</v>
      </c>
      <c r="C63" s="14">
        <v>999.66</v>
      </c>
      <c r="D63" s="14">
        <v>166.61</v>
      </c>
      <c r="E63" s="14">
        <v>1256.6400000000001</v>
      </c>
      <c r="F63" s="14">
        <v>0</v>
      </c>
      <c r="G63" s="14">
        <v>2422.91</v>
      </c>
      <c r="H63" s="14">
        <v>0</v>
      </c>
      <c r="I63" s="14">
        <v>0</v>
      </c>
      <c r="J63" s="14">
        <v>0</v>
      </c>
      <c r="K63" s="14">
        <v>262.14</v>
      </c>
      <c r="L63" s="14">
        <v>28.95</v>
      </c>
      <c r="M63" s="14">
        <v>0</v>
      </c>
      <c r="N63" s="14">
        <v>0</v>
      </c>
      <c r="O63" s="14">
        <v>0</v>
      </c>
      <c r="P63" s="15">
        <v>-0.18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290.91000000000003</v>
      </c>
      <c r="X63" s="14">
        <v>2132</v>
      </c>
    </row>
    <row r="64" spans="1:24">
      <c r="A64" s="2" t="s">
        <v>137</v>
      </c>
      <c r="B64" s="1" t="s">
        <v>138</v>
      </c>
      <c r="C64" s="14">
        <v>666.65</v>
      </c>
      <c r="D64" s="14">
        <v>111.11</v>
      </c>
      <c r="E64" s="14">
        <v>1860</v>
      </c>
      <c r="F64" s="14">
        <v>0</v>
      </c>
      <c r="G64" s="14">
        <v>2637.76</v>
      </c>
      <c r="H64" s="14">
        <v>0</v>
      </c>
      <c r="I64" s="14">
        <v>0</v>
      </c>
      <c r="J64" s="14">
        <v>0</v>
      </c>
      <c r="K64" s="14">
        <v>308.04000000000002</v>
      </c>
      <c r="L64" s="14">
        <v>20.74</v>
      </c>
      <c r="M64" s="14">
        <v>0</v>
      </c>
      <c r="N64" s="14">
        <v>0</v>
      </c>
      <c r="O64" s="14">
        <v>0</v>
      </c>
      <c r="P64" s="15">
        <v>-0.12</v>
      </c>
      <c r="Q64" s="14">
        <v>43.9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372.56</v>
      </c>
      <c r="X64" s="14">
        <v>2265.1999999999998</v>
      </c>
    </row>
    <row r="65" spans="1:24">
      <c r="A65" s="2" t="s">
        <v>139</v>
      </c>
      <c r="B65" s="1" t="s">
        <v>140</v>
      </c>
      <c r="C65" s="14">
        <v>880.02</v>
      </c>
      <c r="D65" s="14">
        <v>146.66999999999999</v>
      </c>
      <c r="E65" s="14">
        <v>0</v>
      </c>
      <c r="F65" s="14">
        <v>0</v>
      </c>
      <c r="G65" s="14">
        <v>1026.69</v>
      </c>
      <c r="H65" s="14">
        <v>505.56</v>
      </c>
      <c r="I65" s="14">
        <v>0</v>
      </c>
      <c r="J65" s="15">
        <v>-18.41</v>
      </c>
      <c r="K65" s="14">
        <v>0</v>
      </c>
      <c r="L65" s="14">
        <v>82.33</v>
      </c>
      <c r="M65" s="14">
        <v>0</v>
      </c>
      <c r="N65" s="14">
        <v>0</v>
      </c>
      <c r="O65" s="14">
        <v>0</v>
      </c>
      <c r="P65" s="14">
        <v>0.01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569.49</v>
      </c>
      <c r="X65" s="14">
        <v>457.2</v>
      </c>
    </row>
    <row r="66" spans="1:24">
      <c r="A66" s="2" t="s">
        <v>141</v>
      </c>
      <c r="B66" s="1" t="s">
        <v>142</v>
      </c>
      <c r="C66" s="14">
        <v>880.02</v>
      </c>
      <c r="D66" s="14">
        <v>146.66999999999999</v>
      </c>
      <c r="E66" s="14">
        <v>13740.41</v>
      </c>
      <c r="F66" s="14">
        <v>0</v>
      </c>
      <c r="G66" s="14">
        <v>14767.1</v>
      </c>
      <c r="H66" s="14">
        <v>0</v>
      </c>
      <c r="I66" s="14">
        <v>0</v>
      </c>
      <c r="J66" s="14">
        <v>0</v>
      </c>
      <c r="K66" s="14">
        <v>3590.48</v>
      </c>
      <c r="L66" s="14">
        <v>25.48</v>
      </c>
      <c r="M66" s="14">
        <v>0</v>
      </c>
      <c r="N66" s="14">
        <v>0</v>
      </c>
      <c r="O66" s="14">
        <v>0</v>
      </c>
      <c r="P66" s="14">
        <v>0.14000000000000001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3616.1</v>
      </c>
      <c r="X66" s="14">
        <v>11151</v>
      </c>
    </row>
    <row r="67" spans="1:24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2131.89</v>
      </c>
      <c r="F67" s="14">
        <v>0</v>
      </c>
      <c r="G67" s="14">
        <v>3158.58</v>
      </c>
      <c r="H67" s="14">
        <v>0</v>
      </c>
      <c r="I67" s="14">
        <v>208.65</v>
      </c>
      <c r="J67" s="14">
        <v>0</v>
      </c>
      <c r="K67" s="14">
        <v>419.28</v>
      </c>
      <c r="L67" s="14">
        <v>169.13</v>
      </c>
      <c r="M67" s="14">
        <v>0</v>
      </c>
      <c r="N67" s="14">
        <v>205</v>
      </c>
      <c r="O67" s="14">
        <v>0</v>
      </c>
      <c r="P67" s="15">
        <v>-0.08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1001.98</v>
      </c>
      <c r="X67" s="14">
        <v>2156.6</v>
      </c>
    </row>
    <row r="68" spans="1:24">
      <c r="A68" s="2" t="s">
        <v>145</v>
      </c>
      <c r="B68" s="1" t="s">
        <v>146</v>
      </c>
      <c r="C68" s="14">
        <v>799.98</v>
      </c>
      <c r="D68" s="14">
        <v>133.33000000000001</v>
      </c>
      <c r="E68" s="14">
        <v>2160</v>
      </c>
      <c r="F68" s="14">
        <v>0</v>
      </c>
      <c r="G68" s="14">
        <v>3093.31</v>
      </c>
      <c r="H68" s="14">
        <v>0</v>
      </c>
      <c r="I68" s="14">
        <v>0</v>
      </c>
      <c r="J68" s="14">
        <v>0</v>
      </c>
      <c r="K68" s="14">
        <v>405.34</v>
      </c>
      <c r="L68" s="14">
        <v>91.2</v>
      </c>
      <c r="M68" s="14">
        <v>0</v>
      </c>
      <c r="N68" s="14">
        <v>0</v>
      </c>
      <c r="O68" s="14">
        <v>0</v>
      </c>
      <c r="P68" s="15">
        <v>-0.03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496.51</v>
      </c>
      <c r="X68" s="14">
        <v>2596.8000000000002</v>
      </c>
    </row>
    <row r="69" spans="1:24">
      <c r="A69" s="2" t="s">
        <v>147</v>
      </c>
      <c r="B69" s="1" t="s">
        <v>148</v>
      </c>
      <c r="C69" s="14">
        <v>999.66</v>
      </c>
      <c r="D69" s="14">
        <v>166.61</v>
      </c>
      <c r="E69" s="14">
        <v>2692.34</v>
      </c>
      <c r="F69" s="14">
        <v>0</v>
      </c>
      <c r="G69" s="14">
        <v>3858.61</v>
      </c>
      <c r="H69" s="14">
        <v>0</v>
      </c>
      <c r="I69" s="14">
        <v>0</v>
      </c>
      <c r="J69" s="14">
        <v>0</v>
      </c>
      <c r="K69" s="14">
        <v>568.80999999999995</v>
      </c>
      <c r="L69" s="14">
        <v>80.73</v>
      </c>
      <c r="M69" s="14">
        <v>0</v>
      </c>
      <c r="N69" s="14">
        <v>0</v>
      </c>
      <c r="O69" s="14">
        <v>0</v>
      </c>
      <c r="P69" s="14">
        <v>7.0000000000000007E-2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649.61</v>
      </c>
      <c r="X69" s="14">
        <v>3209</v>
      </c>
    </row>
    <row r="70" spans="1:24">
      <c r="A70" s="2" t="s">
        <v>149</v>
      </c>
      <c r="B70" s="1" t="s">
        <v>150</v>
      </c>
      <c r="C70" s="14">
        <v>880.02</v>
      </c>
      <c r="D70" s="14">
        <v>146.66999999999999</v>
      </c>
      <c r="E70" s="14">
        <v>890.2</v>
      </c>
      <c r="F70" s="14">
        <v>0</v>
      </c>
      <c r="G70" s="14">
        <v>1916.89</v>
      </c>
      <c r="H70" s="14">
        <v>0</v>
      </c>
      <c r="I70" s="14">
        <v>0</v>
      </c>
      <c r="J70" s="14">
        <v>0</v>
      </c>
      <c r="K70" s="14">
        <v>170.92</v>
      </c>
      <c r="L70" s="14">
        <v>109</v>
      </c>
      <c r="M70" s="14">
        <v>0</v>
      </c>
      <c r="N70" s="14">
        <v>600</v>
      </c>
      <c r="O70" s="14">
        <v>0</v>
      </c>
      <c r="P70" s="15">
        <v>-0.03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879.89</v>
      </c>
      <c r="X70" s="14">
        <v>1037</v>
      </c>
    </row>
    <row r="71" spans="1:24" s="7" customFormat="1">
      <c r="A71" s="17" t="s">
        <v>151</v>
      </c>
      <c r="C71" s="7" t="s">
        <v>152</v>
      </c>
      <c r="D71" s="7" t="s">
        <v>152</v>
      </c>
      <c r="E71" s="7" t="s">
        <v>152</v>
      </c>
      <c r="F71" s="7" t="s">
        <v>152</v>
      </c>
      <c r="G71" s="7" t="s">
        <v>152</v>
      </c>
      <c r="H71" s="7" t="s">
        <v>152</v>
      </c>
      <c r="I71" s="7" t="s">
        <v>152</v>
      </c>
      <c r="J71" s="7" t="s">
        <v>152</v>
      </c>
      <c r="K71" s="7" t="s">
        <v>152</v>
      </c>
      <c r="L71" s="7" t="s">
        <v>152</v>
      </c>
      <c r="M71" s="7" t="s">
        <v>152</v>
      </c>
      <c r="N71" s="7" t="s">
        <v>152</v>
      </c>
      <c r="O71" s="7" t="s">
        <v>152</v>
      </c>
      <c r="P71" s="7" t="s">
        <v>152</v>
      </c>
      <c r="Q71" s="7" t="s">
        <v>152</v>
      </c>
      <c r="R71" s="7" t="s">
        <v>152</v>
      </c>
      <c r="S71" s="7" t="s">
        <v>152</v>
      </c>
      <c r="T71" s="7" t="s">
        <v>152</v>
      </c>
      <c r="U71" s="7" t="s">
        <v>152</v>
      </c>
      <c r="V71" s="7" t="s">
        <v>152</v>
      </c>
      <c r="W71" s="7" t="s">
        <v>152</v>
      </c>
      <c r="X71" s="7" t="s">
        <v>152</v>
      </c>
    </row>
    <row r="72" spans="1:24">
      <c r="C72" s="19">
        <v>73272.45</v>
      </c>
      <c r="D72" s="19">
        <v>12212.05</v>
      </c>
      <c r="E72" s="19">
        <v>164920.38</v>
      </c>
      <c r="F72" s="19">
        <v>2946.67</v>
      </c>
      <c r="G72" s="19">
        <v>253351.55</v>
      </c>
      <c r="H72" s="19">
        <v>3924.2</v>
      </c>
      <c r="I72" s="19">
        <v>2466.9899999999998</v>
      </c>
      <c r="J72" s="20">
        <v>-153.56</v>
      </c>
      <c r="K72" s="19">
        <v>44462.76</v>
      </c>
      <c r="L72" s="19">
        <v>6487.51</v>
      </c>
      <c r="M72" s="19">
        <v>0</v>
      </c>
      <c r="N72" s="19">
        <v>9645.82</v>
      </c>
      <c r="O72" s="19">
        <v>0</v>
      </c>
      <c r="P72" s="19">
        <v>0.47</v>
      </c>
      <c r="Q72" s="19">
        <v>43.9</v>
      </c>
      <c r="R72" s="19">
        <v>757.29</v>
      </c>
      <c r="S72" s="19">
        <v>0</v>
      </c>
      <c r="T72" s="19">
        <v>0</v>
      </c>
      <c r="U72" s="19">
        <v>1300</v>
      </c>
      <c r="V72" s="19">
        <v>3568.37</v>
      </c>
      <c r="W72" s="19">
        <v>72503.75</v>
      </c>
      <c r="X72" s="19">
        <v>180847.8</v>
      </c>
    </row>
    <row r="74" spans="1:24">
      <c r="A74" s="12" t="s">
        <v>153</v>
      </c>
    </row>
    <row r="75" spans="1:24">
      <c r="A75" s="2" t="s">
        <v>154</v>
      </c>
      <c r="B75" s="1" t="s">
        <v>155</v>
      </c>
      <c r="C75" s="14">
        <v>572.46</v>
      </c>
      <c r="D75" s="14">
        <v>95.41</v>
      </c>
      <c r="E75" s="14">
        <v>3487.86</v>
      </c>
      <c r="F75" s="14">
        <v>0</v>
      </c>
      <c r="G75" s="14">
        <v>4155.7299999999996</v>
      </c>
      <c r="H75" s="14">
        <v>0</v>
      </c>
      <c r="I75" s="14">
        <v>0</v>
      </c>
      <c r="J75" s="14">
        <v>0</v>
      </c>
      <c r="K75" s="14">
        <v>632.27</v>
      </c>
      <c r="L75" s="14">
        <v>74.39</v>
      </c>
      <c r="M75" s="14">
        <v>41.56</v>
      </c>
      <c r="N75" s="14">
        <v>0</v>
      </c>
      <c r="O75" s="14">
        <v>203.63</v>
      </c>
      <c r="P75" s="14">
        <v>0.01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134.66999999999999</v>
      </c>
      <c r="W75" s="14">
        <v>1086.53</v>
      </c>
      <c r="X75" s="14">
        <v>3069.2</v>
      </c>
    </row>
    <row r="76" spans="1:24">
      <c r="A76" s="2" t="s">
        <v>156</v>
      </c>
      <c r="B76" s="1" t="s">
        <v>157</v>
      </c>
      <c r="C76" s="14">
        <v>537.54</v>
      </c>
      <c r="D76" s="14">
        <v>89.59</v>
      </c>
      <c r="E76" s="14">
        <v>3533.14</v>
      </c>
      <c r="F76" s="14">
        <v>0</v>
      </c>
      <c r="G76" s="14">
        <v>4160.2700000000004</v>
      </c>
      <c r="H76" s="14">
        <v>0</v>
      </c>
      <c r="I76" s="14">
        <v>0</v>
      </c>
      <c r="J76" s="14">
        <v>0</v>
      </c>
      <c r="K76" s="14">
        <v>633.24</v>
      </c>
      <c r="L76" s="14">
        <v>153.77000000000001</v>
      </c>
      <c r="M76" s="14">
        <v>41.6</v>
      </c>
      <c r="N76" s="14">
        <v>0</v>
      </c>
      <c r="O76" s="14">
        <v>203.85</v>
      </c>
      <c r="P76" s="14">
        <v>0.06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372.75</v>
      </c>
      <c r="W76" s="14">
        <v>1405.27</v>
      </c>
      <c r="X76" s="14">
        <v>2755</v>
      </c>
    </row>
    <row r="77" spans="1:24">
      <c r="A77" s="2" t="s">
        <v>158</v>
      </c>
      <c r="B77" s="1" t="s">
        <v>159</v>
      </c>
      <c r="C77" s="14">
        <v>537.54</v>
      </c>
      <c r="D77" s="14">
        <v>89.59</v>
      </c>
      <c r="E77" s="14">
        <v>1482.32</v>
      </c>
      <c r="F77" s="14">
        <v>0</v>
      </c>
      <c r="G77" s="14">
        <v>2109.4499999999998</v>
      </c>
      <c r="H77" s="14">
        <v>0</v>
      </c>
      <c r="I77" s="14">
        <v>0</v>
      </c>
      <c r="J77" s="14">
        <v>0</v>
      </c>
      <c r="K77" s="14">
        <v>204.2</v>
      </c>
      <c r="L77" s="14">
        <v>75.37</v>
      </c>
      <c r="M77" s="14">
        <v>21.09</v>
      </c>
      <c r="N77" s="14">
        <v>0</v>
      </c>
      <c r="O77" s="14">
        <v>103.36</v>
      </c>
      <c r="P77" s="15">
        <v>-0.15</v>
      </c>
      <c r="Q77" s="14">
        <v>0</v>
      </c>
      <c r="R77" s="14">
        <v>0</v>
      </c>
      <c r="S77" s="14">
        <v>0</v>
      </c>
      <c r="T77" s="14">
        <v>0</v>
      </c>
      <c r="U77" s="14">
        <v>300</v>
      </c>
      <c r="V77" s="14">
        <v>275.38</v>
      </c>
      <c r="W77" s="14">
        <v>979.25</v>
      </c>
      <c r="X77" s="14">
        <v>1130.2</v>
      </c>
    </row>
    <row r="78" spans="1:24">
      <c r="A78" s="2" t="s">
        <v>160</v>
      </c>
      <c r="B78" s="1" t="s">
        <v>161</v>
      </c>
      <c r="C78" s="14">
        <v>480.24</v>
      </c>
      <c r="D78" s="14">
        <v>80.040000000000006</v>
      </c>
      <c r="E78" s="14">
        <v>1067.45</v>
      </c>
      <c r="F78" s="14">
        <v>0</v>
      </c>
      <c r="G78" s="14">
        <v>1627.73</v>
      </c>
      <c r="H78" s="14">
        <v>0</v>
      </c>
      <c r="I78" s="14">
        <v>0</v>
      </c>
      <c r="J78" s="14">
        <v>0</v>
      </c>
      <c r="K78" s="14">
        <v>70.16</v>
      </c>
      <c r="L78" s="14">
        <v>34.89</v>
      </c>
      <c r="M78" s="14">
        <v>16.28</v>
      </c>
      <c r="N78" s="14">
        <v>0</v>
      </c>
      <c r="O78" s="14">
        <v>79.760000000000005</v>
      </c>
      <c r="P78" s="14">
        <v>0.04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201.13</v>
      </c>
      <c r="X78" s="14">
        <v>1426.6</v>
      </c>
    </row>
    <row r="79" spans="1:24">
      <c r="A79" s="2" t="s">
        <v>162</v>
      </c>
      <c r="B79" s="1" t="s">
        <v>163</v>
      </c>
      <c r="C79" s="14">
        <v>480.24</v>
      </c>
      <c r="D79" s="14">
        <v>80.040000000000006</v>
      </c>
      <c r="E79" s="14">
        <v>3875.42</v>
      </c>
      <c r="F79" s="14">
        <v>0</v>
      </c>
      <c r="G79" s="14">
        <v>4435.7</v>
      </c>
      <c r="H79" s="14">
        <v>0</v>
      </c>
      <c r="I79" s="14">
        <v>0</v>
      </c>
      <c r="J79" s="14">
        <v>0</v>
      </c>
      <c r="K79" s="14">
        <v>692.08</v>
      </c>
      <c r="L79" s="14">
        <v>130.69999999999999</v>
      </c>
      <c r="M79" s="14">
        <v>44.36</v>
      </c>
      <c r="N79" s="14">
        <v>0</v>
      </c>
      <c r="O79" s="14">
        <v>217.35</v>
      </c>
      <c r="P79" s="14">
        <v>0.01</v>
      </c>
      <c r="Q79" s="14">
        <v>0</v>
      </c>
      <c r="R79" s="14">
        <v>0</v>
      </c>
      <c r="S79" s="14">
        <v>0</v>
      </c>
      <c r="T79" s="14">
        <v>0</v>
      </c>
      <c r="U79" s="14">
        <v>700</v>
      </c>
      <c r="V79" s="14">
        <v>0</v>
      </c>
      <c r="W79" s="14">
        <v>1784.5</v>
      </c>
      <c r="X79" s="14">
        <v>2651.2</v>
      </c>
    </row>
    <row r="80" spans="1:24">
      <c r="A80" s="2" t="s">
        <v>164</v>
      </c>
      <c r="B80" s="1" t="s">
        <v>165</v>
      </c>
      <c r="C80" s="14">
        <v>528</v>
      </c>
      <c r="D80" s="14">
        <v>88</v>
      </c>
      <c r="E80" s="14">
        <v>3745.43</v>
      </c>
      <c r="F80" s="14">
        <v>0</v>
      </c>
      <c r="G80" s="14">
        <v>4361.43</v>
      </c>
      <c r="H80" s="14">
        <v>0</v>
      </c>
      <c r="I80" s="14">
        <v>0</v>
      </c>
      <c r="J80" s="14">
        <v>0</v>
      </c>
      <c r="K80" s="14">
        <v>676.21</v>
      </c>
      <c r="L80" s="14">
        <v>67.98</v>
      </c>
      <c r="M80" s="14">
        <v>0</v>
      </c>
      <c r="N80" s="14">
        <v>0</v>
      </c>
      <c r="O80" s="14">
        <v>0</v>
      </c>
      <c r="P80" s="14">
        <v>0.04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744.23</v>
      </c>
      <c r="X80" s="14">
        <v>3617.2</v>
      </c>
    </row>
    <row r="81" spans="1:24">
      <c r="A81" s="2" t="s">
        <v>166</v>
      </c>
      <c r="B81" s="1" t="s">
        <v>167</v>
      </c>
      <c r="C81" s="14">
        <v>480.24</v>
      </c>
      <c r="D81" s="14">
        <v>80.040000000000006</v>
      </c>
      <c r="E81" s="14">
        <v>547.78</v>
      </c>
      <c r="F81" s="14">
        <v>0</v>
      </c>
      <c r="G81" s="14">
        <v>1108.06</v>
      </c>
      <c r="H81" s="14">
        <v>0</v>
      </c>
      <c r="I81" s="14">
        <v>0</v>
      </c>
      <c r="J81" s="15">
        <v>-2.8</v>
      </c>
      <c r="K81" s="14">
        <v>0</v>
      </c>
      <c r="L81" s="14">
        <v>20.6</v>
      </c>
      <c r="M81" s="14">
        <v>11.08</v>
      </c>
      <c r="N81" s="14">
        <v>0</v>
      </c>
      <c r="O81" s="14">
        <v>54.29</v>
      </c>
      <c r="P81" s="15">
        <v>-0.11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83.06</v>
      </c>
      <c r="X81" s="14">
        <v>1025</v>
      </c>
    </row>
    <row r="82" spans="1:24">
      <c r="A82" s="2" t="s">
        <v>168</v>
      </c>
      <c r="B82" s="1" t="s">
        <v>169</v>
      </c>
      <c r="C82" s="14">
        <v>537.54</v>
      </c>
      <c r="D82" s="14">
        <v>89.59</v>
      </c>
      <c r="E82" s="14">
        <v>2102.34</v>
      </c>
      <c r="F82" s="14">
        <v>0</v>
      </c>
      <c r="G82" s="14">
        <v>2729.47</v>
      </c>
      <c r="H82" s="14">
        <v>0</v>
      </c>
      <c r="I82" s="14">
        <v>0</v>
      </c>
      <c r="J82" s="14">
        <v>0</v>
      </c>
      <c r="K82" s="14">
        <v>327.63</v>
      </c>
      <c r="L82" s="14">
        <v>72.91</v>
      </c>
      <c r="M82" s="14">
        <v>27.29</v>
      </c>
      <c r="N82" s="14">
        <v>0</v>
      </c>
      <c r="O82" s="14">
        <v>133.74</v>
      </c>
      <c r="P82" s="14">
        <v>0.09</v>
      </c>
      <c r="Q82" s="14">
        <v>0</v>
      </c>
      <c r="R82" s="14">
        <v>0</v>
      </c>
      <c r="S82" s="14">
        <v>0</v>
      </c>
      <c r="T82" s="14">
        <v>0</v>
      </c>
      <c r="U82" s="14">
        <v>500</v>
      </c>
      <c r="V82" s="14">
        <v>199.21</v>
      </c>
      <c r="W82" s="14">
        <v>1260.8699999999999</v>
      </c>
      <c r="X82" s="14">
        <v>1468.6</v>
      </c>
    </row>
    <row r="83" spans="1:24">
      <c r="A83" s="2" t="s">
        <v>170</v>
      </c>
      <c r="B83" s="1" t="s">
        <v>171</v>
      </c>
      <c r="C83" s="14">
        <v>537.54</v>
      </c>
      <c r="D83" s="14">
        <v>89.59</v>
      </c>
      <c r="E83" s="14">
        <v>4301.67</v>
      </c>
      <c r="F83" s="14">
        <v>0</v>
      </c>
      <c r="G83" s="14">
        <v>4928.8</v>
      </c>
      <c r="H83" s="14">
        <v>0</v>
      </c>
      <c r="I83" s="14">
        <v>0</v>
      </c>
      <c r="J83" s="14">
        <v>0</v>
      </c>
      <c r="K83" s="14">
        <v>800.56</v>
      </c>
      <c r="L83" s="14">
        <v>190.22</v>
      </c>
      <c r="M83" s="14">
        <v>49.29</v>
      </c>
      <c r="N83" s="14">
        <v>0</v>
      </c>
      <c r="O83" s="14">
        <v>241.51</v>
      </c>
      <c r="P83" s="15">
        <v>-0.18</v>
      </c>
      <c r="Q83" s="14">
        <v>0</v>
      </c>
      <c r="R83" s="14">
        <v>0</v>
      </c>
      <c r="S83" s="14">
        <v>0</v>
      </c>
      <c r="T83" s="14">
        <v>0</v>
      </c>
      <c r="U83" s="14">
        <v>1000</v>
      </c>
      <c r="V83" s="14">
        <v>0</v>
      </c>
      <c r="W83" s="14">
        <v>2281.4</v>
      </c>
      <c r="X83" s="14">
        <v>2647.4</v>
      </c>
    </row>
    <row r="84" spans="1:24">
      <c r="A84" s="2" t="s">
        <v>172</v>
      </c>
      <c r="B84" s="1" t="s">
        <v>173</v>
      </c>
      <c r="C84" s="14">
        <v>480.24</v>
      </c>
      <c r="D84" s="14">
        <v>80.040000000000006</v>
      </c>
      <c r="E84" s="14">
        <v>1791.1</v>
      </c>
      <c r="F84" s="14">
        <v>0</v>
      </c>
      <c r="G84" s="14">
        <v>2351.38</v>
      </c>
      <c r="H84" s="14">
        <v>0</v>
      </c>
      <c r="I84" s="14">
        <v>0</v>
      </c>
      <c r="J84" s="14">
        <v>0</v>
      </c>
      <c r="K84" s="14">
        <v>247.55</v>
      </c>
      <c r="L84" s="14">
        <v>49.85</v>
      </c>
      <c r="M84" s="14">
        <v>23.51</v>
      </c>
      <c r="N84" s="14">
        <v>0</v>
      </c>
      <c r="O84" s="14">
        <v>115.22</v>
      </c>
      <c r="P84" s="14">
        <v>0.05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436.18</v>
      </c>
      <c r="X84" s="14">
        <v>1915.2</v>
      </c>
    </row>
    <row r="85" spans="1:24">
      <c r="A85" s="2" t="s">
        <v>174</v>
      </c>
      <c r="B85" s="1" t="s">
        <v>175</v>
      </c>
      <c r="C85" s="14">
        <v>480.24</v>
      </c>
      <c r="D85" s="14">
        <v>80.040000000000006</v>
      </c>
      <c r="E85" s="14">
        <v>379.29</v>
      </c>
      <c r="F85" s="14">
        <v>0</v>
      </c>
      <c r="G85" s="14">
        <v>939.57</v>
      </c>
      <c r="H85" s="14">
        <v>0</v>
      </c>
      <c r="I85" s="14">
        <v>0</v>
      </c>
      <c r="J85" s="15">
        <v>-33.049999999999997</v>
      </c>
      <c r="K85" s="14">
        <v>0</v>
      </c>
      <c r="L85" s="14">
        <v>28.32</v>
      </c>
      <c r="M85" s="14">
        <v>9.4</v>
      </c>
      <c r="N85" s="14">
        <v>0</v>
      </c>
      <c r="O85" s="14">
        <v>46.04</v>
      </c>
      <c r="P85" s="14">
        <v>0.06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50.77</v>
      </c>
      <c r="X85" s="14">
        <v>888.8</v>
      </c>
    </row>
    <row r="86" spans="1:24">
      <c r="A86" s="2" t="s">
        <v>176</v>
      </c>
      <c r="B86" s="1" t="s">
        <v>177</v>
      </c>
      <c r="C86" s="14">
        <v>480.24</v>
      </c>
      <c r="D86" s="14">
        <v>80.040000000000006</v>
      </c>
      <c r="E86" s="14">
        <v>406.61</v>
      </c>
      <c r="F86" s="14">
        <v>0</v>
      </c>
      <c r="G86" s="14">
        <v>966.89</v>
      </c>
      <c r="H86" s="14">
        <v>0</v>
      </c>
      <c r="I86" s="14">
        <v>0</v>
      </c>
      <c r="J86" s="15">
        <v>-31.3</v>
      </c>
      <c r="K86" s="14">
        <v>0</v>
      </c>
      <c r="L86" s="14">
        <v>0</v>
      </c>
      <c r="M86" s="14">
        <v>9.67</v>
      </c>
      <c r="N86" s="14">
        <v>0</v>
      </c>
      <c r="O86" s="14">
        <v>47.38</v>
      </c>
      <c r="P86" s="15">
        <v>-0.06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25.69</v>
      </c>
      <c r="X86" s="14">
        <v>941.2</v>
      </c>
    </row>
    <row r="87" spans="1:24">
      <c r="A87" s="2" t="s">
        <v>178</v>
      </c>
      <c r="B87" s="1" t="s">
        <v>179</v>
      </c>
      <c r="C87" s="14">
        <v>528</v>
      </c>
      <c r="D87" s="14">
        <v>88</v>
      </c>
      <c r="E87" s="14">
        <v>0</v>
      </c>
      <c r="F87" s="14">
        <v>0</v>
      </c>
      <c r="G87" s="14">
        <v>616</v>
      </c>
      <c r="H87" s="14">
        <v>0</v>
      </c>
      <c r="I87" s="14">
        <v>0</v>
      </c>
      <c r="J87" s="15">
        <v>-59.32</v>
      </c>
      <c r="K87" s="14">
        <v>0</v>
      </c>
      <c r="L87" s="14">
        <v>123.34</v>
      </c>
      <c r="M87" s="14">
        <v>0</v>
      </c>
      <c r="N87" s="14">
        <v>0</v>
      </c>
      <c r="O87" s="14">
        <v>0</v>
      </c>
      <c r="P87" s="15">
        <v>-0.02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64</v>
      </c>
      <c r="X87" s="14">
        <v>552</v>
      </c>
    </row>
    <row r="88" spans="1:24">
      <c r="A88" s="2" t="s">
        <v>180</v>
      </c>
      <c r="B88" s="1" t="s">
        <v>181</v>
      </c>
      <c r="C88" s="14">
        <v>480.24</v>
      </c>
      <c r="D88" s="14">
        <v>80.040000000000006</v>
      </c>
      <c r="E88" s="14">
        <v>0</v>
      </c>
      <c r="F88" s="14">
        <v>0</v>
      </c>
      <c r="G88" s="14">
        <v>560.28</v>
      </c>
      <c r="H88" s="14">
        <v>0</v>
      </c>
      <c r="I88" s="14">
        <v>0</v>
      </c>
      <c r="J88" s="15">
        <v>-62.94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0.02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-62.92</v>
      </c>
      <c r="X88" s="14">
        <v>623.20000000000005</v>
      </c>
    </row>
    <row r="89" spans="1:24">
      <c r="A89" s="2" t="s">
        <v>182</v>
      </c>
      <c r="B89" s="1" t="s">
        <v>183</v>
      </c>
      <c r="C89" s="14">
        <v>480.24</v>
      </c>
      <c r="D89" s="14">
        <v>80.040000000000006</v>
      </c>
      <c r="E89" s="14">
        <v>1655.46</v>
      </c>
      <c r="F89" s="14">
        <v>0</v>
      </c>
      <c r="G89" s="14">
        <v>2215.7399999999998</v>
      </c>
      <c r="H89" s="14">
        <v>0</v>
      </c>
      <c r="I89" s="14">
        <v>0</v>
      </c>
      <c r="J89" s="14">
        <v>0</v>
      </c>
      <c r="K89" s="14">
        <v>223.25</v>
      </c>
      <c r="L89" s="14">
        <v>0</v>
      </c>
      <c r="M89" s="14">
        <v>22.16</v>
      </c>
      <c r="N89" s="14">
        <v>0</v>
      </c>
      <c r="O89" s="14">
        <v>108.57</v>
      </c>
      <c r="P89" s="15">
        <v>-0.04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353.94</v>
      </c>
      <c r="X89" s="14">
        <v>1861.8</v>
      </c>
    </row>
    <row r="90" spans="1:24">
      <c r="A90" s="2" t="s">
        <v>184</v>
      </c>
      <c r="B90" s="1" t="s">
        <v>185</v>
      </c>
      <c r="C90" s="14">
        <v>480.24</v>
      </c>
      <c r="D90" s="14">
        <v>80.040000000000006</v>
      </c>
      <c r="E90" s="14">
        <v>3006.4</v>
      </c>
      <c r="F90" s="14">
        <v>0</v>
      </c>
      <c r="G90" s="14">
        <v>3566.68</v>
      </c>
      <c r="H90" s="14">
        <v>0</v>
      </c>
      <c r="I90" s="14">
        <v>0</v>
      </c>
      <c r="J90" s="14">
        <v>0</v>
      </c>
      <c r="K90" s="14">
        <v>506.45</v>
      </c>
      <c r="L90" s="14">
        <v>45.96</v>
      </c>
      <c r="M90" s="14">
        <v>35.67</v>
      </c>
      <c r="N90" s="14">
        <v>0</v>
      </c>
      <c r="O90" s="14">
        <v>174.77</v>
      </c>
      <c r="P90" s="14">
        <v>0.03</v>
      </c>
      <c r="Q90" s="14">
        <v>0</v>
      </c>
      <c r="R90" s="14">
        <v>0</v>
      </c>
      <c r="S90" s="14">
        <v>0</v>
      </c>
      <c r="T90" s="14">
        <v>0</v>
      </c>
      <c r="U90" s="14">
        <v>300</v>
      </c>
      <c r="V90" s="14">
        <v>0</v>
      </c>
      <c r="W90" s="14">
        <v>1062.8800000000001</v>
      </c>
      <c r="X90" s="14">
        <v>2503.8000000000002</v>
      </c>
    </row>
    <row r="91" spans="1:24">
      <c r="A91" s="2" t="s">
        <v>186</v>
      </c>
      <c r="B91" s="1" t="s">
        <v>187</v>
      </c>
      <c r="C91" s="14">
        <v>537.54</v>
      </c>
      <c r="D91" s="14">
        <v>89.59</v>
      </c>
      <c r="E91" s="14">
        <v>2012.05</v>
      </c>
      <c r="F91" s="14">
        <v>0</v>
      </c>
      <c r="G91" s="14">
        <v>2639.18</v>
      </c>
      <c r="H91" s="14">
        <v>0</v>
      </c>
      <c r="I91" s="14">
        <v>0</v>
      </c>
      <c r="J91" s="14">
        <v>0</v>
      </c>
      <c r="K91" s="14">
        <v>308.33999999999997</v>
      </c>
      <c r="L91" s="14">
        <v>101.9</v>
      </c>
      <c r="M91" s="14">
        <v>26.39</v>
      </c>
      <c r="N91" s="14">
        <v>0</v>
      </c>
      <c r="O91" s="14">
        <v>129.32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246.63</v>
      </c>
      <c r="W91" s="14">
        <v>812.58</v>
      </c>
      <c r="X91" s="14">
        <v>1826.6</v>
      </c>
    </row>
    <row r="92" spans="1:24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3287.1</v>
      </c>
      <c r="F92" s="14">
        <v>0</v>
      </c>
      <c r="G92" s="14">
        <v>3847.38</v>
      </c>
      <c r="H92" s="14">
        <v>0</v>
      </c>
      <c r="I92" s="14">
        <v>0</v>
      </c>
      <c r="J92" s="14">
        <v>0</v>
      </c>
      <c r="K92" s="14">
        <v>566.41</v>
      </c>
      <c r="L92" s="14">
        <v>125.98</v>
      </c>
      <c r="M92" s="14">
        <v>0</v>
      </c>
      <c r="N92" s="14">
        <v>0</v>
      </c>
      <c r="O92" s="14">
        <v>0</v>
      </c>
      <c r="P92" s="15">
        <v>-0.01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692.38</v>
      </c>
      <c r="X92" s="14">
        <v>3155</v>
      </c>
    </row>
    <row r="93" spans="1:24">
      <c r="A93" s="2" t="s">
        <v>190</v>
      </c>
      <c r="B93" s="1" t="s">
        <v>191</v>
      </c>
      <c r="C93" s="14">
        <v>537.54</v>
      </c>
      <c r="D93" s="14">
        <v>89.59</v>
      </c>
      <c r="E93" s="14">
        <v>1973.56</v>
      </c>
      <c r="F93" s="14">
        <v>0</v>
      </c>
      <c r="G93" s="14">
        <v>2600.69</v>
      </c>
      <c r="H93" s="14">
        <v>0</v>
      </c>
      <c r="I93" s="14">
        <v>0</v>
      </c>
      <c r="J93" s="14">
        <v>0</v>
      </c>
      <c r="K93" s="14">
        <v>300.12</v>
      </c>
      <c r="L93" s="14">
        <v>59.16</v>
      </c>
      <c r="M93" s="14">
        <v>26.01</v>
      </c>
      <c r="N93" s="14">
        <v>0</v>
      </c>
      <c r="O93" s="14">
        <v>127.43</v>
      </c>
      <c r="P93" s="15">
        <v>-0.16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307.93</v>
      </c>
      <c r="W93" s="14">
        <v>820.49</v>
      </c>
      <c r="X93" s="14">
        <v>1780.2</v>
      </c>
    </row>
    <row r="94" spans="1:24">
      <c r="A94" s="2" t="s">
        <v>192</v>
      </c>
      <c r="B94" s="1" t="s">
        <v>193</v>
      </c>
      <c r="C94" s="14">
        <v>528</v>
      </c>
      <c r="D94" s="14">
        <v>88</v>
      </c>
      <c r="E94" s="14">
        <v>4367.5200000000004</v>
      </c>
      <c r="F94" s="14">
        <v>0</v>
      </c>
      <c r="G94" s="14">
        <v>4983.5200000000004</v>
      </c>
      <c r="H94" s="14">
        <v>0</v>
      </c>
      <c r="I94" s="14">
        <v>0</v>
      </c>
      <c r="J94" s="14">
        <v>0</v>
      </c>
      <c r="K94" s="14">
        <v>813.43</v>
      </c>
      <c r="L94" s="14">
        <v>120.93</v>
      </c>
      <c r="M94" s="14">
        <v>0</v>
      </c>
      <c r="N94" s="14">
        <v>0</v>
      </c>
      <c r="O94" s="14">
        <v>0</v>
      </c>
      <c r="P94" s="15">
        <v>-0.04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934.32</v>
      </c>
      <c r="X94" s="14">
        <v>4049.2</v>
      </c>
    </row>
    <row r="95" spans="1:24">
      <c r="A95" s="2" t="s">
        <v>194</v>
      </c>
      <c r="B95" s="1" t="s">
        <v>195</v>
      </c>
      <c r="C95" s="14">
        <v>480.24</v>
      </c>
      <c r="D95" s="14">
        <v>80.040000000000006</v>
      </c>
      <c r="E95" s="14">
        <v>189.56</v>
      </c>
      <c r="F95" s="14">
        <v>0</v>
      </c>
      <c r="G95" s="14">
        <v>749.84</v>
      </c>
      <c r="H95" s="14">
        <v>0</v>
      </c>
      <c r="I95" s="14">
        <v>0</v>
      </c>
      <c r="J95" s="15">
        <v>-50.76</v>
      </c>
      <c r="K95" s="14">
        <v>0</v>
      </c>
      <c r="L95" s="14">
        <v>63.8</v>
      </c>
      <c r="M95" s="14">
        <v>7.5</v>
      </c>
      <c r="N95" s="14">
        <v>0</v>
      </c>
      <c r="O95" s="14">
        <v>36.74</v>
      </c>
      <c r="P95" s="15">
        <v>-0.04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175</v>
      </c>
      <c r="W95" s="14">
        <v>232.24</v>
      </c>
      <c r="X95" s="14">
        <v>517.6</v>
      </c>
    </row>
    <row r="96" spans="1:24">
      <c r="A96" s="2" t="s">
        <v>196</v>
      </c>
      <c r="B96" s="1" t="s">
        <v>197</v>
      </c>
      <c r="C96" s="14">
        <v>1028.58</v>
      </c>
      <c r="D96" s="14">
        <v>171.43</v>
      </c>
      <c r="E96" s="14">
        <v>661.49</v>
      </c>
      <c r="F96" s="14">
        <v>0</v>
      </c>
      <c r="G96" s="14">
        <v>1861.5</v>
      </c>
      <c r="H96" s="14">
        <v>0</v>
      </c>
      <c r="I96" s="14">
        <v>301.08999999999997</v>
      </c>
      <c r="J96" s="14">
        <v>0</v>
      </c>
      <c r="K96" s="14">
        <v>162.05000000000001</v>
      </c>
      <c r="L96" s="14">
        <v>29.79</v>
      </c>
      <c r="M96" s="14">
        <v>0</v>
      </c>
      <c r="N96" s="14">
        <v>0</v>
      </c>
      <c r="O96" s="14">
        <v>0</v>
      </c>
      <c r="P96" s="15">
        <v>-0.03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492.9</v>
      </c>
      <c r="X96" s="14">
        <v>1368.6</v>
      </c>
    </row>
    <row r="97" spans="1:24">
      <c r="A97" s="2" t="s">
        <v>198</v>
      </c>
      <c r="B97" s="1" t="s">
        <v>199</v>
      </c>
      <c r="C97" s="14">
        <v>633.6</v>
      </c>
      <c r="D97" s="14">
        <v>105.6</v>
      </c>
      <c r="E97" s="14">
        <v>4334.78</v>
      </c>
      <c r="F97" s="14">
        <v>0</v>
      </c>
      <c r="G97" s="14">
        <v>5073.9799999999996</v>
      </c>
      <c r="H97" s="14">
        <v>0</v>
      </c>
      <c r="I97" s="14">
        <v>0</v>
      </c>
      <c r="J97" s="14">
        <v>0</v>
      </c>
      <c r="K97" s="14">
        <v>834.71</v>
      </c>
      <c r="L97" s="14">
        <v>92.77</v>
      </c>
      <c r="M97" s="14">
        <v>0</v>
      </c>
      <c r="N97" s="14">
        <v>0</v>
      </c>
      <c r="O97" s="14">
        <v>0</v>
      </c>
      <c r="P97" s="14">
        <v>0.1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927.58</v>
      </c>
      <c r="X97" s="14">
        <v>4146.3999999999996</v>
      </c>
    </row>
    <row r="98" spans="1:24">
      <c r="A98" s="2" t="s">
        <v>200</v>
      </c>
      <c r="B98" s="1" t="s">
        <v>201</v>
      </c>
      <c r="C98" s="14">
        <v>537.54</v>
      </c>
      <c r="D98" s="14">
        <v>89.59</v>
      </c>
      <c r="E98" s="14">
        <v>518.79</v>
      </c>
      <c r="F98" s="14">
        <v>0</v>
      </c>
      <c r="G98" s="14">
        <v>1145.92</v>
      </c>
      <c r="H98" s="14">
        <v>0</v>
      </c>
      <c r="I98" s="14">
        <v>0</v>
      </c>
      <c r="J98" s="14">
        <v>0</v>
      </c>
      <c r="K98" s="14">
        <v>1.32</v>
      </c>
      <c r="L98" s="14">
        <v>53.46</v>
      </c>
      <c r="M98" s="14">
        <v>11.46</v>
      </c>
      <c r="N98" s="14">
        <v>0</v>
      </c>
      <c r="O98" s="14">
        <v>56.15</v>
      </c>
      <c r="P98" s="14">
        <v>0.02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236.31</v>
      </c>
      <c r="W98" s="14">
        <v>358.72</v>
      </c>
      <c r="X98" s="14">
        <v>787.2</v>
      </c>
    </row>
    <row r="99" spans="1:24">
      <c r="A99" s="2" t="s">
        <v>202</v>
      </c>
      <c r="B99" s="1" t="s">
        <v>203</v>
      </c>
      <c r="C99" s="14">
        <v>480.24</v>
      </c>
      <c r="D99" s="14">
        <v>80.040000000000006</v>
      </c>
      <c r="E99" s="14">
        <v>4212.07</v>
      </c>
      <c r="F99" s="14">
        <v>0</v>
      </c>
      <c r="G99" s="14">
        <v>4772.3500000000004</v>
      </c>
      <c r="H99" s="14">
        <v>0</v>
      </c>
      <c r="I99" s="14">
        <v>0</v>
      </c>
      <c r="J99" s="14">
        <v>0</v>
      </c>
      <c r="K99" s="14">
        <v>763.98</v>
      </c>
      <c r="L99" s="14">
        <v>120.25</v>
      </c>
      <c r="M99" s="14">
        <v>47.72</v>
      </c>
      <c r="N99" s="14">
        <v>0</v>
      </c>
      <c r="O99" s="14">
        <v>233.85</v>
      </c>
      <c r="P99" s="15">
        <v>-0.05</v>
      </c>
      <c r="Q99" s="14">
        <v>0</v>
      </c>
      <c r="R99" s="14">
        <v>0</v>
      </c>
      <c r="S99" s="14">
        <v>0</v>
      </c>
      <c r="T99" s="14">
        <v>0</v>
      </c>
      <c r="U99" s="14">
        <v>250</v>
      </c>
      <c r="V99" s="14">
        <v>0</v>
      </c>
      <c r="W99" s="14">
        <v>1415.75</v>
      </c>
      <c r="X99" s="14">
        <v>3356.6</v>
      </c>
    </row>
    <row r="100" spans="1:24">
      <c r="A100" s="2" t="s">
        <v>204</v>
      </c>
      <c r="B100" s="1" t="s">
        <v>205</v>
      </c>
      <c r="C100" s="14">
        <v>800</v>
      </c>
      <c r="D100" s="14">
        <v>133.33000000000001</v>
      </c>
      <c r="E100" s="14">
        <v>0</v>
      </c>
      <c r="F100" s="14">
        <v>0</v>
      </c>
      <c r="G100" s="14">
        <v>933.33</v>
      </c>
      <c r="H100" s="14">
        <v>0</v>
      </c>
      <c r="I100" s="14">
        <v>0</v>
      </c>
      <c r="J100" s="15">
        <v>-33.450000000000003</v>
      </c>
      <c r="K100" s="14">
        <v>0</v>
      </c>
      <c r="L100" s="14">
        <v>24.88</v>
      </c>
      <c r="M100" s="14">
        <v>0</v>
      </c>
      <c r="N100" s="14">
        <v>0</v>
      </c>
      <c r="O100" s="14">
        <v>0</v>
      </c>
      <c r="P100" s="14">
        <v>0.1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-8.4700000000000006</v>
      </c>
      <c r="X100" s="14">
        <v>941.8</v>
      </c>
    </row>
    <row r="101" spans="1:24">
      <c r="A101" s="2" t="s">
        <v>206</v>
      </c>
      <c r="B101" s="1" t="s">
        <v>207</v>
      </c>
      <c r="C101" s="14">
        <v>633.6</v>
      </c>
      <c r="D101" s="14">
        <v>105.6</v>
      </c>
      <c r="E101" s="14">
        <v>2959.7</v>
      </c>
      <c r="F101" s="14">
        <v>0</v>
      </c>
      <c r="G101" s="14">
        <v>3698.9</v>
      </c>
      <c r="H101" s="14">
        <v>0</v>
      </c>
      <c r="I101" s="14">
        <v>0</v>
      </c>
      <c r="J101" s="14">
        <v>0</v>
      </c>
      <c r="K101" s="14">
        <v>534.70000000000005</v>
      </c>
      <c r="L101" s="14">
        <v>165.04</v>
      </c>
      <c r="M101" s="14">
        <v>0</v>
      </c>
      <c r="N101" s="14">
        <v>0</v>
      </c>
      <c r="O101" s="14">
        <v>0</v>
      </c>
      <c r="P101" s="15">
        <v>-0.04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699.7</v>
      </c>
      <c r="X101" s="14">
        <v>2999.2</v>
      </c>
    </row>
    <row r="102" spans="1:24">
      <c r="A102" s="2" t="s">
        <v>208</v>
      </c>
      <c r="B102" s="1" t="s">
        <v>209</v>
      </c>
      <c r="C102" s="14">
        <v>480.24</v>
      </c>
      <c r="D102" s="14">
        <v>80.040000000000006</v>
      </c>
      <c r="E102" s="14">
        <v>168.51</v>
      </c>
      <c r="F102" s="14">
        <v>0</v>
      </c>
      <c r="G102" s="14">
        <v>728.79</v>
      </c>
      <c r="H102" s="14">
        <v>0</v>
      </c>
      <c r="I102" s="14">
        <v>0</v>
      </c>
      <c r="J102" s="15">
        <v>-52.11</v>
      </c>
      <c r="K102" s="14">
        <v>0</v>
      </c>
      <c r="L102" s="14">
        <v>62.88</v>
      </c>
      <c r="M102" s="14">
        <v>0</v>
      </c>
      <c r="N102" s="14">
        <v>0</v>
      </c>
      <c r="O102" s="14">
        <v>0</v>
      </c>
      <c r="P102" s="14">
        <v>0.02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10.79</v>
      </c>
      <c r="X102" s="14">
        <v>718</v>
      </c>
    </row>
    <row r="103" spans="1:24">
      <c r="A103" s="2" t="s">
        <v>210</v>
      </c>
      <c r="B103" s="1" t="s">
        <v>211</v>
      </c>
      <c r="C103" s="14">
        <v>633.6</v>
      </c>
      <c r="D103" s="14">
        <v>105.6</v>
      </c>
      <c r="E103" s="14">
        <v>2370.38</v>
      </c>
      <c r="F103" s="14">
        <v>0</v>
      </c>
      <c r="G103" s="14">
        <v>3109.58</v>
      </c>
      <c r="H103" s="14">
        <v>0</v>
      </c>
      <c r="I103" s="14">
        <v>0</v>
      </c>
      <c r="J103" s="14">
        <v>0</v>
      </c>
      <c r="K103" s="14">
        <v>408.82</v>
      </c>
      <c r="L103" s="14">
        <v>149.56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558.38</v>
      </c>
      <c r="X103" s="14">
        <v>2551.1999999999998</v>
      </c>
    </row>
    <row r="104" spans="1:24">
      <c r="A104" s="2" t="s">
        <v>212</v>
      </c>
      <c r="B104" s="1" t="s">
        <v>213</v>
      </c>
      <c r="C104" s="14">
        <v>537.54</v>
      </c>
      <c r="D104" s="14">
        <v>89.59</v>
      </c>
      <c r="E104" s="14">
        <v>4331.92</v>
      </c>
      <c r="F104" s="14">
        <v>0</v>
      </c>
      <c r="G104" s="14">
        <v>4959.05</v>
      </c>
      <c r="H104" s="14">
        <v>0</v>
      </c>
      <c r="I104" s="14">
        <v>0</v>
      </c>
      <c r="J104" s="14">
        <v>0</v>
      </c>
      <c r="K104" s="14">
        <v>807.68</v>
      </c>
      <c r="L104" s="14">
        <v>118.47</v>
      </c>
      <c r="M104" s="14">
        <v>49.59</v>
      </c>
      <c r="N104" s="14">
        <v>0</v>
      </c>
      <c r="O104" s="14">
        <v>242.99</v>
      </c>
      <c r="P104" s="14">
        <v>0.15</v>
      </c>
      <c r="Q104" s="14">
        <v>0</v>
      </c>
      <c r="R104" s="14">
        <v>0</v>
      </c>
      <c r="S104" s="14">
        <v>765.9</v>
      </c>
      <c r="T104" s="14">
        <v>343.11</v>
      </c>
      <c r="U104" s="14">
        <v>400</v>
      </c>
      <c r="V104" s="14">
        <v>209.76</v>
      </c>
      <c r="W104" s="14">
        <v>2937.65</v>
      </c>
      <c r="X104" s="14">
        <v>2021.4</v>
      </c>
    </row>
    <row r="105" spans="1:24">
      <c r="A105" s="2" t="s">
        <v>214</v>
      </c>
      <c r="B105" s="1" t="s">
        <v>215</v>
      </c>
      <c r="C105" s="14">
        <v>480.24</v>
      </c>
      <c r="D105" s="14">
        <v>80.040000000000006</v>
      </c>
      <c r="E105" s="14">
        <v>800</v>
      </c>
      <c r="F105" s="14">
        <v>0</v>
      </c>
      <c r="G105" s="14">
        <v>1360.28</v>
      </c>
      <c r="H105" s="14">
        <v>0</v>
      </c>
      <c r="I105" s="14">
        <v>0</v>
      </c>
      <c r="J105" s="14">
        <v>0</v>
      </c>
      <c r="K105" s="14">
        <v>31.6</v>
      </c>
      <c r="L105" s="14">
        <v>36.82</v>
      </c>
      <c r="M105" s="14">
        <v>13.6</v>
      </c>
      <c r="N105" s="14">
        <v>0</v>
      </c>
      <c r="O105" s="14">
        <v>66.650000000000006</v>
      </c>
      <c r="P105" s="14">
        <v>0.01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148.68</v>
      </c>
      <c r="X105" s="14">
        <v>1211.5999999999999</v>
      </c>
    </row>
    <row r="106" spans="1:24">
      <c r="A106" s="2" t="s">
        <v>216</v>
      </c>
      <c r="B106" s="1" t="s">
        <v>217</v>
      </c>
      <c r="C106" s="14">
        <v>534.29999999999995</v>
      </c>
      <c r="D106" s="14">
        <v>89.05</v>
      </c>
      <c r="E106" s="14">
        <v>724.05</v>
      </c>
      <c r="F106" s="14">
        <v>0</v>
      </c>
      <c r="G106" s="14">
        <v>1347.4</v>
      </c>
      <c r="H106" s="14">
        <v>0</v>
      </c>
      <c r="I106" s="14">
        <v>0</v>
      </c>
      <c r="J106" s="14">
        <v>0</v>
      </c>
      <c r="K106" s="14">
        <v>30.2</v>
      </c>
      <c r="L106" s="14">
        <v>41.38</v>
      </c>
      <c r="M106" s="14">
        <v>13.47</v>
      </c>
      <c r="N106" s="14">
        <v>0</v>
      </c>
      <c r="O106" s="14">
        <v>66.02</v>
      </c>
      <c r="P106" s="15">
        <v>-7.0000000000000007E-2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151</v>
      </c>
      <c r="X106" s="14">
        <v>1196.4000000000001</v>
      </c>
    </row>
    <row r="107" spans="1:24">
      <c r="A107" s="2" t="s">
        <v>218</v>
      </c>
      <c r="B107" s="1" t="s">
        <v>219</v>
      </c>
      <c r="C107" s="14">
        <v>537.54</v>
      </c>
      <c r="D107" s="14">
        <v>89.59</v>
      </c>
      <c r="E107" s="14">
        <v>2684.4</v>
      </c>
      <c r="F107" s="14">
        <v>0</v>
      </c>
      <c r="G107" s="14">
        <v>3311.53</v>
      </c>
      <c r="H107" s="14">
        <v>0</v>
      </c>
      <c r="I107" s="14">
        <v>0</v>
      </c>
      <c r="J107" s="14">
        <v>0</v>
      </c>
      <c r="K107" s="14">
        <v>451.95</v>
      </c>
      <c r="L107" s="14">
        <v>122.64</v>
      </c>
      <c r="M107" s="14">
        <v>33.119999999999997</v>
      </c>
      <c r="N107" s="14">
        <v>0</v>
      </c>
      <c r="O107" s="14">
        <v>162.26</v>
      </c>
      <c r="P107" s="15">
        <v>-0.06</v>
      </c>
      <c r="Q107" s="14">
        <v>0</v>
      </c>
      <c r="R107" s="14">
        <v>0</v>
      </c>
      <c r="S107" s="14">
        <v>0</v>
      </c>
      <c r="T107" s="14">
        <v>343.11</v>
      </c>
      <c r="U107" s="14">
        <v>200</v>
      </c>
      <c r="V107" s="14">
        <v>216.71</v>
      </c>
      <c r="W107" s="14">
        <v>1529.73</v>
      </c>
      <c r="X107" s="14">
        <v>1781.8</v>
      </c>
    </row>
    <row r="108" spans="1:24">
      <c r="A108" s="2" t="s">
        <v>220</v>
      </c>
      <c r="B108" s="1" t="s">
        <v>221</v>
      </c>
      <c r="C108" s="14">
        <v>633.6</v>
      </c>
      <c r="D108" s="14">
        <v>105.6</v>
      </c>
      <c r="E108" s="14">
        <v>2357.0300000000002</v>
      </c>
      <c r="F108" s="14">
        <v>0</v>
      </c>
      <c r="G108" s="14">
        <v>3096.23</v>
      </c>
      <c r="H108" s="14">
        <v>442.08</v>
      </c>
      <c r="I108" s="14">
        <v>0</v>
      </c>
      <c r="J108" s="14">
        <v>0</v>
      </c>
      <c r="K108" s="14">
        <v>405.97</v>
      </c>
      <c r="L108" s="14">
        <v>102.6</v>
      </c>
      <c r="M108" s="14">
        <v>0</v>
      </c>
      <c r="N108" s="14">
        <v>0</v>
      </c>
      <c r="O108" s="14">
        <v>0</v>
      </c>
      <c r="P108" s="15">
        <v>-0.02</v>
      </c>
      <c r="Q108" s="14">
        <v>0</v>
      </c>
      <c r="R108" s="14">
        <v>0</v>
      </c>
      <c r="S108" s="14">
        <v>0</v>
      </c>
      <c r="T108" s="14">
        <v>0</v>
      </c>
      <c r="U108" s="14">
        <v>200</v>
      </c>
      <c r="V108" s="14">
        <v>0</v>
      </c>
      <c r="W108" s="14">
        <v>1150.6300000000001</v>
      </c>
      <c r="X108" s="14">
        <v>1945.6</v>
      </c>
    </row>
    <row r="109" spans="1:24">
      <c r="A109" s="2" t="s">
        <v>222</v>
      </c>
      <c r="B109" s="1" t="s">
        <v>223</v>
      </c>
      <c r="C109" s="14">
        <v>400.2</v>
      </c>
      <c r="D109" s="14">
        <v>66.7</v>
      </c>
      <c r="E109" s="14">
        <v>3057.92</v>
      </c>
      <c r="F109" s="14">
        <v>0</v>
      </c>
      <c r="G109" s="14">
        <v>3524.82</v>
      </c>
      <c r="H109" s="14">
        <v>0</v>
      </c>
      <c r="I109" s="14">
        <v>0</v>
      </c>
      <c r="J109" s="14">
        <v>0</v>
      </c>
      <c r="K109" s="14">
        <v>497.51</v>
      </c>
      <c r="L109" s="14">
        <v>110.37</v>
      </c>
      <c r="M109" s="14">
        <v>0</v>
      </c>
      <c r="N109" s="14">
        <v>0</v>
      </c>
      <c r="O109" s="14">
        <v>0</v>
      </c>
      <c r="P109" s="15">
        <v>-0.06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607.82000000000005</v>
      </c>
      <c r="X109" s="14">
        <v>2917</v>
      </c>
    </row>
    <row r="110" spans="1:24">
      <c r="A110" s="2" t="s">
        <v>224</v>
      </c>
      <c r="B110" s="1" t="s">
        <v>225</v>
      </c>
      <c r="C110" s="14">
        <v>480.24</v>
      </c>
      <c r="D110" s="14">
        <v>80.040000000000006</v>
      </c>
      <c r="E110" s="14">
        <v>510</v>
      </c>
      <c r="F110" s="14">
        <v>0</v>
      </c>
      <c r="G110" s="14">
        <v>1070.28</v>
      </c>
      <c r="H110" s="14">
        <v>0</v>
      </c>
      <c r="I110" s="14">
        <v>0</v>
      </c>
      <c r="J110" s="15">
        <v>-13.67</v>
      </c>
      <c r="K110" s="14">
        <v>0</v>
      </c>
      <c r="L110" s="14">
        <v>24.97</v>
      </c>
      <c r="M110" s="14">
        <v>10.7</v>
      </c>
      <c r="N110" s="14">
        <v>0</v>
      </c>
      <c r="O110" s="14">
        <v>52.44</v>
      </c>
      <c r="P110" s="14">
        <v>0.04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74.48</v>
      </c>
      <c r="X110" s="14">
        <v>995.8</v>
      </c>
    </row>
    <row r="111" spans="1:24">
      <c r="A111" s="2" t="s">
        <v>226</v>
      </c>
      <c r="B111" s="1" t="s">
        <v>227</v>
      </c>
      <c r="C111" s="14">
        <v>537.54</v>
      </c>
      <c r="D111" s="14">
        <v>89.59</v>
      </c>
      <c r="E111" s="14">
        <v>5180.3500000000004</v>
      </c>
      <c r="F111" s="14">
        <v>0</v>
      </c>
      <c r="G111" s="14">
        <v>5807.48</v>
      </c>
      <c r="H111" s="14">
        <v>0</v>
      </c>
      <c r="I111" s="14">
        <v>0</v>
      </c>
      <c r="J111" s="14">
        <v>0</v>
      </c>
      <c r="K111" s="14">
        <v>1007.23</v>
      </c>
      <c r="L111" s="14">
        <v>108.38</v>
      </c>
      <c r="M111" s="14">
        <v>58.07</v>
      </c>
      <c r="N111" s="14">
        <v>0</v>
      </c>
      <c r="O111" s="14">
        <v>284.57</v>
      </c>
      <c r="P111" s="15">
        <v>-0.17</v>
      </c>
      <c r="Q111" s="14">
        <v>0</v>
      </c>
      <c r="R111" s="14">
        <v>0</v>
      </c>
      <c r="S111" s="14">
        <v>0</v>
      </c>
      <c r="T111" s="14">
        <v>0</v>
      </c>
      <c r="U111" s="14">
        <v>150</v>
      </c>
      <c r="V111" s="14">
        <v>470.2</v>
      </c>
      <c r="W111" s="14">
        <v>2078.2800000000002</v>
      </c>
      <c r="X111" s="14">
        <v>3729.2</v>
      </c>
    </row>
    <row r="112" spans="1:24">
      <c r="A112" s="2" t="s">
        <v>228</v>
      </c>
      <c r="B112" s="1" t="s">
        <v>229</v>
      </c>
      <c r="C112" s="14">
        <v>480.24</v>
      </c>
      <c r="D112" s="14">
        <v>80.040000000000006</v>
      </c>
      <c r="E112" s="14">
        <v>322.31</v>
      </c>
      <c r="F112" s="14">
        <v>0</v>
      </c>
      <c r="G112" s="14">
        <v>882.59</v>
      </c>
      <c r="H112" s="14">
        <v>0</v>
      </c>
      <c r="I112" s="14">
        <v>0</v>
      </c>
      <c r="J112" s="15">
        <v>-36.700000000000003</v>
      </c>
      <c r="K112" s="14">
        <v>0</v>
      </c>
      <c r="L112" s="14">
        <v>22.65</v>
      </c>
      <c r="M112" s="14">
        <v>8.83</v>
      </c>
      <c r="N112" s="14">
        <v>0</v>
      </c>
      <c r="O112" s="14">
        <v>43.25</v>
      </c>
      <c r="P112" s="14">
        <v>0.16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38.19</v>
      </c>
      <c r="X112" s="14">
        <v>844.4</v>
      </c>
    </row>
    <row r="113" spans="1:24">
      <c r="A113" s="2" t="s">
        <v>230</v>
      </c>
      <c r="B113" s="1" t="s">
        <v>231</v>
      </c>
      <c r="C113" s="14">
        <v>633.6</v>
      </c>
      <c r="D113" s="14">
        <v>105.6</v>
      </c>
      <c r="E113" s="14">
        <v>133.80000000000001</v>
      </c>
      <c r="F113" s="14">
        <v>0</v>
      </c>
      <c r="G113" s="14">
        <v>873</v>
      </c>
      <c r="H113" s="14">
        <v>0</v>
      </c>
      <c r="I113" s="14">
        <v>0</v>
      </c>
      <c r="J113" s="15">
        <v>-37.31</v>
      </c>
      <c r="K113" s="14">
        <v>0</v>
      </c>
      <c r="L113" s="14">
        <v>91.24</v>
      </c>
      <c r="M113" s="14">
        <v>0</v>
      </c>
      <c r="N113" s="14">
        <v>0</v>
      </c>
      <c r="O113" s="14">
        <v>0</v>
      </c>
      <c r="P113" s="15">
        <v>-0.13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53.8</v>
      </c>
      <c r="X113" s="14">
        <v>819.2</v>
      </c>
    </row>
    <row r="114" spans="1:24">
      <c r="A114" s="2" t="s">
        <v>232</v>
      </c>
      <c r="B114" s="1" t="s">
        <v>233</v>
      </c>
      <c r="C114" s="14">
        <v>528</v>
      </c>
      <c r="D114" s="14">
        <v>88</v>
      </c>
      <c r="E114" s="14">
        <v>4498.4799999999996</v>
      </c>
      <c r="F114" s="14">
        <v>0</v>
      </c>
      <c r="G114" s="14">
        <v>5114.4799999999996</v>
      </c>
      <c r="H114" s="14">
        <v>0</v>
      </c>
      <c r="I114" s="14">
        <v>0</v>
      </c>
      <c r="J114" s="14">
        <v>0</v>
      </c>
      <c r="K114" s="14">
        <v>844.23</v>
      </c>
      <c r="L114" s="14">
        <v>156.88999999999999</v>
      </c>
      <c r="M114" s="14">
        <v>0</v>
      </c>
      <c r="N114" s="14">
        <v>0</v>
      </c>
      <c r="O114" s="14">
        <v>0</v>
      </c>
      <c r="P114" s="15">
        <v>-0.04</v>
      </c>
      <c r="Q114" s="14">
        <v>0</v>
      </c>
      <c r="R114" s="14">
        <v>0</v>
      </c>
      <c r="S114" s="14">
        <v>0</v>
      </c>
      <c r="T114" s="14">
        <v>0</v>
      </c>
      <c r="U114" s="14">
        <v>500</v>
      </c>
      <c r="V114" s="14">
        <v>0</v>
      </c>
      <c r="W114" s="14">
        <v>1501.08</v>
      </c>
      <c r="X114" s="14">
        <v>3613.4</v>
      </c>
    </row>
    <row r="115" spans="1:24" s="7" customFormat="1">
      <c r="A115" s="17" t="s">
        <v>151</v>
      </c>
      <c r="C115" s="7" t="s">
        <v>152</v>
      </c>
      <c r="D115" s="7" t="s">
        <v>152</v>
      </c>
      <c r="E115" s="7" t="s">
        <v>152</v>
      </c>
      <c r="F115" s="7" t="s">
        <v>152</v>
      </c>
      <c r="G115" s="7" t="s">
        <v>152</v>
      </c>
      <c r="H115" s="7" t="s">
        <v>152</v>
      </c>
      <c r="I115" s="7" t="s">
        <v>152</v>
      </c>
      <c r="J115" s="7" t="s">
        <v>152</v>
      </c>
      <c r="K115" s="7" t="s">
        <v>152</v>
      </c>
      <c r="L115" s="7" t="s">
        <v>152</v>
      </c>
      <c r="M115" s="7" t="s">
        <v>152</v>
      </c>
      <c r="N115" s="7" t="s">
        <v>152</v>
      </c>
      <c r="O115" s="7" t="s">
        <v>152</v>
      </c>
      <c r="P115" s="7" t="s">
        <v>152</v>
      </c>
      <c r="Q115" s="7" t="s">
        <v>152</v>
      </c>
      <c r="R115" s="7" t="s">
        <v>152</v>
      </c>
      <c r="S115" s="7" t="s">
        <v>152</v>
      </c>
      <c r="T115" s="7" t="s">
        <v>152</v>
      </c>
      <c r="U115" s="7" t="s">
        <v>152</v>
      </c>
      <c r="V115" s="7" t="s">
        <v>152</v>
      </c>
      <c r="W115" s="7" t="s">
        <v>152</v>
      </c>
      <c r="X115" s="7" t="s">
        <v>152</v>
      </c>
    </row>
    <row r="116" spans="1:24">
      <c r="C116" s="19">
        <v>21674.78</v>
      </c>
      <c r="D116" s="19">
        <v>3612.46</v>
      </c>
      <c r="E116" s="19">
        <v>83038.039999999994</v>
      </c>
      <c r="F116" s="19">
        <v>0</v>
      </c>
      <c r="G116" s="19">
        <v>108325.28</v>
      </c>
      <c r="H116" s="19">
        <v>442.08</v>
      </c>
      <c r="I116" s="19">
        <v>301.08999999999997</v>
      </c>
      <c r="J116" s="20">
        <v>-413.41</v>
      </c>
      <c r="K116" s="19">
        <v>13783.85</v>
      </c>
      <c r="L116" s="19">
        <v>3175.11</v>
      </c>
      <c r="M116" s="19">
        <v>659.42</v>
      </c>
      <c r="N116" s="19">
        <v>0</v>
      </c>
      <c r="O116" s="19">
        <v>3231.14</v>
      </c>
      <c r="P116" s="20">
        <v>-0.47</v>
      </c>
      <c r="Q116" s="19">
        <v>0</v>
      </c>
      <c r="R116" s="19">
        <v>0</v>
      </c>
      <c r="S116" s="19">
        <v>765.9</v>
      </c>
      <c r="T116" s="19">
        <v>686.22</v>
      </c>
      <c r="U116" s="19">
        <v>4500</v>
      </c>
      <c r="V116" s="19">
        <v>2844.55</v>
      </c>
      <c r="W116" s="19">
        <v>29975.48</v>
      </c>
      <c r="X116" s="19">
        <v>78349.8</v>
      </c>
    </row>
    <row r="118" spans="1:24" s="7" customFormat="1">
      <c r="A118" s="16"/>
      <c r="C118" s="7" t="s">
        <v>234</v>
      </c>
      <c r="D118" s="7" t="s">
        <v>234</v>
      </c>
      <c r="E118" s="7" t="s">
        <v>234</v>
      </c>
      <c r="F118" s="7" t="s">
        <v>234</v>
      </c>
      <c r="G118" s="7" t="s">
        <v>234</v>
      </c>
      <c r="H118" s="7" t="s">
        <v>234</v>
      </c>
      <c r="I118" s="7" t="s">
        <v>234</v>
      </c>
      <c r="J118" s="7" t="s">
        <v>234</v>
      </c>
      <c r="K118" s="7" t="s">
        <v>234</v>
      </c>
      <c r="L118" s="7" t="s">
        <v>234</v>
      </c>
      <c r="M118" s="7" t="s">
        <v>234</v>
      </c>
      <c r="N118" s="7" t="s">
        <v>234</v>
      </c>
      <c r="O118" s="7" t="s">
        <v>234</v>
      </c>
      <c r="P118" s="7" t="s">
        <v>234</v>
      </c>
      <c r="Q118" s="7" t="s">
        <v>234</v>
      </c>
      <c r="R118" s="7" t="s">
        <v>234</v>
      </c>
      <c r="S118" s="7" t="s">
        <v>234</v>
      </c>
      <c r="T118" s="7" t="s">
        <v>234</v>
      </c>
      <c r="U118" s="7" t="s">
        <v>234</v>
      </c>
      <c r="V118" s="7" t="s">
        <v>234</v>
      </c>
      <c r="W118" s="7" t="s">
        <v>234</v>
      </c>
      <c r="X118" s="7" t="s">
        <v>234</v>
      </c>
    </row>
    <row r="119" spans="1:24">
      <c r="A119" s="17" t="s">
        <v>235</v>
      </c>
      <c r="B119" s="1" t="s">
        <v>236</v>
      </c>
      <c r="C119" s="19">
        <v>94947.23</v>
      </c>
      <c r="D119" s="19">
        <v>15824.51</v>
      </c>
      <c r="E119" s="19">
        <v>247958.42</v>
      </c>
      <c r="F119" s="19">
        <v>2946.67</v>
      </c>
      <c r="G119" s="19">
        <v>361676.83</v>
      </c>
      <c r="H119" s="19">
        <v>4366.28</v>
      </c>
      <c r="I119" s="19">
        <v>2768.08</v>
      </c>
      <c r="J119" s="20">
        <v>-566.97</v>
      </c>
      <c r="K119" s="19">
        <v>58246.61</v>
      </c>
      <c r="L119" s="19">
        <v>9662.6200000000008</v>
      </c>
      <c r="M119" s="19">
        <v>659.42</v>
      </c>
      <c r="N119" s="19">
        <v>9645.82</v>
      </c>
      <c r="O119" s="19">
        <v>3231.14</v>
      </c>
      <c r="P119" s="19">
        <v>0</v>
      </c>
      <c r="Q119" s="19">
        <v>43.9</v>
      </c>
      <c r="R119" s="19">
        <v>757.29</v>
      </c>
      <c r="S119" s="19">
        <v>765.9</v>
      </c>
      <c r="T119" s="19">
        <v>686.22</v>
      </c>
      <c r="U119" s="19">
        <v>5800</v>
      </c>
      <c r="V119" s="19">
        <v>6412.92</v>
      </c>
      <c r="W119" s="19">
        <v>102479.23</v>
      </c>
      <c r="X119" s="19">
        <v>259197.6</v>
      </c>
    </row>
    <row r="121" spans="1:24">
      <c r="C121" s="1" t="s">
        <v>236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236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</row>
    <row r="122" spans="1:24">
      <c r="A122" s="2" t="s">
        <v>236</v>
      </c>
      <c r="B122" s="1" t="s">
        <v>236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7"/>
  <sheetViews>
    <sheetView topLeftCell="A91" workbookViewId="0">
      <selection activeCell="C22" sqref="C22"/>
    </sheetView>
  </sheetViews>
  <sheetFormatPr baseColWidth="10" defaultRowHeight="15"/>
  <cols>
    <col min="2" max="2" width="15.140625" customWidth="1"/>
    <col min="3" max="3" width="18.85546875" bestFit="1" customWidth="1"/>
    <col min="4" max="4" width="12.5703125" bestFit="1" customWidth="1"/>
    <col min="5" max="5" width="36.140625" bestFit="1" customWidth="1"/>
  </cols>
  <sheetData>
    <row r="1" spans="1:5">
      <c r="A1" s="33" t="s">
        <v>0</v>
      </c>
      <c r="B1" s="32"/>
      <c r="C1" s="32"/>
      <c r="D1" s="32"/>
      <c r="E1" s="32"/>
    </row>
    <row r="2" spans="1:5">
      <c r="A2" s="34" t="s">
        <v>1</v>
      </c>
      <c r="B2" s="32"/>
      <c r="C2" s="32"/>
      <c r="D2" s="32"/>
      <c r="E2" s="32"/>
    </row>
    <row r="3" spans="1:5" ht="19.5">
      <c r="A3" s="32" t="s">
        <v>2</v>
      </c>
      <c r="B3" s="32"/>
      <c r="C3" s="35"/>
      <c r="D3" s="32"/>
      <c r="E3" s="32"/>
    </row>
    <row r="4" spans="1:5">
      <c r="A4" s="32" t="s">
        <v>244</v>
      </c>
      <c r="B4" s="32"/>
      <c r="C4" s="32"/>
      <c r="D4" s="32"/>
      <c r="E4" s="32"/>
    </row>
    <row r="6" spans="1:5">
      <c r="A6" s="36"/>
      <c r="B6" s="36"/>
      <c r="C6" s="36"/>
      <c r="D6" s="36"/>
      <c r="E6" s="36"/>
    </row>
    <row r="7" spans="1:5">
      <c r="A7" s="37"/>
      <c r="B7" s="37"/>
      <c r="C7" s="37"/>
      <c r="D7" s="37"/>
      <c r="E7" s="37"/>
    </row>
    <row r="8" spans="1:5">
      <c r="A8" s="38" t="s">
        <v>245</v>
      </c>
      <c r="B8" s="38" t="s">
        <v>246</v>
      </c>
      <c r="C8" s="38" t="s">
        <v>247</v>
      </c>
      <c r="D8" s="39" t="s">
        <v>248</v>
      </c>
      <c r="E8" s="38" t="s">
        <v>249</v>
      </c>
    </row>
    <row r="9" spans="1:5">
      <c r="A9" s="32" t="s">
        <v>137</v>
      </c>
      <c r="B9" s="32"/>
      <c r="C9" s="32" t="s">
        <v>250</v>
      </c>
      <c r="D9" s="32">
        <v>2265.2000000000003</v>
      </c>
      <c r="E9" s="32" t="s">
        <v>138</v>
      </c>
    </row>
    <row r="10" spans="1:5">
      <c r="A10" s="32" t="s">
        <v>174</v>
      </c>
      <c r="B10" s="32"/>
      <c r="C10" s="32" t="s">
        <v>250</v>
      </c>
      <c r="D10" s="32">
        <v>888.80000000000007</v>
      </c>
      <c r="E10" s="32" t="s">
        <v>175</v>
      </c>
    </row>
    <row r="11" spans="1:5">
      <c r="A11" s="32" t="s">
        <v>55</v>
      </c>
      <c r="B11" s="32"/>
      <c r="C11" s="32" t="s">
        <v>250</v>
      </c>
      <c r="D11" s="32">
        <v>1639.8000000000002</v>
      </c>
      <c r="E11" s="32" t="s">
        <v>56</v>
      </c>
    </row>
    <row r="12" spans="1:5">
      <c r="A12" s="32" t="s">
        <v>176</v>
      </c>
      <c r="B12" s="32"/>
      <c r="C12" s="32" t="s">
        <v>250</v>
      </c>
      <c r="D12" s="32">
        <v>941.2</v>
      </c>
      <c r="E12" s="32" t="s">
        <v>177</v>
      </c>
    </row>
    <row r="13" spans="1:5">
      <c r="A13" s="32"/>
      <c r="B13" s="32" t="s">
        <v>251</v>
      </c>
      <c r="C13" s="32"/>
      <c r="D13" s="40">
        <v>5735.0000000000009</v>
      </c>
      <c r="E13" s="32" t="s">
        <v>252</v>
      </c>
    </row>
    <row r="15" spans="1:5">
      <c r="A15" s="32" t="s">
        <v>154</v>
      </c>
      <c r="B15" s="32">
        <v>56708845760</v>
      </c>
      <c r="C15" s="32" t="s">
        <v>253</v>
      </c>
      <c r="D15" s="32">
        <v>3069.2000000000003</v>
      </c>
      <c r="E15" s="32" t="s">
        <v>155</v>
      </c>
    </row>
    <row r="16" spans="1:5">
      <c r="A16" s="32" t="s">
        <v>156</v>
      </c>
      <c r="B16" s="32">
        <v>56708845774</v>
      </c>
      <c r="C16" s="32" t="s">
        <v>253</v>
      </c>
      <c r="D16" s="32">
        <v>2755</v>
      </c>
      <c r="E16" s="32" t="s">
        <v>157</v>
      </c>
    </row>
    <row r="17" spans="1:5">
      <c r="A17" s="32">
        <v>16</v>
      </c>
      <c r="B17" s="32">
        <v>56708881292</v>
      </c>
      <c r="C17" s="32" t="s">
        <v>253</v>
      </c>
      <c r="D17" s="32">
        <v>3151.2000000000003</v>
      </c>
      <c r="E17" s="32" t="s">
        <v>42</v>
      </c>
    </row>
    <row r="18" spans="1:5">
      <c r="A18" s="32" t="s">
        <v>162</v>
      </c>
      <c r="B18" s="32">
        <v>56708845791</v>
      </c>
      <c r="C18" s="32" t="s">
        <v>253</v>
      </c>
      <c r="D18" s="32">
        <v>2651.2000000000003</v>
      </c>
      <c r="E18" s="32" t="s">
        <v>163</v>
      </c>
    </row>
    <row r="19" spans="1:5">
      <c r="A19" s="32">
        <v>18</v>
      </c>
      <c r="B19" s="32">
        <v>56708881349</v>
      </c>
      <c r="C19" s="32" t="s">
        <v>253</v>
      </c>
      <c r="D19" s="32">
        <v>2151.2000000000003</v>
      </c>
      <c r="E19" s="32" t="s">
        <v>48</v>
      </c>
    </row>
    <row r="20" spans="1:5">
      <c r="A20" s="32" t="s">
        <v>168</v>
      </c>
      <c r="B20" s="32">
        <v>56708845820</v>
      </c>
      <c r="C20" s="32" t="s">
        <v>253</v>
      </c>
      <c r="D20" s="32">
        <v>1468.6000000000001</v>
      </c>
      <c r="E20" s="32" t="s">
        <v>169</v>
      </c>
    </row>
    <row r="21" spans="1:5">
      <c r="A21" s="32" t="s">
        <v>170</v>
      </c>
      <c r="B21" s="32">
        <v>56708845834</v>
      </c>
      <c r="C21" s="32" t="s">
        <v>253</v>
      </c>
      <c r="D21" s="32">
        <v>2647.4</v>
      </c>
      <c r="E21" s="32" t="s">
        <v>171</v>
      </c>
    </row>
    <row r="22" spans="1:5">
      <c r="A22" s="32" t="s">
        <v>79</v>
      </c>
      <c r="B22" s="32">
        <v>56708881457</v>
      </c>
      <c r="C22" s="32" t="s">
        <v>253</v>
      </c>
      <c r="D22" s="32">
        <v>8544.8000000000011</v>
      </c>
      <c r="E22" s="32" t="s">
        <v>80</v>
      </c>
    </row>
    <row r="23" spans="1:5">
      <c r="A23" s="32" t="s">
        <v>81</v>
      </c>
      <c r="B23" s="32">
        <v>56708845038</v>
      </c>
      <c r="C23" s="32" t="s">
        <v>253</v>
      </c>
      <c r="D23" s="32">
        <v>3753</v>
      </c>
      <c r="E23" s="32" t="s">
        <v>82</v>
      </c>
    </row>
    <row r="24" spans="1:5">
      <c r="A24" s="32" t="s">
        <v>186</v>
      </c>
      <c r="B24" s="32">
        <v>56708881915</v>
      </c>
      <c r="C24" s="32" t="s">
        <v>253</v>
      </c>
      <c r="D24" s="32">
        <v>1826.6000000000001</v>
      </c>
      <c r="E24" s="32" t="s">
        <v>187</v>
      </c>
    </row>
    <row r="25" spans="1:5">
      <c r="A25" s="32" t="s">
        <v>190</v>
      </c>
      <c r="B25" s="32">
        <v>56708845865</v>
      </c>
      <c r="C25" s="32" t="s">
        <v>253</v>
      </c>
      <c r="D25" s="32">
        <v>1780.2</v>
      </c>
      <c r="E25" s="32" t="s">
        <v>191</v>
      </c>
    </row>
    <row r="26" spans="1:5">
      <c r="A26" s="32" t="s">
        <v>192</v>
      </c>
      <c r="B26" s="32">
        <v>56708845879</v>
      </c>
      <c r="C26" s="32" t="s">
        <v>253</v>
      </c>
      <c r="D26" s="32">
        <v>4049.2000000000003</v>
      </c>
      <c r="E26" s="32" t="s">
        <v>193</v>
      </c>
    </row>
    <row r="27" spans="1:5">
      <c r="A27" s="32" t="s">
        <v>91</v>
      </c>
      <c r="B27" s="32">
        <v>56708881491</v>
      </c>
      <c r="C27" s="32" t="s">
        <v>253</v>
      </c>
      <c r="D27" s="32">
        <v>1739</v>
      </c>
      <c r="E27" s="32" t="s">
        <v>92</v>
      </c>
    </row>
    <row r="28" spans="1:5">
      <c r="A28" s="32">
        <v>30</v>
      </c>
      <c r="B28" s="32">
        <v>56708881503</v>
      </c>
      <c r="C28" s="32" t="s">
        <v>253</v>
      </c>
      <c r="D28" s="32">
        <v>1891.8000000000002</v>
      </c>
      <c r="E28" s="32" t="s">
        <v>96</v>
      </c>
    </row>
    <row r="29" spans="1:5">
      <c r="A29" s="32" t="s">
        <v>200</v>
      </c>
      <c r="B29" s="32">
        <v>56708845911</v>
      </c>
      <c r="C29" s="32" t="s">
        <v>253</v>
      </c>
      <c r="D29" s="32">
        <v>787.2</v>
      </c>
      <c r="E29" s="32" t="s">
        <v>201</v>
      </c>
    </row>
    <row r="30" spans="1:5">
      <c r="A30" s="32" t="s">
        <v>212</v>
      </c>
      <c r="B30" s="32">
        <v>56708881946</v>
      </c>
      <c r="C30" s="32" t="s">
        <v>253</v>
      </c>
      <c r="D30" s="32">
        <v>2021.4</v>
      </c>
      <c r="E30" s="32" t="s">
        <v>213</v>
      </c>
    </row>
    <row r="31" spans="1:5">
      <c r="A31" s="32" t="s">
        <v>127</v>
      </c>
      <c r="B31" s="32">
        <v>56708881596</v>
      </c>
      <c r="C31" s="32" t="s">
        <v>253</v>
      </c>
      <c r="D31" s="32">
        <v>5292.8</v>
      </c>
      <c r="E31" s="32" t="s">
        <v>128</v>
      </c>
    </row>
    <row r="32" spans="1:5">
      <c r="A32" s="32" t="s">
        <v>218</v>
      </c>
      <c r="B32" s="32">
        <v>56708881963</v>
      </c>
      <c r="C32" s="32" t="s">
        <v>253</v>
      </c>
      <c r="D32" s="32">
        <v>1781.8000000000002</v>
      </c>
      <c r="E32" s="32" t="s">
        <v>219</v>
      </c>
    </row>
    <row r="33" spans="1:5">
      <c r="A33" s="32" t="s">
        <v>226</v>
      </c>
      <c r="B33" s="32">
        <v>60589747903</v>
      </c>
      <c r="C33" s="32" t="s">
        <v>253</v>
      </c>
      <c r="D33" s="32">
        <v>3729.2000000000003</v>
      </c>
      <c r="E33" s="32" t="s">
        <v>227</v>
      </c>
    </row>
    <row r="34" spans="1:5">
      <c r="A34" s="32" t="s">
        <v>232</v>
      </c>
      <c r="B34" s="32">
        <v>56708846050</v>
      </c>
      <c r="C34" s="32" t="s">
        <v>253</v>
      </c>
      <c r="D34" s="32">
        <v>3613.4</v>
      </c>
      <c r="E34" s="32" t="s">
        <v>233</v>
      </c>
    </row>
    <row r="35" spans="1:5">
      <c r="A35" s="32" t="s">
        <v>220</v>
      </c>
      <c r="B35" s="32">
        <v>56708845990</v>
      </c>
      <c r="C35" s="32" t="s">
        <v>253</v>
      </c>
      <c r="D35" s="32">
        <v>1945.6000000000001</v>
      </c>
      <c r="E35" s="32" t="s">
        <v>221</v>
      </c>
    </row>
    <row r="36" spans="1:5">
      <c r="A36" s="32" t="s">
        <v>216</v>
      </c>
      <c r="B36" s="32">
        <v>56708845973</v>
      </c>
      <c r="C36" s="32" t="s">
        <v>253</v>
      </c>
      <c r="D36" s="32">
        <v>1196.4000000000001</v>
      </c>
      <c r="E36" s="32" t="s">
        <v>217</v>
      </c>
    </row>
    <row r="37" spans="1:5">
      <c r="A37" s="32" t="s">
        <v>158</v>
      </c>
      <c r="B37" s="32">
        <v>56708845788</v>
      </c>
      <c r="C37" s="32" t="s">
        <v>253</v>
      </c>
      <c r="D37" s="32">
        <v>1130.2</v>
      </c>
      <c r="E37" s="32" t="s">
        <v>159</v>
      </c>
    </row>
    <row r="38" spans="1:5">
      <c r="A38" s="32" t="s">
        <v>35</v>
      </c>
      <c r="B38" s="32">
        <v>56708844890</v>
      </c>
      <c r="C38" s="32" t="s">
        <v>253</v>
      </c>
      <c r="D38" s="32">
        <v>3238</v>
      </c>
      <c r="E38" s="32" t="s">
        <v>36</v>
      </c>
    </row>
    <row r="39" spans="1:5">
      <c r="A39" s="32" t="s">
        <v>45</v>
      </c>
      <c r="B39" s="32">
        <v>56708844916</v>
      </c>
      <c r="C39" s="32" t="s">
        <v>253</v>
      </c>
      <c r="D39" s="32">
        <v>209.8</v>
      </c>
      <c r="E39" s="32" t="s">
        <v>46</v>
      </c>
    </row>
    <row r="40" spans="1:5">
      <c r="A40" s="32" t="s">
        <v>202</v>
      </c>
      <c r="B40" s="32">
        <v>56708845925</v>
      </c>
      <c r="C40" s="32" t="s">
        <v>253</v>
      </c>
      <c r="D40" s="32">
        <v>3356.6000000000004</v>
      </c>
      <c r="E40" s="32" t="s">
        <v>203</v>
      </c>
    </row>
    <row r="41" spans="1:5">
      <c r="A41" s="32" t="s">
        <v>184</v>
      </c>
      <c r="B41" s="32">
        <v>56708845851</v>
      </c>
      <c r="C41" s="32" t="s">
        <v>253</v>
      </c>
      <c r="D41" s="32">
        <v>2503.8000000000002</v>
      </c>
      <c r="E41" s="32" t="s">
        <v>185</v>
      </c>
    </row>
    <row r="42" spans="1:5">
      <c r="A42" s="32" t="s">
        <v>33</v>
      </c>
      <c r="B42" s="32">
        <v>56708844887</v>
      </c>
      <c r="C42" s="32" t="s">
        <v>253</v>
      </c>
      <c r="D42" s="32">
        <v>2637.4</v>
      </c>
      <c r="E42" s="32" t="s">
        <v>34</v>
      </c>
    </row>
    <row r="43" spans="1:5">
      <c r="A43" s="32" t="s">
        <v>125</v>
      </c>
      <c r="B43" s="32">
        <v>56708845254</v>
      </c>
      <c r="C43" s="32" t="s">
        <v>253</v>
      </c>
      <c r="D43" s="32">
        <v>2788.4</v>
      </c>
      <c r="E43" s="32" t="s">
        <v>126</v>
      </c>
    </row>
    <row r="44" spans="1:5">
      <c r="A44" s="32" t="s">
        <v>206</v>
      </c>
      <c r="B44" s="32">
        <v>56708845939</v>
      </c>
      <c r="C44" s="32" t="s">
        <v>253</v>
      </c>
      <c r="D44" s="32">
        <v>2999.2000000000003</v>
      </c>
      <c r="E44" s="32" t="s">
        <v>207</v>
      </c>
    </row>
    <row r="45" spans="1:5">
      <c r="A45" s="32" t="s">
        <v>198</v>
      </c>
      <c r="B45" s="32">
        <v>56708881929</v>
      </c>
      <c r="C45" s="32" t="s">
        <v>253</v>
      </c>
      <c r="D45" s="32">
        <v>4146.4000000000005</v>
      </c>
      <c r="E45" s="32" t="s">
        <v>199</v>
      </c>
    </row>
    <row r="46" spans="1:5">
      <c r="A46" s="32" t="s">
        <v>117</v>
      </c>
      <c r="B46" s="32">
        <v>56708845237</v>
      </c>
      <c r="C46" s="32" t="s">
        <v>253</v>
      </c>
      <c r="D46" s="32">
        <v>5805</v>
      </c>
      <c r="E46" s="32" t="s">
        <v>118</v>
      </c>
    </row>
    <row r="47" spans="1:5">
      <c r="A47" s="32" t="s">
        <v>85</v>
      </c>
      <c r="B47" s="32">
        <v>56708881474</v>
      </c>
      <c r="C47" s="32" t="s">
        <v>253</v>
      </c>
      <c r="D47" s="32">
        <v>9397.6</v>
      </c>
      <c r="E47" s="32" t="s">
        <v>86</v>
      </c>
    </row>
    <row r="48" spans="1:5">
      <c r="A48" s="32" t="s">
        <v>51</v>
      </c>
      <c r="B48" s="32">
        <v>56708844950</v>
      </c>
      <c r="C48" s="32" t="s">
        <v>253</v>
      </c>
      <c r="D48" s="32">
        <v>857.2</v>
      </c>
      <c r="E48" s="32" t="s">
        <v>52</v>
      </c>
    </row>
    <row r="49" spans="1:5">
      <c r="A49" s="32" t="s">
        <v>73</v>
      </c>
      <c r="B49" s="32">
        <v>56708845024</v>
      </c>
      <c r="C49" s="32" t="s">
        <v>253</v>
      </c>
      <c r="D49" s="32">
        <v>1978</v>
      </c>
      <c r="E49" s="32" t="s">
        <v>74</v>
      </c>
    </row>
    <row r="50" spans="1:5">
      <c r="A50" s="32" t="s">
        <v>129</v>
      </c>
      <c r="B50" s="32">
        <v>56708845268</v>
      </c>
      <c r="C50" s="32" t="s">
        <v>253</v>
      </c>
      <c r="D50" s="32">
        <v>1172.6000000000001</v>
      </c>
      <c r="E50" s="32" t="s">
        <v>130</v>
      </c>
    </row>
    <row r="51" spans="1:5">
      <c r="A51" s="32" t="s">
        <v>139</v>
      </c>
      <c r="B51" s="32">
        <v>56708881807</v>
      </c>
      <c r="C51" s="32" t="s">
        <v>253</v>
      </c>
      <c r="D51" s="32">
        <v>457.20000000000005</v>
      </c>
      <c r="E51" s="32" t="s">
        <v>140</v>
      </c>
    </row>
    <row r="52" spans="1:5">
      <c r="A52" s="32" t="s">
        <v>83</v>
      </c>
      <c r="B52" s="32">
        <v>56708881460</v>
      </c>
      <c r="C52" s="32" t="s">
        <v>253</v>
      </c>
      <c r="D52" s="32">
        <v>1222.4000000000001</v>
      </c>
      <c r="E52" s="32" t="s">
        <v>84</v>
      </c>
    </row>
    <row r="53" spans="1:5">
      <c r="A53" s="32" t="s">
        <v>87</v>
      </c>
      <c r="B53" s="32">
        <v>56708845069</v>
      </c>
      <c r="C53" s="32" t="s">
        <v>253</v>
      </c>
      <c r="D53" s="32">
        <v>16133.800000000001</v>
      </c>
      <c r="E53" s="32" t="s">
        <v>88</v>
      </c>
    </row>
    <row r="54" spans="1:5">
      <c r="A54" s="32" t="s">
        <v>178</v>
      </c>
      <c r="B54" s="32">
        <v>56708881901</v>
      </c>
      <c r="C54" s="32" t="s">
        <v>253</v>
      </c>
      <c r="D54" s="32">
        <v>552</v>
      </c>
      <c r="E54" s="32" t="s">
        <v>179</v>
      </c>
    </row>
    <row r="55" spans="1:5">
      <c r="A55" s="32" t="s">
        <v>121</v>
      </c>
      <c r="B55" s="32">
        <v>56708845240</v>
      </c>
      <c r="C55" s="32" t="s">
        <v>253</v>
      </c>
      <c r="D55" s="32">
        <v>1656</v>
      </c>
      <c r="E55" s="32" t="s">
        <v>122</v>
      </c>
    </row>
    <row r="56" spans="1:5">
      <c r="A56" s="32" t="s">
        <v>49</v>
      </c>
      <c r="B56" s="32">
        <v>56708844947</v>
      </c>
      <c r="C56" s="32" t="s">
        <v>253</v>
      </c>
      <c r="D56" s="32">
        <v>5659.6</v>
      </c>
      <c r="E56" s="32" t="s">
        <v>50</v>
      </c>
    </row>
    <row r="57" spans="1:5">
      <c r="A57" s="32" t="s">
        <v>164</v>
      </c>
      <c r="B57" s="32">
        <v>56708881872</v>
      </c>
      <c r="C57" s="32" t="s">
        <v>253</v>
      </c>
      <c r="D57" s="32">
        <v>3617.2000000000003</v>
      </c>
      <c r="E57" s="32" t="s">
        <v>165</v>
      </c>
    </row>
    <row r="58" spans="1:5">
      <c r="A58" s="32" t="s">
        <v>131</v>
      </c>
      <c r="B58" s="32">
        <v>60589939521</v>
      </c>
      <c r="C58" s="32" t="s">
        <v>253</v>
      </c>
      <c r="D58" s="32">
        <v>1293.4000000000001</v>
      </c>
      <c r="E58" s="32" t="s">
        <v>132</v>
      </c>
    </row>
    <row r="59" spans="1:5">
      <c r="A59" s="32" t="s">
        <v>97</v>
      </c>
      <c r="B59" s="32">
        <v>56708845101</v>
      </c>
      <c r="C59" s="32" t="s">
        <v>253</v>
      </c>
      <c r="D59" s="32">
        <v>1716.2</v>
      </c>
      <c r="E59" s="32" t="s">
        <v>98</v>
      </c>
    </row>
    <row r="60" spans="1:5">
      <c r="A60" s="32" t="s">
        <v>230</v>
      </c>
      <c r="B60" s="32">
        <v>56708846047</v>
      </c>
      <c r="C60" s="32" t="s">
        <v>253</v>
      </c>
      <c r="D60" s="32">
        <v>819.2</v>
      </c>
      <c r="E60" s="32" t="s">
        <v>231</v>
      </c>
    </row>
    <row r="61" spans="1:5">
      <c r="A61" s="32" t="s">
        <v>43</v>
      </c>
      <c r="B61" s="32">
        <v>56708881304</v>
      </c>
      <c r="C61" s="32" t="s">
        <v>253</v>
      </c>
      <c r="D61" s="32">
        <v>1497</v>
      </c>
      <c r="E61" s="32" t="s">
        <v>44</v>
      </c>
    </row>
    <row r="62" spans="1:5">
      <c r="A62" s="32" t="s">
        <v>119</v>
      </c>
      <c r="B62" s="32">
        <v>56708881579</v>
      </c>
      <c r="C62" s="32" t="s">
        <v>253</v>
      </c>
      <c r="D62" s="32">
        <v>25</v>
      </c>
      <c r="E62" s="32" t="s">
        <v>120</v>
      </c>
    </row>
    <row r="63" spans="1:5">
      <c r="A63" s="32" t="s">
        <v>67</v>
      </c>
      <c r="B63" s="32">
        <v>60590329504</v>
      </c>
      <c r="C63" s="32" t="s">
        <v>253</v>
      </c>
      <c r="D63" s="32">
        <v>6503</v>
      </c>
      <c r="E63" s="32" t="s">
        <v>68</v>
      </c>
    </row>
    <row r="64" spans="1:5">
      <c r="A64" s="32" t="s">
        <v>210</v>
      </c>
      <c r="B64" s="32">
        <v>56708845942</v>
      </c>
      <c r="C64" s="32" t="s">
        <v>253</v>
      </c>
      <c r="D64" s="32">
        <v>2551.2000000000003</v>
      </c>
      <c r="E64" s="32" t="s">
        <v>211</v>
      </c>
    </row>
    <row r="65" spans="1:5">
      <c r="A65" s="32" t="s">
        <v>133</v>
      </c>
      <c r="B65" s="32">
        <v>60589627948</v>
      </c>
      <c r="C65" s="32" t="s">
        <v>253</v>
      </c>
      <c r="D65" s="32">
        <v>5707.2000000000007</v>
      </c>
      <c r="E65" s="32" t="s">
        <v>134</v>
      </c>
    </row>
    <row r="66" spans="1:5">
      <c r="A66" s="32" t="s">
        <v>53</v>
      </c>
      <c r="B66" s="32">
        <v>56708844964</v>
      </c>
      <c r="C66" s="32" t="s">
        <v>253</v>
      </c>
      <c r="D66" s="32">
        <v>1637.4</v>
      </c>
      <c r="E66" s="32" t="s">
        <v>54</v>
      </c>
    </row>
    <row r="67" spans="1:5">
      <c r="A67" s="32" t="s">
        <v>99</v>
      </c>
      <c r="B67" s="32">
        <v>60589552237</v>
      </c>
      <c r="C67" s="32" t="s">
        <v>253</v>
      </c>
      <c r="D67" s="32">
        <v>1645.2</v>
      </c>
      <c r="E67" s="32" t="s">
        <v>100</v>
      </c>
    </row>
    <row r="68" spans="1:5">
      <c r="A68" s="32" t="s">
        <v>194</v>
      </c>
      <c r="B68" s="32">
        <v>56708845882</v>
      </c>
      <c r="C68" s="32" t="s">
        <v>253</v>
      </c>
      <c r="D68" s="32">
        <v>517.6</v>
      </c>
      <c r="E68" s="32" t="s">
        <v>195</v>
      </c>
    </row>
    <row r="69" spans="1:5">
      <c r="A69" s="32" t="s">
        <v>71</v>
      </c>
      <c r="B69" s="32">
        <v>56708845010</v>
      </c>
      <c r="C69" s="32" t="s">
        <v>253</v>
      </c>
      <c r="D69" s="32">
        <v>1843</v>
      </c>
      <c r="E69" s="32" t="s">
        <v>72</v>
      </c>
    </row>
    <row r="70" spans="1:5">
      <c r="A70" s="32" t="s">
        <v>113</v>
      </c>
      <c r="B70" s="32">
        <v>56708881551</v>
      </c>
      <c r="C70" s="32" t="s">
        <v>253</v>
      </c>
      <c r="D70" s="32">
        <v>2741.8</v>
      </c>
      <c r="E70" s="32" t="s">
        <v>114</v>
      </c>
    </row>
    <row r="71" spans="1:5">
      <c r="A71" s="32" t="s">
        <v>59</v>
      </c>
      <c r="B71" s="32">
        <v>56708844978</v>
      </c>
      <c r="C71" s="32" t="s">
        <v>253</v>
      </c>
      <c r="D71" s="32">
        <v>2475.8000000000002</v>
      </c>
      <c r="E71" s="32" t="s">
        <v>60</v>
      </c>
    </row>
    <row r="72" spans="1:5">
      <c r="A72" s="32" t="s">
        <v>69</v>
      </c>
      <c r="B72" s="32">
        <v>56708881426</v>
      </c>
      <c r="C72" s="32" t="s">
        <v>253</v>
      </c>
      <c r="D72" s="32">
        <v>4093.6000000000004</v>
      </c>
      <c r="E72" s="32" t="s">
        <v>70</v>
      </c>
    </row>
    <row r="73" spans="1:5">
      <c r="A73" s="32" t="s">
        <v>89</v>
      </c>
      <c r="B73" s="32">
        <v>56708845072</v>
      </c>
      <c r="C73" s="32" t="s">
        <v>253</v>
      </c>
      <c r="D73" s="32">
        <v>10310.6</v>
      </c>
      <c r="E73" s="32" t="s">
        <v>90</v>
      </c>
    </row>
    <row r="74" spans="1:5">
      <c r="A74" s="32" t="s">
        <v>145</v>
      </c>
      <c r="B74" s="32">
        <v>56708881838</v>
      </c>
      <c r="C74" s="32" t="s">
        <v>253</v>
      </c>
      <c r="D74" s="32">
        <v>2596.8000000000002</v>
      </c>
      <c r="E74" s="32" t="s">
        <v>146</v>
      </c>
    </row>
    <row r="75" spans="1:5">
      <c r="A75" s="32" t="s">
        <v>228</v>
      </c>
      <c r="B75" s="32">
        <v>60590218306</v>
      </c>
      <c r="C75" s="32" t="s">
        <v>253</v>
      </c>
      <c r="D75" s="32">
        <v>844.40000000000009</v>
      </c>
      <c r="E75" s="32" t="s">
        <v>229</v>
      </c>
    </row>
    <row r="76" spans="1:5">
      <c r="A76" s="32" t="s">
        <v>149</v>
      </c>
      <c r="B76" s="32">
        <v>60589620126</v>
      </c>
      <c r="C76" s="32" t="s">
        <v>253</v>
      </c>
      <c r="D76" s="32">
        <v>1037</v>
      </c>
      <c r="E76" s="32" t="s">
        <v>150</v>
      </c>
    </row>
    <row r="77" spans="1:5">
      <c r="A77" s="32" t="s">
        <v>214</v>
      </c>
      <c r="B77" s="32">
        <v>56708881608</v>
      </c>
      <c r="C77" s="32" t="s">
        <v>253</v>
      </c>
      <c r="D77" s="32">
        <v>1211.6000000000001</v>
      </c>
      <c r="E77" s="32" t="s">
        <v>215</v>
      </c>
    </row>
    <row r="78" spans="1:5">
      <c r="A78" s="32" t="s">
        <v>61</v>
      </c>
      <c r="B78" s="32">
        <v>56708881383</v>
      </c>
      <c r="C78" s="32" t="s">
        <v>253</v>
      </c>
      <c r="D78" s="32">
        <v>3151.2000000000003</v>
      </c>
      <c r="E78" s="32" t="s">
        <v>62</v>
      </c>
    </row>
    <row r="79" spans="1:5">
      <c r="A79" s="32" t="s">
        <v>123</v>
      </c>
      <c r="B79" s="32">
        <v>56708881582</v>
      </c>
      <c r="C79" s="32" t="s">
        <v>253</v>
      </c>
      <c r="D79" s="32">
        <v>2350.2000000000003</v>
      </c>
      <c r="E79" s="32" t="s">
        <v>124</v>
      </c>
    </row>
    <row r="80" spans="1:5">
      <c r="A80" s="32" t="s">
        <v>105</v>
      </c>
      <c r="B80" s="32">
        <v>56708845115</v>
      </c>
      <c r="C80" s="32" t="s">
        <v>253</v>
      </c>
      <c r="D80" s="32">
        <v>3154.2000000000003</v>
      </c>
      <c r="E80" s="32" t="s">
        <v>106</v>
      </c>
    </row>
    <row r="81" spans="1:5">
      <c r="A81" s="32" t="s">
        <v>77</v>
      </c>
      <c r="B81" s="32">
        <v>56708881656</v>
      </c>
      <c r="C81" s="32" t="s">
        <v>253</v>
      </c>
      <c r="D81" s="32">
        <v>2483.6000000000004</v>
      </c>
      <c r="E81" s="32" t="s">
        <v>78</v>
      </c>
    </row>
    <row r="82" spans="1:5">
      <c r="A82" s="32" t="s">
        <v>107</v>
      </c>
      <c r="B82" s="32">
        <v>56708845530</v>
      </c>
      <c r="C82" s="32" t="s">
        <v>253</v>
      </c>
      <c r="D82" s="32">
        <v>4035</v>
      </c>
      <c r="E82" s="32" t="s">
        <v>108</v>
      </c>
    </row>
    <row r="83" spans="1:5">
      <c r="A83" s="32" t="s">
        <v>147</v>
      </c>
      <c r="B83" s="32">
        <v>56710784605</v>
      </c>
      <c r="C83" s="32" t="s">
        <v>253</v>
      </c>
      <c r="D83" s="32">
        <v>3209</v>
      </c>
      <c r="E83" s="32" t="s">
        <v>148</v>
      </c>
    </row>
    <row r="84" spans="1:5">
      <c r="A84" s="32" t="s">
        <v>196</v>
      </c>
      <c r="B84" s="32">
        <v>60589845501</v>
      </c>
      <c r="C84" s="32" t="s">
        <v>253</v>
      </c>
      <c r="D84" s="32">
        <v>1368.6000000000001</v>
      </c>
      <c r="E84" s="32" t="s">
        <v>197</v>
      </c>
    </row>
    <row r="85" spans="1:5">
      <c r="A85" s="32" t="s">
        <v>39</v>
      </c>
      <c r="B85" s="32">
        <v>60590124291</v>
      </c>
      <c r="C85" s="32" t="s">
        <v>253</v>
      </c>
      <c r="D85" s="32">
        <v>3023.8</v>
      </c>
      <c r="E85" s="32" t="s">
        <v>40</v>
      </c>
    </row>
    <row r="86" spans="1:5">
      <c r="A86" s="32" t="s">
        <v>37</v>
      </c>
      <c r="B86" s="32">
        <v>56708519619</v>
      </c>
      <c r="C86" s="32" t="s">
        <v>253</v>
      </c>
      <c r="D86" s="32">
        <v>2307.4</v>
      </c>
      <c r="E86" s="32" t="s">
        <v>38</v>
      </c>
    </row>
    <row r="87" spans="1:5">
      <c r="A87" s="32" t="s">
        <v>115</v>
      </c>
      <c r="B87" s="32">
        <v>60589669043</v>
      </c>
      <c r="C87" s="32" t="s">
        <v>253</v>
      </c>
      <c r="D87" s="32">
        <v>2145</v>
      </c>
      <c r="E87" s="32" t="s">
        <v>116</v>
      </c>
    </row>
    <row r="88" spans="1:5">
      <c r="A88" s="32" t="s">
        <v>109</v>
      </c>
      <c r="B88" s="32">
        <v>60589665774</v>
      </c>
      <c r="C88" s="32" t="s">
        <v>253</v>
      </c>
      <c r="D88" s="32">
        <v>1059.2</v>
      </c>
      <c r="E88" s="32" t="s">
        <v>110</v>
      </c>
    </row>
    <row r="89" spans="1:5">
      <c r="A89" s="32" t="s">
        <v>224</v>
      </c>
      <c r="B89" s="32">
        <v>60589634536</v>
      </c>
      <c r="C89" s="32" t="s">
        <v>253</v>
      </c>
      <c r="D89" s="32">
        <v>995.80000000000007</v>
      </c>
      <c r="E89" s="32" t="s">
        <v>225</v>
      </c>
    </row>
    <row r="90" spans="1:5">
      <c r="A90" s="32" t="s">
        <v>160</v>
      </c>
      <c r="B90" s="32">
        <v>60589582591</v>
      </c>
      <c r="C90" s="32" t="s">
        <v>253</v>
      </c>
      <c r="D90" s="32">
        <v>1426.6000000000001</v>
      </c>
      <c r="E90" s="32" t="s">
        <v>161</v>
      </c>
    </row>
    <row r="91" spans="1:5">
      <c r="A91" s="32" t="s">
        <v>166</v>
      </c>
      <c r="B91" s="32">
        <v>60589642468</v>
      </c>
      <c r="C91" s="32" t="s">
        <v>253</v>
      </c>
      <c r="D91" s="32">
        <v>1025</v>
      </c>
      <c r="E91" s="32" t="s">
        <v>167</v>
      </c>
    </row>
    <row r="92" spans="1:5">
      <c r="A92" s="32" t="s">
        <v>222</v>
      </c>
      <c r="B92" s="32">
        <v>60589597089</v>
      </c>
      <c r="C92" s="32" t="s">
        <v>253</v>
      </c>
      <c r="D92" s="32">
        <v>2917</v>
      </c>
      <c r="E92" s="32" t="s">
        <v>223</v>
      </c>
    </row>
    <row r="93" spans="1:5">
      <c r="A93" s="32" t="s">
        <v>208</v>
      </c>
      <c r="B93" s="32">
        <v>60589426888</v>
      </c>
      <c r="C93" s="32" t="s">
        <v>253</v>
      </c>
      <c r="D93" s="32">
        <v>718</v>
      </c>
      <c r="E93" s="32" t="s">
        <v>209</v>
      </c>
    </row>
    <row r="94" spans="1:5">
      <c r="A94" s="32" t="s">
        <v>75</v>
      </c>
      <c r="B94" s="32">
        <v>60590035188</v>
      </c>
      <c r="C94" s="32" t="s">
        <v>253</v>
      </c>
      <c r="D94" s="32">
        <v>1414.6000000000001</v>
      </c>
      <c r="E94" s="32" t="s">
        <v>76</v>
      </c>
    </row>
    <row r="95" spans="1:5">
      <c r="A95" s="32" t="s">
        <v>93</v>
      </c>
      <c r="B95" s="32">
        <v>60589861092</v>
      </c>
      <c r="C95" s="32" t="s">
        <v>253</v>
      </c>
      <c r="D95" s="32">
        <v>1228.8000000000002</v>
      </c>
      <c r="E95" s="32" t="s">
        <v>94</v>
      </c>
    </row>
    <row r="96" spans="1:5">
      <c r="A96" s="32" t="s">
        <v>188</v>
      </c>
      <c r="B96" s="32">
        <v>60589704184</v>
      </c>
      <c r="C96" s="32" t="s">
        <v>253</v>
      </c>
      <c r="D96" s="32">
        <v>3155</v>
      </c>
      <c r="E96" s="32" t="s">
        <v>189</v>
      </c>
    </row>
    <row r="97" spans="1:5">
      <c r="A97" s="32" t="s">
        <v>141</v>
      </c>
      <c r="B97" s="32">
        <v>60590199370</v>
      </c>
      <c r="C97" s="32" t="s">
        <v>253</v>
      </c>
      <c r="D97" s="32">
        <v>11151</v>
      </c>
      <c r="E97" s="32" t="s">
        <v>142</v>
      </c>
    </row>
    <row r="98" spans="1:5">
      <c r="A98" s="32" t="s">
        <v>172</v>
      </c>
      <c r="B98" s="32">
        <v>60590100738</v>
      </c>
      <c r="C98" s="32" t="s">
        <v>253</v>
      </c>
      <c r="D98" s="32">
        <v>1915.2</v>
      </c>
      <c r="E98" s="32" t="s">
        <v>173</v>
      </c>
    </row>
    <row r="99" spans="1:5">
      <c r="A99" s="32" t="s">
        <v>135</v>
      </c>
      <c r="B99" s="32">
        <v>60590412629</v>
      </c>
      <c r="C99" s="32" t="s">
        <v>253</v>
      </c>
      <c r="D99" s="32">
        <v>2132</v>
      </c>
      <c r="E99" s="32" t="s">
        <v>136</v>
      </c>
    </row>
    <row r="100" spans="1:5">
      <c r="A100" s="32" t="s">
        <v>103</v>
      </c>
      <c r="B100" s="32">
        <v>60590678030</v>
      </c>
      <c r="C100" s="32" t="s">
        <v>253</v>
      </c>
      <c r="D100" s="32">
        <v>1019.6</v>
      </c>
      <c r="E100" s="32" t="s">
        <v>104</v>
      </c>
    </row>
    <row r="101" spans="1:5">
      <c r="A101" s="32" t="s">
        <v>182</v>
      </c>
      <c r="B101" s="32">
        <v>60590821112</v>
      </c>
      <c r="C101" s="32" t="s">
        <v>253</v>
      </c>
      <c r="D101" s="32">
        <v>1861.8000000000002</v>
      </c>
      <c r="E101" s="32" t="s">
        <v>183</v>
      </c>
    </row>
    <row r="102" spans="1:5">
      <c r="A102" s="32" t="s">
        <v>101</v>
      </c>
      <c r="B102" s="32">
        <v>60589624037</v>
      </c>
      <c r="C102" s="32" t="s">
        <v>253</v>
      </c>
      <c r="D102" s="32">
        <v>1846.2</v>
      </c>
      <c r="E102" s="32" t="s">
        <v>102</v>
      </c>
    </row>
    <row r="103" spans="1:5">
      <c r="A103" s="32" t="s">
        <v>65</v>
      </c>
      <c r="B103" s="32">
        <v>60591846598</v>
      </c>
      <c r="C103" s="32" t="s">
        <v>253</v>
      </c>
      <c r="D103" s="32">
        <v>1019.6</v>
      </c>
      <c r="E103" s="32" t="s">
        <v>66</v>
      </c>
    </row>
    <row r="104" spans="1:5">
      <c r="A104" s="32" t="s">
        <v>180</v>
      </c>
      <c r="B104" s="32">
        <v>60592118015</v>
      </c>
      <c r="C104" s="32" t="s">
        <v>253</v>
      </c>
      <c r="D104" s="32">
        <v>623.20000000000005</v>
      </c>
      <c r="E104" s="32" t="s">
        <v>181</v>
      </c>
    </row>
    <row r="105" spans="1:5">
      <c r="A105" s="32" t="s">
        <v>204</v>
      </c>
      <c r="B105" s="32">
        <v>60591508620</v>
      </c>
      <c r="C105" s="32" t="s">
        <v>253</v>
      </c>
      <c r="D105" s="32">
        <v>941.80000000000007</v>
      </c>
      <c r="E105" s="32" t="s">
        <v>205</v>
      </c>
    </row>
    <row r="106" spans="1:5">
      <c r="A106" s="32" t="s">
        <v>111</v>
      </c>
      <c r="B106" s="32">
        <v>60590340221</v>
      </c>
      <c r="C106" s="32" t="s">
        <v>253</v>
      </c>
      <c r="D106" s="32">
        <v>1421</v>
      </c>
      <c r="E106" s="32" t="s">
        <v>112</v>
      </c>
    </row>
    <row r="107" spans="1:5">
      <c r="A107" s="32" t="s">
        <v>57</v>
      </c>
      <c r="B107" s="32">
        <v>60592030048</v>
      </c>
      <c r="C107" s="32" t="s">
        <v>253</v>
      </c>
      <c r="D107" s="32">
        <v>1143.6000000000001</v>
      </c>
      <c r="E107" s="32" t="s">
        <v>58</v>
      </c>
    </row>
    <row r="108" spans="1:5">
      <c r="A108" s="32"/>
      <c r="B108" s="32" t="s">
        <v>254</v>
      </c>
      <c r="C108" s="32"/>
      <c r="D108" s="40">
        <v>250674.6</v>
      </c>
      <c r="E108" s="32" t="s">
        <v>255</v>
      </c>
    </row>
    <row r="110" spans="1:5">
      <c r="A110" s="32" t="s">
        <v>143</v>
      </c>
      <c r="B110" s="32">
        <v>1179675078</v>
      </c>
      <c r="C110" s="32" t="s">
        <v>256</v>
      </c>
      <c r="D110" s="32">
        <v>2156.6</v>
      </c>
      <c r="E110" s="32" t="s">
        <v>144</v>
      </c>
    </row>
    <row r="111" spans="1:5">
      <c r="A111" s="32" t="s">
        <v>63</v>
      </c>
      <c r="B111" s="32">
        <v>1129000062</v>
      </c>
      <c r="C111" s="32" t="s">
        <v>256</v>
      </c>
      <c r="D111" s="32">
        <v>631.40000000000009</v>
      </c>
      <c r="E111" s="32" t="s">
        <v>64</v>
      </c>
    </row>
    <row r="112" spans="1:5">
      <c r="A112" s="32"/>
      <c r="B112" s="32" t="s">
        <v>257</v>
      </c>
      <c r="C112" s="32"/>
      <c r="D112" s="40">
        <v>2788</v>
      </c>
      <c r="E112" s="32" t="s">
        <v>258</v>
      </c>
    </row>
    <row r="114" spans="2:5">
      <c r="B114" s="41" t="s">
        <v>251</v>
      </c>
      <c r="C114" s="41"/>
      <c r="D114" s="42">
        <v>5735.0000000000009</v>
      </c>
      <c r="E114" s="41" t="s">
        <v>252</v>
      </c>
    </row>
    <row r="115" spans="2:5">
      <c r="B115" s="41" t="s">
        <v>254</v>
      </c>
      <c r="C115" s="41"/>
      <c r="D115" s="42">
        <v>250674.6</v>
      </c>
      <c r="E115" s="41" t="s">
        <v>255</v>
      </c>
    </row>
    <row r="116" spans="2:5">
      <c r="B116" s="41" t="s">
        <v>257</v>
      </c>
      <c r="C116" s="41"/>
      <c r="D116" s="42">
        <v>2788</v>
      </c>
      <c r="E116" s="41" t="s">
        <v>258</v>
      </c>
    </row>
    <row r="117" spans="2:5">
      <c r="B117" s="41"/>
      <c r="C117" s="41"/>
      <c r="D117" s="42">
        <v>259197.6</v>
      </c>
      <c r="E117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4" sqref="B14"/>
    </sheetView>
  </sheetViews>
  <sheetFormatPr baseColWidth="10" defaultRowHeight="15"/>
  <cols>
    <col min="2" max="2" width="11.5703125" bestFit="1" customWidth="1"/>
  </cols>
  <sheetData>
    <row r="1" spans="1:6">
      <c r="A1" s="48" t="s">
        <v>259</v>
      </c>
      <c r="B1" s="48"/>
      <c r="C1" s="49"/>
      <c r="D1" s="50"/>
      <c r="E1" s="50"/>
      <c r="F1" s="51"/>
    </row>
    <row r="2" spans="1:6">
      <c r="A2" s="48" t="s">
        <v>271</v>
      </c>
      <c r="B2" s="48"/>
      <c r="C2" s="49"/>
      <c r="D2" s="50"/>
      <c r="E2" s="50"/>
      <c r="F2" s="51"/>
    </row>
    <row r="3" spans="1:6">
      <c r="A3" s="48" t="s">
        <v>260</v>
      </c>
      <c r="B3" s="52" t="s">
        <v>272</v>
      </c>
      <c r="C3" s="49"/>
      <c r="D3" s="50"/>
      <c r="E3" s="50"/>
      <c r="F3" s="51"/>
    </row>
    <row r="4" spans="1:6">
      <c r="A4" s="49"/>
      <c r="B4" s="49"/>
      <c r="C4" s="49"/>
      <c r="D4" s="50"/>
      <c r="E4" s="50"/>
      <c r="F4" s="51"/>
    </row>
    <row r="5" spans="1:6">
      <c r="A5" s="49" t="s">
        <v>261</v>
      </c>
      <c r="B5" s="49" t="s">
        <v>262</v>
      </c>
      <c r="C5" s="49"/>
      <c r="D5" s="50"/>
      <c r="E5" s="50"/>
      <c r="F5" s="51"/>
    </row>
    <row r="6" spans="1:6">
      <c r="A6" s="50" t="s">
        <v>263</v>
      </c>
      <c r="B6" s="53">
        <v>177032.99</v>
      </c>
      <c r="C6" s="50"/>
      <c r="D6" s="50"/>
      <c r="E6" s="50"/>
      <c r="F6" s="51"/>
    </row>
    <row r="7" spans="1:6">
      <c r="A7" s="50" t="s">
        <v>264</v>
      </c>
      <c r="B7" s="53">
        <v>43878.12</v>
      </c>
      <c r="C7" s="50"/>
      <c r="D7" s="50"/>
      <c r="E7" s="50"/>
      <c r="F7" s="51"/>
    </row>
    <row r="8" spans="1:6">
      <c r="A8" s="50" t="s">
        <v>265</v>
      </c>
      <c r="B8" s="53">
        <v>0</v>
      </c>
      <c r="C8" s="50"/>
      <c r="D8" s="50"/>
      <c r="E8" s="50"/>
      <c r="F8" s="51"/>
    </row>
    <row r="9" spans="1:6">
      <c r="A9" s="50" t="s">
        <v>266</v>
      </c>
      <c r="B9" s="53">
        <v>5368.03</v>
      </c>
      <c r="C9" s="50"/>
      <c r="D9" s="50"/>
      <c r="E9" s="50"/>
      <c r="F9" s="51"/>
    </row>
    <row r="10" spans="1:6">
      <c r="A10" s="50" t="s">
        <v>267</v>
      </c>
      <c r="B10" s="53">
        <v>0</v>
      </c>
      <c r="C10" s="50"/>
      <c r="D10" s="50"/>
      <c r="E10" s="50"/>
      <c r="F10" s="51"/>
    </row>
    <row r="11" spans="1:6">
      <c r="A11" s="50" t="s">
        <v>268</v>
      </c>
      <c r="B11" s="53">
        <v>51140.81</v>
      </c>
      <c r="C11" s="50"/>
      <c r="D11" s="50"/>
      <c r="E11" s="50"/>
      <c r="F11" s="51"/>
    </row>
    <row r="12" spans="1:6">
      <c r="A12" s="50" t="s">
        <v>269</v>
      </c>
      <c r="B12" s="54">
        <v>0</v>
      </c>
      <c r="C12" s="50"/>
      <c r="D12" s="50"/>
      <c r="E12" s="50"/>
      <c r="F12" s="51"/>
    </row>
    <row r="13" spans="1:6" ht="15.75" thickBot="1">
      <c r="A13" s="50" t="s">
        <v>270</v>
      </c>
      <c r="B13" s="55">
        <v>121847.32</v>
      </c>
      <c r="C13" s="50"/>
      <c r="D13" s="50"/>
      <c r="E13" s="50"/>
      <c r="F13" s="51"/>
    </row>
    <row r="14" spans="1:6">
      <c r="A14" s="50"/>
      <c r="B14" s="56">
        <f>SUM(B6:B13)</f>
        <v>399267.26999999996</v>
      </c>
      <c r="C14" s="50"/>
      <c r="D14" s="56"/>
      <c r="E14" s="50"/>
      <c r="F14" s="51"/>
    </row>
    <row r="15" spans="1:6" ht="15.75" thickBot="1">
      <c r="A15" s="50"/>
      <c r="B15" s="57">
        <f>B14*0.16</f>
        <v>63882.763199999994</v>
      </c>
      <c r="C15" s="50"/>
      <c r="D15" s="51"/>
      <c r="E15" s="50"/>
      <c r="F15" s="51"/>
    </row>
    <row r="16" spans="1:6" ht="15.75" thickTop="1">
      <c r="A16" s="50"/>
      <c r="B16" s="58">
        <f>+B14+B15</f>
        <v>463150.03319999995</v>
      </c>
      <c r="C16" s="50"/>
      <c r="D16" s="58"/>
      <c r="E16" s="50"/>
      <c r="F16" s="51"/>
    </row>
    <row r="17" spans="1:6">
      <c r="A17" s="50"/>
      <c r="B17" s="53">
        <v>463150.03</v>
      </c>
      <c r="C17" s="50"/>
      <c r="D17" s="53"/>
      <c r="E17" s="50"/>
      <c r="F17" s="51"/>
    </row>
    <row r="18" spans="1:6">
      <c r="A18" s="50"/>
      <c r="B18" s="53">
        <f>+B16-B17</f>
        <v>3.1999999191612005E-3</v>
      </c>
      <c r="C18" s="50"/>
      <c r="D18" s="53"/>
      <c r="E18" s="50"/>
      <c r="F18" s="51"/>
    </row>
    <row r="19" spans="1:6">
      <c r="A19" s="50"/>
      <c r="B19" s="53"/>
      <c r="C19" s="50"/>
      <c r="D19" s="50"/>
      <c r="E19" s="50"/>
      <c r="F19" s="51"/>
    </row>
    <row r="20" spans="1:6">
      <c r="A20" s="50"/>
      <c r="B20" s="50"/>
      <c r="C20" s="50"/>
      <c r="D20" s="50"/>
      <c r="E20" s="50"/>
      <c r="F20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2017-06-22T23:11:20Z</dcterms:created>
  <dcterms:modified xsi:type="dcterms:W3CDTF">2017-07-01T18:16:31Z</dcterms:modified>
</cp:coreProperties>
</file>