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3995" windowHeight="7635"/>
  </bookViews>
  <sheets>
    <sheet name="FACTURACION" sheetId="3" r:id="rId1"/>
    <sheet name="INGENIERIA" sheetId="1" r:id="rId2"/>
    <sheet name="BANCOS" sheetId="2" r:id="rId3"/>
  </sheets>
  <calcPr calcId="124519"/>
  <fileRecoveryPr repairLoad="1"/>
</workbook>
</file>

<file path=xl/calcChain.xml><?xml version="1.0" encoding="utf-8"?>
<calcChain xmlns="http://schemas.openxmlformats.org/spreadsheetml/2006/main">
  <c r="AA121" i="1"/>
  <c r="AA118"/>
  <c r="D26" i="2"/>
  <c r="D25"/>
  <c r="D24"/>
  <c r="D23"/>
  <c r="D22"/>
  <c r="D21"/>
  <c r="D20"/>
  <c r="D19"/>
  <c r="D18"/>
  <c r="D17"/>
  <c r="D16"/>
  <c r="D15"/>
  <c r="D14"/>
  <c r="D13"/>
  <c r="D12"/>
  <c r="D9"/>
  <c r="D10" s="1"/>
  <c r="D30" s="1"/>
  <c r="F121" i="3"/>
  <c r="G121"/>
  <c r="H121"/>
  <c r="I121"/>
  <c r="J121"/>
  <c r="K121"/>
  <c r="E121"/>
  <c r="F118"/>
  <c r="G118"/>
  <c r="H118"/>
  <c r="I118"/>
  <c r="J118"/>
  <c r="K118"/>
  <c r="E118"/>
  <c r="E116"/>
  <c r="G116" s="1"/>
  <c r="G115"/>
  <c r="F115"/>
  <c r="I115" s="1"/>
  <c r="E115"/>
  <c r="E111"/>
  <c r="G111" s="1"/>
  <c r="G110"/>
  <c r="F110"/>
  <c r="I110" s="1"/>
  <c r="E110"/>
  <c r="E109"/>
  <c r="G109" s="1"/>
  <c r="G105"/>
  <c r="F105"/>
  <c r="E105"/>
  <c r="I105" s="1"/>
  <c r="E104"/>
  <c r="G104" s="1"/>
  <c r="G103"/>
  <c r="E103"/>
  <c r="F103" s="1"/>
  <c r="I103" s="1"/>
  <c r="E100"/>
  <c r="F100" s="1"/>
  <c r="E98"/>
  <c r="G98" s="1"/>
  <c r="E94"/>
  <c r="G94" s="1"/>
  <c r="E90"/>
  <c r="G89"/>
  <c r="F89"/>
  <c r="I89" s="1"/>
  <c r="E89"/>
  <c r="E87"/>
  <c r="G86"/>
  <c r="F86"/>
  <c r="I86" s="1"/>
  <c r="E86"/>
  <c r="K79"/>
  <c r="J79"/>
  <c r="I79"/>
  <c r="G79"/>
  <c r="F79"/>
  <c r="E79"/>
  <c r="C121"/>
  <c r="C118"/>
  <c r="AA116" i="1"/>
  <c r="AA115"/>
  <c r="AA111"/>
  <c r="AA110"/>
  <c r="AA109"/>
  <c r="AA105"/>
  <c r="AA104"/>
  <c r="AA103"/>
  <c r="AA100"/>
  <c r="AA98"/>
  <c r="AA94"/>
  <c r="AA90"/>
  <c r="AA89"/>
  <c r="AA87"/>
  <c r="AA86"/>
  <c r="AA79"/>
  <c r="D27" i="2" l="1"/>
  <c r="D31" s="1"/>
  <c r="D32" s="1"/>
  <c r="J115" i="3"/>
  <c r="K115"/>
  <c r="F116"/>
  <c r="I116" s="1"/>
  <c r="J110"/>
  <c r="K110"/>
  <c r="F109"/>
  <c r="I109" s="1"/>
  <c r="F111"/>
  <c r="I111" s="1"/>
  <c r="J105"/>
  <c r="K105" s="1"/>
  <c r="F104"/>
  <c r="I104" s="1"/>
  <c r="J103"/>
  <c r="K103" s="1"/>
  <c r="G100"/>
  <c r="I100"/>
  <c r="F98"/>
  <c r="I98" s="1"/>
  <c r="F94"/>
  <c r="I94" s="1"/>
  <c r="J89"/>
  <c r="K89" s="1"/>
  <c r="F90"/>
  <c r="I90" s="1"/>
  <c r="G90"/>
  <c r="K86"/>
  <c r="J86"/>
  <c r="F87"/>
  <c r="G87"/>
  <c r="I87" s="1"/>
  <c r="J116" l="1"/>
  <c r="K116" s="1"/>
  <c r="J109"/>
  <c r="K109" s="1"/>
  <c r="J111"/>
  <c r="K111" s="1"/>
  <c r="J104"/>
  <c r="K104" s="1"/>
  <c r="J100"/>
  <c r="K100" s="1"/>
  <c r="J98"/>
  <c r="K98" s="1"/>
  <c r="J94"/>
  <c r="K94"/>
  <c r="J90"/>
  <c r="K90" s="1"/>
  <c r="J87"/>
  <c r="K87" s="1"/>
</calcChain>
</file>

<file path=xl/sharedStrings.xml><?xml version="1.0" encoding="utf-8"?>
<sst xmlns="http://schemas.openxmlformats.org/spreadsheetml/2006/main" count="637" uniqueCount="258">
  <si>
    <t>CONTPAQ i</t>
  </si>
  <si>
    <t xml:space="preserve">      NÓMINAS</t>
  </si>
  <si>
    <t>011 INGENIERIA FISCAL LABORAL SC</t>
  </si>
  <si>
    <t>Lista de Raya (forma tabular)</t>
  </si>
  <si>
    <t>Periodo 25 al 25 Semanal del 14/06/2017 al 20/06/2017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</si>
  <si>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</si>
  <si>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</si>
  <si>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</si>
  <si>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</si>
  <si>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</si>
  <si>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</si>
  <si>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</si>
  <si>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Compensación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</si>
  <si>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</si>
  <si>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</si>
  <si>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</si>
  <si>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</si>
  <si>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</si>
  <si>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</si>
  <si>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Cuota sindical</t>
  </si>
  <si>
    <t>Préstamo FONACOT</t>
  </si>
  <si>
    <t>Fondo de ahorro</t>
  </si>
  <si>
    <t>Ajuste al neto</t>
  </si>
  <si>
    <t>DESCUENTO UNIFORMES</t>
  </si>
  <si>
    <t>Pension Alimenticia</t>
  </si>
  <si>
    <t>Dcto pago Indeb</t>
  </si>
  <si>
    <t>Prestamo CTM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</si>
  <si>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</si>
  <si>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</si>
  <si>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</si>
  <si>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</si>
  <si>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</si>
  <si>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</si>
  <si>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>0AB27</t>
  </si>
  <si>
    <t>Aguilar Bravo Cristian Saul</t>
  </si>
  <si>
    <t>0AG07</t>
  </si>
  <si>
    <t>Aguilar Gonzalez Anael</t>
  </si>
  <si>
    <t>AHC21</t>
  </si>
  <si>
    <t>Aguilar Hernandez Carla Cecilia</t>
  </si>
  <si>
    <t>AOA14</t>
  </si>
  <si>
    <t>Alvizar Organista Eduardo</t>
  </si>
  <si>
    <t>00016</t>
  </si>
  <si>
    <t>Arenas Vargas Moises</t>
  </si>
  <si>
    <t>0AZ14</t>
  </si>
  <si>
    <t>Arroyo Zarazua Gilberto</t>
  </si>
  <si>
    <t>BL011</t>
  </si>
  <si>
    <t>Berdeja Leon Francisco Gerardo</t>
  </si>
  <si>
    <t>00018</t>
  </si>
  <si>
    <t>Carrasco Tovar Arturo</t>
  </si>
  <si>
    <t>0CO24</t>
  </si>
  <si>
    <t>Castillo Ordoñez Jorge</t>
  </si>
  <si>
    <t>0DC20</t>
  </si>
  <si>
    <t>De Jesus Cruz Juan Carlos</t>
  </si>
  <si>
    <t>DAM16</t>
  </si>
  <si>
    <t>Dominguez Alcantara Miguel Angel</t>
  </si>
  <si>
    <t>FAD05</t>
  </si>
  <si>
    <t>Flores Aldrete Daniel</t>
  </si>
  <si>
    <t>FVP13</t>
  </si>
  <si>
    <t>Flores Ventura Paulina Soledad</t>
  </si>
  <si>
    <t>RGJ24</t>
  </si>
  <si>
    <t>Gallegos  Ramirez  Jose</t>
  </si>
  <si>
    <t>GAR10</t>
  </si>
  <si>
    <t>Gallegos Romero  Cristian</t>
  </si>
  <si>
    <t>GRE04</t>
  </si>
  <si>
    <t>Gonzalez Rodriguez Erik</t>
  </si>
  <si>
    <t>GSC29</t>
  </si>
  <si>
    <t>Gonzalez Sandoval Celene Guadalupe</t>
  </si>
  <si>
    <t>GPB13</t>
  </si>
  <si>
    <t>Granados Perez Brenda Laura</t>
  </si>
  <si>
    <t>GGM11</t>
  </si>
  <si>
    <t>Guerrero Gomez Marvin Noe</t>
  </si>
  <si>
    <t>HAR20</t>
  </si>
  <si>
    <t>Hernandez Arreola Rodolfo Mayolo</t>
  </si>
  <si>
    <t>0HC24</t>
  </si>
  <si>
    <t>Hernandez Chavez Pedro</t>
  </si>
  <si>
    <t>HMA01</t>
  </si>
  <si>
    <t>Hernandez Mata Aureliano</t>
  </si>
  <si>
    <t>HSR02</t>
  </si>
  <si>
    <t>Hernandez Sanchez Rodrigo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</si>
  <si>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</si>
  <si>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</si>
  <si>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</si>
  <si>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</si>
  <si>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</si>
  <si>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</si>
  <si>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</si>
  <si>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</si>
  <si>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</si>
  <si>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</si>
  <si>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</si>
  <si>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</si>
  <si>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0MC14</t>
  </si>
  <si>
    <t>Medina Castro Carlos Manuel</t>
  </si>
  <si>
    <t>MEJ03</t>
  </si>
  <si>
    <t>Medina Esparza Josue</t>
  </si>
  <si>
    <t>00030</t>
  </si>
  <si>
    <t>Melendez Padilla Claudia Cristina</t>
  </si>
  <si>
    <t>MPJ04</t>
  </si>
  <si>
    <t>Miranda Peon Julio Cesar</t>
  </si>
  <si>
    <t>MSA27</t>
  </si>
  <si>
    <t>Morales Sanchez Angel</t>
  </si>
  <si>
    <t>MVF06</t>
  </si>
  <si>
    <t>Moreno Avendaño Fabiola</t>
  </si>
  <si>
    <t>MVN27</t>
  </si>
  <si>
    <t>Moreno Valera Norma</t>
  </si>
  <si>
    <t>MRC05</t>
  </si>
  <si>
    <t>Muñoz Rodriguez Conrado Israel</t>
  </si>
  <si>
    <t>NAA16</t>
  </si>
  <si>
    <t>Navarro Arenas Andrea Areli</t>
  </si>
  <si>
    <t>OMJ16</t>
  </si>
  <si>
    <t>Olivas Mancilla Jesus Sadiel</t>
  </si>
  <si>
    <t>PRJ05</t>
  </si>
  <si>
    <t>Padilla Ruiz Jose Antonio</t>
  </si>
  <si>
    <t>PNO16</t>
  </si>
  <si>
    <t>Patiño Navarro Oscar Martin</t>
  </si>
  <si>
    <t>RMN26</t>
  </si>
  <si>
    <t>Ramirez Moya Nestor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</si>
  <si>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</si>
  <si>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</si>
  <si>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</si>
  <si>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</si>
  <si>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</si>
  <si>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</si>
  <si>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</si>
  <si>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</si>
  <si>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</si>
  <si>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</si>
  <si>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</si>
  <si>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</si>
  <si>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</si>
  <si>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</si>
  <si>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</si>
  <si>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</si>
  <si>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</si>
  <si>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</si>
  <si>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SPJ24</t>
  </si>
  <si>
    <t>Solano Perez Jose Antonio</t>
  </si>
  <si>
    <t>SLM15</t>
  </si>
  <si>
    <t>Solorzano Luna Mariana</t>
  </si>
  <si>
    <t>0TS31</t>
  </si>
  <si>
    <t>Tirado Saavedra Carlos Alejandro</t>
  </si>
  <si>
    <t>TIL17</t>
  </si>
  <si>
    <t>Torres Ibarra Luis Gerardo</t>
  </si>
  <si>
    <t>TPG16</t>
  </si>
  <si>
    <t>Troncoso Peña Gerardo</t>
  </si>
  <si>
    <t>VH015</t>
  </si>
  <si>
    <t>Valdez Hernandez Elda Nelly</t>
  </si>
  <si>
    <t>VGR22</t>
  </si>
  <si>
    <t>Vargas Gomez Raul Armando</t>
  </si>
  <si>
    <t>VCL19</t>
  </si>
  <si>
    <t>Vasquez Chaves Liliana Andrea</t>
  </si>
  <si>
    <t>Total Depto</t>
  </si>
  <si>
    <t xml:space="preserve">  -----------------------</t>
  </si>
  <si>
    <t>Departamento 2 1200XSERVICOS</t>
  </si>
  <si>
    <t>0AP14</t>
  </si>
  <si>
    <t>Aguilar Perez Marcos Artemio</t>
  </si>
  <si>
    <t>0AL17</t>
  </si>
  <si>
    <t>Alavez Lopez Inocencio</t>
  </si>
  <si>
    <t>AR001</t>
  </si>
  <si>
    <t>Arvizu Rodriguez Alejandro Uriel</t>
  </si>
  <si>
    <t>BRM13</t>
  </si>
  <si>
    <t>Bautista Ramirez Mario Alexis</t>
  </si>
  <si>
    <t>0CR14</t>
  </si>
  <si>
    <t>Cancino Rodriguez Gregorio</t>
  </si>
  <si>
    <t>0CO02</t>
  </si>
  <si>
    <t>Cortez Ovando Faustino Ali</t>
  </si>
  <si>
    <t>DPA13</t>
  </si>
  <si>
    <t>De Jesus Padilla Alfredo</t>
  </si>
  <si>
    <t>0ER14</t>
  </si>
  <si>
    <t>Enriquez Rubio Fernando</t>
  </si>
  <si>
    <t>0FG14</t>
  </si>
  <si>
    <t>Fonseca Guillen Jose Felipe</t>
  </si>
  <si>
    <t>GLG17</t>
  </si>
  <si>
    <t>Gutierrez Lara Geovanni</t>
  </si>
  <si>
    <t>HAR22</t>
  </si>
  <si>
    <t>Hernandez Aguilar Roberto Carlos</t>
  </si>
  <si>
    <t>HME09</t>
  </si>
  <si>
    <t>Hernandez Martinez Eduardo Rene</t>
  </si>
  <si>
    <t>0HS11</t>
  </si>
  <si>
    <t>Hernandez Silva Edgar Samuel</t>
  </si>
  <si>
    <t>JML29</t>
  </si>
  <si>
    <t>Juarez Martinez Luis Miguel</t>
  </si>
  <si>
    <t>LRJ08</t>
  </si>
  <si>
    <t>Luna Ramirez Jairo Fernando</t>
  </si>
  <si>
    <t>0MA08</t>
  </si>
  <si>
    <t>Martinez Alvarado  Adrian</t>
  </si>
  <si>
    <t>000MG</t>
  </si>
  <si>
    <t>Martinez Gallegos Luis Fernando</t>
  </si>
  <si>
    <t>MGJ29</t>
  </si>
  <si>
    <t>Martinez Garcia Jose Juan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</si>
  <si>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</si>
  <si>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</si>
  <si>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</si>
  <si>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</si>
  <si>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</si>
  <si>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</si>
  <si>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NRJ12</t>
  </si>
  <si>
    <t>Nava Rubio Javier</t>
  </si>
  <si>
    <t>0OB15</t>
  </si>
  <si>
    <t>Olvera Bautista J Dolores  Gilberto</t>
  </si>
  <si>
    <t>0OH11</t>
  </si>
  <si>
    <t>Olvera Hernandez Jose Tomas</t>
  </si>
  <si>
    <t>0OS06</t>
  </si>
  <si>
    <t>Olvera Soto Luis Angel</t>
  </si>
  <si>
    <t>PRL30</t>
  </si>
  <si>
    <t>Paredes Rodriguez Leopoldo De La Cruz</t>
  </si>
  <si>
    <t>0PP05</t>
  </si>
  <si>
    <t>Perez Perez Ismael</t>
  </si>
  <si>
    <t>PAJ21</t>
  </si>
  <si>
    <t>Puebla Martinez Jose Andres</t>
  </si>
  <si>
    <t>RCI22</t>
  </si>
  <si>
    <t>Resendiz Campuzano Israel</t>
  </si>
  <si>
    <t>0RE14</t>
  </si>
  <si>
    <t>Resendiz Echeverria Mario Alberto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</si>
  <si>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</si>
  <si>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</si>
  <si>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</si>
  <si>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</si>
  <si>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</si>
  <si>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</si>
  <si>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</si>
  <si>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</si>
  <si>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SMV15</t>
  </si>
  <si>
    <t>Saucedo Magaña Victor Hugo</t>
  </si>
  <si>
    <t>VBJ17</t>
  </si>
  <si>
    <t>Valdez Bernal Juan Pablo</t>
  </si>
  <si>
    <t>0VM14</t>
  </si>
  <si>
    <t>Valdez Martinez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</si>
  <si>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</si>
  <si>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</si>
  <si>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</si>
  <si>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</si>
  <si>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</si>
  <si>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</si>
  <si>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 xml:space="preserve">  =============</t>
  </si>
  <si>
    <t>Total Gral.</t>
  </si>
  <si>
    <t xml:space="preserve"> </t>
  </si>
  <si>
    <t>DEPOSITO SABADO 24</t>
  </si>
  <si>
    <t>FALTANTE POR DEPOSITAR</t>
  </si>
  <si>
    <t>Periodo 25 del 2017-06-14 al 2017-06-20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</si>
  <si>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</si>
  <si>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</si>
  <si>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</si>
  <si>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</si>
  <si>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</si>
  <si>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</si>
  <si>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</si>
  <si>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FACTURA 1</t>
  </si>
  <si>
    <t>2% NOMINA</t>
  </si>
  <si>
    <t>7.5 % COMISIÓN</t>
  </si>
  <si>
    <t>FONDO DE AHORRO 4.9%</t>
  </si>
  <si>
    <t>SUBTOTAL</t>
  </si>
  <si>
    <t>IVA</t>
  </si>
  <si>
    <t>TOTAL</t>
  </si>
  <si>
    <t xml:space="preserve">01 Efectivo </t>
  </si>
  <si>
    <t>Total Efectivo</t>
  </si>
  <si>
    <t>Total de movimientos 1</t>
  </si>
  <si>
    <t>Total de movimientos 15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</si>
</sst>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&quot;$&quot;#,##0.00"/>
    <numFmt numFmtId="165" formatCode="_(&quot;$&quot;* #,##0.00_);_(&quot;$&quot;* \(#,##0.00\);_(&quot;$&quot;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0" fillId="0" borderId="0"/>
  </cellStyleXfs>
  <cellXfs count="6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4" fontId="2" fillId="0" borderId="0" xfId="1" applyFont="1"/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0" fontId="0" fillId="0" borderId="0" xfId="0"/>
    <xf numFmtId="0" fontId="5" fillId="0" borderId="0" xfId="0" applyFont="1" applyAlignment="1">
      <alignment horizontal="center"/>
    </xf>
    <xf numFmtId="165" fontId="0" fillId="0" borderId="0" xfId="0" applyNumberFormat="1"/>
    <xf numFmtId="0" fontId="0" fillId="0" borderId="0" xfId="0"/>
    <xf numFmtId="0" fontId="2" fillId="0" borderId="0" xfId="0" applyFont="1" applyAlignment="1">
      <alignment horizontal="right"/>
    </xf>
    <xf numFmtId="0" fontId="10" fillId="2" borderId="7" xfId="2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44" fontId="9" fillId="0" borderId="0" xfId="1" applyFont="1"/>
    <xf numFmtId="0" fontId="0" fillId="4" borderId="0" xfId="0" applyFill="1"/>
    <xf numFmtId="0" fontId="19" fillId="0" borderId="0" xfId="0" applyFont="1" applyFill="1" applyBorder="1" applyAlignment="1">
      <alignment horizontal="centerContinuous"/>
    </xf>
    <xf numFmtId="165" fontId="19" fillId="0" borderId="0" xfId="0" applyNumberFormat="1" applyFont="1" applyFill="1" applyBorder="1" applyAlignment="1">
      <alignment horizontal="centerContinuous"/>
    </xf>
    <xf numFmtId="44" fontId="0" fillId="0" borderId="0" xfId="0" applyNumberFormat="1"/>
    <xf numFmtId="0" fontId="0" fillId="0" borderId="0" xfId="0"/>
    <xf numFmtId="0" fontId="0" fillId="0" borderId="0" xfId="0"/>
    <xf numFmtId="165" fontId="0" fillId="0" borderId="0" xfId="0" applyNumberFormat="1"/>
    <xf numFmtId="44" fontId="2" fillId="0" borderId="0" xfId="1" applyFont="1"/>
    <xf numFmtId="44" fontId="9" fillId="0" borderId="0" xfId="0" applyNumberFormat="1" applyFont="1"/>
    <xf numFmtId="0" fontId="0" fillId="3" borderId="0" xfId="0" applyFill="1"/>
    <xf numFmtId="165" fontId="0" fillId="3" borderId="0" xfId="0" applyNumberFormat="1" applyFill="1"/>
    <xf numFmtId="0" fontId="21" fillId="0" borderId="4" xfId="2" applyFont="1" applyBorder="1" applyAlignment="1">
      <alignment horizontal="center"/>
    </xf>
    <xf numFmtId="0" fontId="21" fillId="0" borderId="5" xfId="2" applyFont="1" applyBorder="1" applyAlignment="1">
      <alignment horizontal="center"/>
    </xf>
    <xf numFmtId="0" fontId="21" fillId="0" borderId="6" xfId="2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</cellXfs>
  <cellStyles count="3">
    <cellStyle name="Moneda" xfId="1" builtinId="4"/>
    <cellStyle name="Normal" xfId="0" builtinId="0"/>
    <cellStyle name="Normal 12 4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4"/>
  <sheetViews>
    <sheetView tabSelected="1" workbookViewId="0">
      <pane xSplit="2" ySplit="12" topLeftCell="C92" activePane="bottomRight" state="frozen"/>
      <selection pane="topRight" activeCell="C1" sqref="C1"/>
      <selection pane="bottomLeft" activeCell="A13" sqref="A13"/>
      <selection pane="bottomRight" activeCell="K121" sqref="K121"/>
    </sheetView>
  </sheetViews>
  <sheetFormatPr baseColWidth="10" defaultRowHeight="11.25"/>
  <cols>
    <col min="1" max="1" width="7.140625" style="2" customWidth="1"/>
    <col min="2" max="2" width="29.42578125" style="1" customWidth="1"/>
    <col min="3" max="3" width="15" style="1" bestFit="1" customWidth="1"/>
    <col min="4" max="4" width="11.42578125" style="1"/>
    <col min="5" max="5" width="14.42578125" style="1" customWidth="1"/>
    <col min="6" max="16384" width="11.42578125" style="1"/>
  </cols>
  <sheetData>
    <row r="1" spans="1:11" ht="18" customHeight="1">
      <c r="A1" s="3" t="s">
        <v>0</v>
      </c>
      <c r="B1" s="38" t="s">
        <v>236</v>
      </c>
    </row>
    <row r="2" spans="1:11" ht="24.95" customHeight="1">
      <c r="A2" s="4" t="s">
        <v>1</v>
      </c>
      <c r="B2" s="21" t="s">
        <v>2</v>
      </c>
    </row>
    <row r="3" spans="1:11" ht="15">
      <c r="B3" s="23" t="s">
        <v>3</v>
      </c>
    </row>
    <row r="4" spans="1:11" ht="12.75">
      <c r="B4" s="25" t="s">
        <v>4</v>
      </c>
    </row>
    <row r="5" spans="1:11">
      <c r="B5" s="6" t="s">
        <v>5</v>
      </c>
    </row>
    <row r="6" spans="1:11">
      <c r="B6" s="6" t="s">
        <v>6</v>
      </c>
    </row>
    <row r="7" spans="1:11" ht="15">
      <c r="E7" s="57" t="s">
        <v>247</v>
      </c>
      <c r="F7" s="58"/>
      <c r="G7" s="58"/>
      <c r="H7" s="58"/>
      <c r="I7" s="58"/>
      <c r="J7" s="58"/>
      <c r="K7" s="59"/>
    </row>
    <row r="8" spans="1:11" s="5" customFormat="1" ht="23.25" thickBot="1">
      <c r="A8" s="8" t="s">
        <v>7</v>
      </c>
      <c r="B8" s="9" t="s">
        <v>8</v>
      </c>
      <c r="C8" s="10" t="s">
        <v>13</v>
      </c>
      <c r="E8" s="42" t="s">
        <v>13</v>
      </c>
      <c r="F8" s="42" t="s">
        <v>248</v>
      </c>
      <c r="G8" s="42" t="s">
        <v>249</v>
      </c>
      <c r="H8" s="42" t="s">
        <v>250</v>
      </c>
      <c r="I8" s="42" t="s">
        <v>251</v>
      </c>
      <c r="J8" s="42" t="s">
        <v>252</v>
      </c>
      <c r="K8" s="42" t="s">
        <v>253</v>
      </c>
    </row>
    <row r="9" spans="1:11" ht="12" thickTop="1"/>
    <row r="11" spans="1:11">
      <c r="A11" s="13" t="s">
        <v>31</v>
      </c>
    </row>
    <row r="13" spans="1:11">
      <c r="A13" s="12" t="s">
        <v>32</v>
      </c>
    </row>
    <row r="14" spans="1:11">
      <c r="A14" s="2" t="s">
        <v>33</v>
      </c>
      <c r="B14" s="1" t="s">
        <v>34</v>
      </c>
      <c r="C14" s="14"/>
    </row>
    <row r="15" spans="1:11">
      <c r="A15" s="2" t="s">
        <v>35</v>
      </c>
      <c r="B15" s="1" t="s">
        <v>36</v>
      </c>
      <c r="C15" s="14"/>
    </row>
    <row r="16" spans="1:11">
      <c r="A16" s="2" t="s">
        <v>37</v>
      </c>
      <c r="B16" s="1" t="s">
        <v>38</v>
      </c>
      <c r="C16" s="14"/>
    </row>
    <row r="17" spans="1:3">
      <c r="A17" s="2" t="s">
        <v>39</v>
      </c>
      <c r="B17" s="1" t="s">
        <v>40</v>
      </c>
      <c r="C17" s="14"/>
    </row>
    <row r="18" spans="1:3">
      <c r="A18" s="2" t="s">
        <v>41</v>
      </c>
      <c r="B18" s="1" t="s">
        <v>42</v>
      </c>
      <c r="C18" s="14"/>
    </row>
    <row r="19" spans="1:3">
      <c r="A19" s="2" t="s">
        <v>43</v>
      </c>
      <c r="B19" s="1" t="s">
        <v>44</v>
      </c>
      <c r="C19" s="14"/>
    </row>
    <row r="20" spans="1:3">
      <c r="A20" s="2" t="s">
        <v>45</v>
      </c>
      <c r="B20" s="1" t="s">
        <v>46</v>
      </c>
      <c r="C20" s="14"/>
    </row>
    <row r="21" spans="1:3">
      <c r="A21" s="2" t="s">
        <v>47</v>
      </c>
      <c r="B21" s="1" t="s">
        <v>48</v>
      </c>
      <c r="C21" s="14"/>
    </row>
    <row r="22" spans="1:3">
      <c r="A22" s="2" t="s">
        <v>49</v>
      </c>
      <c r="B22" s="1" t="s">
        <v>50</v>
      </c>
      <c r="C22" s="14"/>
    </row>
    <row r="23" spans="1:3">
      <c r="A23" s="2" t="s">
        <v>51</v>
      </c>
      <c r="B23" s="1" t="s">
        <v>52</v>
      </c>
      <c r="C23" s="14"/>
    </row>
    <row r="24" spans="1:3">
      <c r="A24" s="2" t="s">
        <v>53</v>
      </c>
      <c r="B24" s="1" t="s">
        <v>54</v>
      </c>
      <c r="C24" s="14"/>
    </row>
    <row r="25" spans="1:3">
      <c r="A25" s="2" t="s">
        <v>55</v>
      </c>
      <c r="B25" s="1" t="s">
        <v>56</v>
      </c>
      <c r="C25" s="14"/>
    </row>
    <row r="26" spans="1:3">
      <c r="A26" s="2" t="s">
        <v>57</v>
      </c>
      <c r="B26" s="1" t="s">
        <v>58</v>
      </c>
      <c r="C26" s="14"/>
    </row>
    <row r="27" spans="1:3">
      <c r="A27" s="2" t="s">
        <v>59</v>
      </c>
      <c r="B27" s="1" t="s">
        <v>60</v>
      </c>
      <c r="C27" s="14"/>
    </row>
    <row r="28" spans="1:3">
      <c r="A28" s="2" t="s">
        <v>61</v>
      </c>
      <c r="B28" s="1" t="s">
        <v>62</v>
      </c>
      <c r="C28" s="14"/>
    </row>
    <row r="29" spans="1:3">
      <c r="A29" s="2" t="s">
        <v>63</v>
      </c>
      <c r="B29" s="1" t="s">
        <v>64</v>
      </c>
      <c r="C29" s="14"/>
    </row>
    <row r="30" spans="1:3">
      <c r="A30" s="2" t="s">
        <v>65</v>
      </c>
      <c r="B30" s="1" t="s">
        <v>66</v>
      </c>
      <c r="C30" s="14"/>
    </row>
    <row r="31" spans="1:3">
      <c r="A31" s="2" t="s">
        <v>67</v>
      </c>
      <c r="B31" s="1" t="s">
        <v>68</v>
      </c>
      <c r="C31" s="14"/>
    </row>
    <row r="32" spans="1:3">
      <c r="A32" s="2" t="s">
        <v>69</v>
      </c>
      <c r="B32" s="1" t="s">
        <v>70</v>
      </c>
      <c r="C32" s="14"/>
    </row>
    <row r="33" spans="1:3">
      <c r="A33" s="2" t="s">
        <v>71</v>
      </c>
      <c r="B33" s="1" t="s">
        <v>72</v>
      </c>
      <c r="C33" s="14"/>
    </row>
    <row r="34" spans="1:3">
      <c r="A34" s="2" t="s">
        <v>73</v>
      </c>
      <c r="B34" s="1" t="s">
        <v>74</v>
      </c>
      <c r="C34" s="14"/>
    </row>
    <row r="35" spans="1:3">
      <c r="A35" s="2" t="s">
        <v>75</v>
      </c>
      <c r="B35" s="1" t="s">
        <v>76</v>
      </c>
      <c r="C35" s="14"/>
    </row>
    <row r="36" spans="1:3">
      <c r="A36" s="2" t="s">
        <v>77</v>
      </c>
      <c r="B36" s="1" t="s">
        <v>78</v>
      </c>
      <c r="C36" s="14"/>
    </row>
    <row r="37" spans="1:3">
      <c r="A37" s="2" t="s">
        <v>79</v>
      </c>
      <c r="B37" s="1" t="s">
        <v>80</v>
      </c>
      <c r="C37" s="14"/>
    </row>
    <row r="38" spans="1:3">
      <c r="A38" s="2" t="s">
        <v>81</v>
      </c>
      <c r="B38" s="1" t="s">
        <v>82</v>
      </c>
      <c r="C38" s="14"/>
    </row>
    <row r="39" spans="1:3">
      <c r="A39" s="2" t="s">
        <v>83</v>
      </c>
      <c r="B39" s="1" t="s">
        <v>84</v>
      </c>
      <c r="C39" s="14"/>
    </row>
    <row r="40" spans="1:3">
      <c r="A40" s="2" t="s">
        <v>85</v>
      </c>
      <c r="B40" s="1" t="s">
        <v>86</v>
      </c>
      <c r="C40" s="14"/>
    </row>
    <row r="41" spans="1:3">
      <c r="A41" s="2" t="s">
        <v>87</v>
      </c>
      <c r="B41" s="1" t="s">
        <v>88</v>
      </c>
      <c r="C41" s="14"/>
    </row>
    <row r="42" spans="1:3">
      <c r="A42" s="2" t="s">
        <v>89</v>
      </c>
      <c r="B42" s="1" t="s">
        <v>90</v>
      </c>
      <c r="C42" s="14"/>
    </row>
    <row r="43" spans="1:3">
      <c r="A43" s="2" t="s">
        <v>91</v>
      </c>
      <c r="B43" s="1" t="s">
        <v>92</v>
      </c>
      <c r="C43" s="14"/>
    </row>
    <row r="44" spans="1:3">
      <c r="A44" s="2" t="s">
        <v>93</v>
      </c>
      <c r="B44" s="1" t="s">
        <v>94</v>
      </c>
      <c r="C44" s="14"/>
    </row>
    <row r="45" spans="1:3">
      <c r="A45" s="2" t="s">
        <v>95</v>
      </c>
      <c r="B45" s="1" t="s">
        <v>96</v>
      </c>
      <c r="C45" s="14"/>
    </row>
    <row r="46" spans="1:3">
      <c r="A46" s="2" t="s">
        <v>97</v>
      </c>
      <c r="B46" s="1" t="s">
        <v>98</v>
      </c>
      <c r="C46" s="14"/>
    </row>
    <row r="47" spans="1:3">
      <c r="A47" s="2" t="s">
        <v>99</v>
      </c>
      <c r="B47" s="1" t="s">
        <v>100</v>
      </c>
      <c r="C47" s="14"/>
    </row>
    <row r="48" spans="1:3">
      <c r="A48" s="2" t="s">
        <v>101</v>
      </c>
      <c r="B48" s="1" t="s">
        <v>102</v>
      </c>
      <c r="C48" s="14"/>
    </row>
    <row r="49" spans="1:3">
      <c r="A49" s="2" t="s">
        <v>103</v>
      </c>
      <c r="B49" s="1" t="s">
        <v>104</v>
      </c>
      <c r="C49" s="14"/>
    </row>
    <row r="50" spans="1:3">
      <c r="A50" s="2" t="s">
        <v>105</v>
      </c>
      <c r="B50" s="1" t="s">
        <v>106</v>
      </c>
      <c r="C50" s="14"/>
    </row>
    <row r="51" spans="1:3">
      <c r="A51" s="2" t="s">
        <v>107</v>
      </c>
      <c r="B51" s="1" t="s">
        <v>108</v>
      </c>
      <c r="C51" s="14"/>
    </row>
    <row r="52" spans="1:3">
      <c r="A52" s="2" t="s">
        <v>109</v>
      </c>
      <c r="B52" s="1" t="s">
        <v>110</v>
      </c>
      <c r="C52" s="14"/>
    </row>
    <row r="53" spans="1:3">
      <c r="A53" s="2" t="s">
        <v>111</v>
      </c>
      <c r="B53" s="1" t="s">
        <v>112</v>
      </c>
      <c r="C53" s="14"/>
    </row>
    <row r="54" spans="1:3">
      <c r="A54" s="2" t="s">
        <v>113</v>
      </c>
      <c r="B54" s="1" t="s">
        <v>114</v>
      </c>
      <c r="C54" s="14"/>
    </row>
    <row r="55" spans="1:3">
      <c r="A55" s="2" t="s">
        <v>115</v>
      </c>
      <c r="B55" s="1" t="s">
        <v>116</v>
      </c>
      <c r="C55" s="14"/>
    </row>
    <row r="56" spans="1:3">
      <c r="A56" s="2" t="s">
        <v>117</v>
      </c>
      <c r="B56" s="1" t="s">
        <v>118</v>
      </c>
      <c r="C56" s="14"/>
    </row>
    <row r="57" spans="1:3">
      <c r="A57" s="2" t="s">
        <v>119</v>
      </c>
      <c r="B57" s="1" t="s">
        <v>120</v>
      </c>
      <c r="C57" s="14"/>
    </row>
    <row r="58" spans="1:3">
      <c r="A58" s="2" t="s">
        <v>121</v>
      </c>
      <c r="B58" s="1" t="s">
        <v>122</v>
      </c>
      <c r="C58" s="14"/>
    </row>
    <row r="59" spans="1:3">
      <c r="A59" s="2" t="s">
        <v>123</v>
      </c>
      <c r="B59" s="1" t="s">
        <v>124</v>
      </c>
      <c r="C59" s="14"/>
    </row>
    <row r="60" spans="1:3">
      <c r="A60" s="2" t="s">
        <v>125</v>
      </c>
      <c r="B60" s="1" t="s">
        <v>126</v>
      </c>
      <c r="C60" s="14"/>
    </row>
    <row r="61" spans="1:3">
      <c r="A61" s="2" t="s">
        <v>127</v>
      </c>
      <c r="B61" s="1" t="s">
        <v>128</v>
      </c>
      <c r="C61" s="14"/>
    </row>
    <row r="62" spans="1:3">
      <c r="A62" s="2" t="s">
        <v>129</v>
      </c>
      <c r="B62" s="1" t="s">
        <v>130</v>
      </c>
      <c r="C62" s="14"/>
    </row>
    <row r="63" spans="1:3">
      <c r="A63" s="2" t="s">
        <v>131</v>
      </c>
      <c r="B63" s="1" t="s">
        <v>132</v>
      </c>
      <c r="C63" s="14"/>
    </row>
    <row r="64" spans="1:3">
      <c r="A64" s="2" t="s">
        <v>133</v>
      </c>
      <c r="B64" s="1" t="s">
        <v>134</v>
      </c>
      <c r="C64" s="14"/>
    </row>
    <row r="65" spans="1:11">
      <c r="A65" s="2" t="s">
        <v>135</v>
      </c>
      <c r="B65" s="1" t="s">
        <v>136</v>
      </c>
      <c r="C65" s="14"/>
    </row>
    <row r="66" spans="1:11">
      <c r="A66" s="2" t="s">
        <v>137</v>
      </c>
      <c r="B66" s="1" t="s">
        <v>138</v>
      </c>
      <c r="C66" s="14"/>
    </row>
    <row r="67" spans="1:11">
      <c r="A67" s="2" t="s">
        <v>139</v>
      </c>
      <c r="B67" s="1" t="s">
        <v>140</v>
      </c>
      <c r="C67" s="14"/>
    </row>
    <row r="68" spans="1:11">
      <c r="A68" s="2" t="s">
        <v>141</v>
      </c>
      <c r="B68" s="1" t="s">
        <v>142</v>
      </c>
      <c r="C68" s="14"/>
    </row>
    <row r="69" spans="1:11">
      <c r="A69" s="2" t="s">
        <v>143</v>
      </c>
      <c r="B69" s="1" t="s">
        <v>144</v>
      </c>
      <c r="C69" s="14"/>
    </row>
    <row r="70" spans="1:11">
      <c r="A70" s="2" t="s">
        <v>145</v>
      </c>
      <c r="B70" s="1" t="s">
        <v>146</v>
      </c>
      <c r="C70" s="14"/>
    </row>
    <row r="71" spans="1:11">
      <c r="A71" s="2" t="s">
        <v>147</v>
      </c>
      <c r="B71" s="1" t="s">
        <v>148</v>
      </c>
      <c r="C71" s="14"/>
    </row>
    <row r="72" spans="1:11">
      <c r="A72" s="2" t="s">
        <v>149</v>
      </c>
      <c r="B72" s="1" t="s">
        <v>150</v>
      </c>
      <c r="C72" s="14"/>
    </row>
    <row r="73" spans="1:11" s="7" customFormat="1">
      <c r="A73" s="17" t="s">
        <v>151</v>
      </c>
    </row>
    <row r="74" spans="1:11">
      <c r="C74" s="19"/>
    </row>
    <row r="76" spans="1:11">
      <c r="A76" s="12" t="s">
        <v>153</v>
      </c>
    </row>
    <row r="77" spans="1:11">
      <c r="A77" s="2" t="s">
        <v>154</v>
      </c>
      <c r="B77" s="1" t="s">
        <v>155</v>
      </c>
      <c r="C77" s="14"/>
    </row>
    <row r="78" spans="1:11">
      <c r="A78" s="2" t="s">
        <v>156</v>
      </c>
      <c r="B78" s="1" t="s">
        <v>157</v>
      </c>
      <c r="C78" s="14"/>
    </row>
    <row r="79" spans="1:11">
      <c r="A79" s="2" t="s">
        <v>158</v>
      </c>
      <c r="B79" s="1" t="s">
        <v>159</v>
      </c>
      <c r="C79" s="14">
        <v>183.84</v>
      </c>
      <c r="E79" s="43">
        <f>+C79</f>
        <v>183.84</v>
      </c>
      <c r="F79" s="43">
        <f>+E79*2%</f>
        <v>3.6768000000000001</v>
      </c>
      <c r="G79" s="43">
        <f>+E79*7.5%</f>
        <v>13.788</v>
      </c>
      <c r="H79" s="43">
        <v>0</v>
      </c>
      <c r="I79" s="43">
        <f>SUM(E79:H79)</f>
        <v>201.3048</v>
      </c>
      <c r="J79" s="43">
        <f>+I79*16%</f>
        <v>32.208767999999999</v>
      </c>
      <c r="K79" s="43">
        <f>+I79+J79</f>
        <v>233.51356799999999</v>
      </c>
    </row>
    <row r="80" spans="1:11">
      <c r="A80" s="2" t="s">
        <v>160</v>
      </c>
      <c r="B80" s="1" t="s">
        <v>161</v>
      </c>
      <c r="C80" s="14"/>
    </row>
    <row r="81" spans="1:11">
      <c r="A81" s="2" t="s">
        <v>162</v>
      </c>
      <c r="B81" s="1" t="s">
        <v>163</v>
      </c>
      <c r="C81" s="14"/>
    </row>
    <row r="82" spans="1:11">
      <c r="A82" s="2" t="s">
        <v>164</v>
      </c>
      <c r="B82" s="1" t="s">
        <v>165</v>
      </c>
      <c r="C82" s="14"/>
    </row>
    <row r="83" spans="1:11">
      <c r="A83" s="2" t="s">
        <v>166</v>
      </c>
      <c r="B83" s="1" t="s">
        <v>167</v>
      </c>
      <c r="C83" s="14"/>
    </row>
    <row r="84" spans="1:11">
      <c r="A84" s="2" t="s">
        <v>168</v>
      </c>
      <c r="B84" s="1" t="s">
        <v>169</v>
      </c>
      <c r="C84" s="14"/>
    </row>
    <row r="85" spans="1:11">
      <c r="A85" s="2" t="s">
        <v>170</v>
      </c>
      <c r="B85" s="1" t="s">
        <v>171</v>
      </c>
      <c r="C85" s="14"/>
    </row>
    <row r="86" spans="1:11">
      <c r="A86" s="2" t="s">
        <v>172</v>
      </c>
      <c r="B86" s="1" t="s">
        <v>173</v>
      </c>
      <c r="C86" s="14">
        <v>748.1</v>
      </c>
      <c r="E86" s="43">
        <f t="shared" ref="E86:E87" si="0">+C86</f>
        <v>748.1</v>
      </c>
      <c r="F86" s="43">
        <f t="shared" ref="F86:F87" si="1">+E86*2%</f>
        <v>14.962000000000002</v>
      </c>
      <c r="G86" s="43">
        <f t="shared" ref="G86:G87" si="2">+E86*7.5%</f>
        <v>56.107500000000002</v>
      </c>
      <c r="H86" s="43">
        <v>0</v>
      </c>
      <c r="I86" s="43">
        <f t="shared" ref="I86:I87" si="3">SUM(E86:H86)</f>
        <v>819.16949999999997</v>
      </c>
      <c r="J86" s="43">
        <f t="shared" ref="J86:J87" si="4">+I86*16%</f>
        <v>131.06711999999999</v>
      </c>
      <c r="K86" s="43">
        <f t="shared" ref="K86:K87" si="5">+I86+J86</f>
        <v>950.2366199999999</v>
      </c>
    </row>
    <row r="87" spans="1:11">
      <c r="A87" s="2" t="s">
        <v>174</v>
      </c>
      <c r="B87" s="1" t="s">
        <v>175</v>
      </c>
      <c r="C87" s="14">
        <v>440.72</v>
      </c>
      <c r="E87" s="43">
        <f t="shared" si="0"/>
        <v>440.72</v>
      </c>
      <c r="F87" s="43">
        <f t="shared" si="1"/>
        <v>8.8144000000000009</v>
      </c>
      <c r="G87" s="43">
        <f t="shared" si="2"/>
        <v>33.054000000000002</v>
      </c>
      <c r="H87" s="43">
        <v>0</v>
      </c>
      <c r="I87" s="43">
        <f t="shared" si="3"/>
        <v>482.58839999999998</v>
      </c>
      <c r="J87" s="43">
        <f t="shared" si="4"/>
        <v>77.214144000000005</v>
      </c>
      <c r="K87" s="43">
        <f t="shared" si="5"/>
        <v>559.80254400000001</v>
      </c>
    </row>
    <row r="88" spans="1:11">
      <c r="A88" s="2" t="s">
        <v>176</v>
      </c>
      <c r="B88" s="1" t="s">
        <v>177</v>
      </c>
      <c r="C88" s="14"/>
    </row>
    <row r="89" spans="1:11">
      <c r="A89" s="2" t="s">
        <v>178</v>
      </c>
      <c r="B89" s="1" t="s">
        <v>179</v>
      </c>
      <c r="C89" s="14">
        <v>3745.46</v>
      </c>
      <c r="E89" s="43">
        <f t="shared" ref="E89:E90" si="6">+C89</f>
        <v>3745.46</v>
      </c>
      <c r="F89" s="43">
        <f t="shared" ref="F89:F90" si="7">+E89*2%</f>
        <v>74.909199999999998</v>
      </c>
      <c r="G89" s="43">
        <f t="shared" ref="G89:G90" si="8">+E89*7.5%</f>
        <v>280.90949999999998</v>
      </c>
      <c r="H89" s="43">
        <v>0</v>
      </c>
      <c r="I89" s="43">
        <f t="shared" ref="I89:I90" si="9">SUM(E89:H89)</f>
        <v>4101.2786999999998</v>
      </c>
      <c r="J89" s="43">
        <f t="shared" ref="J89:J90" si="10">+I89*16%</f>
        <v>656.20459199999993</v>
      </c>
      <c r="K89" s="43">
        <f t="shared" ref="K89:K90" si="11">+I89+J89</f>
        <v>4757.4832919999999</v>
      </c>
    </row>
    <row r="90" spans="1:11">
      <c r="A90" s="2" t="s">
        <v>180</v>
      </c>
      <c r="B90" s="1" t="s">
        <v>181</v>
      </c>
      <c r="C90" s="14">
        <v>1983.223</v>
      </c>
      <c r="E90" s="43">
        <f t="shared" si="6"/>
        <v>1983.223</v>
      </c>
      <c r="F90" s="43">
        <f t="shared" si="7"/>
        <v>39.664459999999998</v>
      </c>
      <c r="G90" s="43">
        <f t="shared" si="8"/>
        <v>148.741725</v>
      </c>
      <c r="H90" s="43">
        <v>0</v>
      </c>
      <c r="I90" s="43">
        <f t="shared" si="9"/>
        <v>2171.6291849999998</v>
      </c>
      <c r="J90" s="43">
        <f t="shared" si="10"/>
        <v>347.46066959999996</v>
      </c>
      <c r="K90" s="43">
        <f t="shared" si="11"/>
        <v>2519.0898545999999</v>
      </c>
    </row>
    <row r="91" spans="1:11">
      <c r="A91" s="2" t="s">
        <v>182</v>
      </c>
      <c r="B91" s="1" t="s">
        <v>183</v>
      </c>
      <c r="C91" s="14"/>
    </row>
    <row r="92" spans="1:11">
      <c r="A92" s="2" t="s">
        <v>184</v>
      </c>
      <c r="B92" s="1" t="s">
        <v>185</v>
      </c>
      <c r="C92" s="14"/>
    </row>
    <row r="93" spans="1:11">
      <c r="A93" s="2" t="s">
        <v>186</v>
      </c>
      <c r="B93" s="1" t="s">
        <v>187</v>
      </c>
      <c r="C93" s="14"/>
    </row>
    <row r="94" spans="1:11">
      <c r="A94" s="2" t="s">
        <v>188</v>
      </c>
      <c r="B94" s="1" t="s">
        <v>189</v>
      </c>
      <c r="C94" s="14">
        <v>1113.1600000000001</v>
      </c>
      <c r="E94" s="43">
        <f>+C94</f>
        <v>1113.1600000000001</v>
      </c>
      <c r="F94" s="43">
        <f>+E94*2%</f>
        <v>22.263200000000001</v>
      </c>
      <c r="G94" s="43">
        <f>+E94*7.5%</f>
        <v>83.487000000000009</v>
      </c>
      <c r="H94" s="43">
        <v>0</v>
      </c>
      <c r="I94" s="43">
        <f>SUM(E94:H94)</f>
        <v>1218.9102000000003</v>
      </c>
      <c r="J94" s="43">
        <f>+I94*16%</f>
        <v>195.02563200000006</v>
      </c>
      <c r="K94" s="43">
        <f>+I94+J94</f>
        <v>1413.9358320000003</v>
      </c>
    </row>
    <row r="95" spans="1:11">
      <c r="A95" s="2" t="s">
        <v>190</v>
      </c>
      <c r="B95" s="1" t="s">
        <v>191</v>
      </c>
      <c r="C95" s="14"/>
    </row>
    <row r="96" spans="1:11">
      <c r="A96" s="2" t="s">
        <v>192</v>
      </c>
      <c r="B96" s="1" t="s">
        <v>193</v>
      </c>
      <c r="C96" s="14"/>
    </row>
    <row r="97" spans="1:11">
      <c r="A97" s="2" t="s">
        <v>194</v>
      </c>
      <c r="B97" s="1" t="s">
        <v>195</v>
      </c>
      <c r="C97" s="14"/>
    </row>
    <row r="98" spans="1:11">
      <c r="A98" s="2" t="s">
        <v>196</v>
      </c>
      <c r="B98" s="1" t="s">
        <v>197</v>
      </c>
      <c r="C98" s="14">
        <v>493.36</v>
      </c>
      <c r="E98" s="43">
        <f>+C98</f>
        <v>493.36</v>
      </c>
      <c r="F98" s="43">
        <f>+E98*2%</f>
        <v>9.8672000000000004</v>
      </c>
      <c r="G98" s="43">
        <f>+E98*7.5%</f>
        <v>37.002000000000002</v>
      </c>
      <c r="H98" s="43">
        <v>0</v>
      </c>
      <c r="I98" s="43">
        <f>SUM(E98:H98)</f>
        <v>540.22919999999999</v>
      </c>
      <c r="J98" s="43">
        <f>+I98*16%</f>
        <v>86.436672000000002</v>
      </c>
      <c r="K98" s="43">
        <f>+I98+J98</f>
        <v>626.66587200000004</v>
      </c>
    </row>
    <row r="99" spans="1:11">
      <c r="A99" s="2" t="s">
        <v>198</v>
      </c>
      <c r="B99" s="1" t="s">
        <v>199</v>
      </c>
      <c r="C99" s="14"/>
    </row>
    <row r="100" spans="1:11">
      <c r="A100" s="2" t="s">
        <v>200</v>
      </c>
      <c r="B100" s="1" t="s">
        <v>201</v>
      </c>
      <c r="C100" s="14">
        <v>951.66</v>
      </c>
      <c r="E100" s="43">
        <f>+C100</f>
        <v>951.66</v>
      </c>
      <c r="F100" s="43">
        <f>+E100*2%</f>
        <v>19.033200000000001</v>
      </c>
      <c r="G100" s="43">
        <f>+E100*7.5%</f>
        <v>71.374499999999998</v>
      </c>
      <c r="H100" s="43">
        <v>0</v>
      </c>
      <c r="I100" s="43">
        <f>SUM(E100:H100)</f>
        <v>1042.0676999999998</v>
      </c>
      <c r="J100" s="43">
        <f>+I100*16%</f>
        <v>166.73083199999996</v>
      </c>
      <c r="K100" s="43">
        <f>+I100+J100</f>
        <v>1208.7985319999998</v>
      </c>
    </row>
    <row r="101" spans="1:11">
      <c r="A101" s="2" t="s">
        <v>202</v>
      </c>
      <c r="B101" s="1" t="s">
        <v>203</v>
      </c>
      <c r="C101" s="14"/>
    </row>
    <row r="102" spans="1:11">
      <c r="A102" s="2" t="s">
        <v>204</v>
      </c>
      <c r="B102" s="1" t="s">
        <v>205</v>
      </c>
      <c r="C102" s="14"/>
    </row>
    <row r="103" spans="1:11">
      <c r="A103" s="2" t="s">
        <v>206</v>
      </c>
      <c r="B103" s="1" t="s">
        <v>207</v>
      </c>
      <c r="C103" s="14">
        <v>1178.6400000000001</v>
      </c>
      <c r="E103" s="43">
        <f>+C103</f>
        <v>1178.6400000000001</v>
      </c>
      <c r="F103" s="43">
        <f>+E103*2%</f>
        <v>23.572800000000001</v>
      </c>
      <c r="G103" s="43">
        <f>+E103*7.5%</f>
        <v>88.39800000000001</v>
      </c>
      <c r="H103" s="43">
        <v>0</v>
      </c>
      <c r="I103" s="43">
        <f>SUM(E103:H103)</f>
        <v>1290.6107999999999</v>
      </c>
      <c r="J103" s="43">
        <f>+I103*16%</f>
        <v>206.497728</v>
      </c>
      <c r="K103" s="43">
        <f>+I103+J103</f>
        <v>1497.108528</v>
      </c>
    </row>
    <row r="104" spans="1:11">
      <c r="A104" s="2" t="s">
        <v>208</v>
      </c>
      <c r="B104" s="1" t="s">
        <v>209</v>
      </c>
      <c r="C104" s="14">
        <v>1654.52</v>
      </c>
      <c r="E104" s="43">
        <f t="shared" ref="E104:E105" si="12">+C104</f>
        <v>1654.52</v>
      </c>
      <c r="F104" s="43">
        <f t="shared" ref="F104:F105" si="13">+E104*2%</f>
        <v>33.090400000000002</v>
      </c>
      <c r="G104" s="43">
        <f t="shared" ref="G104:G105" si="14">+E104*7.5%</f>
        <v>124.089</v>
      </c>
      <c r="H104" s="43">
        <v>0</v>
      </c>
      <c r="I104" s="43">
        <f t="shared" ref="I104:I105" si="15">SUM(E104:H104)</f>
        <v>1811.6994</v>
      </c>
      <c r="J104" s="43">
        <f t="shared" ref="J104:J105" si="16">+I104*16%</f>
        <v>289.87190400000003</v>
      </c>
      <c r="K104" s="43">
        <f t="shared" ref="K104:K105" si="17">+I104+J104</f>
        <v>2101.5713040000001</v>
      </c>
    </row>
    <row r="105" spans="1:11">
      <c r="A105" s="2" t="s">
        <v>210</v>
      </c>
      <c r="B105" s="1" t="s">
        <v>211</v>
      </c>
      <c r="C105" s="14">
        <v>2488.2399999999998</v>
      </c>
      <c r="E105" s="43">
        <f t="shared" si="12"/>
        <v>2488.2399999999998</v>
      </c>
      <c r="F105" s="43">
        <f t="shared" si="13"/>
        <v>49.764799999999994</v>
      </c>
      <c r="G105" s="43">
        <f t="shared" si="14"/>
        <v>186.61799999999997</v>
      </c>
      <c r="H105" s="43">
        <v>0</v>
      </c>
      <c r="I105" s="43">
        <f t="shared" si="15"/>
        <v>2724.6227999999996</v>
      </c>
      <c r="J105" s="43">
        <f t="shared" si="16"/>
        <v>435.93964799999998</v>
      </c>
      <c r="K105" s="43">
        <f t="shared" si="17"/>
        <v>3160.5624479999997</v>
      </c>
    </row>
    <row r="106" spans="1:11">
      <c r="A106" s="2" t="s">
        <v>212</v>
      </c>
      <c r="B106" s="1" t="s">
        <v>213</v>
      </c>
      <c r="C106" s="14"/>
    </row>
    <row r="107" spans="1:11">
      <c r="A107" s="2" t="s">
        <v>214</v>
      </c>
      <c r="B107" s="1" t="s">
        <v>215</v>
      </c>
      <c r="C107" s="14"/>
    </row>
    <row r="108" spans="1:11">
      <c r="A108" s="2" t="s">
        <v>216</v>
      </c>
      <c r="B108" s="1" t="s">
        <v>217</v>
      </c>
      <c r="C108" s="14"/>
    </row>
    <row r="109" spans="1:11">
      <c r="A109" s="2" t="s">
        <v>218</v>
      </c>
      <c r="B109" s="1" t="s">
        <v>219</v>
      </c>
      <c r="C109" s="14">
        <v>121.95</v>
      </c>
      <c r="E109" s="43">
        <f t="shared" ref="E109:E111" si="18">+C109</f>
        <v>121.95</v>
      </c>
      <c r="F109" s="43">
        <f t="shared" ref="F109:F111" si="19">+E109*2%</f>
        <v>2.4390000000000001</v>
      </c>
      <c r="G109" s="43">
        <f t="shared" ref="G109:G111" si="20">+E109*7.5%</f>
        <v>9.1462500000000002</v>
      </c>
      <c r="H109" s="43">
        <v>0</v>
      </c>
      <c r="I109" s="43">
        <f t="shared" ref="I109:I111" si="21">SUM(E109:H109)</f>
        <v>133.53525000000002</v>
      </c>
      <c r="J109" s="43">
        <f t="shared" ref="J109:J111" si="22">+I109*16%</f>
        <v>21.365640000000003</v>
      </c>
      <c r="K109" s="43">
        <f t="shared" ref="K109:K111" si="23">+I109+J109</f>
        <v>154.90089000000003</v>
      </c>
    </row>
    <row r="110" spans="1:11">
      <c r="A110" s="2" t="s">
        <v>220</v>
      </c>
      <c r="B110" s="1" t="s">
        <v>221</v>
      </c>
      <c r="C110" s="14">
        <v>373.8</v>
      </c>
      <c r="E110" s="43">
        <f t="shared" si="18"/>
        <v>373.8</v>
      </c>
      <c r="F110" s="43">
        <f t="shared" si="19"/>
        <v>7.476</v>
      </c>
      <c r="G110" s="43">
        <f t="shared" si="20"/>
        <v>28.035</v>
      </c>
      <c r="H110" s="43">
        <v>0</v>
      </c>
      <c r="I110" s="43">
        <f t="shared" si="21"/>
        <v>409.31100000000004</v>
      </c>
      <c r="J110" s="43">
        <f t="shared" si="22"/>
        <v>65.489760000000004</v>
      </c>
      <c r="K110" s="43">
        <f t="shared" si="23"/>
        <v>474.80076000000003</v>
      </c>
    </row>
    <row r="111" spans="1:11">
      <c r="A111" s="2" t="s">
        <v>222</v>
      </c>
      <c r="B111" s="1" t="s">
        <v>223</v>
      </c>
      <c r="C111" s="14">
        <v>1735.22</v>
      </c>
      <c r="E111" s="43">
        <f t="shared" si="18"/>
        <v>1735.22</v>
      </c>
      <c r="F111" s="43">
        <f t="shared" si="19"/>
        <v>34.7044</v>
      </c>
      <c r="G111" s="43">
        <f t="shared" si="20"/>
        <v>130.14150000000001</v>
      </c>
      <c r="H111" s="43">
        <v>0</v>
      </c>
      <c r="I111" s="43">
        <f t="shared" si="21"/>
        <v>1900.0659000000001</v>
      </c>
      <c r="J111" s="43">
        <f t="shared" si="22"/>
        <v>304.01054400000004</v>
      </c>
      <c r="K111" s="43">
        <f t="shared" si="23"/>
        <v>2204.0764440000003</v>
      </c>
    </row>
    <row r="112" spans="1:11">
      <c r="A112" s="2" t="s">
        <v>224</v>
      </c>
      <c r="B112" s="1" t="s">
        <v>225</v>
      </c>
      <c r="C112" s="14"/>
    </row>
    <row r="113" spans="1:11">
      <c r="A113" s="2" t="s">
        <v>226</v>
      </c>
      <c r="B113" s="1" t="s">
        <v>227</v>
      </c>
      <c r="C113" s="14"/>
    </row>
    <row r="114" spans="1:11">
      <c r="A114" s="2" t="s">
        <v>228</v>
      </c>
      <c r="B114" s="1" t="s">
        <v>229</v>
      </c>
      <c r="C114" s="14"/>
    </row>
    <row r="115" spans="1:11">
      <c r="A115" s="2" t="s">
        <v>230</v>
      </c>
      <c r="B115" s="1" t="s">
        <v>231</v>
      </c>
      <c r="C115" s="14">
        <v>2330.0300000000002</v>
      </c>
      <c r="E115" s="43">
        <f t="shared" ref="E115:E116" si="24">+C115</f>
        <v>2330.0300000000002</v>
      </c>
      <c r="F115" s="43">
        <f t="shared" ref="F115:F116" si="25">+E115*2%</f>
        <v>46.600600000000007</v>
      </c>
      <c r="G115" s="43">
        <f t="shared" ref="G115:G116" si="26">+E115*7.5%</f>
        <v>174.75225</v>
      </c>
      <c r="H115" s="43">
        <v>0</v>
      </c>
      <c r="I115" s="43">
        <f t="shared" ref="I115:I116" si="27">SUM(E115:H115)</f>
        <v>2551.3828500000004</v>
      </c>
      <c r="J115" s="43">
        <f t="shared" ref="J115:J116" si="28">+I115*16%</f>
        <v>408.2212560000001</v>
      </c>
      <c r="K115" s="43">
        <f t="shared" ref="K115:K116" si="29">+I115+J115</f>
        <v>2959.6041060000007</v>
      </c>
    </row>
    <row r="116" spans="1:11">
      <c r="A116" s="2" t="s">
        <v>232</v>
      </c>
      <c r="B116" s="1" t="s">
        <v>233</v>
      </c>
      <c r="C116" s="14">
        <v>229.18</v>
      </c>
      <c r="E116" s="43">
        <f t="shared" si="24"/>
        <v>229.18</v>
      </c>
      <c r="F116" s="43">
        <f t="shared" si="25"/>
        <v>4.5836000000000006</v>
      </c>
      <c r="G116" s="43">
        <f t="shared" si="26"/>
        <v>17.188500000000001</v>
      </c>
      <c r="H116" s="43">
        <v>0</v>
      </c>
      <c r="I116" s="43">
        <f t="shared" si="27"/>
        <v>250.9521</v>
      </c>
      <c r="J116" s="43">
        <f t="shared" si="28"/>
        <v>40.152335999999998</v>
      </c>
      <c r="K116" s="43">
        <f t="shared" si="29"/>
        <v>291.10443600000002</v>
      </c>
    </row>
    <row r="117" spans="1:11" s="7" customFormat="1">
      <c r="A117" s="17" t="s">
        <v>151</v>
      </c>
      <c r="C117" s="7" t="s">
        <v>152</v>
      </c>
      <c r="E117" s="41" t="s">
        <v>152</v>
      </c>
      <c r="F117" s="41" t="s">
        <v>152</v>
      </c>
      <c r="G117" s="41" t="s">
        <v>152</v>
      </c>
      <c r="H117" s="41" t="s">
        <v>152</v>
      </c>
      <c r="I117" s="41" t="s">
        <v>152</v>
      </c>
      <c r="J117" s="41" t="s">
        <v>152</v>
      </c>
      <c r="K117" s="41" t="s">
        <v>152</v>
      </c>
    </row>
    <row r="118" spans="1:11">
      <c r="C118" s="19">
        <f>SUM(C77:C116)</f>
        <v>19771.102999999999</v>
      </c>
      <c r="E118" s="45">
        <f>SUM(E77:E116)</f>
        <v>19771.102999999999</v>
      </c>
      <c r="F118" s="45">
        <f t="shared" ref="F118:K118" si="30">SUM(F77:F116)</f>
        <v>395.42205999999999</v>
      </c>
      <c r="G118" s="45">
        <f t="shared" si="30"/>
        <v>1482.832725</v>
      </c>
      <c r="H118" s="45">
        <f t="shared" si="30"/>
        <v>0</v>
      </c>
      <c r="I118" s="45">
        <f t="shared" si="30"/>
        <v>21649.357785000004</v>
      </c>
      <c r="J118" s="45">
        <f t="shared" si="30"/>
        <v>3463.8972456000006</v>
      </c>
      <c r="K118" s="45">
        <f t="shared" si="30"/>
        <v>25113.255030600005</v>
      </c>
    </row>
    <row r="120" spans="1:11" s="7" customFormat="1">
      <c r="A120" s="16"/>
      <c r="C120" s="7" t="s">
        <v>234</v>
      </c>
      <c r="E120" s="41" t="s">
        <v>234</v>
      </c>
      <c r="F120" s="41" t="s">
        <v>234</v>
      </c>
      <c r="G120" s="41" t="s">
        <v>234</v>
      </c>
      <c r="H120" s="41" t="s">
        <v>234</v>
      </c>
      <c r="I120" s="41" t="s">
        <v>234</v>
      </c>
      <c r="J120" s="41" t="s">
        <v>234</v>
      </c>
      <c r="K120" s="41" t="s">
        <v>234</v>
      </c>
    </row>
    <row r="121" spans="1:11" ht="13.5" thickBot="1">
      <c r="A121" s="17" t="s">
        <v>235</v>
      </c>
      <c r="B121" s="1" t="s">
        <v>236</v>
      </c>
      <c r="C121" s="19">
        <f>+C118</f>
        <v>19771.102999999999</v>
      </c>
      <c r="E121" s="44">
        <f>+E118</f>
        <v>19771.102999999999</v>
      </c>
      <c r="F121" s="44">
        <f t="shared" ref="F121:K121" si="31">+F118</f>
        <v>395.42205999999999</v>
      </c>
      <c r="G121" s="44">
        <f t="shared" si="31"/>
        <v>1482.832725</v>
      </c>
      <c r="H121" s="44">
        <f t="shared" si="31"/>
        <v>0</v>
      </c>
      <c r="I121" s="44">
        <f t="shared" si="31"/>
        <v>21649.357785000004</v>
      </c>
      <c r="J121" s="44">
        <f t="shared" si="31"/>
        <v>3463.8972456000006</v>
      </c>
      <c r="K121" s="44">
        <f t="shared" si="31"/>
        <v>25113.255030600005</v>
      </c>
    </row>
    <row r="122" spans="1:11" ht="12" thickTop="1"/>
    <row r="123" spans="1:11">
      <c r="C123" s="1" t="s">
        <v>236</v>
      </c>
    </row>
    <row r="124" spans="1:11">
      <c r="A124" s="2" t="s">
        <v>236</v>
      </c>
      <c r="B124" s="1" t="s">
        <v>236</v>
      </c>
      <c r="C124" s="18"/>
    </row>
  </sheetData>
  <mergeCells count="1">
    <mergeCell ref="E7:K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24"/>
  <sheetViews>
    <sheetView workbookViewId="0">
      <pane xSplit="2" ySplit="12" topLeftCell="W96" activePane="bottomRight" state="frozen"/>
      <selection pane="topRight" activeCell="C1" sqref="C1"/>
      <selection pane="bottomLeft" activeCell="A13" sqref="A13"/>
      <selection pane="bottomRight" activeCell="AA121" sqref="AA121"/>
    </sheetView>
  </sheetViews>
  <sheetFormatPr baseColWidth="10" defaultRowHeight="11.25"/>
  <cols>
    <col min="1" max="1" width="7.140625" style="2" customWidth="1"/>
    <col min="2" max="2" width="29.42578125" style="1" customWidth="1"/>
    <col min="3" max="3" width="10.42578125" style="1" customWidth="1"/>
    <col min="4" max="4" width="8.42578125" style="1" customWidth="1"/>
    <col min="5" max="5" width="11.28515625" style="1" customWidth="1"/>
    <col min="6" max="6" width="12.85546875" style="1" customWidth="1"/>
    <col min="7" max="7" width="15" style="1" bestFit="1" customWidth="1"/>
    <col min="8" max="8" width="14" style="1" customWidth="1"/>
    <col min="9" max="9" width="13.28515625" style="1" customWidth="1"/>
    <col min="10" max="10" width="12.5703125" style="1" customWidth="1"/>
    <col min="11" max="11" width="10.7109375" style="1" customWidth="1"/>
    <col min="12" max="12" width="9.42578125" style="1" customWidth="1"/>
    <col min="13" max="13" width="9.7109375" style="1" customWidth="1"/>
    <col min="14" max="14" width="11.140625" style="1" customWidth="1"/>
    <col min="15" max="15" width="10.85546875" style="1" customWidth="1"/>
    <col min="16" max="16" width="9.85546875" style="1" customWidth="1"/>
    <col min="17" max="17" width="12.42578125" style="1" customWidth="1"/>
    <col min="18" max="18" width="11.28515625" style="1" customWidth="1"/>
    <col min="19" max="19" width="10.85546875" style="1" customWidth="1"/>
    <col min="20" max="20" width="10.42578125" style="1" customWidth="1"/>
    <col min="21" max="21" width="8.28515625" style="1" customWidth="1"/>
    <col min="22" max="22" width="10.5703125" style="1" customWidth="1"/>
    <col min="23" max="23" width="13.85546875" style="1" customWidth="1"/>
    <col min="24" max="24" width="11" style="1" customWidth="1"/>
    <col min="25" max="26" width="11.42578125" style="1"/>
    <col min="27" max="27" width="13.5703125" style="1" customWidth="1"/>
    <col min="28" max="16384" width="11.42578125" style="1"/>
  </cols>
  <sheetData>
    <row r="1" spans="1:27" ht="18" customHeight="1">
      <c r="A1" s="3" t="s">
        <v>0</v>
      </c>
      <c r="B1" s="60" t="s">
        <v>236</v>
      </c>
      <c r="C1" s="61"/>
      <c r="D1" s="61"/>
    </row>
    <row r="2" spans="1:27" ht="24.95" customHeight="1">
      <c r="A2" s="4" t="s">
        <v>1</v>
      </c>
      <c r="B2" s="21" t="s">
        <v>2</v>
      </c>
      <c r="C2" s="22"/>
      <c r="D2" s="22"/>
    </row>
    <row r="3" spans="1:27" ht="15.75">
      <c r="B3" s="23" t="s">
        <v>3</v>
      </c>
      <c r="C3" s="24"/>
      <c r="D3" s="24"/>
      <c r="E3" s="7"/>
    </row>
    <row r="4" spans="1:27" ht="15">
      <c r="B4" s="25" t="s">
        <v>4</v>
      </c>
      <c r="C4" s="24"/>
      <c r="D4" s="24"/>
      <c r="E4" s="7"/>
    </row>
    <row r="5" spans="1:27">
      <c r="B5" s="6" t="s">
        <v>5</v>
      </c>
    </row>
    <row r="6" spans="1:27">
      <c r="B6" s="6" t="s">
        <v>6</v>
      </c>
    </row>
    <row r="8" spans="1:27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9" t="s">
        <v>24</v>
      </c>
      <c r="S8" s="9" t="s">
        <v>25</v>
      </c>
      <c r="T8" s="9" t="s">
        <v>26</v>
      </c>
      <c r="U8" s="9" t="s">
        <v>27</v>
      </c>
      <c r="V8" s="9" t="s">
        <v>28</v>
      </c>
      <c r="W8" s="10" t="s">
        <v>29</v>
      </c>
      <c r="X8" s="11" t="s">
        <v>30</v>
      </c>
      <c r="Z8" s="26" t="s">
        <v>237</v>
      </c>
      <c r="AA8" s="27" t="s">
        <v>238</v>
      </c>
    </row>
    <row r="9" spans="1:27" ht="12" thickTop="1"/>
    <row r="11" spans="1:27">
      <c r="A11" s="13" t="s">
        <v>31</v>
      </c>
    </row>
    <row r="13" spans="1:27">
      <c r="A13" s="12" t="s">
        <v>32</v>
      </c>
    </row>
    <row r="14" spans="1:27">
      <c r="A14" s="2" t="s">
        <v>33</v>
      </c>
      <c r="B14" s="1" t="s">
        <v>34</v>
      </c>
      <c r="C14" s="14">
        <v>999.66</v>
      </c>
      <c r="D14" s="14">
        <v>166.61</v>
      </c>
      <c r="E14" s="14">
        <v>1959.63</v>
      </c>
      <c r="F14" s="14">
        <v>0</v>
      </c>
      <c r="G14" s="14">
        <v>3125.9</v>
      </c>
      <c r="H14" s="14">
        <v>0</v>
      </c>
      <c r="I14" s="14">
        <v>0</v>
      </c>
      <c r="J14" s="14">
        <v>0</v>
      </c>
      <c r="K14" s="14">
        <v>412.3</v>
      </c>
      <c r="L14" s="14">
        <v>76.16</v>
      </c>
      <c r="M14" s="14">
        <v>0</v>
      </c>
      <c r="N14" s="14">
        <v>0</v>
      </c>
      <c r="O14" s="14">
        <v>0</v>
      </c>
      <c r="P14" s="14">
        <v>0.04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488.5</v>
      </c>
      <c r="X14" s="14">
        <v>2637.4</v>
      </c>
    </row>
    <row r="15" spans="1:27">
      <c r="A15" s="2" t="s">
        <v>35</v>
      </c>
      <c r="B15" s="1" t="s">
        <v>36</v>
      </c>
      <c r="C15" s="14">
        <v>4000.02</v>
      </c>
      <c r="D15" s="14">
        <v>666.67</v>
      </c>
      <c r="E15" s="14">
        <v>0</v>
      </c>
      <c r="F15" s="14">
        <v>0</v>
      </c>
      <c r="G15" s="14">
        <v>4666.6899999999996</v>
      </c>
      <c r="H15" s="14">
        <v>0</v>
      </c>
      <c r="I15" s="14">
        <v>0</v>
      </c>
      <c r="J15" s="14">
        <v>0</v>
      </c>
      <c r="K15" s="14">
        <v>741.42</v>
      </c>
      <c r="L15" s="14">
        <v>360.26</v>
      </c>
      <c r="M15" s="14">
        <v>0</v>
      </c>
      <c r="N15" s="14">
        <v>0</v>
      </c>
      <c r="O15" s="14">
        <v>0</v>
      </c>
      <c r="P15" s="14">
        <v>0.01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327</v>
      </c>
      <c r="W15" s="14">
        <v>1428.69</v>
      </c>
      <c r="X15" s="14">
        <v>3238</v>
      </c>
    </row>
    <row r="16" spans="1:27">
      <c r="A16" s="2" t="s">
        <v>37</v>
      </c>
      <c r="B16" s="1" t="s">
        <v>38</v>
      </c>
      <c r="C16" s="14">
        <v>999.66</v>
      </c>
      <c r="D16" s="14">
        <v>166.61</v>
      </c>
      <c r="E16" s="14">
        <v>1517.9</v>
      </c>
      <c r="F16" s="14">
        <v>0</v>
      </c>
      <c r="G16" s="14">
        <v>2684.17</v>
      </c>
      <c r="H16" s="14">
        <v>0</v>
      </c>
      <c r="I16" s="14">
        <v>0</v>
      </c>
      <c r="J16" s="14">
        <v>0</v>
      </c>
      <c r="K16" s="14">
        <v>317.95</v>
      </c>
      <c r="L16" s="14">
        <v>58.8</v>
      </c>
      <c r="M16" s="14">
        <v>0</v>
      </c>
      <c r="N16" s="14">
        <v>0</v>
      </c>
      <c r="O16" s="14">
        <v>0</v>
      </c>
      <c r="P16" s="14">
        <v>0.02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376.77</v>
      </c>
      <c r="X16" s="14">
        <v>2307.4</v>
      </c>
    </row>
    <row r="17" spans="1:24">
      <c r="A17" s="2" t="s">
        <v>39</v>
      </c>
      <c r="B17" s="1" t="s">
        <v>40</v>
      </c>
      <c r="C17" s="14">
        <v>1400.04</v>
      </c>
      <c r="D17" s="14">
        <v>233.34</v>
      </c>
      <c r="E17" s="14">
        <v>1726.62</v>
      </c>
      <c r="F17" s="14">
        <v>2800</v>
      </c>
      <c r="G17" s="14">
        <v>6160</v>
      </c>
      <c r="H17" s="14">
        <v>0</v>
      </c>
      <c r="I17" s="14">
        <v>1900</v>
      </c>
      <c r="J17" s="14">
        <v>0</v>
      </c>
      <c r="K17" s="14">
        <v>1090.1400000000001</v>
      </c>
      <c r="L17" s="14">
        <v>145.96</v>
      </c>
      <c r="M17" s="14">
        <v>0</v>
      </c>
      <c r="N17" s="14">
        <v>0</v>
      </c>
      <c r="O17" s="14">
        <v>0</v>
      </c>
      <c r="P17" s="14">
        <v>0.1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3136.2</v>
      </c>
      <c r="X17" s="14">
        <v>3023.8</v>
      </c>
    </row>
    <row r="18" spans="1:24">
      <c r="A18" s="2" t="s">
        <v>41</v>
      </c>
      <c r="B18" s="1" t="s">
        <v>42</v>
      </c>
      <c r="C18" s="14">
        <v>4000.02</v>
      </c>
      <c r="D18" s="14">
        <v>666.67</v>
      </c>
      <c r="E18" s="14">
        <v>0</v>
      </c>
      <c r="F18" s="14">
        <v>0</v>
      </c>
      <c r="G18" s="14">
        <v>4666.6899999999996</v>
      </c>
      <c r="H18" s="14">
        <v>0</v>
      </c>
      <c r="I18" s="14">
        <v>0</v>
      </c>
      <c r="J18" s="14">
        <v>0</v>
      </c>
      <c r="K18" s="14">
        <v>741.42</v>
      </c>
      <c r="L18" s="14">
        <v>360.26</v>
      </c>
      <c r="M18" s="14">
        <v>0</v>
      </c>
      <c r="N18" s="14">
        <v>0</v>
      </c>
      <c r="O18" s="14">
        <v>0</v>
      </c>
      <c r="P18" s="14">
        <v>0.02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413.79</v>
      </c>
      <c r="W18" s="14">
        <v>1515.49</v>
      </c>
      <c r="X18" s="14">
        <v>3151.2</v>
      </c>
    </row>
    <row r="19" spans="1:24">
      <c r="A19" s="2" t="s">
        <v>43</v>
      </c>
      <c r="B19" s="1" t="s">
        <v>44</v>
      </c>
      <c r="C19" s="14">
        <v>880.02</v>
      </c>
      <c r="D19" s="14">
        <v>146.66999999999999</v>
      </c>
      <c r="E19" s="14">
        <v>1141.48</v>
      </c>
      <c r="F19" s="14">
        <v>0</v>
      </c>
      <c r="G19" s="14">
        <v>2168.17</v>
      </c>
      <c r="H19" s="14">
        <v>0</v>
      </c>
      <c r="I19" s="14">
        <v>358.34</v>
      </c>
      <c r="J19" s="14">
        <v>0</v>
      </c>
      <c r="K19" s="14">
        <v>214.72</v>
      </c>
      <c r="L19" s="14">
        <v>98.14</v>
      </c>
      <c r="M19" s="14">
        <v>0</v>
      </c>
      <c r="N19" s="14">
        <v>0</v>
      </c>
      <c r="O19" s="14">
        <v>0</v>
      </c>
      <c r="P19" s="15">
        <v>-0.03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671.17</v>
      </c>
      <c r="X19" s="14">
        <v>1497</v>
      </c>
    </row>
    <row r="20" spans="1:24">
      <c r="A20" s="2" t="s">
        <v>45</v>
      </c>
      <c r="B20" s="1" t="s">
        <v>46</v>
      </c>
      <c r="C20" s="14">
        <v>733.35</v>
      </c>
      <c r="D20" s="14">
        <v>122.22</v>
      </c>
      <c r="E20" s="14">
        <v>0</v>
      </c>
      <c r="F20" s="14">
        <v>0</v>
      </c>
      <c r="G20" s="14">
        <v>855.57</v>
      </c>
      <c r="H20" s="14">
        <v>400</v>
      </c>
      <c r="I20" s="14">
        <v>0</v>
      </c>
      <c r="J20" s="15">
        <v>-38.43</v>
      </c>
      <c r="K20" s="14">
        <v>0</v>
      </c>
      <c r="L20" s="14">
        <v>22.85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261.35000000000002</v>
      </c>
      <c r="S20" s="14">
        <v>0</v>
      </c>
      <c r="T20" s="14">
        <v>0</v>
      </c>
      <c r="U20" s="14">
        <v>0</v>
      </c>
      <c r="V20" s="14">
        <v>0</v>
      </c>
      <c r="W20" s="14">
        <v>645.77</v>
      </c>
      <c r="X20" s="14">
        <v>209.8</v>
      </c>
    </row>
    <row r="21" spans="1:24">
      <c r="A21" s="2" t="s">
        <v>47</v>
      </c>
      <c r="B21" s="1" t="s">
        <v>48</v>
      </c>
      <c r="C21" s="14">
        <v>4000.02</v>
      </c>
      <c r="D21" s="14">
        <v>666.67</v>
      </c>
      <c r="E21" s="14">
        <v>0</v>
      </c>
      <c r="F21" s="14">
        <v>0</v>
      </c>
      <c r="G21" s="14">
        <v>4666.6899999999996</v>
      </c>
      <c r="H21" s="14">
        <v>0</v>
      </c>
      <c r="I21" s="14">
        <v>0</v>
      </c>
      <c r="J21" s="14">
        <v>0</v>
      </c>
      <c r="K21" s="14">
        <v>741.42</v>
      </c>
      <c r="L21" s="14">
        <v>360.26</v>
      </c>
      <c r="M21" s="14">
        <v>0</v>
      </c>
      <c r="N21" s="14">
        <v>0</v>
      </c>
      <c r="O21" s="14">
        <v>0</v>
      </c>
      <c r="P21" s="14">
        <v>0.02</v>
      </c>
      <c r="Q21" s="14">
        <v>0</v>
      </c>
      <c r="R21" s="14">
        <v>0</v>
      </c>
      <c r="S21" s="14">
        <v>0</v>
      </c>
      <c r="T21" s="14">
        <v>0</v>
      </c>
      <c r="U21" s="14">
        <v>1000</v>
      </c>
      <c r="V21" s="14">
        <v>413.79</v>
      </c>
      <c r="W21" s="14">
        <v>2515.4899999999998</v>
      </c>
      <c r="X21" s="14">
        <v>2151.1999999999998</v>
      </c>
    </row>
    <row r="22" spans="1:24">
      <c r="A22" s="2" t="s">
        <v>49</v>
      </c>
      <c r="B22" s="1" t="s">
        <v>50</v>
      </c>
      <c r="C22" s="14">
        <v>880.02</v>
      </c>
      <c r="D22" s="14">
        <v>146.66999999999999</v>
      </c>
      <c r="E22" s="14">
        <v>6853.98</v>
      </c>
      <c r="F22" s="14">
        <v>0</v>
      </c>
      <c r="G22" s="14">
        <v>7880.67</v>
      </c>
      <c r="H22" s="14">
        <v>599.98</v>
      </c>
      <c r="I22" s="14">
        <v>0</v>
      </c>
      <c r="J22" s="14">
        <v>0</v>
      </c>
      <c r="K22" s="14">
        <v>1517.04</v>
      </c>
      <c r="L22" s="14">
        <v>103.97</v>
      </c>
      <c r="M22" s="14">
        <v>0</v>
      </c>
      <c r="N22" s="14">
        <v>0</v>
      </c>
      <c r="O22" s="14">
        <v>0</v>
      </c>
      <c r="P22" s="14">
        <v>0.08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2221.0700000000002</v>
      </c>
      <c r="X22" s="14">
        <v>5659.6</v>
      </c>
    </row>
    <row r="23" spans="1:24">
      <c r="A23" s="2" t="s">
        <v>51</v>
      </c>
      <c r="B23" s="1" t="s">
        <v>52</v>
      </c>
      <c r="C23" s="14">
        <v>1602</v>
      </c>
      <c r="D23" s="14">
        <v>267</v>
      </c>
      <c r="E23" s="14">
        <v>0</v>
      </c>
      <c r="F23" s="14">
        <v>0</v>
      </c>
      <c r="G23" s="14">
        <v>1869</v>
      </c>
      <c r="H23" s="14">
        <v>0</v>
      </c>
      <c r="I23" s="14">
        <v>0</v>
      </c>
      <c r="J23" s="14">
        <v>0</v>
      </c>
      <c r="K23" s="14">
        <v>163.25</v>
      </c>
      <c r="L23" s="14">
        <v>52.62</v>
      </c>
      <c r="M23" s="14">
        <v>0</v>
      </c>
      <c r="N23" s="14">
        <v>0</v>
      </c>
      <c r="O23" s="14">
        <v>0</v>
      </c>
      <c r="P23" s="15">
        <v>-0.01</v>
      </c>
      <c r="Q23" s="14">
        <v>0</v>
      </c>
      <c r="R23" s="14">
        <v>495.94</v>
      </c>
      <c r="S23" s="14">
        <v>0</v>
      </c>
      <c r="T23" s="14">
        <v>0</v>
      </c>
      <c r="U23" s="14">
        <v>300</v>
      </c>
      <c r="V23" s="14">
        <v>0</v>
      </c>
      <c r="W23" s="14">
        <v>1011.8</v>
      </c>
      <c r="X23" s="14">
        <v>857.2</v>
      </c>
    </row>
    <row r="24" spans="1:24">
      <c r="A24" s="2" t="s">
        <v>53</v>
      </c>
      <c r="B24" s="1" t="s">
        <v>54</v>
      </c>
      <c r="C24" s="14">
        <v>1602</v>
      </c>
      <c r="D24" s="14">
        <v>267</v>
      </c>
      <c r="E24" s="14">
        <v>0</v>
      </c>
      <c r="F24" s="14">
        <v>0</v>
      </c>
      <c r="G24" s="14">
        <v>1869</v>
      </c>
      <c r="H24" s="14">
        <v>0</v>
      </c>
      <c r="I24" s="14">
        <v>0</v>
      </c>
      <c r="J24" s="14">
        <v>0</v>
      </c>
      <c r="K24" s="14">
        <v>163.25</v>
      </c>
      <c r="L24" s="14">
        <v>68.400000000000006</v>
      </c>
      <c r="M24" s="14">
        <v>0</v>
      </c>
      <c r="N24" s="14">
        <v>0</v>
      </c>
      <c r="O24" s="14">
        <v>0</v>
      </c>
      <c r="P24" s="15">
        <v>-0.05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231.6</v>
      </c>
      <c r="X24" s="14">
        <v>1637.4</v>
      </c>
    </row>
    <row r="25" spans="1:24">
      <c r="A25" s="2" t="s">
        <v>55</v>
      </c>
      <c r="B25" s="1" t="s">
        <v>56</v>
      </c>
      <c r="C25" s="14">
        <v>833.05</v>
      </c>
      <c r="D25" s="14">
        <v>138.84</v>
      </c>
      <c r="E25" s="14">
        <v>1711.75</v>
      </c>
      <c r="F25" s="14">
        <v>0</v>
      </c>
      <c r="G25" s="14">
        <v>2683.64</v>
      </c>
      <c r="H25" s="14">
        <v>660.45</v>
      </c>
      <c r="I25" s="14">
        <v>0</v>
      </c>
      <c r="J25" s="14">
        <v>0</v>
      </c>
      <c r="K25" s="14">
        <v>317.83999999999997</v>
      </c>
      <c r="L25" s="14">
        <v>65.569999999999993</v>
      </c>
      <c r="M25" s="14">
        <v>0</v>
      </c>
      <c r="N25" s="14">
        <v>0</v>
      </c>
      <c r="O25" s="14">
        <v>0</v>
      </c>
      <c r="P25" s="15">
        <v>-0.02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1043.8399999999999</v>
      </c>
      <c r="X25" s="14">
        <v>1639.8</v>
      </c>
    </row>
    <row r="26" spans="1:24">
      <c r="A26" s="2" t="s">
        <v>57</v>
      </c>
      <c r="B26" s="1" t="s">
        <v>58</v>
      </c>
      <c r="C26" s="14">
        <v>880.02</v>
      </c>
      <c r="D26" s="14">
        <v>146.66999999999999</v>
      </c>
      <c r="E26" s="14">
        <v>0</v>
      </c>
      <c r="F26" s="14">
        <v>146.66999999999999</v>
      </c>
      <c r="G26" s="14">
        <v>1173.3599999999999</v>
      </c>
      <c r="H26" s="14">
        <v>0</v>
      </c>
      <c r="I26" s="14">
        <v>0</v>
      </c>
      <c r="J26" s="14">
        <v>0</v>
      </c>
      <c r="K26" s="14">
        <v>4.3</v>
      </c>
      <c r="L26" s="14">
        <v>25.48</v>
      </c>
      <c r="M26" s="14">
        <v>0</v>
      </c>
      <c r="N26" s="14">
        <v>0</v>
      </c>
      <c r="O26" s="14">
        <v>0</v>
      </c>
      <c r="P26" s="15">
        <v>-0.02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29.76</v>
      </c>
      <c r="X26" s="14">
        <v>1143.5999999999999</v>
      </c>
    </row>
    <row r="27" spans="1:24">
      <c r="A27" s="2" t="s">
        <v>59</v>
      </c>
      <c r="B27" s="1" t="s">
        <v>60</v>
      </c>
      <c r="C27" s="14">
        <v>999.66</v>
      </c>
      <c r="D27" s="14">
        <v>166.61</v>
      </c>
      <c r="E27" s="14">
        <v>1743.48</v>
      </c>
      <c r="F27" s="14">
        <v>0</v>
      </c>
      <c r="G27" s="14">
        <v>2909.75</v>
      </c>
      <c r="H27" s="14">
        <v>0</v>
      </c>
      <c r="I27" s="14">
        <v>0</v>
      </c>
      <c r="J27" s="14">
        <v>0</v>
      </c>
      <c r="K27" s="14">
        <v>366.13</v>
      </c>
      <c r="L27" s="14">
        <v>67.81</v>
      </c>
      <c r="M27" s="14">
        <v>0</v>
      </c>
      <c r="N27" s="14">
        <v>0</v>
      </c>
      <c r="O27" s="14">
        <v>0</v>
      </c>
      <c r="P27" s="14">
        <v>0.01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433.95</v>
      </c>
      <c r="X27" s="14">
        <v>2475.8000000000002</v>
      </c>
    </row>
    <row r="28" spans="1:24">
      <c r="A28" s="2" t="s">
        <v>61</v>
      </c>
      <c r="B28" s="1" t="s">
        <v>62</v>
      </c>
      <c r="C28" s="14">
        <v>4000.02</v>
      </c>
      <c r="D28" s="14">
        <v>666.67</v>
      </c>
      <c r="E28" s="14">
        <v>0</v>
      </c>
      <c r="F28" s="14">
        <v>0</v>
      </c>
      <c r="G28" s="14">
        <v>4666.6899999999996</v>
      </c>
      <c r="H28" s="14">
        <v>0</v>
      </c>
      <c r="I28" s="14">
        <v>0</v>
      </c>
      <c r="J28" s="14">
        <v>0</v>
      </c>
      <c r="K28" s="14">
        <v>741.42</v>
      </c>
      <c r="L28" s="14">
        <v>360.26</v>
      </c>
      <c r="M28" s="14">
        <v>0</v>
      </c>
      <c r="N28" s="14">
        <v>0</v>
      </c>
      <c r="O28" s="14">
        <v>0</v>
      </c>
      <c r="P28" s="14">
        <v>0.02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413.79</v>
      </c>
      <c r="W28" s="14">
        <v>1515.49</v>
      </c>
      <c r="X28" s="14">
        <v>3151.2</v>
      </c>
    </row>
    <row r="29" spans="1:24">
      <c r="A29" s="2" t="s">
        <v>63</v>
      </c>
      <c r="B29" s="1" t="s">
        <v>64</v>
      </c>
      <c r="C29" s="14">
        <v>880.02</v>
      </c>
      <c r="D29" s="14">
        <v>146.66999999999999</v>
      </c>
      <c r="E29" s="14">
        <v>0</v>
      </c>
      <c r="F29" s="14">
        <v>0</v>
      </c>
      <c r="G29" s="14">
        <v>1026.69</v>
      </c>
      <c r="H29" s="14">
        <v>300</v>
      </c>
      <c r="I29" s="14">
        <v>0</v>
      </c>
      <c r="J29" s="15">
        <v>-18.41</v>
      </c>
      <c r="K29" s="14">
        <v>0</v>
      </c>
      <c r="L29" s="14">
        <v>113.67</v>
      </c>
      <c r="M29" s="14">
        <v>0</v>
      </c>
      <c r="N29" s="14">
        <v>0</v>
      </c>
      <c r="O29" s="14">
        <v>0</v>
      </c>
      <c r="P29" s="14">
        <v>0.03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395.29</v>
      </c>
      <c r="X29" s="14">
        <v>631.4</v>
      </c>
    </row>
    <row r="30" spans="1:24">
      <c r="A30" s="2" t="s">
        <v>65</v>
      </c>
      <c r="B30" s="1" t="s">
        <v>66</v>
      </c>
      <c r="C30" s="14">
        <v>880.02</v>
      </c>
      <c r="D30" s="14">
        <v>146.66999999999999</v>
      </c>
      <c r="E30" s="14">
        <v>0</v>
      </c>
      <c r="F30" s="14">
        <v>0</v>
      </c>
      <c r="G30" s="14">
        <v>1026.69</v>
      </c>
      <c r="H30" s="14">
        <v>0</v>
      </c>
      <c r="I30" s="14">
        <v>0</v>
      </c>
      <c r="J30" s="15">
        <v>-18.41</v>
      </c>
      <c r="K30" s="14">
        <v>0</v>
      </c>
      <c r="L30" s="14">
        <v>25.48</v>
      </c>
      <c r="M30" s="14">
        <v>0</v>
      </c>
      <c r="N30" s="14">
        <v>0</v>
      </c>
      <c r="O30" s="14">
        <v>0</v>
      </c>
      <c r="P30" s="14">
        <v>0.02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7.09</v>
      </c>
      <c r="X30" s="14">
        <v>1019.6</v>
      </c>
    </row>
    <row r="31" spans="1:24">
      <c r="A31" s="2" t="s">
        <v>67</v>
      </c>
      <c r="B31" s="1" t="s">
        <v>68</v>
      </c>
      <c r="C31" s="14">
        <v>880.02</v>
      </c>
      <c r="D31" s="14">
        <v>146.66999999999999</v>
      </c>
      <c r="E31" s="14">
        <v>7243.57</v>
      </c>
      <c r="F31" s="14">
        <v>0</v>
      </c>
      <c r="G31" s="14">
        <v>8270.26</v>
      </c>
      <c r="H31" s="14">
        <v>0</v>
      </c>
      <c r="I31" s="14">
        <v>0</v>
      </c>
      <c r="J31" s="14">
        <v>0</v>
      </c>
      <c r="K31" s="14">
        <v>1633.92</v>
      </c>
      <c r="L31" s="14">
        <v>133.47</v>
      </c>
      <c r="M31" s="14">
        <v>0</v>
      </c>
      <c r="N31" s="14">
        <v>0</v>
      </c>
      <c r="O31" s="14">
        <v>0</v>
      </c>
      <c r="P31" s="15">
        <v>-0.13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1767.26</v>
      </c>
      <c r="X31" s="14">
        <v>6503</v>
      </c>
    </row>
    <row r="32" spans="1:24">
      <c r="A32" s="2" t="s">
        <v>69</v>
      </c>
      <c r="B32" s="1" t="s">
        <v>70</v>
      </c>
      <c r="C32" s="14">
        <v>880.02</v>
      </c>
      <c r="D32" s="14">
        <v>146.66999999999999</v>
      </c>
      <c r="E32" s="14">
        <v>3890.27</v>
      </c>
      <c r="F32" s="14">
        <v>0</v>
      </c>
      <c r="G32" s="14">
        <v>4916.96</v>
      </c>
      <c r="H32" s="14">
        <v>0</v>
      </c>
      <c r="I32" s="14">
        <v>0</v>
      </c>
      <c r="J32" s="14">
        <v>0</v>
      </c>
      <c r="K32" s="14">
        <v>797.78</v>
      </c>
      <c r="L32" s="14">
        <v>25.48</v>
      </c>
      <c r="M32" s="14">
        <v>0</v>
      </c>
      <c r="N32" s="14">
        <v>0</v>
      </c>
      <c r="O32" s="14">
        <v>0</v>
      </c>
      <c r="P32" s="14">
        <v>0.1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823.36</v>
      </c>
      <c r="X32" s="14">
        <v>4093.6</v>
      </c>
    </row>
    <row r="33" spans="1:24">
      <c r="A33" s="2" t="s">
        <v>71</v>
      </c>
      <c r="B33" s="1" t="s">
        <v>72</v>
      </c>
      <c r="C33" s="14">
        <v>1800</v>
      </c>
      <c r="D33" s="14">
        <v>300</v>
      </c>
      <c r="E33" s="14">
        <v>0</v>
      </c>
      <c r="F33" s="14">
        <v>0</v>
      </c>
      <c r="G33" s="14">
        <v>2100</v>
      </c>
      <c r="H33" s="14">
        <v>0</v>
      </c>
      <c r="I33" s="14">
        <v>0</v>
      </c>
      <c r="J33" s="14">
        <v>0</v>
      </c>
      <c r="K33" s="14">
        <v>202.51</v>
      </c>
      <c r="L33" s="14">
        <v>54.65</v>
      </c>
      <c r="M33" s="14">
        <v>0</v>
      </c>
      <c r="N33" s="14">
        <v>0</v>
      </c>
      <c r="O33" s="14">
        <v>0</v>
      </c>
      <c r="P33" s="15">
        <v>-0.16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257</v>
      </c>
      <c r="X33" s="14">
        <v>1843</v>
      </c>
    </row>
    <row r="34" spans="1:24">
      <c r="A34" s="2" t="s">
        <v>73</v>
      </c>
      <c r="B34" s="1" t="s">
        <v>74</v>
      </c>
      <c r="C34" s="14">
        <v>880.02</v>
      </c>
      <c r="D34" s="14">
        <v>146.66999999999999</v>
      </c>
      <c r="E34" s="14">
        <v>1250.75</v>
      </c>
      <c r="F34" s="14">
        <v>0</v>
      </c>
      <c r="G34" s="14">
        <v>2277.44</v>
      </c>
      <c r="H34" s="14">
        <v>0</v>
      </c>
      <c r="I34" s="14">
        <v>0</v>
      </c>
      <c r="J34" s="14">
        <v>0</v>
      </c>
      <c r="K34" s="14">
        <v>234.3</v>
      </c>
      <c r="L34" s="14">
        <v>65.11</v>
      </c>
      <c r="M34" s="14">
        <v>0</v>
      </c>
      <c r="N34" s="14">
        <v>0</v>
      </c>
      <c r="O34" s="14">
        <v>0</v>
      </c>
      <c r="P34" s="14">
        <v>0.03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299.44</v>
      </c>
      <c r="X34" s="14">
        <v>1978</v>
      </c>
    </row>
    <row r="35" spans="1:24">
      <c r="A35" s="2" t="s">
        <v>75</v>
      </c>
      <c r="B35" s="1" t="s">
        <v>76</v>
      </c>
      <c r="C35" s="14">
        <v>1299.96</v>
      </c>
      <c r="D35" s="14">
        <v>216.66</v>
      </c>
      <c r="E35" s="14">
        <v>0</v>
      </c>
      <c r="F35" s="14">
        <v>0</v>
      </c>
      <c r="G35" s="14">
        <v>1516.62</v>
      </c>
      <c r="H35" s="14">
        <v>0</v>
      </c>
      <c r="I35" s="14">
        <v>0</v>
      </c>
      <c r="J35" s="14">
        <v>0</v>
      </c>
      <c r="K35" s="14">
        <v>58.08</v>
      </c>
      <c r="L35" s="14">
        <v>43.86</v>
      </c>
      <c r="M35" s="14">
        <v>0</v>
      </c>
      <c r="N35" s="14">
        <v>0</v>
      </c>
      <c r="O35" s="14">
        <v>0</v>
      </c>
      <c r="P35" s="14">
        <v>0.08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102.02</v>
      </c>
      <c r="X35" s="14">
        <v>1414.6</v>
      </c>
    </row>
    <row r="36" spans="1:24">
      <c r="A36" s="2" t="s">
        <v>77</v>
      </c>
      <c r="B36" s="1" t="s">
        <v>78</v>
      </c>
      <c r="C36" s="14">
        <v>880.02</v>
      </c>
      <c r="D36" s="14">
        <v>146.66999999999999</v>
      </c>
      <c r="E36" s="14">
        <v>1924.35</v>
      </c>
      <c r="F36" s="14">
        <v>0</v>
      </c>
      <c r="G36" s="14">
        <v>2951.04</v>
      </c>
      <c r="H36" s="14">
        <v>0</v>
      </c>
      <c r="I36" s="14">
        <v>0</v>
      </c>
      <c r="J36" s="14">
        <v>0</v>
      </c>
      <c r="K36" s="14">
        <v>374.95</v>
      </c>
      <c r="L36" s="14">
        <v>92.4</v>
      </c>
      <c r="M36" s="14">
        <v>0</v>
      </c>
      <c r="N36" s="14">
        <v>0</v>
      </c>
      <c r="O36" s="14">
        <v>0</v>
      </c>
      <c r="P36" s="14">
        <v>0.09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467.44</v>
      </c>
      <c r="X36" s="14">
        <v>2483.6</v>
      </c>
    </row>
    <row r="37" spans="1:24">
      <c r="A37" s="2" t="s">
        <v>79</v>
      </c>
      <c r="B37" s="1" t="s">
        <v>80</v>
      </c>
      <c r="C37" s="14">
        <v>880.02</v>
      </c>
      <c r="D37" s="14">
        <v>146.66999999999999</v>
      </c>
      <c r="E37" s="14">
        <v>10209.94</v>
      </c>
      <c r="F37" s="14">
        <v>0</v>
      </c>
      <c r="G37" s="14">
        <v>11236.63</v>
      </c>
      <c r="H37" s="14">
        <v>0</v>
      </c>
      <c r="I37" s="14">
        <v>0</v>
      </c>
      <c r="J37" s="14">
        <v>0</v>
      </c>
      <c r="K37" s="14">
        <v>2523.83</v>
      </c>
      <c r="L37" s="14">
        <v>167.97</v>
      </c>
      <c r="M37" s="14">
        <v>0</v>
      </c>
      <c r="N37" s="14">
        <v>0</v>
      </c>
      <c r="O37" s="14">
        <v>0</v>
      </c>
      <c r="P37" s="14">
        <v>0.03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2691.83</v>
      </c>
      <c r="X37" s="14">
        <v>8544.7999999999993</v>
      </c>
    </row>
    <row r="38" spans="1:24">
      <c r="A38" s="2" t="s">
        <v>81</v>
      </c>
      <c r="B38" s="1" t="s">
        <v>82</v>
      </c>
      <c r="C38" s="14">
        <v>1399.98</v>
      </c>
      <c r="D38" s="14">
        <v>233.33</v>
      </c>
      <c r="E38" s="14">
        <v>3033.42</v>
      </c>
      <c r="F38" s="14">
        <v>0</v>
      </c>
      <c r="G38" s="14">
        <v>4666.7299999999996</v>
      </c>
      <c r="H38" s="14">
        <v>0</v>
      </c>
      <c r="I38" s="14">
        <v>0</v>
      </c>
      <c r="J38" s="14">
        <v>0</v>
      </c>
      <c r="K38" s="14">
        <v>741.42</v>
      </c>
      <c r="L38" s="14">
        <v>172.38</v>
      </c>
      <c r="M38" s="14">
        <v>0</v>
      </c>
      <c r="N38" s="14">
        <v>0</v>
      </c>
      <c r="O38" s="14">
        <v>0</v>
      </c>
      <c r="P38" s="15">
        <v>-7.0000000000000007E-2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913.73</v>
      </c>
      <c r="X38" s="14">
        <v>3753</v>
      </c>
    </row>
    <row r="39" spans="1:24">
      <c r="A39" s="2" t="s">
        <v>83</v>
      </c>
      <c r="B39" s="1" t="s">
        <v>84</v>
      </c>
      <c r="C39" s="14">
        <v>880.02</v>
      </c>
      <c r="D39" s="14">
        <v>146.66999999999999</v>
      </c>
      <c r="E39" s="14">
        <v>1424.55</v>
      </c>
      <c r="F39" s="14">
        <v>0</v>
      </c>
      <c r="G39" s="14">
        <v>2451.2399999999998</v>
      </c>
      <c r="H39" s="14">
        <v>802.69</v>
      </c>
      <c r="I39" s="14">
        <v>0</v>
      </c>
      <c r="J39" s="14">
        <v>0</v>
      </c>
      <c r="K39" s="14">
        <v>268.2</v>
      </c>
      <c r="L39" s="14">
        <v>157.85</v>
      </c>
      <c r="M39" s="14">
        <v>0</v>
      </c>
      <c r="N39" s="14">
        <v>0</v>
      </c>
      <c r="O39" s="14">
        <v>0</v>
      </c>
      <c r="P39" s="14">
        <v>0.1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1228.8399999999999</v>
      </c>
      <c r="X39" s="14">
        <v>1222.4000000000001</v>
      </c>
    </row>
    <row r="40" spans="1:24">
      <c r="A40" s="2" t="s">
        <v>85</v>
      </c>
      <c r="B40" s="1" t="s">
        <v>86</v>
      </c>
      <c r="C40" s="14">
        <v>880.02</v>
      </c>
      <c r="D40" s="14">
        <v>146.66999999999999</v>
      </c>
      <c r="E40" s="14">
        <v>11260.1</v>
      </c>
      <c r="F40" s="14">
        <v>0</v>
      </c>
      <c r="G40" s="14">
        <v>12286.79</v>
      </c>
      <c r="H40" s="14">
        <v>0</v>
      </c>
      <c r="I40" s="14">
        <v>0</v>
      </c>
      <c r="J40" s="14">
        <v>0</v>
      </c>
      <c r="K40" s="14">
        <v>2838.88</v>
      </c>
      <c r="L40" s="14">
        <v>50.36</v>
      </c>
      <c r="M40" s="14">
        <v>0</v>
      </c>
      <c r="N40" s="14">
        <v>0</v>
      </c>
      <c r="O40" s="14">
        <v>0</v>
      </c>
      <c r="P40" s="15">
        <v>-0.05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2889.19</v>
      </c>
      <c r="X40" s="14">
        <v>9397.6</v>
      </c>
    </row>
    <row r="41" spans="1:24">
      <c r="A41" s="2" t="s">
        <v>87</v>
      </c>
      <c r="B41" s="1" t="s">
        <v>88</v>
      </c>
      <c r="C41" s="14">
        <v>880.02</v>
      </c>
      <c r="D41" s="14">
        <v>146.66999999999999</v>
      </c>
      <c r="E41" s="14">
        <v>21413.9</v>
      </c>
      <c r="F41" s="14">
        <v>0</v>
      </c>
      <c r="G41" s="14">
        <v>22440.59</v>
      </c>
      <c r="H41" s="14">
        <v>0</v>
      </c>
      <c r="I41" s="14">
        <v>0</v>
      </c>
      <c r="J41" s="14">
        <v>0</v>
      </c>
      <c r="K41" s="14">
        <v>6111.04</v>
      </c>
      <c r="L41" s="14">
        <v>195.7</v>
      </c>
      <c r="M41" s="14">
        <v>0</v>
      </c>
      <c r="N41" s="14">
        <v>0</v>
      </c>
      <c r="O41" s="14">
        <v>0</v>
      </c>
      <c r="P41" s="14">
        <v>0.05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6306.79</v>
      </c>
      <c r="X41" s="14">
        <v>16133.8</v>
      </c>
    </row>
    <row r="42" spans="1:24">
      <c r="A42" s="2" t="s">
        <v>89</v>
      </c>
      <c r="B42" s="1" t="s">
        <v>90</v>
      </c>
      <c r="C42" s="14">
        <v>880.02</v>
      </c>
      <c r="D42" s="14">
        <v>146.66999999999999</v>
      </c>
      <c r="E42" s="14">
        <v>12800</v>
      </c>
      <c r="F42" s="14">
        <v>0</v>
      </c>
      <c r="G42" s="14">
        <v>13826.69</v>
      </c>
      <c r="H42" s="14">
        <v>0</v>
      </c>
      <c r="I42" s="14">
        <v>0</v>
      </c>
      <c r="J42" s="14">
        <v>0</v>
      </c>
      <c r="K42" s="14">
        <v>3300.85</v>
      </c>
      <c r="L42" s="14">
        <v>215.07</v>
      </c>
      <c r="M42" s="14">
        <v>0</v>
      </c>
      <c r="N42" s="14">
        <v>0</v>
      </c>
      <c r="O42" s="14">
        <v>0</v>
      </c>
      <c r="P42" s="14">
        <v>0.17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3516.09</v>
      </c>
      <c r="X42" s="14">
        <v>10310.6</v>
      </c>
    </row>
    <row r="43" spans="1:24">
      <c r="A43" s="2" t="s">
        <v>91</v>
      </c>
      <c r="B43" s="1" t="s">
        <v>92</v>
      </c>
      <c r="C43" s="14">
        <v>880.02</v>
      </c>
      <c r="D43" s="14">
        <v>146.66999999999999</v>
      </c>
      <c r="E43" s="14">
        <v>1000</v>
      </c>
      <c r="F43" s="14">
        <v>0</v>
      </c>
      <c r="G43" s="14">
        <v>2026.69</v>
      </c>
      <c r="H43" s="14">
        <v>0</v>
      </c>
      <c r="I43" s="14">
        <v>0</v>
      </c>
      <c r="J43" s="14">
        <v>0</v>
      </c>
      <c r="K43" s="14">
        <v>189.37</v>
      </c>
      <c r="L43" s="14">
        <v>98.22</v>
      </c>
      <c r="M43" s="14">
        <v>0</v>
      </c>
      <c r="N43" s="14">
        <v>0</v>
      </c>
      <c r="O43" s="14">
        <v>0</v>
      </c>
      <c r="P43" s="14">
        <v>0.1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287.69</v>
      </c>
      <c r="X43" s="14">
        <v>1739</v>
      </c>
    </row>
    <row r="44" spans="1:24">
      <c r="A44" s="2" t="s">
        <v>93</v>
      </c>
      <c r="B44" s="1" t="s">
        <v>94</v>
      </c>
      <c r="C44" s="14">
        <v>880.02</v>
      </c>
      <c r="D44" s="14">
        <v>146.66999999999999</v>
      </c>
      <c r="E44" s="14">
        <v>250.16</v>
      </c>
      <c r="F44" s="14">
        <v>0</v>
      </c>
      <c r="G44" s="14">
        <v>1276.8499999999999</v>
      </c>
      <c r="H44" s="14">
        <v>0</v>
      </c>
      <c r="I44" s="14">
        <v>0</v>
      </c>
      <c r="J44" s="14">
        <v>0</v>
      </c>
      <c r="K44" s="14">
        <v>22.53</v>
      </c>
      <c r="L44" s="14">
        <v>25.48</v>
      </c>
      <c r="M44" s="14">
        <v>0</v>
      </c>
      <c r="N44" s="14">
        <v>0</v>
      </c>
      <c r="O44" s="14">
        <v>0</v>
      </c>
      <c r="P44" s="14">
        <v>0.04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48.05</v>
      </c>
      <c r="X44" s="14">
        <v>1228.8</v>
      </c>
    </row>
    <row r="45" spans="1:24">
      <c r="A45" s="2" t="s">
        <v>95</v>
      </c>
      <c r="B45" s="1" t="s">
        <v>96</v>
      </c>
      <c r="C45" s="14">
        <v>880.02</v>
      </c>
      <c r="D45" s="14">
        <v>146.66999999999999</v>
      </c>
      <c r="E45" s="14">
        <v>1465.41</v>
      </c>
      <c r="F45" s="14">
        <v>0</v>
      </c>
      <c r="G45" s="14">
        <v>2492.1</v>
      </c>
      <c r="H45" s="14">
        <v>0</v>
      </c>
      <c r="I45" s="14">
        <v>0</v>
      </c>
      <c r="J45" s="14">
        <v>0</v>
      </c>
      <c r="K45" s="14">
        <v>276.92</v>
      </c>
      <c r="L45" s="14">
        <v>323.33</v>
      </c>
      <c r="M45" s="14">
        <v>0</v>
      </c>
      <c r="N45" s="14">
        <v>0</v>
      </c>
      <c r="O45" s="14">
        <v>0</v>
      </c>
      <c r="P45" s="14">
        <v>0.05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600.29999999999995</v>
      </c>
      <c r="X45" s="14">
        <v>1891.8</v>
      </c>
    </row>
    <row r="46" spans="1:24">
      <c r="A46" s="2" t="s">
        <v>97</v>
      </c>
      <c r="B46" s="1" t="s">
        <v>98</v>
      </c>
      <c r="C46" s="14">
        <v>880.02</v>
      </c>
      <c r="D46" s="14">
        <v>146.66999999999999</v>
      </c>
      <c r="E46" s="14">
        <v>1450.75</v>
      </c>
      <c r="F46" s="14">
        <v>0</v>
      </c>
      <c r="G46" s="14">
        <v>2477.44</v>
      </c>
      <c r="H46" s="14">
        <v>0</v>
      </c>
      <c r="I46" s="14">
        <v>0</v>
      </c>
      <c r="J46" s="14">
        <v>0</v>
      </c>
      <c r="K46" s="14">
        <v>273.79000000000002</v>
      </c>
      <c r="L46" s="14">
        <v>230.06</v>
      </c>
      <c r="M46" s="14">
        <v>0</v>
      </c>
      <c r="N46" s="14">
        <v>257.3</v>
      </c>
      <c r="O46" s="14">
        <v>0</v>
      </c>
      <c r="P46" s="14">
        <v>0.09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761.24</v>
      </c>
      <c r="X46" s="14">
        <v>1716.2</v>
      </c>
    </row>
    <row r="47" spans="1:24">
      <c r="A47" s="2" t="s">
        <v>99</v>
      </c>
      <c r="B47" s="1" t="s">
        <v>100</v>
      </c>
      <c r="C47" s="14">
        <v>1602</v>
      </c>
      <c r="D47" s="14">
        <v>267</v>
      </c>
      <c r="E47" s="14">
        <v>0</v>
      </c>
      <c r="F47" s="14">
        <v>0</v>
      </c>
      <c r="G47" s="14">
        <v>1869</v>
      </c>
      <c r="H47" s="14">
        <v>0</v>
      </c>
      <c r="I47" s="14">
        <v>0</v>
      </c>
      <c r="J47" s="14">
        <v>0</v>
      </c>
      <c r="K47" s="14">
        <v>163.25</v>
      </c>
      <c r="L47" s="14">
        <v>60.53</v>
      </c>
      <c r="M47" s="14">
        <v>0</v>
      </c>
      <c r="N47" s="14">
        <v>0</v>
      </c>
      <c r="O47" s="14">
        <v>0</v>
      </c>
      <c r="P47" s="14">
        <v>0.02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223.8</v>
      </c>
      <c r="X47" s="14">
        <v>1645.2</v>
      </c>
    </row>
    <row r="48" spans="1:24">
      <c r="A48" s="2" t="s">
        <v>101</v>
      </c>
      <c r="B48" s="1" t="s">
        <v>102</v>
      </c>
      <c r="C48" s="14">
        <v>2599.98</v>
      </c>
      <c r="D48" s="14">
        <v>433.33</v>
      </c>
      <c r="E48" s="14">
        <v>2382.4</v>
      </c>
      <c r="F48" s="14">
        <v>0</v>
      </c>
      <c r="G48" s="14">
        <v>5415.71</v>
      </c>
      <c r="H48" s="14">
        <v>0</v>
      </c>
      <c r="I48" s="14">
        <v>0</v>
      </c>
      <c r="J48" s="14">
        <v>0</v>
      </c>
      <c r="K48" s="14">
        <v>915.08</v>
      </c>
      <c r="L48" s="14">
        <v>81.650000000000006</v>
      </c>
      <c r="M48" s="14">
        <v>0</v>
      </c>
      <c r="N48" s="14">
        <v>572.66999999999996</v>
      </c>
      <c r="O48" s="14">
        <v>0</v>
      </c>
      <c r="P48" s="14">
        <v>0.11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2000</v>
      </c>
      <c r="W48" s="14">
        <v>3569.51</v>
      </c>
      <c r="X48" s="14">
        <v>1846.2</v>
      </c>
    </row>
    <row r="49" spans="1:24">
      <c r="A49" s="2" t="s">
        <v>103</v>
      </c>
      <c r="B49" s="1" t="s">
        <v>104</v>
      </c>
      <c r="C49" s="14">
        <v>880.02</v>
      </c>
      <c r="D49" s="14">
        <v>146.66999999999999</v>
      </c>
      <c r="E49" s="14">
        <v>0</v>
      </c>
      <c r="F49" s="14">
        <v>0</v>
      </c>
      <c r="G49" s="14">
        <v>1026.69</v>
      </c>
      <c r="H49" s="14">
        <v>0</v>
      </c>
      <c r="I49" s="14">
        <v>0</v>
      </c>
      <c r="J49" s="15">
        <v>-18.41</v>
      </c>
      <c r="K49" s="14">
        <v>0</v>
      </c>
      <c r="L49" s="14">
        <v>25.48</v>
      </c>
      <c r="M49" s="14">
        <v>0</v>
      </c>
      <c r="N49" s="14">
        <v>0</v>
      </c>
      <c r="O49" s="14">
        <v>0</v>
      </c>
      <c r="P49" s="14">
        <v>0.02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7.09</v>
      </c>
      <c r="X49" s="14">
        <v>1019.6</v>
      </c>
    </row>
    <row r="50" spans="1:24">
      <c r="A50" s="2" t="s">
        <v>105</v>
      </c>
      <c r="B50" s="1" t="s">
        <v>106</v>
      </c>
      <c r="C50" s="14">
        <v>880.02</v>
      </c>
      <c r="D50" s="14">
        <v>146.66999999999999</v>
      </c>
      <c r="E50" s="14">
        <v>2789.08</v>
      </c>
      <c r="F50" s="14">
        <v>0</v>
      </c>
      <c r="G50" s="14">
        <v>3815.77</v>
      </c>
      <c r="H50" s="14">
        <v>0</v>
      </c>
      <c r="I50" s="14">
        <v>0</v>
      </c>
      <c r="J50" s="14">
        <v>0</v>
      </c>
      <c r="K50" s="14">
        <v>559.66</v>
      </c>
      <c r="L50" s="14">
        <v>101.85</v>
      </c>
      <c r="M50" s="14">
        <v>0</v>
      </c>
      <c r="N50" s="14">
        <v>0</v>
      </c>
      <c r="O50" s="14">
        <v>0</v>
      </c>
      <c r="P50" s="14">
        <v>0.06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661.57</v>
      </c>
      <c r="X50" s="14">
        <v>3154.2</v>
      </c>
    </row>
    <row r="51" spans="1:24">
      <c r="A51" s="2" t="s">
        <v>107</v>
      </c>
      <c r="B51" s="1" t="s">
        <v>108</v>
      </c>
      <c r="C51" s="14">
        <v>1400.04</v>
      </c>
      <c r="D51" s="14">
        <v>233.34</v>
      </c>
      <c r="E51" s="14">
        <v>3417.12</v>
      </c>
      <c r="F51" s="14">
        <v>0</v>
      </c>
      <c r="G51" s="14">
        <v>5050.5</v>
      </c>
      <c r="H51" s="14">
        <v>0</v>
      </c>
      <c r="I51" s="14">
        <v>0</v>
      </c>
      <c r="J51" s="14">
        <v>0</v>
      </c>
      <c r="K51" s="14">
        <v>829.18</v>
      </c>
      <c r="L51" s="14">
        <v>186.33</v>
      </c>
      <c r="M51" s="14">
        <v>0</v>
      </c>
      <c r="N51" s="14">
        <v>0</v>
      </c>
      <c r="O51" s="14">
        <v>0</v>
      </c>
      <c r="P51" s="15">
        <v>-0.01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1015.5</v>
      </c>
      <c r="X51" s="14">
        <v>4035</v>
      </c>
    </row>
    <row r="52" spans="1:24">
      <c r="A52" s="2" t="s">
        <v>109</v>
      </c>
      <c r="B52" s="1" t="s">
        <v>110</v>
      </c>
      <c r="C52" s="14">
        <v>733.35</v>
      </c>
      <c r="D52" s="14">
        <v>122.22</v>
      </c>
      <c r="E52" s="14">
        <v>250.15</v>
      </c>
      <c r="F52" s="14">
        <v>0</v>
      </c>
      <c r="G52" s="14">
        <v>1105.72</v>
      </c>
      <c r="H52" s="14">
        <v>0</v>
      </c>
      <c r="I52" s="14">
        <v>0</v>
      </c>
      <c r="J52" s="15">
        <v>-3.06</v>
      </c>
      <c r="K52" s="14">
        <v>0</v>
      </c>
      <c r="L52" s="14">
        <v>49.57</v>
      </c>
      <c r="M52" s="14">
        <v>0</v>
      </c>
      <c r="N52" s="14">
        <v>0</v>
      </c>
      <c r="O52" s="14">
        <v>0</v>
      </c>
      <c r="P52" s="14">
        <v>0.01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46.52</v>
      </c>
      <c r="X52" s="14">
        <v>1059.2</v>
      </c>
    </row>
    <row r="53" spans="1:24">
      <c r="A53" s="2" t="s">
        <v>111</v>
      </c>
      <c r="B53" s="1" t="s">
        <v>112</v>
      </c>
      <c r="C53" s="14">
        <v>1300.02</v>
      </c>
      <c r="D53" s="14">
        <v>216.67</v>
      </c>
      <c r="E53" s="14">
        <v>0</v>
      </c>
      <c r="F53" s="14">
        <v>0</v>
      </c>
      <c r="G53" s="14">
        <v>1516.69</v>
      </c>
      <c r="H53" s="14">
        <v>0</v>
      </c>
      <c r="I53" s="14">
        <v>0</v>
      </c>
      <c r="J53" s="14">
        <v>0</v>
      </c>
      <c r="K53" s="14">
        <v>58.08</v>
      </c>
      <c r="L53" s="14">
        <v>37.64</v>
      </c>
      <c r="M53" s="14">
        <v>0</v>
      </c>
      <c r="N53" s="14">
        <v>0</v>
      </c>
      <c r="O53" s="14">
        <v>0</v>
      </c>
      <c r="P53" s="15">
        <v>-0.03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95.69</v>
      </c>
      <c r="X53" s="14">
        <v>1421</v>
      </c>
    </row>
    <row r="54" spans="1:24">
      <c r="A54" s="2" t="s">
        <v>113</v>
      </c>
      <c r="B54" s="1" t="s">
        <v>114</v>
      </c>
      <c r="C54" s="14">
        <v>999.66</v>
      </c>
      <c r="D54" s="14">
        <v>166.61</v>
      </c>
      <c r="E54" s="14">
        <v>2101.6</v>
      </c>
      <c r="F54" s="14">
        <v>0</v>
      </c>
      <c r="G54" s="14">
        <v>3267.87</v>
      </c>
      <c r="H54" s="14">
        <v>0</v>
      </c>
      <c r="I54" s="14">
        <v>0</v>
      </c>
      <c r="J54" s="14">
        <v>0</v>
      </c>
      <c r="K54" s="14">
        <v>442.63</v>
      </c>
      <c r="L54" s="14">
        <v>83.35</v>
      </c>
      <c r="M54" s="14">
        <v>0</v>
      </c>
      <c r="N54" s="14">
        <v>0</v>
      </c>
      <c r="O54" s="14">
        <v>0</v>
      </c>
      <c r="P54" s="14">
        <v>0.09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526.07000000000005</v>
      </c>
      <c r="X54" s="14">
        <v>2741.8</v>
      </c>
    </row>
    <row r="55" spans="1:24">
      <c r="A55" s="2" t="s">
        <v>115</v>
      </c>
      <c r="B55" s="1" t="s">
        <v>116</v>
      </c>
      <c r="C55" s="14">
        <v>880.02</v>
      </c>
      <c r="D55" s="14">
        <v>146.66999999999999</v>
      </c>
      <c r="E55" s="14">
        <v>1563.37</v>
      </c>
      <c r="F55" s="14">
        <v>0</v>
      </c>
      <c r="G55" s="14">
        <v>2590.06</v>
      </c>
      <c r="H55" s="14">
        <v>0</v>
      </c>
      <c r="I55" s="14">
        <v>0</v>
      </c>
      <c r="J55" s="14">
        <v>0</v>
      </c>
      <c r="K55" s="14">
        <v>297.85000000000002</v>
      </c>
      <c r="L55" s="14">
        <v>147.26</v>
      </c>
      <c r="M55" s="14">
        <v>0</v>
      </c>
      <c r="N55" s="14">
        <v>0</v>
      </c>
      <c r="O55" s="14">
        <v>0</v>
      </c>
      <c r="P55" s="15">
        <v>-0.05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445.06</v>
      </c>
      <c r="X55" s="14">
        <v>2145</v>
      </c>
    </row>
    <row r="56" spans="1:24">
      <c r="A56" s="2" t="s">
        <v>117</v>
      </c>
      <c r="B56" s="1" t="s">
        <v>118</v>
      </c>
      <c r="C56" s="14">
        <v>733.35</v>
      </c>
      <c r="D56" s="14">
        <v>122.22</v>
      </c>
      <c r="E56" s="14">
        <v>11423.98</v>
      </c>
      <c r="F56" s="14">
        <v>0</v>
      </c>
      <c r="G56" s="14">
        <v>12279.55</v>
      </c>
      <c r="H56" s="14">
        <v>0</v>
      </c>
      <c r="I56" s="14">
        <v>0</v>
      </c>
      <c r="J56" s="14">
        <v>0</v>
      </c>
      <c r="K56" s="14">
        <v>2836.7</v>
      </c>
      <c r="L56" s="14">
        <v>127.1</v>
      </c>
      <c r="M56" s="14">
        <v>0</v>
      </c>
      <c r="N56" s="14">
        <v>3510.85</v>
      </c>
      <c r="O56" s="14">
        <v>0</v>
      </c>
      <c r="P56" s="15">
        <v>-0.1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6474.55</v>
      </c>
      <c r="X56" s="14">
        <v>5805</v>
      </c>
    </row>
    <row r="57" spans="1:24">
      <c r="A57" s="2" t="s">
        <v>119</v>
      </c>
      <c r="B57" s="1" t="s">
        <v>120</v>
      </c>
      <c r="C57" s="14">
        <v>733.35</v>
      </c>
      <c r="D57" s="14">
        <v>122.22</v>
      </c>
      <c r="E57" s="14">
        <v>0</v>
      </c>
      <c r="F57" s="14">
        <v>0</v>
      </c>
      <c r="G57" s="14">
        <v>855.57</v>
      </c>
      <c r="H57" s="14">
        <v>300</v>
      </c>
      <c r="I57" s="14">
        <v>0</v>
      </c>
      <c r="J57" s="15">
        <v>-38.43</v>
      </c>
      <c r="K57" s="14">
        <v>0</v>
      </c>
      <c r="L57" s="14">
        <v>69.06</v>
      </c>
      <c r="M57" s="14">
        <v>0</v>
      </c>
      <c r="N57" s="14">
        <v>500</v>
      </c>
      <c r="O57" s="14">
        <v>0</v>
      </c>
      <c r="P57" s="15">
        <v>-0.06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830.57</v>
      </c>
      <c r="X57" s="14">
        <v>25</v>
      </c>
    </row>
    <row r="58" spans="1:24">
      <c r="A58" s="2" t="s">
        <v>121</v>
      </c>
      <c r="B58" s="1" t="s">
        <v>122</v>
      </c>
      <c r="C58" s="14">
        <v>1602</v>
      </c>
      <c r="D58" s="14">
        <v>267</v>
      </c>
      <c r="E58" s="14">
        <v>0</v>
      </c>
      <c r="F58" s="14">
        <v>0</v>
      </c>
      <c r="G58" s="14">
        <v>1869</v>
      </c>
      <c r="H58" s="14">
        <v>0</v>
      </c>
      <c r="I58" s="14">
        <v>0</v>
      </c>
      <c r="J58" s="14">
        <v>0</v>
      </c>
      <c r="K58" s="14">
        <v>163.25</v>
      </c>
      <c r="L58" s="14">
        <v>49.68</v>
      </c>
      <c r="M58" s="14">
        <v>0</v>
      </c>
      <c r="N58" s="14">
        <v>0</v>
      </c>
      <c r="O58" s="14">
        <v>0</v>
      </c>
      <c r="P58" s="14">
        <v>7.0000000000000007E-2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213</v>
      </c>
      <c r="X58" s="14">
        <v>1656</v>
      </c>
    </row>
    <row r="59" spans="1:24">
      <c r="A59" s="2" t="s">
        <v>123</v>
      </c>
      <c r="B59" s="1" t="s">
        <v>124</v>
      </c>
      <c r="C59" s="14">
        <v>999.66</v>
      </c>
      <c r="D59" s="14">
        <v>166.61</v>
      </c>
      <c r="E59" s="14">
        <v>1582</v>
      </c>
      <c r="F59" s="14">
        <v>0</v>
      </c>
      <c r="G59" s="14">
        <v>2748.27</v>
      </c>
      <c r="H59" s="14">
        <v>0</v>
      </c>
      <c r="I59" s="14">
        <v>0</v>
      </c>
      <c r="J59" s="14">
        <v>0</v>
      </c>
      <c r="K59" s="14">
        <v>331.64</v>
      </c>
      <c r="L59" s="14">
        <v>66.33</v>
      </c>
      <c r="M59" s="14">
        <v>0</v>
      </c>
      <c r="N59" s="14">
        <v>0</v>
      </c>
      <c r="O59" s="14">
        <v>0</v>
      </c>
      <c r="P59" s="14">
        <v>0.1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398.07</v>
      </c>
      <c r="X59" s="14">
        <v>2350.1999999999998</v>
      </c>
    </row>
    <row r="60" spans="1:24">
      <c r="A60" s="2" t="s">
        <v>125</v>
      </c>
      <c r="B60" s="1" t="s">
        <v>126</v>
      </c>
      <c r="C60" s="14">
        <v>999.66</v>
      </c>
      <c r="D60" s="14">
        <v>166.61</v>
      </c>
      <c r="E60" s="14">
        <v>2159.73</v>
      </c>
      <c r="F60" s="14">
        <v>0</v>
      </c>
      <c r="G60" s="14">
        <v>3326</v>
      </c>
      <c r="H60" s="14">
        <v>0</v>
      </c>
      <c r="I60" s="14">
        <v>0</v>
      </c>
      <c r="J60" s="14">
        <v>0</v>
      </c>
      <c r="K60" s="14">
        <v>455.04</v>
      </c>
      <c r="L60" s="14">
        <v>82.59</v>
      </c>
      <c r="M60" s="14">
        <v>0</v>
      </c>
      <c r="N60" s="14">
        <v>0</v>
      </c>
      <c r="O60" s="14">
        <v>0</v>
      </c>
      <c r="P60" s="15">
        <v>-0.03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537.6</v>
      </c>
      <c r="X60" s="14">
        <v>2788.4</v>
      </c>
    </row>
    <row r="61" spans="1:24">
      <c r="A61" s="2" t="s">
        <v>127</v>
      </c>
      <c r="B61" s="1" t="s">
        <v>128</v>
      </c>
      <c r="C61" s="14">
        <v>880.02</v>
      </c>
      <c r="D61" s="14">
        <v>146.66999999999999</v>
      </c>
      <c r="E61" s="14">
        <v>11131.61</v>
      </c>
      <c r="F61" s="14">
        <v>0</v>
      </c>
      <c r="G61" s="14">
        <v>12158.3</v>
      </c>
      <c r="H61" s="14">
        <v>0</v>
      </c>
      <c r="I61" s="14">
        <v>0</v>
      </c>
      <c r="J61" s="14">
        <v>0</v>
      </c>
      <c r="K61" s="14">
        <v>2800.33</v>
      </c>
      <c r="L61" s="14">
        <v>65.239999999999995</v>
      </c>
      <c r="M61" s="14">
        <v>0</v>
      </c>
      <c r="N61" s="14">
        <v>4000</v>
      </c>
      <c r="O61" s="14">
        <v>0</v>
      </c>
      <c r="P61" s="15">
        <v>-7.0000000000000007E-2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6865.5</v>
      </c>
      <c r="X61" s="14">
        <v>5292.8</v>
      </c>
    </row>
    <row r="62" spans="1:24">
      <c r="A62" s="2" t="s">
        <v>129</v>
      </c>
      <c r="B62" s="1" t="s">
        <v>130</v>
      </c>
      <c r="C62" s="14">
        <v>1071.45</v>
      </c>
      <c r="D62" s="14">
        <v>178.57</v>
      </c>
      <c r="E62" s="14">
        <v>0</v>
      </c>
      <c r="F62" s="14">
        <v>0</v>
      </c>
      <c r="G62" s="14">
        <v>1250.02</v>
      </c>
      <c r="H62" s="14">
        <v>0</v>
      </c>
      <c r="I62" s="14">
        <v>0</v>
      </c>
      <c r="J62" s="14">
        <v>0</v>
      </c>
      <c r="K62" s="14">
        <v>19.61</v>
      </c>
      <c r="L62" s="14">
        <v>57.81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77.42</v>
      </c>
      <c r="X62" s="14">
        <v>1172.5999999999999</v>
      </c>
    </row>
    <row r="63" spans="1:24">
      <c r="A63" s="2" t="s">
        <v>131</v>
      </c>
      <c r="B63" s="1" t="s">
        <v>132</v>
      </c>
      <c r="C63" s="14">
        <v>1602</v>
      </c>
      <c r="D63" s="14">
        <v>267</v>
      </c>
      <c r="E63" s="14">
        <v>0</v>
      </c>
      <c r="F63" s="14">
        <v>0</v>
      </c>
      <c r="G63" s="14">
        <v>1869</v>
      </c>
      <c r="H63" s="14">
        <v>355.52</v>
      </c>
      <c r="I63" s="14">
        <v>0</v>
      </c>
      <c r="J63" s="14">
        <v>0</v>
      </c>
      <c r="K63" s="14">
        <v>163.25</v>
      </c>
      <c r="L63" s="14">
        <v>56.95</v>
      </c>
      <c r="M63" s="14">
        <v>0</v>
      </c>
      <c r="N63" s="14">
        <v>0</v>
      </c>
      <c r="O63" s="14">
        <v>0</v>
      </c>
      <c r="P63" s="15">
        <v>-0.12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575.6</v>
      </c>
      <c r="X63" s="14">
        <v>1293.4000000000001</v>
      </c>
    </row>
    <row r="64" spans="1:24">
      <c r="A64" s="2" t="s">
        <v>133</v>
      </c>
      <c r="B64" s="1" t="s">
        <v>134</v>
      </c>
      <c r="C64" s="14">
        <v>880.02</v>
      </c>
      <c r="D64" s="14">
        <v>146.66999999999999</v>
      </c>
      <c r="E64" s="14">
        <v>6115.85</v>
      </c>
      <c r="F64" s="14">
        <v>0</v>
      </c>
      <c r="G64" s="14">
        <v>7142.54</v>
      </c>
      <c r="H64" s="14">
        <v>0</v>
      </c>
      <c r="I64" s="14">
        <v>0</v>
      </c>
      <c r="J64" s="14">
        <v>0</v>
      </c>
      <c r="K64" s="14">
        <v>1321.23</v>
      </c>
      <c r="L64" s="14">
        <v>114.19</v>
      </c>
      <c r="M64" s="14">
        <v>0</v>
      </c>
      <c r="N64" s="14">
        <v>0</v>
      </c>
      <c r="O64" s="14">
        <v>0</v>
      </c>
      <c r="P64" s="15">
        <v>-0.08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1435.34</v>
      </c>
      <c r="X64" s="14">
        <v>5707.2</v>
      </c>
    </row>
    <row r="65" spans="1:27">
      <c r="A65" s="2" t="s">
        <v>135</v>
      </c>
      <c r="B65" s="1" t="s">
        <v>136</v>
      </c>
      <c r="C65" s="14">
        <v>999.66</v>
      </c>
      <c r="D65" s="14">
        <v>166.61</v>
      </c>
      <c r="E65" s="14">
        <v>1256.6400000000001</v>
      </c>
      <c r="F65" s="14">
        <v>0</v>
      </c>
      <c r="G65" s="14">
        <v>2422.91</v>
      </c>
      <c r="H65" s="14">
        <v>0</v>
      </c>
      <c r="I65" s="14">
        <v>0</v>
      </c>
      <c r="J65" s="14">
        <v>0</v>
      </c>
      <c r="K65" s="14">
        <v>262.14</v>
      </c>
      <c r="L65" s="14">
        <v>28.95</v>
      </c>
      <c r="M65" s="14">
        <v>0</v>
      </c>
      <c r="N65" s="14">
        <v>0</v>
      </c>
      <c r="O65" s="14">
        <v>0</v>
      </c>
      <c r="P65" s="15">
        <v>-0.18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290.91000000000003</v>
      </c>
      <c r="X65" s="14">
        <v>2132</v>
      </c>
    </row>
    <row r="66" spans="1:27">
      <c r="A66" s="2" t="s">
        <v>137</v>
      </c>
      <c r="B66" s="1" t="s">
        <v>138</v>
      </c>
      <c r="C66" s="14">
        <v>666.65</v>
      </c>
      <c r="D66" s="14">
        <v>111.11</v>
      </c>
      <c r="E66" s="14">
        <v>1860</v>
      </c>
      <c r="F66" s="14">
        <v>0</v>
      </c>
      <c r="G66" s="14">
        <v>2637.76</v>
      </c>
      <c r="H66" s="14">
        <v>0</v>
      </c>
      <c r="I66" s="14">
        <v>0</v>
      </c>
      <c r="J66" s="14">
        <v>0</v>
      </c>
      <c r="K66" s="14">
        <v>308.04000000000002</v>
      </c>
      <c r="L66" s="14">
        <v>20.74</v>
      </c>
      <c r="M66" s="14">
        <v>0</v>
      </c>
      <c r="N66" s="14">
        <v>0</v>
      </c>
      <c r="O66" s="14">
        <v>0</v>
      </c>
      <c r="P66" s="15">
        <v>-0.12</v>
      </c>
      <c r="Q66" s="14">
        <v>43.9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372.56</v>
      </c>
      <c r="X66" s="14">
        <v>2265.1999999999998</v>
      </c>
    </row>
    <row r="67" spans="1:27">
      <c r="A67" s="2" t="s">
        <v>139</v>
      </c>
      <c r="B67" s="1" t="s">
        <v>140</v>
      </c>
      <c r="C67" s="14">
        <v>880.02</v>
      </c>
      <c r="D67" s="14">
        <v>146.66999999999999</v>
      </c>
      <c r="E67" s="14">
        <v>0</v>
      </c>
      <c r="F67" s="14">
        <v>0</v>
      </c>
      <c r="G67" s="14">
        <v>1026.69</v>
      </c>
      <c r="H67" s="14">
        <v>505.56</v>
      </c>
      <c r="I67" s="14">
        <v>0</v>
      </c>
      <c r="J67" s="15">
        <v>-18.41</v>
      </c>
      <c r="K67" s="14">
        <v>0</v>
      </c>
      <c r="L67" s="14">
        <v>82.33</v>
      </c>
      <c r="M67" s="14">
        <v>0</v>
      </c>
      <c r="N67" s="14">
        <v>0</v>
      </c>
      <c r="O67" s="14">
        <v>0</v>
      </c>
      <c r="P67" s="14">
        <v>0.01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569.49</v>
      </c>
      <c r="X67" s="14">
        <v>457.2</v>
      </c>
    </row>
    <row r="68" spans="1:27">
      <c r="A68" s="2" t="s">
        <v>141</v>
      </c>
      <c r="B68" s="1" t="s">
        <v>142</v>
      </c>
      <c r="C68" s="14">
        <v>880.02</v>
      </c>
      <c r="D68" s="14">
        <v>146.66999999999999</v>
      </c>
      <c r="E68" s="14">
        <v>13740.41</v>
      </c>
      <c r="F68" s="14">
        <v>0</v>
      </c>
      <c r="G68" s="14">
        <v>14767.1</v>
      </c>
      <c r="H68" s="14">
        <v>0</v>
      </c>
      <c r="I68" s="14">
        <v>0</v>
      </c>
      <c r="J68" s="14">
        <v>0</v>
      </c>
      <c r="K68" s="14">
        <v>3590.48</v>
      </c>
      <c r="L68" s="14">
        <v>25.48</v>
      </c>
      <c r="M68" s="14">
        <v>0</v>
      </c>
      <c r="N68" s="14">
        <v>0</v>
      </c>
      <c r="O68" s="14">
        <v>0</v>
      </c>
      <c r="P68" s="14">
        <v>0.14000000000000001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3616.1</v>
      </c>
      <c r="X68" s="14">
        <v>11151</v>
      </c>
    </row>
    <row r="69" spans="1:27">
      <c r="A69" s="2" t="s">
        <v>143</v>
      </c>
      <c r="B69" s="1" t="s">
        <v>144</v>
      </c>
      <c r="C69" s="14">
        <v>880.02</v>
      </c>
      <c r="D69" s="14">
        <v>146.66999999999999</v>
      </c>
      <c r="E69" s="14">
        <v>2131.89</v>
      </c>
      <c r="F69" s="14">
        <v>0</v>
      </c>
      <c r="G69" s="14">
        <v>3158.58</v>
      </c>
      <c r="H69" s="14">
        <v>0</v>
      </c>
      <c r="I69" s="14">
        <v>208.65</v>
      </c>
      <c r="J69" s="14">
        <v>0</v>
      </c>
      <c r="K69" s="14">
        <v>419.28</v>
      </c>
      <c r="L69" s="14">
        <v>169.13</v>
      </c>
      <c r="M69" s="14">
        <v>0</v>
      </c>
      <c r="N69" s="14">
        <v>205</v>
      </c>
      <c r="O69" s="14">
        <v>0</v>
      </c>
      <c r="P69" s="15">
        <v>-0.08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1001.98</v>
      </c>
      <c r="X69" s="14">
        <v>2156.6</v>
      </c>
    </row>
    <row r="70" spans="1:27">
      <c r="A70" s="2" t="s">
        <v>145</v>
      </c>
      <c r="B70" s="1" t="s">
        <v>146</v>
      </c>
      <c r="C70" s="14">
        <v>799.98</v>
      </c>
      <c r="D70" s="14">
        <v>133.33000000000001</v>
      </c>
      <c r="E70" s="14">
        <v>2160</v>
      </c>
      <c r="F70" s="14">
        <v>0</v>
      </c>
      <c r="G70" s="14">
        <v>3093.31</v>
      </c>
      <c r="H70" s="14">
        <v>0</v>
      </c>
      <c r="I70" s="14">
        <v>0</v>
      </c>
      <c r="J70" s="14">
        <v>0</v>
      </c>
      <c r="K70" s="14">
        <v>405.34</v>
      </c>
      <c r="L70" s="14">
        <v>91.2</v>
      </c>
      <c r="M70" s="14">
        <v>0</v>
      </c>
      <c r="N70" s="14">
        <v>0</v>
      </c>
      <c r="O70" s="14">
        <v>0</v>
      </c>
      <c r="P70" s="15">
        <v>-0.03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496.51</v>
      </c>
      <c r="X70" s="14">
        <v>2596.8000000000002</v>
      </c>
    </row>
    <row r="71" spans="1:27">
      <c r="A71" s="2" t="s">
        <v>147</v>
      </c>
      <c r="B71" s="1" t="s">
        <v>148</v>
      </c>
      <c r="C71" s="14">
        <v>999.66</v>
      </c>
      <c r="D71" s="14">
        <v>166.61</v>
      </c>
      <c r="E71" s="14">
        <v>2692.34</v>
      </c>
      <c r="F71" s="14">
        <v>0</v>
      </c>
      <c r="G71" s="14">
        <v>3858.61</v>
      </c>
      <c r="H71" s="14">
        <v>0</v>
      </c>
      <c r="I71" s="14">
        <v>0</v>
      </c>
      <c r="J71" s="14">
        <v>0</v>
      </c>
      <c r="K71" s="14">
        <v>568.80999999999995</v>
      </c>
      <c r="L71" s="14">
        <v>80.73</v>
      </c>
      <c r="M71" s="14">
        <v>0</v>
      </c>
      <c r="N71" s="14">
        <v>0</v>
      </c>
      <c r="O71" s="14">
        <v>0</v>
      </c>
      <c r="P71" s="14">
        <v>7.0000000000000007E-2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649.61</v>
      </c>
      <c r="X71" s="14">
        <v>3209</v>
      </c>
    </row>
    <row r="72" spans="1:27">
      <c r="A72" s="2" t="s">
        <v>149</v>
      </c>
      <c r="B72" s="1" t="s">
        <v>150</v>
      </c>
      <c r="C72" s="14">
        <v>880.02</v>
      </c>
      <c r="D72" s="14">
        <v>146.66999999999999</v>
      </c>
      <c r="E72" s="14">
        <v>890.2</v>
      </c>
      <c r="F72" s="14">
        <v>0</v>
      </c>
      <c r="G72" s="14">
        <v>1916.89</v>
      </c>
      <c r="H72" s="14">
        <v>0</v>
      </c>
      <c r="I72" s="14">
        <v>0</v>
      </c>
      <c r="J72" s="14">
        <v>0</v>
      </c>
      <c r="K72" s="14">
        <v>170.92</v>
      </c>
      <c r="L72" s="14">
        <v>109</v>
      </c>
      <c r="M72" s="14">
        <v>0</v>
      </c>
      <c r="N72" s="14">
        <v>600</v>
      </c>
      <c r="O72" s="14">
        <v>0</v>
      </c>
      <c r="P72" s="15">
        <v>-0.03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879.89</v>
      </c>
      <c r="X72" s="14">
        <v>1037</v>
      </c>
    </row>
    <row r="73" spans="1:27" s="7" customFormat="1">
      <c r="A73" s="17" t="s">
        <v>151</v>
      </c>
      <c r="C73" s="7" t="s">
        <v>152</v>
      </c>
      <c r="D73" s="7" t="s">
        <v>152</v>
      </c>
      <c r="E73" s="7" t="s">
        <v>152</v>
      </c>
      <c r="F73" s="7" t="s">
        <v>152</v>
      </c>
      <c r="G73" s="7" t="s">
        <v>152</v>
      </c>
      <c r="H73" s="7" t="s">
        <v>152</v>
      </c>
      <c r="I73" s="7" t="s">
        <v>152</v>
      </c>
      <c r="J73" s="7" t="s">
        <v>152</v>
      </c>
      <c r="K73" s="7" t="s">
        <v>152</v>
      </c>
      <c r="L73" s="7" t="s">
        <v>152</v>
      </c>
      <c r="M73" s="7" t="s">
        <v>152</v>
      </c>
      <c r="N73" s="7" t="s">
        <v>152</v>
      </c>
      <c r="O73" s="7" t="s">
        <v>152</v>
      </c>
      <c r="P73" s="7" t="s">
        <v>152</v>
      </c>
      <c r="Q73" s="7" t="s">
        <v>152</v>
      </c>
      <c r="R73" s="7" t="s">
        <v>152</v>
      </c>
      <c r="S73" s="7" t="s">
        <v>152</v>
      </c>
      <c r="T73" s="7" t="s">
        <v>152</v>
      </c>
      <c r="U73" s="7" t="s">
        <v>152</v>
      </c>
      <c r="V73" s="7" t="s">
        <v>152</v>
      </c>
      <c r="W73" s="7" t="s">
        <v>152</v>
      </c>
      <c r="X73" s="7" t="s">
        <v>152</v>
      </c>
    </row>
    <row r="74" spans="1:27">
      <c r="C74" s="19">
        <v>73272.45</v>
      </c>
      <c r="D74" s="19">
        <v>12212.05</v>
      </c>
      <c r="E74" s="19">
        <v>164920.38</v>
      </c>
      <c r="F74" s="19">
        <v>2946.67</v>
      </c>
      <c r="G74" s="19">
        <v>253351.55</v>
      </c>
      <c r="H74" s="19">
        <v>3924.2</v>
      </c>
      <c r="I74" s="19">
        <v>2466.9899999999998</v>
      </c>
      <c r="J74" s="20">
        <v>-153.56</v>
      </c>
      <c r="K74" s="19">
        <v>44462.76</v>
      </c>
      <c r="L74" s="19">
        <v>6487.51</v>
      </c>
      <c r="M74" s="19">
        <v>0</v>
      </c>
      <c r="N74" s="19">
        <v>9645.82</v>
      </c>
      <c r="O74" s="19">
        <v>0</v>
      </c>
      <c r="P74" s="19">
        <v>0.47</v>
      </c>
      <c r="Q74" s="19">
        <v>43.9</v>
      </c>
      <c r="R74" s="19">
        <v>757.29</v>
      </c>
      <c r="S74" s="19">
        <v>0</v>
      </c>
      <c r="T74" s="19">
        <v>0</v>
      </c>
      <c r="U74" s="19">
        <v>1300</v>
      </c>
      <c r="V74" s="19">
        <v>3568.37</v>
      </c>
      <c r="W74" s="19">
        <v>72503.75</v>
      </c>
      <c r="X74" s="19">
        <v>180847.8</v>
      </c>
    </row>
    <row r="76" spans="1:27">
      <c r="A76" s="12" t="s">
        <v>153</v>
      </c>
    </row>
    <row r="77" spans="1:27">
      <c r="A77" s="2" t="s">
        <v>154</v>
      </c>
      <c r="B77" s="1" t="s">
        <v>155</v>
      </c>
      <c r="C77" s="14">
        <v>572.46</v>
      </c>
      <c r="D77" s="14">
        <v>95.41</v>
      </c>
      <c r="E77" s="14">
        <v>3487.86</v>
      </c>
      <c r="F77" s="14">
        <v>0</v>
      </c>
      <c r="G77" s="14">
        <v>4155.7299999999996</v>
      </c>
      <c r="H77" s="14">
        <v>0</v>
      </c>
      <c r="I77" s="14">
        <v>0</v>
      </c>
      <c r="J77" s="14">
        <v>0</v>
      </c>
      <c r="K77" s="14">
        <v>632.27</v>
      </c>
      <c r="L77" s="14">
        <v>74.39</v>
      </c>
      <c r="M77" s="14">
        <v>41.56</v>
      </c>
      <c r="N77" s="14">
        <v>0</v>
      </c>
      <c r="O77" s="14">
        <v>203.63</v>
      </c>
      <c r="P77" s="14">
        <v>0.01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134.66999999999999</v>
      </c>
      <c r="W77" s="14">
        <v>1086.53</v>
      </c>
      <c r="X77" s="14">
        <v>3069.2</v>
      </c>
    </row>
    <row r="78" spans="1:27">
      <c r="A78" s="2" t="s">
        <v>156</v>
      </c>
      <c r="B78" s="1" t="s">
        <v>157</v>
      </c>
      <c r="C78" s="14">
        <v>537.54</v>
      </c>
      <c r="D78" s="14">
        <v>89.59</v>
      </c>
      <c r="E78" s="14">
        <v>3533.14</v>
      </c>
      <c r="F78" s="14">
        <v>0</v>
      </c>
      <c r="G78" s="14">
        <v>4160.2700000000004</v>
      </c>
      <c r="H78" s="14">
        <v>0</v>
      </c>
      <c r="I78" s="14">
        <v>0</v>
      </c>
      <c r="J78" s="14">
        <v>0</v>
      </c>
      <c r="K78" s="14">
        <v>633.24</v>
      </c>
      <c r="L78" s="14">
        <v>153.77000000000001</v>
      </c>
      <c r="M78" s="14">
        <v>41.6</v>
      </c>
      <c r="N78" s="14">
        <v>0</v>
      </c>
      <c r="O78" s="14">
        <v>203.85</v>
      </c>
      <c r="P78" s="14">
        <v>0.06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372.75</v>
      </c>
      <c r="W78" s="14">
        <v>1405.27</v>
      </c>
      <c r="X78" s="14">
        <v>2755</v>
      </c>
    </row>
    <row r="79" spans="1:27">
      <c r="A79" s="2" t="s">
        <v>158</v>
      </c>
      <c r="B79" s="1" t="s">
        <v>159</v>
      </c>
      <c r="C79" s="14">
        <v>537.54</v>
      </c>
      <c r="D79" s="14">
        <v>89.59</v>
      </c>
      <c r="E79" s="14">
        <v>1666.16</v>
      </c>
      <c r="F79" s="14">
        <v>0</v>
      </c>
      <c r="G79" s="14">
        <v>2293.29</v>
      </c>
      <c r="H79" s="14">
        <v>0</v>
      </c>
      <c r="I79" s="14">
        <v>0</v>
      </c>
      <c r="J79" s="14">
        <v>0</v>
      </c>
      <c r="K79" s="14">
        <v>237.14</v>
      </c>
      <c r="L79" s="14">
        <v>75.37</v>
      </c>
      <c r="M79" s="14">
        <v>21.09</v>
      </c>
      <c r="N79" s="14">
        <v>0</v>
      </c>
      <c r="O79" s="14">
        <v>103.36</v>
      </c>
      <c r="P79" s="15">
        <v>-0.05</v>
      </c>
      <c r="Q79" s="14">
        <v>0</v>
      </c>
      <c r="R79" s="14">
        <v>0</v>
      </c>
      <c r="S79" s="14">
        <v>0</v>
      </c>
      <c r="T79" s="14">
        <v>0</v>
      </c>
      <c r="U79" s="14">
        <v>300</v>
      </c>
      <c r="V79" s="14">
        <v>275.38</v>
      </c>
      <c r="W79" s="14">
        <v>1012.29</v>
      </c>
      <c r="X79" s="14">
        <v>1281</v>
      </c>
      <c r="Z79" s="28">
        <v>1130.2</v>
      </c>
      <c r="AA79" s="28">
        <f>+X79-Z79</f>
        <v>150.79999999999995</v>
      </c>
    </row>
    <row r="80" spans="1:27">
      <c r="A80" s="2" t="s">
        <v>160</v>
      </c>
      <c r="B80" s="1" t="s">
        <v>161</v>
      </c>
      <c r="C80" s="14">
        <v>480.24</v>
      </c>
      <c r="D80" s="14">
        <v>80.040000000000006</v>
      </c>
      <c r="E80" s="14">
        <v>1067.45</v>
      </c>
      <c r="F80" s="14">
        <v>0</v>
      </c>
      <c r="G80" s="14">
        <v>1627.73</v>
      </c>
      <c r="H80" s="14">
        <v>0</v>
      </c>
      <c r="I80" s="14">
        <v>0</v>
      </c>
      <c r="J80" s="14">
        <v>0</v>
      </c>
      <c r="K80" s="14">
        <v>70.16</v>
      </c>
      <c r="L80" s="14">
        <v>34.89</v>
      </c>
      <c r="M80" s="14">
        <v>16.28</v>
      </c>
      <c r="N80" s="14">
        <v>0</v>
      </c>
      <c r="O80" s="14">
        <v>79.760000000000005</v>
      </c>
      <c r="P80" s="14">
        <v>0.04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4">
        <v>201.13</v>
      </c>
      <c r="X80" s="14">
        <v>1426.6</v>
      </c>
    </row>
    <row r="81" spans="1:27">
      <c r="A81" s="2" t="s">
        <v>162</v>
      </c>
      <c r="B81" s="1" t="s">
        <v>163</v>
      </c>
      <c r="C81" s="14">
        <v>480.24</v>
      </c>
      <c r="D81" s="14">
        <v>80.040000000000006</v>
      </c>
      <c r="E81" s="14">
        <v>3875.42</v>
      </c>
      <c r="F81" s="14">
        <v>0</v>
      </c>
      <c r="G81" s="14">
        <v>4435.7</v>
      </c>
      <c r="H81" s="14">
        <v>0</v>
      </c>
      <c r="I81" s="14">
        <v>0</v>
      </c>
      <c r="J81" s="14">
        <v>0</v>
      </c>
      <c r="K81" s="14">
        <v>692.08</v>
      </c>
      <c r="L81" s="14">
        <v>130.69999999999999</v>
      </c>
      <c r="M81" s="14">
        <v>44.36</v>
      </c>
      <c r="N81" s="14">
        <v>0</v>
      </c>
      <c r="O81" s="14">
        <v>217.35</v>
      </c>
      <c r="P81" s="14">
        <v>0.01</v>
      </c>
      <c r="Q81" s="14">
        <v>0</v>
      </c>
      <c r="R81" s="14">
        <v>0</v>
      </c>
      <c r="S81" s="14">
        <v>0</v>
      </c>
      <c r="T81" s="14">
        <v>0</v>
      </c>
      <c r="U81" s="14">
        <v>700</v>
      </c>
      <c r="V81" s="14">
        <v>0</v>
      </c>
      <c r="W81" s="14">
        <v>1784.5</v>
      </c>
      <c r="X81" s="14">
        <v>2651.2</v>
      </c>
    </row>
    <row r="82" spans="1:27">
      <c r="A82" s="2" t="s">
        <v>164</v>
      </c>
      <c r="B82" s="1" t="s">
        <v>165</v>
      </c>
      <c r="C82" s="14">
        <v>528</v>
      </c>
      <c r="D82" s="14">
        <v>88</v>
      </c>
      <c r="E82" s="14">
        <v>3745.43</v>
      </c>
      <c r="F82" s="14">
        <v>0</v>
      </c>
      <c r="G82" s="14">
        <v>4361.43</v>
      </c>
      <c r="H82" s="14">
        <v>0</v>
      </c>
      <c r="I82" s="14">
        <v>0</v>
      </c>
      <c r="J82" s="14">
        <v>0</v>
      </c>
      <c r="K82" s="14">
        <v>676.21</v>
      </c>
      <c r="L82" s="14">
        <v>67.98</v>
      </c>
      <c r="M82" s="14">
        <v>0</v>
      </c>
      <c r="N82" s="14">
        <v>0</v>
      </c>
      <c r="O82" s="14">
        <v>0</v>
      </c>
      <c r="P82" s="14">
        <v>0.04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744.23</v>
      </c>
      <c r="X82" s="14">
        <v>3617.2</v>
      </c>
    </row>
    <row r="83" spans="1:27">
      <c r="A83" s="2" t="s">
        <v>166</v>
      </c>
      <c r="B83" s="1" t="s">
        <v>167</v>
      </c>
      <c r="C83" s="14">
        <v>480.24</v>
      </c>
      <c r="D83" s="14">
        <v>80.040000000000006</v>
      </c>
      <c r="E83" s="14">
        <v>547.78</v>
      </c>
      <c r="F83" s="14">
        <v>0</v>
      </c>
      <c r="G83" s="14">
        <v>1108.06</v>
      </c>
      <c r="H83" s="14">
        <v>0</v>
      </c>
      <c r="I83" s="14">
        <v>0</v>
      </c>
      <c r="J83" s="15">
        <v>-2.8</v>
      </c>
      <c r="K83" s="14">
        <v>0</v>
      </c>
      <c r="L83" s="14">
        <v>20.6</v>
      </c>
      <c r="M83" s="14">
        <v>11.08</v>
      </c>
      <c r="N83" s="14">
        <v>0</v>
      </c>
      <c r="O83" s="14">
        <v>54.29</v>
      </c>
      <c r="P83" s="15">
        <v>-0.11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83.06</v>
      </c>
      <c r="X83" s="14">
        <v>1025</v>
      </c>
    </row>
    <row r="84" spans="1:27">
      <c r="A84" s="2" t="s">
        <v>168</v>
      </c>
      <c r="B84" s="1" t="s">
        <v>169</v>
      </c>
      <c r="C84" s="14">
        <v>537.54</v>
      </c>
      <c r="D84" s="14">
        <v>89.59</v>
      </c>
      <c r="E84" s="14">
        <v>2102.34</v>
      </c>
      <c r="F84" s="14">
        <v>0</v>
      </c>
      <c r="G84" s="14">
        <v>2729.47</v>
      </c>
      <c r="H84" s="14">
        <v>0</v>
      </c>
      <c r="I84" s="14">
        <v>0</v>
      </c>
      <c r="J84" s="14">
        <v>0</v>
      </c>
      <c r="K84" s="14">
        <v>327.63</v>
      </c>
      <c r="L84" s="14">
        <v>72.91</v>
      </c>
      <c r="M84" s="14">
        <v>27.29</v>
      </c>
      <c r="N84" s="14">
        <v>0</v>
      </c>
      <c r="O84" s="14">
        <v>133.74</v>
      </c>
      <c r="P84" s="14">
        <v>0.09</v>
      </c>
      <c r="Q84" s="14">
        <v>0</v>
      </c>
      <c r="R84" s="14">
        <v>0</v>
      </c>
      <c r="S84" s="14">
        <v>0</v>
      </c>
      <c r="T84" s="14">
        <v>0</v>
      </c>
      <c r="U84" s="14">
        <v>500</v>
      </c>
      <c r="V84" s="14">
        <v>199.21</v>
      </c>
      <c r="W84" s="14">
        <v>1260.8699999999999</v>
      </c>
      <c r="X84" s="14">
        <v>1468.6</v>
      </c>
    </row>
    <row r="85" spans="1:27">
      <c r="A85" s="2" t="s">
        <v>170</v>
      </c>
      <c r="B85" s="1" t="s">
        <v>171</v>
      </c>
      <c r="C85" s="14">
        <v>537.54</v>
      </c>
      <c r="D85" s="14">
        <v>89.59</v>
      </c>
      <c r="E85" s="14">
        <v>4301.67</v>
      </c>
      <c r="F85" s="14">
        <v>0</v>
      </c>
      <c r="G85" s="14">
        <v>4928.8</v>
      </c>
      <c r="H85" s="14">
        <v>0</v>
      </c>
      <c r="I85" s="14">
        <v>0</v>
      </c>
      <c r="J85" s="14">
        <v>0</v>
      </c>
      <c r="K85" s="14">
        <v>800.56</v>
      </c>
      <c r="L85" s="14">
        <v>190.22</v>
      </c>
      <c r="M85" s="14">
        <v>49.29</v>
      </c>
      <c r="N85" s="14">
        <v>0</v>
      </c>
      <c r="O85" s="14">
        <v>241.51</v>
      </c>
      <c r="P85" s="15">
        <v>-0.18</v>
      </c>
      <c r="Q85" s="14">
        <v>0</v>
      </c>
      <c r="R85" s="14">
        <v>0</v>
      </c>
      <c r="S85" s="14">
        <v>0</v>
      </c>
      <c r="T85" s="14">
        <v>0</v>
      </c>
      <c r="U85" s="14">
        <v>1000</v>
      </c>
      <c r="V85" s="14">
        <v>0</v>
      </c>
      <c r="W85" s="14">
        <v>2281.4</v>
      </c>
      <c r="X85" s="14">
        <v>2647.4</v>
      </c>
    </row>
    <row r="86" spans="1:27">
      <c r="A86" s="2" t="s">
        <v>172</v>
      </c>
      <c r="B86" s="1" t="s">
        <v>173</v>
      </c>
      <c r="C86" s="14">
        <v>480.24</v>
      </c>
      <c r="D86" s="14">
        <v>80.040000000000006</v>
      </c>
      <c r="E86" s="14">
        <v>2539.19</v>
      </c>
      <c r="F86" s="14">
        <v>0</v>
      </c>
      <c r="G86" s="14">
        <v>3099.47</v>
      </c>
      <c r="H86" s="14">
        <v>0</v>
      </c>
      <c r="I86" s="14">
        <v>0</v>
      </c>
      <c r="J86" s="14">
        <v>0</v>
      </c>
      <c r="K86" s="14">
        <v>406.66</v>
      </c>
      <c r="L86" s="14">
        <v>49.85</v>
      </c>
      <c r="M86" s="14">
        <v>23.51</v>
      </c>
      <c r="N86" s="14">
        <v>0</v>
      </c>
      <c r="O86" s="14">
        <v>115.22</v>
      </c>
      <c r="P86" s="14">
        <v>0.03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4">
        <v>595.27</v>
      </c>
      <c r="X86" s="14">
        <v>2504.1999999999998</v>
      </c>
      <c r="Z86" s="28">
        <v>1915.2</v>
      </c>
      <c r="AA86" s="28">
        <f>+X86-Z86</f>
        <v>588.99999999999977</v>
      </c>
    </row>
    <row r="87" spans="1:27">
      <c r="A87" s="2" t="s">
        <v>174</v>
      </c>
      <c r="B87" s="1" t="s">
        <v>175</v>
      </c>
      <c r="C87" s="14">
        <v>480.24</v>
      </c>
      <c r="D87" s="14">
        <v>80.040000000000006</v>
      </c>
      <c r="E87" s="14">
        <v>820</v>
      </c>
      <c r="F87" s="14">
        <v>0</v>
      </c>
      <c r="G87" s="14">
        <v>1380.28</v>
      </c>
      <c r="H87" s="14">
        <v>0</v>
      </c>
      <c r="I87" s="14">
        <v>0</v>
      </c>
      <c r="J87" s="14">
        <v>0</v>
      </c>
      <c r="K87" s="14">
        <v>33.78</v>
      </c>
      <c r="L87" s="14">
        <v>28.32</v>
      </c>
      <c r="M87" s="14">
        <v>9.4</v>
      </c>
      <c r="N87" s="14">
        <v>0</v>
      </c>
      <c r="O87" s="14">
        <v>46.04</v>
      </c>
      <c r="P87" s="15">
        <v>-0.06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4">
        <v>117.48</v>
      </c>
      <c r="X87" s="14">
        <v>1262.8</v>
      </c>
      <c r="Z87" s="28">
        <v>888.8</v>
      </c>
      <c r="AA87" s="28">
        <f>+X87-Z87</f>
        <v>374</v>
      </c>
    </row>
    <row r="88" spans="1:27">
      <c r="A88" s="2" t="s">
        <v>176</v>
      </c>
      <c r="B88" s="1" t="s">
        <v>177</v>
      </c>
      <c r="C88" s="14">
        <v>480.24</v>
      </c>
      <c r="D88" s="14">
        <v>80.040000000000006</v>
      </c>
      <c r="E88" s="14">
        <v>406.61</v>
      </c>
      <c r="F88" s="14">
        <v>0</v>
      </c>
      <c r="G88" s="14">
        <v>966.89</v>
      </c>
      <c r="H88" s="14">
        <v>0</v>
      </c>
      <c r="I88" s="14">
        <v>0</v>
      </c>
      <c r="J88" s="15">
        <v>-31.3</v>
      </c>
      <c r="K88" s="14">
        <v>0</v>
      </c>
      <c r="L88" s="14">
        <v>0</v>
      </c>
      <c r="M88" s="14">
        <v>9.67</v>
      </c>
      <c r="N88" s="14">
        <v>0</v>
      </c>
      <c r="O88" s="14">
        <v>47.38</v>
      </c>
      <c r="P88" s="15">
        <v>-0.06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25.69</v>
      </c>
      <c r="X88" s="14">
        <v>941.2</v>
      </c>
      <c r="Z88" s="28"/>
    </row>
    <row r="89" spans="1:27">
      <c r="A89" s="2" t="s">
        <v>178</v>
      </c>
      <c r="B89" s="1" t="s">
        <v>179</v>
      </c>
      <c r="C89" s="14">
        <v>528</v>
      </c>
      <c r="D89" s="14">
        <v>88</v>
      </c>
      <c r="E89" s="14">
        <v>3745.46</v>
      </c>
      <c r="F89" s="14">
        <v>0</v>
      </c>
      <c r="G89" s="14">
        <v>4361.46</v>
      </c>
      <c r="H89" s="14">
        <v>0</v>
      </c>
      <c r="I89" s="14">
        <v>0</v>
      </c>
      <c r="J89" s="14">
        <v>0</v>
      </c>
      <c r="K89" s="14">
        <v>676.22</v>
      </c>
      <c r="L89" s="14">
        <v>123.34</v>
      </c>
      <c r="M89" s="14">
        <v>0</v>
      </c>
      <c r="N89" s="14">
        <v>0</v>
      </c>
      <c r="O89" s="14">
        <v>0</v>
      </c>
      <c r="P89" s="14">
        <v>0.1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799.66</v>
      </c>
      <c r="X89" s="14">
        <v>3561.8</v>
      </c>
      <c r="Z89" s="28">
        <v>552</v>
      </c>
      <c r="AA89" s="28">
        <f t="shared" ref="AA89:AA90" si="0">+X89-Z89</f>
        <v>3009.8</v>
      </c>
    </row>
    <row r="90" spans="1:27">
      <c r="A90" s="2" t="s">
        <v>180</v>
      </c>
      <c r="B90" s="1" t="s">
        <v>181</v>
      </c>
      <c r="C90" s="14">
        <v>480.24</v>
      </c>
      <c r="D90" s="14">
        <v>80.040000000000006</v>
      </c>
      <c r="E90" s="14">
        <v>1983.23</v>
      </c>
      <c r="F90" s="14">
        <v>0</v>
      </c>
      <c r="G90" s="14">
        <v>2543.5100000000002</v>
      </c>
      <c r="H90" s="14">
        <v>0</v>
      </c>
      <c r="I90" s="14">
        <v>0</v>
      </c>
      <c r="J90" s="14">
        <v>0</v>
      </c>
      <c r="K90" s="14">
        <v>287.89999999999998</v>
      </c>
      <c r="L90" s="14">
        <v>0</v>
      </c>
      <c r="M90" s="14">
        <v>0</v>
      </c>
      <c r="N90" s="14">
        <v>0</v>
      </c>
      <c r="O90" s="14">
        <v>0</v>
      </c>
      <c r="P90" s="14">
        <v>0.01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287.91000000000003</v>
      </c>
      <c r="X90" s="14">
        <v>2255.6</v>
      </c>
      <c r="Z90" s="28">
        <v>623.20000000000005</v>
      </c>
      <c r="AA90" s="28">
        <f t="shared" si="0"/>
        <v>1632.3999999999999</v>
      </c>
    </row>
    <row r="91" spans="1:27">
      <c r="A91" s="2" t="s">
        <v>182</v>
      </c>
      <c r="B91" s="1" t="s">
        <v>183</v>
      </c>
      <c r="C91" s="14">
        <v>480.24</v>
      </c>
      <c r="D91" s="14">
        <v>80.040000000000006</v>
      </c>
      <c r="E91" s="14">
        <v>1655.46</v>
      </c>
      <c r="F91" s="14">
        <v>0</v>
      </c>
      <c r="G91" s="14">
        <v>2215.7399999999998</v>
      </c>
      <c r="H91" s="14">
        <v>0</v>
      </c>
      <c r="I91" s="14">
        <v>0</v>
      </c>
      <c r="J91" s="14">
        <v>0</v>
      </c>
      <c r="K91" s="14">
        <v>223.25</v>
      </c>
      <c r="L91" s="14">
        <v>0</v>
      </c>
      <c r="M91" s="14">
        <v>22.16</v>
      </c>
      <c r="N91" s="14">
        <v>0</v>
      </c>
      <c r="O91" s="14">
        <v>108.57</v>
      </c>
      <c r="P91" s="15">
        <v>-0.04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353.94</v>
      </c>
      <c r="X91" s="14">
        <v>1861.8</v>
      </c>
    </row>
    <row r="92" spans="1:27">
      <c r="A92" s="2" t="s">
        <v>184</v>
      </c>
      <c r="B92" s="1" t="s">
        <v>185</v>
      </c>
      <c r="C92" s="14">
        <v>480.24</v>
      </c>
      <c r="D92" s="14">
        <v>80.040000000000006</v>
      </c>
      <c r="E92" s="14">
        <v>3006.4</v>
      </c>
      <c r="F92" s="14">
        <v>0</v>
      </c>
      <c r="G92" s="14">
        <v>3566.68</v>
      </c>
      <c r="H92" s="14">
        <v>0</v>
      </c>
      <c r="I92" s="14">
        <v>0</v>
      </c>
      <c r="J92" s="14">
        <v>0</v>
      </c>
      <c r="K92" s="14">
        <v>506.45</v>
      </c>
      <c r="L92" s="14">
        <v>45.96</v>
      </c>
      <c r="M92" s="14">
        <v>35.67</v>
      </c>
      <c r="N92" s="14">
        <v>0</v>
      </c>
      <c r="O92" s="14">
        <v>174.77</v>
      </c>
      <c r="P92" s="14">
        <v>0.03</v>
      </c>
      <c r="Q92" s="14">
        <v>0</v>
      </c>
      <c r="R92" s="14">
        <v>0</v>
      </c>
      <c r="S92" s="14">
        <v>0</v>
      </c>
      <c r="T92" s="14">
        <v>0</v>
      </c>
      <c r="U92" s="14">
        <v>300</v>
      </c>
      <c r="V92" s="14">
        <v>0</v>
      </c>
      <c r="W92" s="14">
        <v>1062.8800000000001</v>
      </c>
      <c r="X92" s="14">
        <v>2503.8000000000002</v>
      </c>
    </row>
    <row r="93" spans="1:27">
      <c r="A93" s="2" t="s">
        <v>186</v>
      </c>
      <c r="B93" s="1" t="s">
        <v>187</v>
      </c>
      <c r="C93" s="14">
        <v>537.54</v>
      </c>
      <c r="D93" s="14">
        <v>89.59</v>
      </c>
      <c r="E93" s="14">
        <v>2012.05</v>
      </c>
      <c r="F93" s="14">
        <v>0</v>
      </c>
      <c r="G93" s="14">
        <v>2639.18</v>
      </c>
      <c r="H93" s="14">
        <v>0</v>
      </c>
      <c r="I93" s="14">
        <v>0</v>
      </c>
      <c r="J93" s="14">
        <v>0</v>
      </c>
      <c r="K93" s="14">
        <v>308.33999999999997</v>
      </c>
      <c r="L93" s="14">
        <v>101.9</v>
      </c>
      <c r="M93" s="14">
        <v>26.39</v>
      </c>
      <c r="N93" s="14">
        <v>0</v>
      </c>
      <c r="O93" s="14">
        <v>129.32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246.63</v>
      </c>
      <c r="W93" s="14">
        <v>812.58</v>
      </c>
      <c r="X93" s="14">
        <v>1826.6</v>
      </c>
    </row>
    <row r="94" spans="1:27">
      <c r="A94" s="2" t="s">
        <v>188</v>
      </c>
      <c r="B94" s="1" t="s">
        <v>189</v>
      </c>
      <c r="C94" s="14">
        <v>480.24</v>
      </c>
      <c r="D94" s="14">
        <v>80.040000000000006</v>
      </c>
      <c r="E94" s="14">
        <v>4400.26</v>
      </c>
      <c r="F94" s="14">
        <v>0</v>
      </c>
      <c r="G94" s="14">
        <v>4960.54</v>
      </c>
      <c r="H94" s="14">
        <v>0</v>
      </c>
      <c r="I94" s="14">
        <v>0</v>
      </c>
      <c r="J94" s="14">
        <v>0</v>
      </c>
      <c r="K94" s="14">
        <v>808.03</v>
      </c>
      <c r="L94" s="14">
        <v>125.98</v>
      </c>
      <c r="M94" s="14">
        <v>0</v>
      </c>
      <c r="N94" s="14">
        <v>0</v>
      </c>
      <c r="O94" s="14">
        <v>0</v>
      </c>
      <c r="P94" s="15">
        <v>-7.0000000000000007E-2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933.94</v>
      </c>
      <c r="X94" s="14">
        <v>4026.6</v>
      </c>
      <c r="Z94" s="28">
        <v>3155</v>
      </c>
      <c r="AA94" s="28">
        <f>+X94-Z94</f>
        <v>871.59999999999991</v>
      </c>
    </row>
    <row r="95" spans="1:27">
      <c r="A95" s="2" t="s">
        <v>190</v>
      </c>
      <c r="B95" s="1" t="s">
        <v>191</v>
      </c>
      <c r="C95" s="14">
        <v>537.54</v>
      </c>
      <c r="D95" s="14">
        <v>89.59</v>
      </c>
      <c r="E95" s="14">
        <v>1973.56</v>
      </c>
      <c r="F95" s="14">
        <v>0</v>
      </c>
      <c r="G95" s="14">
        <v>2600.69</v>
      </c>
      <c r="H95" s="14">
        <v>0</v>
      </c>
      <c r="I95" s="14">
        <v>0</v>
      </c>
      <c r="J95" s="14">
        <v>0</v>
      </c>
      <c r="K95" s="14">
        <v>300.12</v>
      </c>
      <c r="L95" s="14">
        <v>59.16</v>
      </c>
      <c r="M95" s="14">
        <v>26.01</v>
      </c>
      <c r="N95" s="14">
        <v>0</v>
      </c>
      <c r="O95" s="14">
        <v>127.43</v>
      </c>
      <c r="P95" s="15">
        <v>-0.16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307.93</v>
      </c>
      <c r="W95" s="14">
        <v>820.49</v>
      </c>
      <c r="X95" s="14">
        <v>1780.2</v>
      </c>
      <c r="Z95" s="28"/>
    </row>
    <row r="96" spans="1:27">
      <c r="A96" s="2" t="s">
        <v>192</v>
      </c>
      <c r="B96" s="1" t="s">
        <v>193</v>
      </c>
      <c r="C96" s="14">
        <v>528</v>
      </c>
      <c r="D96" s="14">
        <v>88</v>
      </c>
      <c r="E96" s="14">
        <v>4367.5200000000004</v>
      </c>
      <c r="F96" s="14">
        <v>0</v>
      </c>
      <c r="G96" s="14">
        <v>4983.5200000000004</v>
      </c>
      <c r="H96" s="14">
        <v>0</v>
      </c>
      <c r="I96" s="14">
        <v>0</v>
      </c>
      <c r="J96" s="14">
        <v>0</v>
      </c>
      <c r="K96" s="14">
        <v>813.43</v>
      </c>
      <c r="L96" s="14">
        <v>120.93</v>
      </c>
      <c r="M96" s="14">
        <v>0</v>
      </c>
      <c r="N96" s="14">
        <v>0</v>
      </c>
      <c r="O96" s="14">
        <v>0</v>
      </c>
      <c r="P96" s="15">
        <v>-0.04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934.32</v>
      </c>
      <c r="X96" s="14">
        <v>4049.2</v>
      </c>
      <c r="Z96" s="28"/>
    </row>
    <row r="97" spans="1:27">
      <c r="A97" s="2" t="s">
        <v>194</v>
      </c>
      <c r="B97" s="1" t="s">
        <v>195</v>
      </c>
      <c r="C97" s="14">
        <v>480.24</v>
      </c>
      <c r="D97" s="14">
        <v>80.040000000000006</v>
      </c>
      <c r="E97" s="14">
        <v>189.56</v>
      </c>
      <c r="F97" s="14">
        <v>0</v>
      </c>
      <c r="G97" s="14">
        <v>749.84</v>
      </c>
      <c r="H97" s="14">
        <v>0</v>
      </c>
      <c r="I97" s="14">
        <v>0</v>
      </c>
      <c r="J97" s="15">
        <v>-50.76</v>
      </c>
      <c r="K97" s="14">
        <v>0</v>
      </c>
      <c r="L97" s="14">
        <v>63.8</v>
      </c>
      <c r="M97" s="14">
        <v>7.5</v>
      </c>
      <c r="N97" s="14">
        <v>0</v>
      </c>
      <c r="O97" s="14">
        <v>36.74</v>
      </c>
      <c r="P97" s="15">
        <v>-0.04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175</v>
      </c>
      <c r="W97" s="14">
        <v>232.24</v>
      </c>
      <c r="X97" s="14">
        <v>517.6</v>
      </c>
      <c r="Z97" s="28"/>
    </row>
    <row r="98" spans="1:27">
      <c r="A98" s="2" t="s">
        <v>196</v>
      </c>
      <c r="B98" s="1" t="s">
        <v>197</v>
      </c>
      <c r="C98" s="14">
        <v>1028.58</v>
      </c>
      <c r="D98" s="14">
        <v>171.43</v>
      </c>
      <c r="E98" s="14">
        <v>1154.8399999999999</v>
      </c>
      <c r="F98" s="14">
        <v>0</v>
      </c>
      <c r="G98" s="14">
        <v>2354.85</v>
      </c>
      <c r="H98" s="14">
        <v>0</v>
      </c>
      <c r="I98" s="14">
        <v>301.08999999999997</v>
      </c>
      <c r="J98" s="14">
        <v>0</v>
      </c>
      <c r="K98" s="14">
        <v>248.17</v>
      </c>
      <c r="L98" s="14">
        <v>29.79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579.04999999999995</v>
      </c>
      <c r="X98" s="14">
        <v>1775.8</v>
      </c>
      <c r="Z98" s="28">
        <v>1368.6</v>
      </c>
      <c r="AA98" s="28">
        <f>+X98-Z98</f>
        <v>407.20000000000005</v>
      </c>
    </row>
    <row r="99" spans="1:27">
      <c r="A99" s="2" t="s">
        <v>198</v>
      </c>
      <c r="B99" s="1" t="s">
        <v>199</v>
      </c>
      <c r="C99" s="14">
        <v>633.6</v>
      </c>
      <c r="D99" s="14">
        <v>105.6</v>
      </c>
      <c r="E99" s="14">
        <v>4334.78</v>
      </c>
      <c r="F99" s="14">
        <v>0</v>
      </c>
      <c r="G99" s="14">
        <v>5073.9799999999996</v>
      </c>
      <c r="H99" s="14">
        <v>0</v>
      </c>
      <c r="I99" s="14">
        <v>0</v>
      </c>
      <c r="J99" s="14">
        <v>0</v>
      </c>
      <c r="K99" s="14">
        <v>834.71</v>
      </c>
      <c r="L99" s="14">
        <v>92.77</v>
      </c>
      <c r="M99" s="14">
        <v>0</v>
      </c>
      <c r="N99" s="14">
        <v>0</v>
      </c>
      <c r="O99" s="14">
        <v>0</v>
      </c>
      <c r="P99" s="14">
        <v>0.1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927.58</v>
      </c>
      <c r="X99" s="14">
        <v>4146.3999999999996</v>
      </c>
      <c r="Z99" s="28"/>
    </row>
    <row r="100" spans="1:27">
      <c r="A100" s="2" t="s">
        <v>200</v>
      </c>
      <c r="B100" s="1" t="s">
        <v>201</v>
      </c>
      <c r="C100" s="14">
        <v>537.54</v>
      </c>
      <c r="D100" s="14">
        <v>89.59</v>
      </c>
      <c r="E100" s="14">
        <v>1470.45</v>
      </c>
      <c r="F100" s="14">
        <v>0</v>
      </c>
      <c r="G100" s="14">
        <v>2097.58</v>
      </c>
      <c r="H100" s="14">
        <v>0</v>
      </c>
      <c r="I100" s="14">
        <v>0</v>
      </c>
      <c r="J100" s="14">
        <v>0</v>
      </c>
      <c r="K100" s="14">
        <v>202.07</v>
      </c>
      <c r="L100" s="14">
        <v>53.46</v>
      </c>
      <c r="M100" s="14">
        <v>11.46</v>
      </c>
      <c r="N100" s="14">
        <v>0</v>
      </c>
      <c r="O100" s="14">
        <v>56.15</v>
      </c>
      <c r="P100" s="15">
        <v>-7.0000000000000007E-2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236.31</v>
      </c>
      <c r="W100" s="14">
        <v>559.38</v>
      </c>
      <c r="X100" s="14">
        <v>1538.2</v>
      </c>
      <c r="Z100" s="28">
        <v>787.2</v>
      </c>
      <c r="AA100" s="28">
        <f>+X100-Z100</f>
        <v>751</v>
      </c>
    </row>
    <row r="101" spans="1:27">
      <c r="A101" s="2" t="s">
        <v>202</v>
      </c>
      <c r="B101" s="1" t="s">
        <v>203</v>
      </c>
      <c r="C101" s="14">
        <v>480.24</v>
      </c>
      <c r="D101" s="14">
        <v>80.040000000000006</v>
      </c>
      <c r="E101" s="14">
        <v>4212.07</v>
      </c>
      <c r="F101" s="14">
        <v>0</v>
      </c>
      <c r="G101" s="14">
        <v>4772.3500000000004</v>
      </c>
      <c r="H101" s="14">
        <v>0</v>
      </c>
      <c r="I101" s="14">
        <v>0</v>
      </c>
      <c r="J101" s="14">
        <v>0</v>
      </c>
      <c r="K101" s="14">
        <v>763.98</v>
      </c>
      <c r="L101" s="14">
        <v>120.25</v>
      </c>
      <c r="M101" s="14">
        <v>47.72</v>
      </c>
      <c r="N101" s="14">
        <v>0</v>
      </c>
      <c r="O101" s="14">
        <v>233.85</v>
      </c>
      <c r="P101" s="15">
        <v>-0.05</v>
      </c>
      <c r="Q101" s="14">
        <v>0</v>
      </c>
      <c r="R101" s="14">
        <v>0</v>
      </c>
      <c r="S101" s="14">
        <v>0</v>
      </c>
      <c r="T101" s="14">
        <v>0</v>
      </c>
      <c r="U101" s="14">
        <v>250</v>
      </c>
      <c r="V101" s="14">
        <v>0</v>
      </c>
      <c r="W101" s="14">
        <v>1415.75</v>
      </c>
      <c r="X101" s="14">
        <v>3356.6</v>
      </c>
      <c r="Z101" s="28"/>
    </row>
    <row r="102" spans="1:27">
      <c r="A102" s="2" t="s">
        <v>204</v>
      </c>
      <c r="B102" s="1" t="s">
        <v>205</v>
      </c>
      <c r="C102" s="14">
        <v>800</v>
      </c>
      <c r="D102" s="14">
        <v>133.33000000000001</v>
      </c>
      <c r="E102" s="14">
        <v>0</v>
      </c>
      <c r="F102" s="14">
        <v>0</v>
      </c>
      <c r="G102" s="14">
        <v>933.33</v>
      </c>
      <c r="H102" s="14">
        <v>0</v>
      </c>
      <c r="I102" s="14">
        <v>0</v>
      </c>
      <c r="J102" s="15">
        <v>-33.450000000000003</v>
      </c>
      <c r="K102" s="14">
        <v>0</v>
      </c>
      <c r="L102" s="14">
        <v>24.88</v>
      </c>
      <c r="M102" s="14">
        <v>0</v>
      </c>
      <c r="N102" s="14">
        <v>0</v>
      </c>
      <c r="O102" s="14">
        <v>0</v>
      </c>
      <c r="P102" s="14">
        <v>0.1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-8.4700000000000006</v>
      </c>
      <c r="X102" s="14">
        <v>941.8</v>
      </c>
      <c r="Z102" s="28"/>
    </row>
    <row r="103" spans="1:27">
      <c r="A103" s="2" t="s">
        <v>206</v>
      </c>
      <c r="B103" s="1" t="s">
        <v>207</v>
      </c>
      <c r="C103" s="14">
        <v>633.6</v>
      </c>
      <c r="D103" s="14">
        <v>105.6</v>
      </c>
      <c r="E103" s="14">
        <v>4138.34</v>
      </c>
      <c r="F103" s="14">
        <v>0</v>
      </c>
      <c r="G103" s="14">
        <v>4877.54</v>
      </c>
      <c r="H103" s="14">
        <v>0</v>
      </c>
      <c r="I103" s="14">
        <v>0</v>
      </c>
      <c r="J103" s="14">
        <v>0</v>
      </c>
      <c r="K103" s="14">
        <v>788.5</v>
      </c>
      <c r="L103" s="14">
        <v>165.04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953.54</v>
      </c>
      <c r="X103" s="14">
        <v>3924</v>
      </c>
      <c r="Z103" s="28">
        <v>2999.2</v>
      </c>
      <c r="AA103" s="28">
        <f t="shared" ref="AA103:AA105" si="1">+X103-Z103</f>
        <v>924.80000000000018</v>
      </c>
    </row>
    <row r="104" spans="1:27">
      <c r="A104" s="2" t="s">
        <v>208</v>
      </c>
      <c r="B104" s="1" t="s">
        <v>209</v>
      </c>
      <c r="C104" s="14">
        <v>480.24</v>
      </c>
      <c r="D104" s="14">
        <v>80.040000000000006</v>
      </c>
      <c r="E104" s="14">
        <v>1823.03</v>
      </c>
      <c r="F104" s="14">
        <v>0</v>
      </c>
      <c r="G104" s="14">
        <v>2383.31</v>
      </c>
      <c r="H104" s="14">
        <v>0</v>
      </c>
      <c r="I104" s="14">
        <v>0</v>
      </c>
      <c r="J104" s="14">
        <v>0</v>
      </c>
      <c r="K104" s="14">
        <v>253.69</v>
      </c>
      <c r="L104" s="14">
        <v>62.88</v>
      </c>
      <c r="M104" s="14">
        <v>0</v>
      </c>
      <c r="N104" s="14">
        <v>0</v>
      </c>
      <c r="O104" s="14">
        <v>0</v>
      </c>
      <c r="P104" s="15">
        <v>-0.06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316.51</v>
      </c>
      <c r="X104" s="14">
        <v>2066.8000000000002</v>
      </c>
      <c r="Z104" s="28">
        <v>718</v>
      </c>
      <c r="AA104" s="28">
        <f t="shared" si="1"/>
        <v>1348.8000000000002</v>
      </c>
    </row>
    <row r="105" spans="1:27">
      <c r="A105" s="2" t="s">
        <v>210</v>
      </c>
      <c r="B105" s="1" t="s">
        <v>211</v>
      </c>
      <c r="C105" s="14">
        <v>633.6</v>
      </c>
      <c r="D105" s="14">
        <v>105.6</v>
      </c>
      <c r="E105" s="14">
        <v>4858.62</v>
      </c>
      <c r="F105" s="14">
        <v>0</v>
      </c>
      <c r="G105" s="14">
        <v>5597.82</v>
      </c>
      <c r="H105" s="14">
        <v>0</v>
      </c>
      <c r="I105" s="14">
        <v>0</v>
      </c>
      <c r="J105" s="14">
        <v>0</v>
      </c>
      <c r="K105" s="14">
        <v>957.91</v>
      </c>
      <c r="L105" s="14">
        <v>149.56</v>
      </c>
      <c r="M105" s="14">
        <v>0</v>
      </c>
      <c r="N105" s="14">
        <v>0</v>
      </c>
      <c r="O105" s="14">
        <v>0</v>
      </c>
      <c r="P105" s="15">
        <v>-0.05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1107.42</v>
      </c>
      <c r="X105" s="14">
        <v>4490.3999999999996</v>
      </c>
      <c r="Z105" s="28">
        <v>2551.1999999999998</v>
      </c>
      <c r="AA105" s="28">
        <f t="shared" si="1"/>
        <v>1939.1999999999998</v>
      </c>
    </row>
    <row r="106" spans="1:27">
      <c r="A106" s="2" t="s">
        <v>212</v>
      </c>
      <c r="B106" s="1" t="s">
        <v>213</v>
      </c>
      <c r="C106" s="14">
        <v>537.54</v>
      </c>
      <c r="D106" s="14">
        <v>89.59</v>
      </c>
      <c r="E106" s="14">
        <v>4331.92</v>
      </c>
      <c r="F106" s="14">
        <v>0</v>
      </c>
      <c r="G106" s="14">
        <v>4959.05</v>
      </c>
      <c r="H106" s="14">
        <v>0</v>
      </c>
      <c r="I106" s="14">
        <v>0</v>
      </c>
      <c r="J106" s="14">
        <v>0</v>
      </c>
      <c r="K106" s="14">
        <v>807.68</v>
      </c>
      <c r="L106" s="14">
        <v>118.47</v>
      </c>
      <c r="M106" s="14">
        <v>49.59</v>
      </c>
      <c r="N106" s="14">
        <v>0</v>
      </c>
      <c r="O106" s="14">
        <v>242.99</v>
      </c>
      <c r="P106" s="14">
        <v>0.15</v>
      </c>
      <c r="Q106" s="14">
        <v>0</v>
      </c>
      <c r="R106" s="14">
        <v>0</v>
      </c>
      <c r="S106" s="14">
        <v>765.9</v>
      </c>
      <c r="T106" s="14">
        <v>343.11</v>
      </c>
      <c r="U106" s="14">
        <v>400</v>
      </c>
      <c r="V106" s="14">
        <v>209.76</v>
      </c>
      <c r="W106" s="14">
        <v>2937.65</v>
      </c>
      <c r="X106" s="14">
        <v>2021.4</v>
      </c>
      <c r="Z106" s="28"/>
    </row>
    <row r="107" spans="1:27">
      <c r="A107" s="2" t="s">
        <v>214</v>
      </c>
      <c r="B107" s="1" t="s">
        <v>215</v>
      </c>
      <c r="C107" s="14">
        <v>480.24</v>
      </c>
      <c r="D107" s="14">
        <v>80.040000000000006</v>
      </c>
      <c r="E107" s="14">
        <v>800</v>
      </c>
      <c r="F107" s="14">
        <v>0</v>
      </c>
      <c r="G107" s="14">
        <v>1360.28</v>
      </c>
      <c r="H107" s="14">
        <v>0</v>
      </c>
      <c r="I107" s="14">
        <v>0</v>
      </c>
      <c r="J107" s="14">
        <v>0</v>
      </c>
      <c r="K107" s="14">
        <v>31.6</v>
      </c>
      <c r="L107" s="14">
        <v>36.82</v>
      </c>
      <c r="M107" s="14">
        <v>13.6</v>
      </c>
      <c r="N107" s="14">
        <v>0</v>
      </c>
      <c r="O107" s="14">
        <v>66.650000000000006</v>
      </c>
      <c r="P107" s="14">
        <v>0.01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148.68</v>
      </c>
      <c r="X107" s="14">
        <v>1211.5999999999999</v>
      </c>
      <c r="Z107" s="28"/>
    </row>
    <row r="108" spans="1:27">
      <c r="A108" s="2" t="s">
        <v>216</v>
      </c>
      <c r="B108" s="1" t="s">
        <v>217</v>
      </c>
      <c r="C108" s="14">
        <v>534.29999999999995</v>
      </c>
      <c r="D108" s="14">
        <v>89.05</v>
      </c>
      <c r="E108" s="14">
        <v>724.05</v>
      </c>
      <c r="F108" s="14">
        <v>0</v>
      </c>
      <c r="G108" s="14">
        <v>1347.4</v>
      </c>
      <c r="H108" s="14">
        <v>0</v>
      </c>
      <c r="I108" s="14">
        <v>0</v>
      </c>
      <c r="J108" s="14">
        <v>0</v>
      </c>
      <c r="K108" s="14">
        <v>30.2</v>
      </c>
      <c r="L108" s="14">
        <v>41.38</v>
      </c>
      <c r="M108" s="14">
        <v>13.47</v>
      </c>
      <c r="N108" s="14">
        <v>0</v>
      </c>
      <c r="O108" s="14">
        <v>66.02</v>
      </c>
      <c r="P108" s="15">
        <v>-7.0000000000000007E-2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151</v>
      </c>
      <c r="X108" s="14">
        <v>1196.4000000000001</v>
      </c>
      <c r="Z108" s="28"/>
    </row>
    <row r="109" spans="1:27">
      <c r="A109" s="2" t="s">
        <v>218</v>
      </c>
      <c r="B109" s="1" t="s">
        <v>219</v>
      </c>
      <c r="C109" s="14">
        <v>537.54</v>
      </c>
      <c r="D109" s="14">
        <v>89.59</v>
      </c>
      <c r="E109" s="14">
        <v>2806.35</v>
      </c>
      <c r="F109" s="14">
        <v>0</v>
      </c>
      <c r="G109" s="14">
        <v>3433.48</v>
      </c>
      <c r="H109" s="14">
        <v>0</v>
      </c>
      <c r="I109" s="14">
        <v>0</v>
      </c>
      <c r="J109" s="14">
        <v>0</v>
      </c>
      <c r="K109" s="14">
        <v>478</v>
      </c>
      <c r="L109" s="14">
        <v>122.64</v>
      </c>
      <c r="M109" s="14">
        <v>33.119999999999997</v>
      </c>
      <c r="N109" s="14">
        <v>0</v>
      </c>
      <c r="O109" s="14">
        <v>162.26</v>
      </c>
      <c r="P109" s="14">
        <v>0.04</v>
      </c>
      <c r="Q109" s="14">
        <v>0</v>
      </c>
      <c r="R109" s="14">
        <v>0</v>
      </c>
      <c r="S109" s="14">
        <v>0</v>
      </c>
      <c r="T109" s="14">
        <v>343.11</v>
      </c>
      <c r="U109" s="14">
        <v>200</v>
      </c>
      <c r="V109" s="14">
        <v>216.71</v>
      </c>
      <c r="W109" s="14">
        <v>1555.88</v>
      </c>
      <c r="X109" s="14">
        <v>1877.6</v>
      </c>
      <c r="Z109" s="28">
        <v>1781.8</v>
      </c>
      <c r="AA109" s="28">
        <f t="shared" ref="AA109:AA111" si="2">+X109-Z109</f>
        <v>95.799999999999955</v>
      </c>
    </row>
    <row r="110" spans="1:27">
      <c r="A110" s="2" t="s">
        <v>220</v>
      </c>
      <c r="B110" s="1" t="s">
        <v>221</v>
      </c>
      <c r="C110" s="14">
        <v>633.6</v>
      </c>
      <c r="D110" s="14">
        <v>105.6</v>
      </c>
      <c r="E110" s="14">
        <v>2730.83</v>
      </c>
      <c r="F110" s="14">
        <v>0</v>
      </c>
      <c r="G110" s="14">
        <v>3470.03</v>
      </c>
      <c r="H110" s="14">
        <v>442.08</v>
      </c>
      <c r="I110" s="14">
        <v>0</v>
      </c>
      <c r="J110" s="14">
        <v>0</v>
      </c>
      <c r="K110" s="14">
        <v>485.81</v>
      </c>
      <c r="L110" s="14">
        <v>102.6</v>
      </c>
      <c r="M110" s="14">
        <v>0</v>
      </c>
      <c r="N110" s="14">
        <v>0</v>
      </c>
      <c r="O110" s="14">
        <v>0</v>
      </c>
      <c r="P110" s="15">
        <v>-0.06</v>
      </c>
      <c r="Q110" s="14">
        <v>0</v>
      </c>
      <c r="R110" s="14">
        <v>0</v>
      </c>
      <c r="S110" s="14">
        <v>0</v>
      </c>
      <c r="T110" s="14">
        <v>0</v>
      </c>
      <c r="U110" s="14">
        <v>200</v>
      </c>
      <c r="V110" s="14">
        <v>0</v>
      </c>
      <c r="W110" s="14">
        <v>1230.43</v>
      </c>
      <c r="X110" s="14">
        <v>2239.6</v>
      </c>
      <c r="Z110" s="28">
        <v>1945.6</v>
      </c>
      <c r="AA110" s="28">
        <f t="shared" si="2"/>
        <v>294</v>
      </c>
    </row>
    <row r="111" spans="1:27">
      <c r="A111" s="2" t="s">
        <v>222</v>
      </c>
      <c r="B111" s="1" t="s">
        <v>223</v>
      </c>
      <c r="C111" s="14">
        <v>400.2</v>
      </c>
      <c r="D111" s="14">
        <v>66.7</v>
      </c>
      <c r="E111" s="14">
        <v>4793.1400000000003</v>
      </c>
      <c r="F111" s="14">
        <v>0</v>
      </c>
      <c r="G111" s="14">
        <v>5260.04</v>
      </c>
      <c r="H111" s="14">
        <v>0</v>
      </c>
      <c r="I111" s="14">
        <v>0</v>
      </c>
      <c r="J111" s="14">
        <v>0</v>
      </c>
      <c r="K111" s="14">
        <v>878.47</v>
      </c>
      <c r="L111" s="14">
        <v>110.37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988.84</v>
      </c>
      <c r="X111" s="14">
        <v>4271.2</v>
      </c>
      <c r="Z111" s="28">
        <v>2917</v>
      </c>
      <c r="AA111" s="28">
        <f t="shared" si="2"/>
        <v>1354.1999999999998</v>
      </c>
    </row>
    <row r="112" spans="1:27">
      <c r="A112" s="2" t="s">
        <v>224</v>
      </c>
      <c r="B112" s="1" t="s">
        <v>225</v>
      </c>
      <c r="C112" s="14">
        <v>480.24</v>
      </c>
      <c r="D112" s="14">
        <v>80.040000000000006</v>
      </c>
      <c r="E112" s="14">
        <v>510</v>
      </c>
      <c r="F112" s="14">
        <v>0</v>
      </c>
      <c r="G112" s="14">
        <v>1070.28</v>
      </c>
      <c r="H112" s="14">
        <v>0</v>
      </c>
      <c r="I112" s="14">
        <v>0</v>
      </c>
      <c r="J112" s="15">
        <v>-13.67</v>
      </c>
      <c r="K112" s="14">
        <v>0</v>
      </c>
      <c r="L112" s="14">
        <v>24.97</v>
      </c>
      <c r="M112" s="14">
        <v>10.7</v>
      </c>
      <c r="N112" s="14">
        <v>0</v>
      </c>
      <c r="O112" s="14">
        <v>52.44</v>
      </c>
      <c r="P112" s="14">
        <v>0.04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74.48</v>
      </c>
      <c r="X112" s="14">
        <v>995.8</v>
      </c>
      <c r="Z112" s="28"/>
    </row>
    <row r="113" spans="1:27">
      <c r="A113" s="2" t="s">
        <v>226</v>
      </c>
      <c r="B113" s="1" t="s">
        <v>227</v>
      </c>
      <c r="C113" s="14">
        <v>537.54</v>
      </c>
      <c r="D113" s="14">
        <v>89.59</v>
      </c>
      <c r="E113" s="14">
        <v>5180.3500000000004</v>
      </c>
      <c r="F113" s="14">
        <v>0</v>
      </c>
      <c r="G113" s="14">
        <v>5807.48</v>
      </c>
      <c r="H113" s="14">
        <v>0</v>
      </c>
      <c r="I113" s="14">
        <v>0</v>
      </c>
      <c r="J113" s="14">
        <v>0</v>
      </c>
      <c r="K113" s="14">
        <v>1007.23</v>
      </c>
      <c r="L113" s="14">
        <v>108.38</v>
      </c>
      <c r="M113" s="14">
        <v>58.07</v>
      </c>
      <c r="N113" s="14">
        <v>0</v>
      </c>
      <c r="O113" s="14">
        <v>284.57</v>
      </c>
      <c r="P113" s="15">
        <v>-0.17</v>
      </c>
      <c r="Q113" s="14">
        <v>0</v>
      </c>
      <c r="R113" s="14">
        <v>0</v>
      </c>
      <c r="S113" s="14">
        <v>0</v>
      </c>
      <c r="T113" s="14">
        <v>0</v>
      </c>
      <c r="U113" s="14">
        <v>150</v>
      </c>
      <c r="V113" s="14">
        <v>470.2</v>
      </c>
      <c r="W113" s="14">
        <v>2078.2800000000002</v>
      </c>
      <c r="X113" s="14">
        <v>3729.2</v>
      </c>
      <c r="Z113" s="28"/>
    </row>
    <row r="114" spans="1:27">
      <c r="A114" s="2" t="s">
        <v>228</v>
      </c>
      <c r="B114" s="1" t="s">
        <v>229</v>
      </c>
      <c r="C114" s="14">
        <v>480.24</v>
      </c>
      <c r="D114" s="14">
        <v>80.040000000000006</v>
      </c>
      <c r="E114" s="14">
        <v>322.31</v>
      </c>
      <c r="F114" s="14">
        <v>0</v>
      </c>
      <c r="G114" s="14">
        <v>882.59</v>
      </c>
      <c r="H114" s="14">
        <v>0</v>
      </c>
      <c r="I114" s="14">
        <v>0</v>
      </c>
      <c r="J114" s="15">
        <v>-36.700000000000003</v>
      </c>
      <c r="K114" s="14">
        <v>0</v>
      </c>
      <c r="L114" s="14">
        <v>22.65</v>
      </c>
      <c r="M114" s="14">
        <v>8.83</v>
      </c>
      <c r="N114" s="14">
        <v>0</v>
      </c>
      <c r="O114" s="14">
        <v>43.25</v>
      </c>
      <c r="P114" s="14">
        <v>0.16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4">
        <v>38.19</v>
      </c>
      <c r="X114" s="14">
        <v>844.4</v>
      </c>
      <c r="Z114" s="28"/>
    </row>
    <row r="115" spans="1:27">
      <c r="A115" s="2" t="s">
        <v>230</v>
      </c>
      <c r="B115" s="1" t="s">
        <v>231</v>
      </c>
      <c r="C115" s="14">
        <v>633.6</v>
      </c>
      <c r="D115" s="14">
        <v>105.6</v>
      </c>
      <c r="E115" s="14">
        <v>2463.83</v>
      </c>
      <c r="F115" s="14">
        <v>0</v>
      </c>
      <c r="G115" s="14">
        <v>3203.03</v>
      </c>
      <c r="H115" s="14">
        <v>0</v>
      </c>
      <c r="I115" s="14">
        <v>0</v>
      </c>
      <c r="J115" s="14">
        <v>0</v>
      </c>
      <c r="K115" s="14">
        <v>428.78</v>
      </c>
      <c r="L115" s="14">
        <v>91.24</v>
      </c>
      <c r="M115" s="14">
        <v>0</v>
      </c>
      <c r="N115" s="14">
        <v>0</v>
      </c>
      <c r="O115" s="14">
        <v>0</v>
      </c>
      <c r="P115" s="15">
        <v>-0.19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519.83000000000004</v>
      </c>
      <c r="X115" s="14">
        <v>2683.2</v>
      </c>
      <c r="Z115" s="28">
        <v>819.2</v>
      </c>
      <c r="AA115" s="28">
        <f t="shared" ref="AA115:AA116" si="3">+X115-Z115</f>
        <v>1863.9999999999998</v>
      </c>
    </row>
    <row r="116" spans="1:27">
      <c r="A116" s="2" t="s">
        <v>232</v>
      </c>
      <c r="B116" s="1" t="s">
        <v>233</v>
      </c>
      <c r="C116" s="14">
        <v>528</v>
      </c>
      <c r="D116" s="14">
        <v>88</v>
      </c>
      <c r="E116" s="14">
        <v>4727.66</v>
      </c>
      <c r="F116" s="14">
        <v>0</v>
      </c>
      <c r="G116" s="14">
        <v>5343.66</v>
      </c>
      <c r="H116" s="14">
        <v>0</v>
      </c>
      <c r="I116" s="14">
        <v>0</v>
      </c>
      <c r="J116" s="14">
        <v>0</v>
      </c>
      <c r="K116" s="14">
        <v>898.14</v>
      </c>
      <c r="L116" s="14">
        <v>156.88999999999999</v>
      </c>
      <c r="M116" s="14">
        <v>0</v>
      </c>
      <c r="N116" s="14">
        <v>0</v>
      </c>
      <c r="O116" s="14">
        <v>0</v>
      </c>
      <c r="P116" s="14">
        <v>0.03</v>
      </c>
      <c r="Q116" s="14">
        <v>0</v>
      </c>
      <c r="R116" s="14">
        <v>0</v>
      </c>
      <c r="S116" s="14">
        <v>0</v>
      </c>
      <c r="T116" s="14">
        <v>0</v>
      </c>
      <c r="U116" s="14">
        <v>500</v>
      </c>
      <c r="V116" s="14">
        <v>0</v>
      </c>
      <c r="W116" s="14">
        <v>1555.06</v>
      </c>
      <c r="X116" s="14">
        <v>3788.6</v>
      </c>
      <c r="Z116" s="28">
        <v>3613.4</v>
      </c>
      <c r="AA116" s="28">
        <f t="shared" si="3"/>
        <v>175.19999999999982</v>
      </c>
    </row>
    <row r="117" spans="1:27" s="7" customFormat="1">
      <c r="A117" s="17" t="s">
        <v>151</v>
      </c>
      <c r="C117" s="7" t="s">
        <v>152</v>
      </c>
      <c r="D117" s="7" t="s">
        <v>152</v>
      </c>
      <c r="E117" s="7" t="s">
        <v>152</v>
      </c>
      <c r="F117" s="7" t="s">
        <v>152</v>
      </c>
      <c r="G117" s="7" t="s">
        <v>152</v>
      </c>
      <c r="H117" s="7" t="s">
        <v>152</v>
      </c>
      <c r="I117" s="7" t="s">
        <v>152</v>
      </c>
      <c r="J117" s="7" t="s">
        <v>152</v>
      </c>
      <c r="K117" s="7" t="s">
        <v>152</v>
      </c>
      <c r="L117" s="7" t="s">
        <v>152</v>
      </c>
      <c r="M117" s="7" t="s">
        <v>152</v>
      </c>
      <c r="N117" s="7" t="s">
        <v>152</v>
      </c>
      <c r="O117" s="7" t="s">
        <v>152</v>
      </c>
      <c r="P117" s="7" t="s">
        <v>152</v>
      </c>
      <c r="Q117" s="7" t="s">
        <v>152</v>
      </c>
      <c r="R117" s="7" t="s">
        <v>152</v>
      </c>
      <c r="S117" s="7" t="s">
        <v>152</v>
      </c>
      <c r="T117" s="7" t="s">
        <v>152</v>
      </c>
      <c r="U117" s="7" t="s">
        <v>152</v>
      </c>
      <c r="V117" s="7" t="s">
        <v>152</v>
      </c>
      <c r="W117" s="7" t="s">
        <v>152</v>
      </c>
      <c r="X117" s="7" t="s">
        <v>152</v>
      </c>
    </row>
    <row r="118" spans="1:27">
      <c r="C118" s="19">
        <v>21674.78</v>
      </c>
      <c r="D118" s="19">
        <v>3612.46</v>
      </c>
      <c r="E118" s="19">
        <v>102809.12</v>
      </c>
      <c r="F118" s="19">
        <v>0</v>
      </c>
      <c r="G118" s="19">
        <v>128096.36</v>
      </c>
      <c r="H118" s="19">
        <v>442.08</v>
      </c>
      <c r="I118" s="19">
        <v>301.08999999999997</v>
      </c>
      <c r="J118" s="20">
        <v>-168.68</v>
      </c>
      <c r="K118" s="19">
        <v>17528.41</v>
      </c>
      <c r="L118" s="19">
        <v>3175.11</v>
      </c>
      <c r="M118" s="19">
        <v>659.42</v>
      </c>
      <c r="N118" s="19">
        <v>0</v>
      </c>
      <c r="O118" s="19">
        <v>3231.14</v>
      </c>
      <c r="P118" s="20">
        <v>-0.48</v>
      </c>
      <c r="Q118" s="19">
        <v>0</v>
      </c>
      <c r="R118" s="19">
        <v>0</v>
      </c>
      <c r="S118" s="19">
        <v>765.9</v>
      </c>
      <c r="T118" s="19">
        <v>686.22</v>
      </c>
      <c r="U118" s="19">
        <v>4500</v>
      </c>
      <c r="V118" s="19">
        <v>2844.55</v>
      </c>
      <c r="W118" s="19">
        <v>33964.76</v>
      </c>
      <c r="X118" s="19">
        <v>94131.6</v>
      </c>
      <c r="AA118" s="53">
        <f>SUM(AA77:AA116)</f>
        <v>15781.800000000003</v>
      </c>
    </row>
    <row r="120" spans="1:27" s="7" customFormat="1">
      <c r="A120" s="16"/>
      <c r="C120" s="7" t="s">
        <v>234</v>
      </c>
      <c r="D120" s="7" t="s">
        <v>234</v>
      </c>
      <c r="E120" s="7" t="s">
        <v>234</v>
      </c>
      <c r="F120" s="7" t="s">
        <v>234</v>
      </c>
      <c r="G120" s="7" t="s">
        <v>234</v>
      </c>
      <c r="H120" s="7" t="s">
        <v>234</v>
      </c>
      <c r="I120" s="7" t="s">
        <v>234</v>
      </c>
      <c r="J120" s="7" t="s">
        <v>234</v>
      </c>
      <c r="K120" s="7" t="s">
        <v>234</v>
      </c>
      <c r="L120" s="7" t="s">
        <v>234</v>
      </c>
      <c r="M120" s="7" t="s">
        <v>234</v>
      </c>
      <c r="N120" s="7" t="s">
        <v>234</v>
      </c>
      <c r="O120" s="7" t="s">
        <v>234</v>
      </c>
      <c r="P120" s="7" t="s">
        <v>234</v>
      </c>
      <c r="Q120" s="7" t="s">
        <v>234</v>
      </c>
      <c r="R120" s="7" t="s">
        <v>234</v>
      </c>
      <c r="S120" s="7" t="s">
        <v>234</v>
      </c>
      <c r="T120" s="7" t="s">
        <v>234</v>
      </c>
      <c r="U120" s="7" t="s">
        <v>234</v>
      </c>
      <c r="V120" s="7" t="s">
        <v>234</v>
      </c>
      <c r="W120" s="7" t="s">
        <v>234</v>
      </c>
      <c r="X120" s="7" t="s">
        <v>234</v>
      </c>
    </row>
    <row r="121" spans="1:27">
      <c r="A121" s="17" t="s">
        <v>235</v>
      </c>
      <c r="B121" s="1" t="s">
        <v>236</v>
      </c>
      <c r="C121" s="19">
        <v>94947.23</v>
      </c>
      <c r="D121" s="19">
        <v>15824.51</v>
      </c>
      <c r="E121" s="19">
        <v>267729.5</v>
      </c>
      <c r="F121" s="19">
        <v>2946.67</v>
      </c>
      <c r="G121" s="19">
        <v>381447.91</v>
      </c>
      <c r="H121" s="19">
        <v>4366.28</v>
      </c>
      <c r="I121" s="19">
        <v>2768.08</v>
      </c>
      <c r="J121" s="20">
        <v>-322.24</v>
      </c>
      <c r="K121" s="19">
        <v>61991.17</v>
      </c>
      <c r="L121" s="19">
        <v>9662.6200000000008</v>
      </c>
      <c r="M121" s="19">
        <v>659.42</v>
      </c>
      <c r="N121" s="19">
        <v>9645.82</v>
      </c>
      <c r="O121" s="19">
        <v>3231.14</v>
      </c>
      <c r="P121" s="20">
        <v>-0.01</v>
      </c>
      <c r="Q121" s="19">
        <v>43.9</v>
      </c>
      <c r="R121" s="19">
        <v>757.29</v>
      </c>
      <c r="S121" s="19">
        <v>765.9</v>
      </c>
      <c r="T121" s="19">
        <v>686.22</v>
      </c>
      <c r="U121" s="19">
        <v>5800</v>
      </c>
      <c r="V121" s="19">
        <v>6412.92</v>
      </c>
      <c r="W121" s="19">
        <v>106468.51</v>
      </c>
      <c r="X121" s="19">
        <v>274979.40000000002</v>
      </c>
      <c r="AA121" s="54">
        <f>+AA118</f>
        <v>15781.800000000003</v>
      </c>
    </row>
    <row r="123" spans="1:27">
      <c r="C123" s="1" t="s">
        <v>236</v>
      </c>
      <c r="D123" s="1" t="s">
        <v>236</v>
      </c>
      <c r="E123" s="1" t="s">
        <v>236</v>
      </c>
      <c r="F123" s="1" t="s">
        <v>236</v>
      </c>
      <c r="G123" s="1" t="s">
        <v>236</v>
      </c>
      <c r="H123" s="1" t="s">
        <v>236</v>
      </c>
      <c r="I123" s="1" t="s">
        <v>236</v>
      </c>
      <c r="J123" s="1" t="s">
        <v>236</v>
      </c>
      <c r="K123" s="1" t="s">
        <v>236</v>
      </c>
      <c r="L123" s="1" t="s">
        <v>236</v>
      </c>
      <c r="M123" s="1" t="s">
        <v>236</v>
      </c>
      <c r="N123" s="1" t="s">
        <v>236</v>
      </c>
      <c r="O123" s="1" t="s">
        <v>236</v>
      </c>
      <c r="P123" s="1" t="s">
        <v>236</v>
      </c>
      <c r="Q123" s="1" t="s">
        <v>236</v>
      </c>
      <c r="R123" s="1" t="s">
        <v>236</v>
      </c>
      <c r="S123" s="1" t="s">
        <v>236</v>
      </c>
      <c r="T123" s="1" t="s">
        <v>236</v>
      </c>
      <c r="U123" s="1" t="s">
        <v>236</v>
      </c>
      <c r="V123" s="1" t="s">
        <v>236</v>
      </c>
      <c r="W123" s="1" t="s">
        <v>236</v>
      </c>
      <c r="X123" s="1" t="s">
        <v>236</v>
      </c>
    </row>
    <row r="124" spans="1:27">
      <c r="A124" s="2" t="s">
        <v>236</v>
      </c>
      <c r="B124" s="1" t="s">
        <v>236</v>
      </c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B38" sqref="B38"/>
    </sheetView>
  </sheetViews>
  <sheetFormatPr baseColWidth="10" defaultRowHeight="15"/>
  <cols>
    <col min="2" max="2" width="15" customWidth="1"/>
    <col min="3" max="3" width="18.85546875" bestFit="1" customWidth="1"/>
    <col min="4" max="4" width="12.5703125" bestFit="1" customWidth="1"/>
    <col min="5" max="5" width="36.140625" bestFit="1" customWidth="1"/>
  </cols>
  <sheetData>
    <row r="1" spans="1:5">
      <c r="A1" s="30" t="s">
        <v>0</v>
      </c>
      <c r="B1" s="29"/>
      <c r="C1" s="29"/>
      <c r="D1" s="29"/>
      <c r="E1" s="29"/>
    </row>
    <row r="2" spans="1:5">
      <c r="A2" s="31" t="s">
        <v>1</v>
      </c>
      <c r="B2" s="29"/>
      <c r="C2" s="29"/>
      <c r="D2" s="29"/>
      <c r="E2" s="29"/>
    </row>
    <row r="3" spans="1:5" ht="19.5">
      <c r="A3" s="29" t="s">
        <v>2</v>
      </c>
      <c r="B3" s="29"/>
      <c r="C3" s="32"/>
      <c r="D3" s="29"/>
      <c r="E3" s="29"/>
    </row>
    <row r="4" spans="1:5">
      <c r="A4" s="29" t="s">
        <v>239</v>
      </c>
      <c r="B4" s="29"/>
      <c r="C4" s="29"/>
      <c r="D4" s="29"/>
      <c r="E4" s="29"/>
    </row>
    <row r="6" spans="1:5">
      <c r="A6" s="33"/>
      <c r="B6" s="33"/>
      <c r="C6" s="33"/>
      <c r="D6" s="33"/>
      <c r="E6" s="33"/>
    </row>
    <row r="7" spans="1:5">
      <c r="A7" s="34"/>
      <c r="B7" s="34"/>
      <c r="C7" s="34"/>
      <c r="D7" s="34"/>
      <c r="E7" s="34"/>
    </row>
    <row r="8" spans="1:5">
      <c r="A8" s="35" t="s">
        <v>240</v>
      </c>
      <c r="B8" s="35" t="s">
        <v>241</v>
      </c>
      <c r="C8" s="35" t="s">
        <v>242</v>
      </c>
      <c r="D8" s="36" t="s">
        <v>243</v>
      </c>
      <c r="E8" s="35" t="s">
        <v>244</v>
      </c>
    </row>
    <row r="9" spans="1:5" s="40" customFormat="1">
      <c r="A9" s="50" t="s">
        <v>174</v>
      </c>
      <c r="B9" s="50"/>
      <c r="C9" s="50" t="s">
        <v>254</v>
      </c>
      <c r="D9" s="49">
        <f>+INGENIERIA!AA87</f>
        <v>374</v>
      </c>
      <c r="E9" s="50" t="s">
        <v>175</v>
      </c>
    </row>
    <row r="10" spans="1:5" s="40" customFormat="1">
      <c r="A10" s="47"/>
      <c r="B10" s="51" t="s">
        <v>255</v>
      </c>
      <c r="C10" s="51"/>
      <c r="D10" s="52">
        <f>+D9</f>
        <v>374</v>
      </c>
      <c r="E10" s="51" t="s">
        <v>256</v>
      </c>
    </row>
    <row r="11" spans="1:5" s="40" customFormat="1">
      <c r="A11" s="47"/>
      <c r="B11" s="47"/>
      <c r="C11" s="47"/>
      <c r="D11" s="48"/>
      <c r="E11" s="47"/>
    </row>
    <row r="12" spans="1:5">
      <c r="A12" s="37" t="s">
        <v>200</v>
      </c>
      <c r="B12" s="37">
        <v>56708845911</v>
      </c>
      <c r="C12" s="37" t="s">
        <v>245</v>
      </c>
      <c r="D12" s="49">
        <f>+INGENIERIA!AA100</f>
        <v>751</v>
      </c>
      <c r="E12" s="46" t="s">
        <v>201</v>
      </c>
    </row>
    <row r="13" spans="1:5">
      <c r="A13" s="37" t="s">
        <v>218</v>
      </c>
      <c r="B13" s="37">
        <v>56708881963</v>
      </c>
      <c r="C13" s="37" t="s">
        <v>245</v>
      </c>
      <c r="D13" s="49">
        <f>+INGENIERIA!AA109</f>
        <v>95.799999999999955</v>
      </c>
      <c r="E13" s="46" t="s">
        <v>219</v>
      </c>
    </row>
    <row r="14" spans="1:5">
      <c r="A14" s="37" t="s">
        <v>232</v>
      </c>
      <c r="B14" s="37">
        <v>56708846050</v>
      </c>
      <c r="C14" s="37" t="s">
        <v>245</v>
      </c>
      <c r="D14" s="49">
        <f>+INGENIERIA!AA116</f>
        <v>175.19999999999982</v>
      </c>
      <c r="E14" s="46" t="s">
        <v>233</v>
      </c>
    </row>
    <row r="15" spans="1:5">
      <c r="A15" s="37" t="s">
        <v>220</v>
      </c>
      <c r="B15" s="37">
        <v>56708845990</v>
      </c>
      <c r="C15" s="37" t="s">
        <v>245</v>
      </c>
      <c r="D15" s="49">
        <f>+INGENIERIA!AA110</f>
        <v>294</v>
      </c>
      <c r="E15" s="46" t="s">
        <v>221</v>
      </c>
    </row>
    <row r="16" spans="1:5">
      <c r="A16" s="37" t="s">
        <v>158</v>
      </c>
      <c r="B16" s="37">
        <v>56708845788</v>
      </c>
      <c r="C16" s="37" t="s">
        <v>245</v>
      </c>
      <c r="D16" s="49">
        <f>+INGENIERIA!AA79</f>
        <v>150.79999999999995</v>
      </c>
      <c r="E16" s="46" t="s">
        <v>159</v>
      </c>
    </row>
    <row r="17" spans="1:5">
      <c r="A17" s="37" t="s">
        <v>206</v>
      </c>
      <c r="B17" s="37">
        <v>56708845939</v>
      </c>
      <c r="C17" s="37" t="s">
        <v>245</v>
      </c>
      <c r="D17" s="49">
        <f>+INGENIERIA!AA103</f>
        <v>924.80000000000018</v>
      </c>
      <c r="E17" s="46" t="s">
        <v>207</v>
      </c>
    </row>
    <row r="18" spans="1:5">
      <c r="A18" s="37" t="s">
        <v>178</v>
      </c>
      <c r="B18" s="37">
        <v>56708881901</v>
      </c>
      <c r="C18" s="37" t="s">
        <v>245</v>
      </c>
      <c r="D18" s="49">
        <f>+INGENIERIA!AA89</f>
        <v>3009.8</v>
      </c>
      <c r="E18" s="46" t="s">
        <v>179</v>
      </c>
    </row>
    <row r="19" spans="1:5">
      <c r="A19" s="37" t="s">
        <v>230</v>
      </c>
      <c r="B19" s="37">
        <v>56708846047</v>
      </c>
      <c r="C19" s="37" t="s">
        <v>245</v>
      </c>
      <c r="D19" s="49">
        <f>+INGENIERIA!AA115</f>
        <v>1863.9999999999998</v>
      </c>
      <c r="E19" s="46" t="s">
        <v>231</v>
      </c>
    </row>
    <row r="20" spans="1:5">
      <c r="A20" s="37" t="s">
        <v>210</v>
      </c>
      <c r="B20" s="37">
        <v>56708845942</v>
      </c>
      <c r="C20" s="37" t="s">
        <v>245</v>
      </c>
      <c r="D20" s="49">
        <f>+INGENIERIA!AA105</f>
        <v>1939.1999999999998</v>
      </c>
      <c r="E20" s="46" t="s">
        <v>211</v>
      </c>
    </row>
    <row r="21" spans="1:5">
      <c r="A21" s="37" t="s">
        <v>196</v>
      </c>
      <c r="B21" s="37">
        <v>60589845501</v>
      </c>
      <c r="C21" s="37" t="s">
        <v>245</v>
      </c>
      <c r="D21" s="49">
        <f>+INGENIERIA!AA98</f>
        <v>407.20000000000005</v>
      </c>
      <c r="E21" s="46" t="s">
        <v>197</v>
      </c>
    </row>
    <row r="22" spans="1:5">
      <c r="A22" s="37" t="s">
        <v>222</v>
      </c>
      <c r="B22" s="37">
        <v>60589597089</v>
      </c>
      <c r="C22" s="37" t="s">
        <v>245</v>
      </c>
      <c r="D22" s="49">
        <f>+INGENIERIA!AA111</f>
        <v>1354.1999999999998</v>
      </c>
      <c r="E22" s="46" t="s">
        <v>223</v>
      </c>
    </row>
    <row r="23" spans="1:5">
      <c r="A23" s="37" t="s">
        <v>208</v>
      </c>
      <c r="B23" s="37">
        <v>60589426888</v>
      </c>
      <c r="C23" s="37" t="s">
        <v>245</v>
      </c>
      <c r="D23" s="49">
        <f>+INGENIERIA!AA104</f>
        <v>1348.8000000000002</v>
      </c>
      <c r="E23" s="46" t="s">
        <v>209</v>
      </c>
    </row>
    <row r="24" spans="1:5">
      <c r="A24" s="37" t="s">
        <v>188</v>
      </c>
      <c r="B24" s="37">
        <v>60589704184</v>
      </c>
      <c r="C24" s="37" t="s">
        <v>245</v>
      </c>
      <c r="D24" s="49">
        <f>+INGENIERIA!AA94</f>
        <v>871.59999999999991</v>
      </c>
      <c r="E24" s="46" t="s">
        <v>189</v>
      </c>
    </row>
    <row r="25" spans="1:5">
      <c r="A25" s="37" t="s">
        <v>172</v>
      </c>
      <c r="B25" s="37">
        <v>60590100738</v>
      </c>
      <c r="C25" s="37" t="s">
        <v>245</v>
      </c>
      <c r="D25" s="49">
        <f>+INGENIERIA!AA86</f>
        <v>588.99999999999977</v>
      </c>
      <c r="E25" s="46" t="s">
        <v>173</v>
      </c>
    </row>
    <row r="26" spans="1:5">
      <c r="A26" s="37" t="s">
        <v>180</v>
      </c>
      <c r="B26" s="37">
        <v>60592118015</v>
      </c>
      <c r="C26" s="37" t="s">
        <v>245</v>
      </c>
      <c r="D26" s="49">
        <f>+INGENIERIA!AA90</f>
        <v>1632.3999999999999</v>
      </c>
      <c r="E26" s="46" t="s">
        <v>181</v>
      </c>
    </row>
    <row r="27" spans="1:5">
      <c r="A27" s="37"/>
      <c r="B27" s="37" t="s">
        <v>246</v>
      </c>
      <c r="C27" s="37"/>
      <c r="D27" s="39">
        <f>SUM(D12:D26)</f>
        <v>15407.8</v>
      </c>
      <c r="E27" s="37" t="s">
        <v>257</v>
      </c>
    </row>
    <row r="30" spans="1:5">
      <c r="B30" s="55" t="s">
        <v>255</v>
      </c>
      <c r="C30" s="55"/>
      <c r="D30" s="56">
        <f>+D10</f>
        <v>374</v>
      </c>
      <c r="E30" s="55" t="s">
        <v>256</v>
      </c>
    </row>
    <row r="31" spans="1:5">
      <c r="B31" s="55" t="s">
        <v>246</v>
      </c>
      <c r="C31" s="55"/>
      <c r="D31" s="56">
        <f>+D27</f>
        <v>15407.8</v>
      </c>
      <c r="E31" s="55" t="s">
        <v>257</v>
      </c>
    </row>
    <row r="32" spans="1:5">
      <c r="B32" s="55"/>
      <c r="C32" s="55"/>
      <c r="D32" s="56">
        <f>+D30+D31</f>
        <v>15781.8</v>
      </c>
      <c r="E32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FACTURACION</vt:lpstr>
      <vt:lpstr>INGENIERIA</vt:lpstr>
      <vt:lpstr>BANCOS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2017-06-24T16:46:52Z</dcterms:created>
  <dcterms:modified xsi:type="dcterms:W3CDTF">2017-06-24T18:20:25Z</dcterms:modified>
</cp:coreProperties>
</file>