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1" r:id="rId1"/>
    <sheet name="INGENIERIA" sheetId="3" r:id="rId2"/>
    <sheet name="BANCOS" sheetId="2" r:id="rId3"/>
    <sheet name="POLIZA" sheetId="4" r:id="rId4"/>
  </sheets>
  <definedNames>
    <definedName name="_xlnm._FilterDatabase" localSheetId="0" hidden="1">FACTURACION!$A$11:$N$73</definedName>
  </definedNames>
  <calcPr calcId="124519"/>
</workbook>
</file>

<file path=xl/calcChain.xml><?xml version="1.0" encoding="utf-8"?>
<calcChain xmlns="http://schemas.openxmlformats.org/spreadsheetml/2006/main">
  <c r="B14" i="4"/>
  <c r="B15" s="1"/>
  <c r="F117" i="1"/>
  <c r="G117"/>
  <c r="E117"/>
  <c r="E77"/>
  <c r="F77"/>
  <c r="G77"/>
  <c r="H77"/>
  <c r="E78"/>
  <c r="F78"/>
  <c r="G78"/>
  <c r="H78"/>
  <c r="E79"/>
  <c r="G79" s="1"/>
  <c r="H79"/>
  <c r="E80"/>
  <c r="F80" s="1"/>
  <c r="H80"/>
  <c r="E81"/>
  <c r="F81"/>
  <c r="G81"/>
  <c r="H81"/>
  <c r="E82"/>
  <c r="F82"/>
  <c r="G82"/>
  <c r="H82"/>
  <c r="E83"/>
  <c r="G83" s="1"/>
  <c r="H83"/>
  <c r="E84"/>
  <c r="F84" s="1"/>
  <c r="H84"/>
  <c r="E85"/>
  <c r="F85"/>
  <c r="G85"/>
  <c r="H85"/>
  <c r="E86"/>
  <c r="F86"/>
  <c r="G86"/>
  <c r="H86"/>
  <c r="E87"/>
  <c r="G87" s="1"/>
  <c r="H87"/>
  <c r="E88"/>
  <c r="F88" s="1"/>
  <c r="H88"/>
  <c r="E89"/>
  <c r="F89"/>
  <c r="G89"/>
  <c r="H89"/>
  <c r="E90"/>
  <c r="F90"/>
  <c r="G90"/>
  <c r="H90"/>
  <c r="E91"/>
  <c r="G91" s="1"/>
  <c r="H91"/>
  <c r="E92"/>
  <c r="F92" s="1"/>
  <c r="H92"/>
  <c r="E93"/>
  <c r="F93"/>
  <c r="G93"/>
  <c r="H93"/>
  <c r="E94"/>
  <c r="F94"/>
  <c r="G94"/>
  <c r="H94"/>
  <c r="E95"/>
  <c r="G95" s="1"/>
  <c r="H95"/>
  <c r="E96"/>
  <c r="F96" s="1"/>
  <c r="H96"/>
  <c r="E97"/>
  <c r="F97"/>
  <c r="G97"/>
  <c r="H97"/>
  <c r="E98"/>
  <c r="F98"/>
  <c r="G98"/>
  <c r="H98"/>
  <c r="E99"/>
  <c r="G99" s="1"/>
  <c r="H99"/>
  <c r="E100"/>
  <c r="F100" s="1"/>
  <c r="H100"/>
  <c r="E101"/>
  <c r="F101"/>
  <c r="G101"/>
  <c r="H101"/>
  <c r="E102"/>
  <c r="F102"/>
  <c r="G102"/>
  <c r="H102"/>
  <c r="E103"/>
  <c r="G103" s="1"/>
  <c r="H103"/>
  <c r="E104"/>
  <c r="F104" s="1"/>
  <c r="H104"/>
  <c r="E105"/>
  <c r="F105"/>
  <c r="G105"/>
  <c r="H105"/>
  <c r="E106"/>
  <c r="F106"/>
  <c r="G106"/>
  <c r="H106"/>
  <c r="E107"/>
  <c r="G107" s="1"/>
  <c r="H107"/>
  <c r="E108"/>
  <c r="F108" s="1"/>
  <c r="H108"/>
  <c r="E109"/>
  <c r="F109"/>
  <c r="G109"/>
  <c r="H109"/>
  <c r="E110"/>
  <c r="F110"/>
  <c r="G110"/>
  <c r="H110"/>
  <c r="E111"/>
  <c r="F111" s="1"/>
  <c r="H111"/>
  <c r="E112"/>
  <c r="F112" s="1"/>
  <c r="H112"/>
  <c r="E113"/>
  <c r="F113"/>
  <c r="G113"/>
  <c r="H113"/>
  <c r="E114"/>
  <c r="F114"/>
  <c r="G114"/>
  <c r="H114"/>
  <c r="E115"/>
  <c r="F115" s="1"/>
  <c r="H115"/>
  <c r="H76"/>
  <c r="I76" s="1"/>
  <c r="G76"/>
  <c r="F76"/>
  <c r="E76"/>
  <c r="E13"/>
  <c r="G13" s="1"/>
  <c r="F13"/>
  <c r="H13"/>
  <c r="E14"/>
  <c r="G14" s="1"/>
  <c r="H14"/>
  <c r="E15"/>
  <c r="G15" s="1"/>
  <c r="H15"/>
  <c r="E16"/>
  <c r="G16" s="1"/>
  <c r="H16"/>
  <c r="E17"/>
  <c r="G17" s="1"/>
  <c r="H17"/>
  <c r="E18"/>
  <c r="G18" s="1"/>
  <c r="H18"/>
  <c r="E19"/>
  <c r="G19" s="1"/>
  <c r="H19"/>
  <c r="E20"/>
  <c r="G20" s="1"/>
  <c r="H20"/>
  <c r="E21"/>
  <c r="F21" s="1"/>
  <c r="H21"/>
  <c r="E22"/>
  <c r="F22" s="1"/>
  <c r="H22"/>
  <c r="E23"/>
  <c r="G23" s="1"/>
  <c r="H23"/>
  <c r="E24"/>
  <c r="G24" s="1"/>
  <c r="H24"/>
  <c r="E25"/>
  <c r="G25" s="1"/>
  <c r="H25"/>
  <c r="E26"/>
  <c r="G26" s="1"/>
  <c r="H26"/>
  <c r="E27"/>
  <c r="G27" s="1"/>
  <c r="H27"/>
  <c r="E28"/>
  <c r="G28" s="1"/>
  <c r="H28"/>
  <c r="E29"/>
  <c r="G29" s="1"/>
  <c r="H29"/>
  <c r="E30"/>
  <c r="G30" s="1"/>
  <c r="H30"/>
  <c r="E31"/>
  <c r="G31" s="1"/>
  <c r="H31"/>
  <c r="E32"/>
  <c r="G32" s="1"/>
  <c r="H32"/>
  <c r="E33"/>
  <c r="G33" s="1"/>
  <c r="H33"/>
  <c r="E34"/>
  <c r="G34" s="1"/>
  <c r="H34"/>
  <c r="E35"/>
  <c r="H35"/>
  <c r="E36"/>
  <c r="G36" s="1"/>
  <c r="H36"/>
  <c r="E37"/>
  <c r="F37" s="1"/>
  <c r="H37"/>
  <c r="E38"/>
  <c r="F38" s="1"/>
  <c r="H38"/>
  <c r="E39"/>
  <c r="H39"/>
  <c r="E40"/>
  <c r="G40" s="1"/>
  <c r="H40"/>
  <c r="E41"/>
  <c r="F41" s="1"/>
  <c r="H41"/>
  <c r="E42"/>
  <c r="F42" s="1"/>
  <c r="H42"/>
  <c r="E43"/>
  <c r="H43"/>
  <c r="E44"/>
  <c r="G44" s="1"/>
  <c r="H44"/>
  <c r="E45"/>
  <c r="F45" s="1"/>
  <c r="H45"/>
  <c r="E46"/>
  <c r="F46" s="1"/>
  <c r="H46"/>
  <c r="E47"/>
  <c r="H47"/>
  <c r="E48"/>
  <c r="G48" s="1"/>
  <c r="H48"/>
  <c r="E49"/>
  <c r="G49" s="1"/>
  <c r="F49"/>
  <c r="H49"/>
  <c r="E50"/>
  <c r="G50" s="1"/>
  <c r="H50"/>
  <c r="E51"/>
  <c r="H51"/>
  <c r="E52"/>
  <c r="G52" s="1"/>
  <c r="H52"/>
  <c r="E53"/>
  <c r="G53" s="1"/>
  <c r="H53"/>
  <c r="E54"/>
  <c r="G54" s="1"/>
  <c r="H54"/>
  <c r="E55"/>
  <c r="H55"/>
  <c r="E56"/>
  <c r="G56" s="1"/>
  <c r="H56"/>
  <c r="E57"/>
  <c r="F57" s="1"/>
  <c r="H57"/>
  <c r="E58"/>
  <c r="F58" s="1"/>
  <c r="H58"/>
  <c r="E59"/>
  <c r="H59"/>
  <c r="E60"/>
  <c r="G60" s="1"/>
  <c r="H60"/>
  <c r="E61"/>
  <c r="F61" s="1"/>
  <c r="H61"/>
  <c r="E62"/>
  <c r="F62" s="1"/>
  <c r="H62"/>
  <c r="E63"/>
  <c r="F63" s="1"/>
  <c r="H63"/>
  <c r="E64"/>
  <c r="G64" s="1"/>
  <c r="H64"/>
  <c r="E65"/>
  <c r="F65" s="1"/>
  <c r="H65"/>
  <c r="E66"/>
  <c r="F66" s="1"/>
  <c r="H66"/>
  <c r="E67"/>
  <c r="F67" s="1"/>
  <c r="H67"/>
  <c r="E68"/>
  <c r="G68" s="1"/>
  <c r="H68"/>
  <c r="E69"/>
  <c r="G69" s="1"/>
  <c r="H69"/>
  <c r="E70"/>
  <c r="F70" s="1"/>
  <c r="H70"/>
  <c r="E71"/>
  <c r="F71" s="1"/>
  <c r="H71"/>
  <c r="H12"/>
  <c r="E12"/>
  <c r="G41" l="1"/>
  <c r="F69"/>
  <c r="I69" s="1"/>
  <c r="J69" s="1"/>
  <c r="K69" s="1"/>
  <c r="G42"/>
  <c r="I42" s="1"/>
  <c r="F24"/>
  <c r="I24" s="1"/>
  <c r="G70"/>
  <c r="I70" s="1"/>
  <c r="F50"/>
  <c r="I50" s="1"/>
  <c r="G45"/>
  <c r="F14"/>
  <c r="E73"/>
  <c r="E120" s="1"/>
  <c r="G46"/>
  <c r="I46" s="1"/>
  <c r="J46" s="1"/>
  <c r="F30"/>
  <c r="F29"/>
  <c r="I29" s="1"/>
  <c r="J29" s="1"/>
  <c r="K29" s="1"/>
  <c r="F26"/>
  <c r="I26" s="1"/>
  <c r="J26" s="1"/>
  <c r="K26" s="1"/>
  <c r="F25"/>
  <c r="I25" s="1"/>
  <c r="J25" s="1"/>
  <c r="F40"/>
  <c r="I40" s="1"/>
  <c r="J40" s="1"/>
  <c r="F68"/>
  <c r="I68" s="1"/>
  <c r="F64"/>
  <c r="I64" s="1"/>
  <c r="F54"/>
  <c r="I54" s="1"/>
  <c r="F53"/>
  <c r="I53" s="1"/>
  <c r="F28"/>
  <c r="I28" s="1"/>
  <c r="J28" s="1"/>
  <c r="K28" s="1"/>
  <c r="F12"/>
  <c r="G66"/>
  <c r="I66" s="1"/>
  <c r="G62"/>
  <c r="I62" s="1"/>
  <c r="G61"/>
  <c r="I61" s="1"/>
  <c r="J61" s="1"/>
  <c r="G58"/>
  <c r="I58" s="1"/>
  <c r="G57"/>
  <c r="I57" s="1"/>
  <c r="F56"/>
  <c r="I56" s="1"/>
  <c r="J56" s="1"/>
  <c r="K56" s="1"/>
  <c r="G38"/>
  <c r="I38" s="1"/>
  <c r="G37"/>
  <c r="I37" s="1"/>
  <c r="F36"/>
  <c r="I36" s="1"/>
  <c r="G22"/>
  <c r="I22" s="1"/>
  <c r="J22" s="1"/>
  <c r="K22" s="1"/>
  <c r="G21"/>
  <c r="I21" s="1"/>
  <c r="J21" s="1"/>
  <c r="K21" s="1"/>
  <c r="F20"/>
  <c r="I20" s="1"/>
  <c r="F33"/>
  <c r="I33" s="1"/>
  <c r="F48"/>
  <c r="I48" s="1"/>
  <c r="F34"/>
  <c r="I34" s="1"/>
  <c r="J34" s="1"/>
  <c r="F18"/>
  <c r="I18" s="1"/>
  <c r="J18" s="1"/>
  <c r="K18" s="1"/>
  <c r="F17"/>
  <c r="I17" s="1"/>
  <c r="J17" s="1"/>
  <c r="K17" s="1"/>
  <c r="G12"/>
  <c r="G67"/>
  <c r="I67" s="1"/>
  <c r="G63"/>
  <c r="I63" s="1"/>
  <c r="F52"/>
  <c r="I52" s="1"/>
  <c r="F32"/>
  <c r="I32" s="1"/>
  <c r="J32" s="1"/>
  <c r="F16"/>
  <c r="B16" i="4"/>
  <c r="B18" s="1"/>
  <c r="H73" i="1"/>
  <c r="J76"/>
  <c r="K76"/>
  <c r="I106"/>
  <c r="J106" s="1"/>
  <c r="K106" s="1"/>
  <c r="I105"/>
  <c r="J105" s="1"/>
  <c r="I49"/>
  <c r="J49" s="1"/>
  <c r="K49" s="1"/>
  <c r="H117"/>
  <c r="I30"/>
  <c r="J30" s="1"/>
  <c r="K30" s="1"/>
  <c r="I14"/>
  <c r="I13"/>
  <c r="J13" s="1"/>
  <c r="K13" s="1"/>
  <c r="I114"/>
  <c r="I113"/>
  <c r="I110"/>
  <c r="J110" s="1"/>
  <c r="K110" s="1"/>
  <c r="I109"/>
  <c r="J109" s="1"/>
  <c r="K109" s="1"/>
  <c r="I102"/>
  <c r="I101"/>
  <c r="I98"/>
  <c r="J98" s="1"/>
  <c r="K98" s="1"/>
  <c r="I97"/>
  <c r="I94"/>
  <c r="I93"/>
  <c r="I90"/>
  <c r="J90" s="1"/>
  <c r="K90" s="1"/>
  <c r="I89"/>
  <c r="I86"/>
  <c r="I85"/>
  <c r="I82"/>
  <c r="J82" s="1"/>
  <c r="K82" s="1"/>
  <c r="I81"/>
  <c r="I78"/>
  <c r="I77"/>
  <c r="K113"/>
  <c r="J113"/>
  <c r="J101"/>
  <c r="K101" s="1"/>
  <c r="J97"/>
  <c r="K97" s="1"/>
  <c r="J94"/>
  <c r="K94" s="1"/>
  <c r="J85"/>
  <c r="K85" s="1"/>
  <c r="J81"/>
  <c r="J78"/>
  <c r="K78" s="1"/>
  <c r="I115"/>
  <c r="J114"/>
  <c r="K114"/>
  <c r="J102"/>
  <c r="K102" s="1"/>
  <c r="J93"/>
  <c r="K93" s="1"/>
  <c r="J86"/>
  <c r="K86" s="1"/>
  <c r="J77"/>
  <c r="K77" s="1"/>
  <c r="I111"/>
  <c r="G115"/>
  <c r="G111"/>
  <c r="G112"/>
  <c r="I112" s="1"/>
  <c r="G108"/>
  <c r="I108" s="1"/>
  <c r="F107"/>
  <c r="I107" s="1"/>
  <c r="G104"/>
  <c r="I104" s="1"/>
  <c r="F103"/>
  <c r="I103" s="1"/>
  <c r="G100"/>
  <c r="I100" s="1"/>
  <c r="F99"/>
  <c r="I99" s="1"/>
  <c r="G96"/>
  <c r="I96" s="1"/>
  <c r="F95"/>
  <c r="I95" s="1"/>
  <c r="G92"/>
  <c r="I92" s="1"/>
  <c r="F91"/>
  <c r="I91" s="1"/>
  <c r="G88"/>
  <c r="I88" s="1"/>
  <c r="F87"/>
  <c r="I87" s="1"/>
  <c r="G84"/>
  <c r="I84" s="1"/>
  <c r="F83"/>
  <c r="I83" s="1"/>
  <c r="G80"/>
  <c r="I80" s="1"/>
  <c r="F79"/>
  <c r="I79" s="1"/>
  <c r="G65"/>
  <c r="I65" s="1"/>
  <c r="G71"/>
  <c r="I71" s="1"/>
  <c r="F60"/>
  <c r="I60" s="1"/>
  <c r="F59"/>
  <c r="G59"/>
  <c r="F44"/>
  <c r="I44" s="1"/>
  <c r="G43"/>
  <c r="F43"/>
  <c r="I16"/>
  <c r="F47"/>
  <c r="G47"/>
  <c r="I41"/>
  <c r="G35"/>
  <c r="F35"/>
  <c r="J24"/>
  <c r="K24" s="1"/>
  <c r="F51"/>
  <c r="G51"/>
  <c r="F55"/>
  <c r="G55"/>
  <c r="I45"/>
  <c r="G39"/>
  <c r="F39"/>
  <c r="K32"/>
  <c r="F31"/>
  <c r="I31" s="1"/>
  <c r="F27"/>
  <c r="I27" s="1"/>
  <c r="F23"/>
  <c r="I23" s="1"/>
  <c r="F19"/>
  <c r="I19" s="1"/>
  <c r="F15"/>
  <c r="I15" s="1"/>
  <c r="K34" l="1"/>
  <c r="I39"/>
  <c r="J39" s="1"/>
  <c r="K39" s="1"/>
  <c r="K40"/>
  <c r="I47"/>
  <c r="J47" s="1"/>
  <c r="K47" s="1"/>
  <c r="J66"/>
  <c r="K66" s="1"/>
  <c r="J67"/>
  <c r="K67" s="1"/>
  <c r="K25"/>
  <c r="G73"/>
  <c r="G120" s="1"/>
  <c r="F73"/>
  <c r="F120" s="1"/>
  <c r="I12"/>
  <c r="J12" s="1"/>
  <c r="K12" s="1"/>
  <c r="I51"/>
  <c r="I35"/>
  <c r="K81"/>
  <c r="K61"/>
  <c r="I117"/>
  <c r="K89"/>
  <c r="J89"/>
  <c r="H120"/>
  <c r="J20"/>
  <c r="K20" s="1"/>
  <c r="J14"/>
  <c r="K14" s="1"/>
  <c r="K105"/>
  <c r="K46"/>
  <c r="J84"/>
  <c r="K84" s="1"/>
  <c r="J100"/>
  <c r="K100" s="1"/>
  <c r="J80"/>
  <c r="K80" s="1"/>
  <c r="J88"/>
  <c r="K88" s="1"/>
  <c r="J96"/>
  <c r="K96" s="1"/>
  <c r="J104"/>
  <c r="K104" s="1"/>
  <c r="J92"/>
  <c r="K92" s="1"/>
  <c r="J108"/>
  <c r="K108" s="1"/>
  <c r="J112"/>
  <c r="K112" s="1"/>
  <c r="J79"/>
  <c r="K79" s="1"/>
  <c r="J95"/>
  <c r="K95" s="1"/>
  <c r="J83"/>
  <c r="K83" s="1"/>
  <c r="J91"/>
  <c r="K91" s="1"/>
  <c r="J99"/>
  <c r="K99" s="1"/>
  <c r="J107"/>
  <c r="K107" s="1"/>
  <c r="J111"/>
  <c r="K111" s="1"/>
  <c r="J115"/>
  <c r="K115" s="1"/>
  <c r="J87"/>
  <c r="K87" s="1"/>
  <c r="K103"/>
  <c r="J103"/>
  <c r="J51"/>
  <c r="K51" s="1"/>
  <c r="J35"/>
  <c r="J71"/>
  <c r="K71" s="1"/>
  <c r="J65"/>
  <c r="K65" s="1"/>
  <c r="J27"/>
  <c r="K27" s="1"/>
  <c r="J41"/>
  <c r="K41" s="1"/>
  <c r="J16"/>
  <c r="K16" s="1"/>
  <c r="J62"/>
  <c r="K62" s="1"/>
  <c r="J15"/>
  <c r="K15" s="1"/>
  <c r="J31"/>
  <c r="K31" s="1"/>
  <c r="J33"/>
  <c r="K33" s="1"/>
  <c r="J44"/>
  <c r="K44" s="1"/>
  <c r="J36"/>
  <c r="K36" s="1"/>
  <c r="J63"/>
  <c r="K63" s="1"/>
  <c r="J48"/>
  <c r="K48" s="1"/>
  <c r="J50"/>
  <c r="K50" s="1"/>
  <c r="J19"/>
  <c r="K19" s="1"/>
  <c r="J45"/>
  <c r="K45" s="1"/>
  <c r="J64"/>
  <c r="K64" s="1"/>
  <c r="J53"/>
  <c r="K53" s="1"/>
  <c r="J42"/>
  <c r="K42" s="1"/>
  <c r="J52"/>
  <c r="K52" s="1"/>
  <c r="I59"/>
  <c r="J54"/>
  <c r="K54" s="1"/>
  <c r="J60"/>
  <c r="K60" s="1"/>
  <c r="J23"/>
  <c r="K23" s="1"/>
  <c r="J38"/>
  <c r="K38" s="1"/>
  <c r="J37"/>
  <c r="K37" s="1"/>
  <c r="I43"/>
  <c r="J68"/>
  <c r="K68" s="1"/>
  <c r="J57"/>
  <c r="K57" s="1"/>
  <c r="J70"/>
  <c r="K70" s="1"/>
  <c r="J58"/>
  <c r="K58" s="1"/>
  <c r="I55"/>
  <c r="K35" l="1"/>
  <c r="K117"/>
  <c r="I73"/>
  <c r="I120" s="1"/>
  <c r="J117"/>
  <c r="J43"/>
  <c r="K43" s="1"/>
  <c r="J55"/>
  <c r="K55" s="1"/>
  <c r="J59"/>
  <c r="K59" s="1"/>
  <c r="K73" l="1"/>
  <c r="K120" s="1"/>
  <c r="J73"/>
  <c r="J120" s="1"/>
</calcChain>
</file>

<file path=xl/sharedStrings.xml><?xml version="1.0" encoding="utf-8"?>
<sst xmlns="http://schemas.openxmlformats.org/spreadsheetml/2006/main" count="1044" uniqueCount="342">
  <si>
    <t>CONTPAQ i</t>
  </si>
  <si>
    <t xml:space="preserve">      NÓMINAS</t>
  </si>
  <si>
    <t>011 INGENIERIA FISCAL LABORAL SC</t>
  </si>
  <si>
    <t>Lista de Raya (forma tabular)</t>
  </si>
  <si>
    <t>Periodo 24 al 24 Semanal del 07/06/2017 al 13/06/2017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</si>
  <si>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</si>
  <si>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</si>
  <si>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</si>
  <si>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</si>
  <si>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</si>
  <si>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</si>
  <si>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</si>
  <si>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</si>
  <si>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</si>
  <si>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Prima de vacaciones reportada $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</si>
  <si>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</si>
  <si>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</si>
  <si>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</si>
  <si>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</si>
  <si>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</si>
  <si>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</si>
  <si>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</si>
  <si>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</si>
  <si>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</si>
  <si>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</si>
  <si>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</si>
  <si>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</si>
  <si>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</si>
  <si>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</si>
  <si>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</si>
  <si>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</si>
  <si>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</si>
  <si>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</si>
  <si>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</si>
  <si>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</si>
  <si>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</si>
  <si>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</si>
  <si>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</si>
  <si>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</si>
  <si>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</si>
  <si>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</si>
  <si>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</si>
  <si>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</si>
  <si>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</si>
  <si>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</si>
  <si>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</si>
  <si>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</si>
  <si>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</si>
  <si>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</si>
  <si>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</si>
  <si>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</si>
  <si>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</si>
  <si>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</si>
  <si>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</si>
  <si>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</si>
  <si>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</si>
  <si>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</si>
  <si>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</si>
  <si>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</si>
  <si>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</si>
  <si>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</si>
  <si>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</si>
  <si>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</si>
  <si>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</si>
  <si>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</si>
  <si>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</si>
  <si>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</si>
  <si>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</si>
  <si>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</si>
  <si>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GSC29</t>
  </si>
  <si>
    <t>Gonzalez Sandoval Celene Guadalupe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</si>
  <si>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</si>
  <si>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</si>
  <si>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</si>
  <si>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</si>
  <si>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</si>
  <si>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</si>
  <si>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</si>
  <si>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</si>
  <si>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</si>
  <si>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</si>
  <si>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</si>
  <si>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</si>
  <si>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</si>
  <si>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</si>
  <si>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</si>
  <si>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</si>
  <si>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</si>
  <si>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</si>
  <si>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</si>
  <si>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</si>
  <si>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</si>
  <si>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</si>
  <si>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</si>
  <si>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</si>
  <si>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</si>
  <si>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</si>
  <si>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</si>
  <si>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</si>
  <si>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</si>
  <si>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</si>
  <si>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MPJ04</t>
  </si>
  <si>
    <t>Miranda Peon Julio Cesar</t>
  </si>
  <si>
    <t>MSA27</t>
  </si>
  <si>
    <t>Morales Sanchez Angel</t>
  </si>
  <si>
    <t>MVF06</t>
  </si>
  <si>
    <t>Moreno Avendaño Fabiola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</si>
  <si>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</si>
  <si>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</si>
  <si>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</si>
  <si>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</si>
  <si>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</si>
  <si>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</si>
  <si>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</si>
  <si>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</si>
  <si>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PRJ05</t>
  </si>
  <si>
    <t>Padilla Ruiz Jose Antonio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</si>
  <si>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</si>
  <si>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</si>
  <si>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</si>
  <si>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</si>
  <si>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</si>
  <si>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</si>
  <si>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</si>
  <si>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</si>
  <si>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</si>
  <si>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</si>
  <si>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</si>
  <si>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</si>
  <si>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</si>
  <si>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</si>
  <si>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</si>
  <si>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</si>
  <si>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</si>
  <si>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</si>
  <si>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</si>
  <si>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</si>
  <si>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</si>
  <si>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</si>
  <si>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</si>
  <si>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</si>
  <si>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</si>
  <si>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</si>
  <si>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0TS31</t>
  </si>
  <si>
    <t>Tirado Saavedra Carlos Alejandro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</si>
  <si>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</si>
  <si>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</si>
  <si>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</si>
  <si>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</si>
  <si>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</si>
  <si>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</si>
  <si>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</si>
  <si>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</si>
  <si>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</si>
  <si>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</si>
  <si>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</si>
  <si>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</si>
  <si>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</si>
  <si>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</si>
  <si>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</si>
  <si>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</si>
  <si>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</si>
  <si>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</si>
  <si>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</si>
  <si>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</si>
  <si>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</si>
  <si>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</si>
  <si>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</si>
  <si>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</si>
  <si>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</si>
  <si>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</si>
  <si>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</si>
  <si>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</si>
  <si>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</si>
  <si>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</si>
  <si>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</si>
  <si>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</si>
  <si>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</si>
  <si>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</si>
  <si>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</si>
  <si>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</si>
  <si>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</si>
  <si>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</si>
  <si>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</si>
  <si>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</si>
  <si>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</si>
  <si>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LRJ08</t>
  </si>
  <si>
    <t>Luna Ramirez Jairo Fernando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</si>
  <si>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</si>
  <si>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</si>
  <si>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</si>
  <si>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</si>
  <si>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</si>
  <si>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</si>
  <si>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</si>
  <si>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</si>
  <si>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</si>
  <si>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</si>
  <si>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</si>
  <si>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</si>
  <si>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</si>
  <si>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</si>
  <si>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</si>
  <si>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</si>
  <si>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</si>
  <si>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</si>
  <si>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</si>
  <si>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</si>
  <si>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PRL30</t>
  </si>
  <si>
    <t>Paredes Rodriguez Leopoldo De La Cruz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</si>
  <si>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</si>
  <si>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</si>
  <si>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</si>
  <si>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</si>
  <si>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</si>
  <si>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</si>
  <si>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</si>
  <si>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</si>
  <si>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</si>
  <si>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</si>
  <si>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</si>
  <si>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</si>
  <si>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</si>
  <si>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</si>
  <si>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</si>
  <si>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</si>
  <si>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</si>
  <si>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</si>
  <si>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</si>
  <si>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</si>
  <si>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</si>
  <si>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</si>
  <si>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</si>
  <si>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</si>
  <si>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</si>
  <si>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</si>
  <si>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</si>
  <si>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</si>
  <si>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</si>
  <si>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</si>
  <si>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</si>
  <si>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</si>
  <si>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</si>
  <si>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</si>
  <si>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</si>
  <si>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</si>
  <si>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</si>
  <si>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</si>
  <si>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24 del 2017-06-07 al 2017-06-13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</si>
  <si>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</si>
  <si>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</si>
  <si>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</si>
  <si>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</si>
  <si>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</si>
  <si>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</si>
  <si>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</si>
  <si>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</si>
  <si>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28 Tarjeta de Débito</t>
  </si>
  <si>
    <t>Total Tarjeta de Débito</t>
  </si>
  <si>
    <t>Total de movimientos 94</t>
  </si>
  <si>
    <t>99 Otros</t>
  </si>
  <si>
    <t>Total Otros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</si>
  <si>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</si>
  <si>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</si>
  <si>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</si>
  <si>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</si>
  <si>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</si>
  <si>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</si>
  <si>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</si>
  <si>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</si>
  <si>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</si>
  <si>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</si>
  <si>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</si>
  <si>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</si>
  <si>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24</t>
  </si>
  <si>
    <t>07/06/2017 AL 13/06/2017</t>
  </si>
  <si>
    <t>SERVICIO</t>
  </si>
  <si>
    <t>AGUILAR BRAVO CRISTIAN SAUL</t>
  </si>
  <si>
    <t>VENTAS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</si>
  <si>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</si>
  <si>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</si>
  <si>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</si>
  <si>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</si>
  <si>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</si>
  <si>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</si>
  <si>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BERDEJA LEON FRANCISCO GERARDO</t>
  </si>
  <si>
    <t>CARRASCO TOVAR ARTURO</t>
  </si>
  <si>
    <t>CASILLAS GARCIA DEL VALLE RODRIGO BARUCH</t>
  </si>
  <si>
    <t>SEMINUEVOS</t>
  </si>
  <si>
    <t>CASTILLO ORDOÑEZ JORGE</t>
  </si>
  <si>
    <t>ADMON VENTAS</t>
  </si>
  <si>
    <t>DE JESUS CRUZ JUAN CARLOS</t>
  </si>
  <si>
    <t>DOMINGUEZ ALCANTARA MIGUEL ANGEL</t>
  </si>
  <si>
    <t>FLORES ALDRETE DANIEL</t>
  </si>
  <si>
    <t>GALLEGOS RAMIREZ JOSE</t>
  </si>
  <si>
    <t>GALLEGOS ROMERO CRISTIAN</t>
  </si>
  <si>
    <t>GONZALEZ RODRIGUEZ ERIK</t>
  </si>
  <si>
    <t>GONZALEZ SANDOVAL CELENE GUADALUPE</t>
  </si>
  <si>
    <t>GRANADOS PEREZ BRENDA LAURA</t>
  </si>
  <si>
    <t>GUERRERO GOMEZ MARVIN NOE</t>
  </si>
  <si>
    <t>HERNANDEZ ARREOLA RODOLFO MAYOLO</t>
  </si>
  <si>
    <t xml:space="preserve">HERNANDEZ CHAVEZ PEDRO </t>
  </si>
  <si>
    <t>ADMINISTRACION</t>
  </si>
  <si>
    <t>HERNANDEZ MATA AURELIANO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</si>
  <si>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</si>
  <si>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</si>
  <si>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</si>
  <si>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</si>
  <si>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</si>
  <si>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</si>
  <si>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</si>
  <si>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</si>
  <si>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</si>
  <si>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MEDINA ESPARZA JOSUE</t>
  </si>
  <si>
    <t>MELENDEZ PADILLA CLAUDIA CRISTINA</t>
  </si>
  <si>
    <t>MIRANDA PEON JULIO CESAR</t>
  </si>
  <si>
    <t>MORALES SANCHEZ ANGEL</t>
  </si>
  <si>
    <t>MORANO AVEDAÑO FABIOLA</t>
  </si>
  <si>
    <t>MORENO VALERO NORMA</t>
  </si>
  <si>
    <t>MUÑOZ RODRIGUEZ CONRADO ISRAEL</t>
  </si>
  <si>
    <t>NAVARRO ARENAS ANDREA ARELI</t>
  </si>
  <si>
    <t>OLIVAS MANCILLA JESUS SADIEL</t>
  </si>
  <si>
    <t>PADILLA RUIZ JOSE ANTONIO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</si>
  <si>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</si>
  <si>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</si>
  <si>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</si>
  <si>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</si>
  <si>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</si>
  <si>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</si>
  <si>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</si>
  <si>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</si>
  <si>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</si>
  <si>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</si>
  <si>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</si>
  <si>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</si>
  <si>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</si>
  <si>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TIRADO SAAVEDRA CARLOS ALEJANDRO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</si>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</sst>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3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4" fillId="0" borderId="11" xfId="3" applyFont="1" applyBorder="1"/>
    <xf numFmtId="0" fontId="26" fillId="4" borderId="13" xfId="0" applyFont="1" applyFill="1" applyBorder="1"/>
    <xf numFmtId="0" fontId="26" fillId="0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M16" sqref="M16"/>
    </sheetView>
  </sheetViews>
  <sheetFormatPr baseColWidth="10" defaultRowHeight="11.25"/>
  <cols>
    <col min="1" max="1" width="8.5703125" style="2" customWidth="1"/>
    <col min="2" max="2" width="29" style="1" customWidth="1"/>
    <col min="3" max="3" width="14.7109375" style="1" customWidth="1"/>
    <col min="4" max="4" width="11.42578125" style="1"/>
    <col min="5" max="5" width="13.710937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240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241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15</v>
      </c>
      <c r="E8" s="28" t="s">
        <v>15</v>
      </c>
      <c r="F8" s="28" t="s">
        <v>242</v>
      </c>
      <c r="G8" s="28" t="s">
        <v>243</v>
      </c>
      <c r="H8" s="28" t="s">
        <v>244</v>
      </c>
      <c r="I8" s="28" t="s">
        <v>245</v>
      </c>
      <c r="J8" s="28" t="s">
        <v>246</v>
      </c>
      <c r="K8" s="28" t="s">
        <v>247</v>
      </c>
    </row>
    <row r="9" spans="1:14" ht="12" thickTop="1">
      <c r="A9" s="13" t="s">
        <v>33</v>
      </c>
    </row>
    <row r="11" spans="1:14">
      <c r="A11" s="12" t="s">
        <v>34</v>
      </c>
    </row>
    <row r="12" spans="1:14" ht="15">
      <c r="A12" s="2" t="s">
        <v>35</v>
      </c>
      <c r="B12" s="1" t="s">
        <v>36</v>
      </c>
      <c r="C12" s="14">
        <v>4153.51</v>
      </c>
      <c r="E12" s="29">
        <f>+C12</f>
        <v>4153.51</v>
      </c>
      <c r="F12" s="29">
        <f>+E12*2%</f>
        <v>83.0702</v>
      </c>
      <c r="G12" s="29">
        <f>+E12*7.5%</f>
        <v>311.51325000000003</v>
      </c>
      <c r="H12" s="29">
        <f>+INGENIERIA!Q12</f>
        <v>0</v>
      </c>
      <c r="I12" s="29">
        <f>SUM(E12:H12)</f>
        <v>4548.0934500000003</v>
      </c>
      <c r="J12" s="29">
        <f>+I12*16%</f>
        <v>727.69495200000006</v>
      </c>
      <c r="K12" s="29">
        <f>+I12+J12</f>
        <v>5275.7884020000001</v>
      </c>
      <c r="M12" s="60" t="s">
        <v>276</v>
      </c>
      <c r="N12" s="61" t="s">
        <v>277</v>
      </c>
    </row>
    <row r="13" spans="1:14" ht="15">
      <c r="A13" s="2" t="s">
        <v>37</v>
      </c>
      <c r="B13" s="1" t="s">
        <v>38</v>
      </c>
      <c r="C13" s="14">
        <v>4666.6899999999996</v>
      </c>
      <c r="E13" s="29">
        <f t="shared" ref="E13:E71" si="0">+C13</f>
        <v>4666.6899999999996</v>
      </c>
      <c r="F13" s="29">
        <f t="shared" ref="F13:F71" si="1">+E13*2%</f>
        <v>93.333799999999997</v>
      </c>
      <c r="G13" s="29">
        <f t="shared" ref="G13:G71" si="2">+E13*7.5%</f>
        <v>350.00174999999996</v>
      </c>
      <c r="H13" s="29">
        <f>+INGENIERIA!Q13</f>
        <v>0</v>
      </c>
      <c r="I13" s="29">
        <f t="shared" ref="I13:I71" si="3">SUM(E13:H13)</f>
        <v>5110.0255500000003</v>
      </c>
      <c r="J13" s="29">
        <f t="shared" ref="J13:J71" si="4">+I13*16%</f>
        <v>817.60408800000005</v>
      </c>
      <c r="K13" s="29">
        <f t="shared" ref="K13:K71" si="5">+I13+J13</f>
        <v>5927.6296380000003</v>
      </c>
      <c r="M13" s="60" t="s">
        <v>278</v>
      </c>
      <c r="N13" s="61" t="s">
        <v>279</v>
      </c>
    </row>
    <row r="14" spans="1:14" ht="15">
      <c r="A14" s="2" t="s">
        <v>39</v>
      </c>
      <c r="B14" s="1" t="s">
        <v>40</v>
      </c>
      <c r="C14" s="14">
        <v>3015.36</v>
      </c>
      <c r="E14" s="29">
        <f t="shared" si="0"/>
        <v>3015.36</v>
      </c>
      <c r="F14" s="29">
        <f t="shared" si="1"/>
        <v>60.307200000000002</v>
      </c>
      <c r="G14" s="29">
        <f t="shared" si="2"/>
        <v>226.15200000000002</v>
      </c>
      <c r="H14" s="29">
        <f>+INGENIERIA!Q14</f>
        <v>0</v>
      </c>
      <c r="I14" s="29">
        <f t="shared" si="3"/>
        <v>3301.8192000000004</v>
      </c>
      <c r="J14" s="29">
        <f t="shared" si="4"/>
        <v>528.2910720000001</v>
      </c>
      <c r="K14" s="29">
        <f t="shared" si="5"/>
        <v>3830.1102720000004</v>
      </c>
      <c r="M14" s="60" t="s">
        <v>276</v>
      </c>
      <c r="N14" s="61" t="s">
        <v>280</v>
      </c>
    </row>
    <row r="15" spans="1:14" ht="15">
      <c r="A15" s="2" t="s">
        <v>41</v>
      </c>
      <c r="B15" s="1" t="s">
        <v>42</v>
      </c>
      <c r="C15" s="14">
        <v>5042.1899999999996</v>
      </c>
      <c r="E15" s="29">
        <f t="shared" si="0"/>
        <v>5042.1899999999996</v>
      </c>
      <c r="F15" s="29">
        <f t="shared" si="1"/>
        <v>100.84379999999999</v>
      </c>
      <c r="G15" s="29">
        <f t="shared" si="2"/>
        <v>378.16424999999998</v>
      </c>
      <c r="H15" s="29">
        <f>+INGENIERIA!Q15</f>
        <v>0</v>
      </c>
      <c r="I15" s="29">
        <f t="shared" si="3"/>
        <v>5521.1980499999991</v>
      </c>
      <c r="J15" s="29">
        <f t="shared" si="4"/>
        <v>883.39168799999982</v>
      </c>
      <c r="K15" s="29">
        <f t="shared" si="5"/>
        <v>6404.5897379999988</v>
      </c>
      <c r="M15" s="60" t="s">
        <v>278</v>
      </c>
      <c r="N15" s="61" t="s">
        <v>281</v>
      </c>
    </row>
    <row r="16" spans="1:14" ht="15">
      <c r="A16" s="2" t="s">
        <v>43</v>
      </c>
      <c r="B16" s="1" t="s">
        <v>44</v>
      </c>
      <c r="C16" s="14">
        <v>4933.38</v>
      </c>
      <c r="E16" s="29">
        <f t="shared" si="0"/>
        <v>4933.38</v>
      </c>
      <c r="F16" s="29">
        <f t="shared" si="1"/>
        <v>98.667600000000007</v>
      </c>
      <c r="G16" s="29">
        <f t="shared" si="2"/>
        <v>370.00349999999997</v>
      </c>
      <c r="H16" s="29">
        <f>+INGENIERIA!Q16</f>
        <v>0</v>
      </c>
      <c r="I16" s="29">
        <f t="shared" si="3"/>
        <v>5402.0510999999997</v>
      </c>
      <c r="J16" s="29">
        <f t="shared" si="4"/>
        <v>864.32817599999998</v>
      </c>
      <c r="K16" s="29">
        <f t="shared" si="5"/>
        <v>6266.3792759999997</v>
      </c>
      <c r="M16" s="60" t="s">
        <v>276</v>
      </c>
      <c r="N16" s="61" t="s">
        <v>282</v>
      </c>
    </row>
    <row r="17" spans="1:14" ht="15">
      <c r="A17" s="2" t="s">
        <v>45</v>
      </c>
      <c r="B17" s="1" t="s">
        <v>46</v>
      </c>
      <c r="C17" s="14">
        <v>4666.6899999999996</v>
      </c>
      <c r="E17" s="29">
        <f t="shared" si="0"/>
        <v>4666.6899999999996</v>
      </c>
      <c r="F17" s="29">
        <f t="shared" si="1"/>
        <v>93.333799999999997</v>
      </c>
      <c r="G17" s="29">
        <f t="shared" si="2"/>
        <v>350.00174999999996</v>
      </c>
      <c r="H17" s="29">
        <f>+INGENIERIA!Q17</f>
        <v>0</v>
      </c>
      <c r="I17" s="29">
        <f t="shared" si="3"/>
        <v>5110.0255500000003</v>
      </c>
      <c r="J17" s="29">
        <f t="shared" si="4"/>
        <v>817.60408800000005</v>
      </c>
      <c r="K17" s="29">
        <f t="shared" si="5"/>
        <v>5927.6296380000003</v>
      </c>
      <c r="M17" s="60" t="s">
        <v>278</v>
      </c>
      <c r="N17" s="61" t="s">
        <v>283</v>
      </c>
    </row>
    <row r="18" spans="1:14" ht="15">
      <c r="A18" s="2" t="s">
        <v>47</v>
      </c>
      <c r="B18" s="1" t="s">
        <v>48</v>
      </c>
      <c r="C18" s="14">
        <v>4475.45</v>
      </c>
      <c r="E18" s="29">
        <f t="shared" si="0"/>
        <v>4475.45</v>
      </c>
      <c r="F18" s="29">
        <f t="shared" si="1"/>
        <v>89.509</v>
      </c>
      <c r="G18" s="29">
        <f t="shared" si="2"/>
        <v>335.65875</v>
      </c>
      <c r="H18" s="29">
        <f>+INGENIERIA!Q18</f>
        <v>0</v>
      </c>
      <c r="I18" s="29">
        <f t="shared" si="3"/>
        <v>4900.6177499999994</v>
      </c>
      <c r="J18" s="29">
        <f t="shared" si="4"/>
        <v>784.09883999999988</v>
      </c>
      <c r="K18" s="29">
        <f t="shared" si="5"/>
        <v>5684.7165899999991</v>
      </c>
      <c r="M18" s="60" t="s">
        <v>278</v>
      </c>
      <c r="N18" s="61" t="s">
        <v>284</v>
      </c>
    </row>
    <row r="19" spans="1:14" ht="15">
      <c r="A19" s="2" t="s">
        <v>49</v>
      </c>
      <c r="B19" s="1" t="s">
        <v>50</v>
      </c>
      <c r="C19" s="14">
        <v>1026.69</v>
      </c>
      <c r="E19" s="29">
        <f t="shared" si="0"/>
        <v>1026.69</v>
      </c>
      <c r="F19" s="29">
        <f t="shared" si="1"/>
        <v>20.533800000000003</v>
      </c>
      <c r="G19" s="29">
        <f t="shared" si="2"/>
        <v>77.001750000000001</v>
      </c>
      <c r="H19" s="29">
        <f>+INGENIERIA!Q19</f>
        <v>0</v>
      </c>
      <c r="I19" s="29">
        <f t="shared" si="3"/>
        <v>1124.2255499999999</v>
      </c>
      <c r="J19" s="29">
        <f t="shared" si="4"/>
        <v>179.87608799999998</v>
      </c>
      <c r="K19" s="29">
        <f t="shared" si="5"/>
        <v>1304.1016379999999</v>
      </c>
      <c r="M19" s="60" t="s">
        <v>278</v>
      </c>
      <c r="N19" s="61" t="s">
        <v>285</v>
      </c>
    </row>
    <row r="20" spans="1:14" ht="15">
      <c r="A20" s="2" t="s">
        <v>51</v>
      </c>
      <c r="B20" s="1" t="s">
        <v>52</v>
      </c>
      <c r="C20" s="14">
        <v>4666.6899999999996</v>
      </c>
      <c r="E20" s="29">
        <f t="shared" si="0"/>
        <v>4666.6899999999996</v>
      </c>
      <c r="F20" s="29">
        <f t="shared" si="1"/>
        <v>93.333799999999997</v>
      </c>
      <c r="G20" s="29">
        <f t="shared" si="2"/>
        <v>350.00174999999996</v>
      </c>
      <c r="H20" s="29">
        <f>+INGENIERIA!Q20</f>
        <v>0</v>
      </c>
      <c r="I20" s="29">
        <f t="shared" si="3"/>
        <v>5110.0255500000003</v>
      </c>
      <c r="J20" s="29">
        <f t="shared" si="4"/>
        <v>817.60408800000005</v>
      </c>
      <c r="K20" s="29">
        <f t="shared" si="5"/>
        <v>5927.6296380000003</v>
      </c>
      <c r="M20" s="60" t="s">
        <v>278</v>
      </c>
      <c r="N20" s="61" t="s">
        <v>286</v>
      </c>
    </row>
    <row r="21" spans="1:14" ht="15">
      <c r="A21" s="2" t="s">
        <v>53</v>
      </c>
      <c r="B21" s="1" t="s">
        <v>54</v>
      </c>
      <c r="C21" s="14">
        <v>5332.45</v>
      </c>
      <c r="E21" s="29">
        <f t="shared" si="0"/>
        <v>5332.45</v>
      </c>
      <c r="F21" s="29">
        <f t="shared" si="1"/>
        <v>106.649</v>
      </c>
      <c r="G21" s="29">
        <f t="shared" si="2"/>
        <v>399.93374999999997</v>
      </c>
      <c r="H21" s="29">
        <f>+INGENIERIA!Q21</f>
        <v>0</v>
      </c>
      <c r="I21" s="29">
        <f t="shared" si="3"/>
        <v>5839.0327500000003</v>
      </c>
      <c r="J21" s="29">
        <f t="shared" si="4"/>
        <v>934.24524000000008</v>
      </c>
      <c r="K21" s="29">
        <f t="shared" si="5"/>
        <v>6773.2779900000005</v>
      </c>
      <c r="M21" s="60" t="s">
        <v>278</v>
      </c>
      <c r="N21" s="61" t="s">
        <v>287</v>
      </c>
    </row>
    <row r="22" spans="1:14" ht="15">
      <c r="A22" s="2" t="s">
        <v>55</v>
      </c>
      <c r="B22" s="1" t="s">
        <v>56</v>
      </c>
      <c r="C22" s="14">
        <v>1668.52</v>
      </c>
      <c r="E22" s="29">
        <f t="shared" si="0"/>
        <v>1668.52</v>
      </c>
      <c r="F22" s="29">
        <f t="shared" si="1"/>
        <v>33.370400000000004</v>
      </c>
      <c r="G22" s="29">
        <f t="shared" si="2"/>
        <v>125.139</v>
      </c>
      <c r="H22" s="29">
        <f>+INGENIERIA!Q22</f>
        <v>0</v>
      </c>
      <c r="I22" s="29">
        <f t="shared" si="3"/>
        <v>1827.0293999999999</v>
      </c>
      <c r="J22" s="29">
        <f t="shared" si="4"/>
        <v>292.324704</v>
      </c>
      <c r="K22" s="29">
        <f t="shared" si="5"/>
        <v>2119.354104</v>
      </c>
      <c r="M22" s="60" t="s">
        <v>288</v>
      </c>
      <c r="N22" s="61" t="s">
        <v>289</v>
      </c>
    </row>
    <row r="23" spans="1:14" ht="15">
      <c r="A23" s="2" t="s">
        <v>57</v>
      </c>
      <c r="B23" s="1" t="s">
        <v>58</v>
      </c>
      <c r="C23" s="14">
        <v>1869</v>
      </c>
      <c r="E23" s="29">
        <f t="shared" si="0"/>
        <v>1869</v>
      </c>
      <c r="F23" s="29">
        <f t="shared" si="1"/>
        <v>37.380000000000003</v>
      </c>
      <c r="G23" s="29">
        <f t="shared" si="2"/>
        <v>140.17499999999998</v>
      </c>
      <c r="H23" s="29">
        <f>+INGENIERIA!Q23</f>
        <v>0</v>
      </c>
      <c r="I23" s="29">
        <f t="shared" si="3"/>
        <v>2046.5550000000001</v>
      </c>
      <c r="J23" s="29">
        <f t="shared" si="4"/>
        <v>327.44880000000001</v>
      </c>
      <c r="K23" s="29">
        <f t="shared" si="5"/>
        <v>2374.0038</v>
      </c>
      <c r="M23" s="60" t="s">
        <v>290</v>
      </c>
      <c r="N23" s="61" t="s">
        <v>291</v>
      </c>
    </row>
    <row r="24" spans="1:14" ht="15">
      <c r="A24" s="2" t="s">
        <v>59</v>
      </c>
      <c r="B24" s="1" t="s">
        <v>60</v>
      </c>
      <c r="C24" s="14">
        <v>1869</v>
      </c>
      <c r="E24" s="29">
        <f t="shared" si="0"/>
        <v>1869</v>
      </c>
      <c r="F24" s="29">
        <f t="shared" si="1"/>
        <v>37.380000000000003</v>
      </c>
      <c r="G24" s="29">
        <f t="shared" si="2"/>
        <v>140.17499999999998</v>
      </c>
      <c r="H24" s="29">
        <f>+INGENIERIA!Q24</f>
        <v>0</v>
      </c>
      <c r="I24" s="29">
        <f t="shared" si="3"/>
        <v>2046.5550000000001</v>
      </c>
      <c r="J24" s="29">
        <f t="shared" si="4"/>
        <v>327.44880000000001</v>
      </c>
      <c r="K24" s="29">
        <f t="shared" si="5"/>
        <v>2374.0038</v>
      </c>
      <c r="M24" s="60" t="s">
        <v>290</v>
      </c>
      <c r="N24" s="61" t="s">
        <v>292</v>
      </c>
    </row>
    <row r="25" spans="1:14" ht="15">
      <c r="A25" s="2" t="s">
        <v>61</v>
      </c>
      <c r="B25" s="1" t="s">
        <v>62</v>
      </c>
      <c r="C25" s="14">
        <v>3533.74</v>
      </c>
      <c r="E25" s="29">
        <f t="shared" si="0"/>
        <v>3533.74</v>
      </c>
      <c r="F25" s="29">
        <f t="shared" si="1"/>
        <v>70.674799999999991</v>
      </c>
      <c r="G25" s="29">
        <f t="shared" si="2"/>
        <v>265.03049999999996</v>
      </c>
      <c r="H25" s="29">
        <f>+INGENIERIA!Q25</f>
        <v>0</v>
      </c>
      <c r="I25" s="29">
        <f t="shared" si="3"/>
        <v>3869.4452999999994</v>
      </c>
      <c r="J25" s="29">
        <f t="shared" si="4"/>
        <v>619.11124799999993</v>
      </c>
      <c r="K25" s="29">
        <f t="shared" si="5"/>
        <v>4488.5565479999996</v>
      </c>
      <c r="M25" s="60" t="s">
        <v>276</v>
      </c>
      <c r="N25" s="61" t="s">
        <v>293</v>
      </c>
    </row>
    <row r="26" spans="1:14" ht="15">
      <c r="A26" s="2" t="s">
        <v>63</v>
      </c>
      <c r="B26" s="1" t="s">
        <v>64</v>
      </c>
      <c r="C26" s="14">
        <v>4021.55</v>
      </c>
      <c r="E26" s="29">
        <f t="shared" si="0"/>
        <v>4021.55</v>
      </c>
      <c r="F26" s="29">
        <f t="shared" si="1"/>
        <v>80.431000000000012</v>
      </c>
      <c r="G26" s="29">
        <f t="shared" si="2"/>
        <v>301.61624999999998</v>
      </c>
      <c r="H26" s="29">
        <f>+INGENIERIA!Q26</f>
        <v>0</v>
      </c>
      <c r="I26" s="29">
        <f t="shared" si="3"/>
        <v>4403.5972499999998</v>
      </c>
      <c r="J26" s="29">
        <f t="shared" si="4"/>
        <v>704.57556</v>
      </c>
      <c r="K26" s="29">
        <f t="shared" si="5"/>
        <v>5108.17281</v>
      </c>
      <c r="M26" s="60" t="s">
        <v>276</v>
      </c>
      <c r="N26" s="61" t="s">
        <v>294</v>
      </c>
    </row>
    <row r="27" spans="1:14" ht="15">
      <c r="A27" s="2" t="s">
        <v>65</v>
      </c>
      <c r="B27" s="1" t="s">
        <v>66</v>
      </c>
      <c r="C27" s="14">
        <v>4666.6899999999996</v>
      </c>
      <c r="E27" s="29">
        <f t="shared" si="0"/>
        <v>4666.6899999999996</v>
      </c>
      <c r="F27" s="29">
        <f t="shared" si="1"/>
        <v>93.333799999999997</v>
      </c>
      <c r="G27" s="29">
        <f t="shared" si="2"/>
        <v>350.00174999999996</v>
      </c>
      <c r="H27" s="29">
        <f>+INGENIERIA!Q27</f>
        <v>0</v>
      </c>
      <c r="I27" s="29">
        <f t="shared" si="3"/>
        <v>5110.0255500000003</v>
      </c>
      <c r="J27" s="29">
        <f t="shared" si="4"/>
        <v>817.60408800000005</v>
      </c>
      <c r="K27" s="29">
        <f t="shared" si="5"/>
        <v>5927.6296380000003</v>
      </c>
      <c r="M27" s="60" t="s">
        <v>278</v>
      </c>
      <c r="N27" s="61" t="s">
        <v>295</v>
      </c>
    </row>
    <row r="28" spans="1:14" ht="15">
      <c r="A28" s="2" t="s">
        <v>67</v>
      </c>
      <c r="B28" s="1" t="s">
        <v>68</v>
      </c>
      <c r="C28" s="14">
        <v>1026.69</v>
      </c>
      <c r="E28" s="29">
        <f t="shared" si="0"/>
        <v>1026.69</v>
      </c>
      <c r="F28" s="29">
        <f t="shared" si="1"/>
        <v>20.533800000000003</v>
      </c>
      <c r="G28" s="29">
        <f t="shared" si="2"/>
        <v>77.001750000000001</v>
      </c>
      <c r="H28" s="29">
        <f>+INGENIERIA!Q28</f>
        <v>0</v>
      </c>
      <c r="I28" s="29">
        <f t="shared" si="3"/>
        <v>1124.2255499999999</v>
      </c>
      <c r="J28" s="29">
        <f t="shared" si="4"/>
        <v>179.87608799999998</v>
      </c>
      <c r="K28" s="29">
        <f t="shared" si="5"/>
        <v>1304.1016379999999</v>
      </c>
      <c r="M28" s="60" t="s">
        <v>278</v>
      </c>
      <c r="N28" s="61" t="s">
        <v>296</v>
      </c>
    </row>
    <row r="29" spans="1:14" ht="15">
      <c r="A29" s="2" t="s">
        <v>69</v>
      </c>
      <c r="B29" s="1" t="s">
        <v>70</v>
      </c>
      <c r="C29" s="14">
        <v>1026.69</v>
      </c>
      <c r="E29" s="29">
        <f t="shared" si="0"/>
        <v>1026.69</v>
      </c>
      <c r="F29" s="29">
        <f t="shared" si="1"/>
        <v>20.533800000000003</v>
      </c>
      <c r="G29" s="29">
        <f t="shared" si="2"/>
        <v>77.001750000000001</v>
      </c>
      <c r="H29" s="29">
        <f>+INGENIERIA!Q29</f>
        <v>0</v>
      </c>
      <c r="I29" s="29">
        <f t="shared" si="3"/>
        <v>1124.2255499999999</v>
      </c>
      <c r="J29" s="29">
        <f t="shared" si="4"/>
        <v>179.87608799999998</v>
      </c>
      <c r="K29" s="29">
        <f t="shared" si="5"/>
        <v>1304.1016379999999</v>
      </c>
      <c r="M29" s="60" t="s">
        <v>278</v>
      </c>
      <c r="N29" s="61" t="s">
        <v>297</v>
      </c>
    </row>
    <row r="30" spans="1:14" ht="15">
      <c r="A30" s="2" t="s">
        <v>71</v>
      </c>
      <c r="B30" s="1" t="s">
        <v>72</v>
      </c>
      <c r="C30" s="14">
        <v>8065.49</v>
      </c>
      <c r="E30" s="29">
        <f t="shared" si="0"/>
        <v>8065.49</v>
      </c>
      <c r="F30" s="29">
        <f t="shared" si="1"/>
        <v>161.3098</v>
      </c>
      <c r="G30" s="29">
        <f t="shared" si="2"/>
        <v>604.91174999999998</v>
      </c>
      <c r="H30" s="29">
        <f>+INGENIERIA!Q30</f>
        <v>0</v>
      </c>
      <c r="I30" s="29">
        <f t="shared" si="3"/>
        <v>8831.71155</v>
      </c>
      <c r="J30" s="29">
        <f t="shared" si="4"/>
        <v>1413.073848</v>
      </c>
      <c r="K30" s="29">
        <f t="shared" si="5"/>
        <v>10244.785398</v>
      </c>
      <c r="M30" s="60" t="s">
        <v>278</v>
      </c>
      <c r="N30" s="61" t="s">
        <v>298</v>
      </c>
    </row>
    <row r="31" spans="1:14" ht="15">
      <c r="A31" s="2" t="s">
        <v>73</v>
      </c>
      <c r="B31" s="1" t="s">
        <v>74</v>
      </c>
      <c r="C31" s="14">
        <v>1509.69</v>
      </c>
      <c r="E31" s="29">
        <f t="shared" si="0"/>
        <v>1509.69</v>
      </c>
      <c r="F31" s="29">
        <f t="shared" si="1"/>
        <v>30.193800000000003</v>
      </c>
      <c r="G31" s="29">
        <f t="shared" si="2"/>
        <v>113.22675</v>
      </c>
      <c r="H31" s="29">
        <f>+INGENIERIA!Q31</f>
        <v>0</v>
      </c>
      <c r="I31" s="29">
        <f t="shared" si="3"/>
        <v>1653.1105500000001</v>
      </c>
      <c r="J31" s="29">
        <f t="shared" si="4"/>
        <v>264.49768800000004</v>
      </c>
      <c r="K31" s="29">
        <f t="shared" si="5"/>
        <v>1917.6082380000003</v>
      </c>
      <c r="M31" s="60" t="s">
        <v>278</v>
      </c>
      <c r="N31" s="61" t="s">
        <v>299</v>
      </c>
    </row>
    <row r="32" spans="1:14" ht="15">
      <c r="A32" s="2" t="s">
        <v>75</v>
      </c>
      <c r="B32" s="1" t="s">
        <v>76</v>
      </c>
      <c r="C32" s="14">
        <v>2100</v>
      </c>
      <c r="E32" s="29">
        <f t="shared" si="0"/>
        <v>2100</v>
      </c>
      <c r="F32" s="29">
        <f t="shared" si="1"/>
        <v>42</v>
      </c>
      <c r="G32" s="29">
        <f t="shared" si="2"/>
        <v>157.5</v>
      </c>
      <c r="H32" s="29">
        <f>+INGENIERIA!Q32</f>
        <v>0</v>
      </c>
      <c r="I32" s="29">
        <f t="shared" si="3"/>
        <v>2299.5</v>
      </c>
      <c r="J32" s="29">
        <f t="shared" si="4"/>
        <v>367.92</v>
      </c>
      <c r="K32" s="29">
        <f t="shared" si="5"/>
        <v>2667.42</v>
      </c>
      <c r="M32" s="60" t="s">
        <v>278</v>
      </c>
      <c r="N32" s="61" t="s">
        <v>300</v>
      </c>
    </row>
    <row r="33" spans="1:14" ht="15">
      <c r="A33" s="2" t="s">
        <v>77</v>
      </c>
      <c r="B33" s="1" t="s">
        <v>78</v>
      </c>
      <c r="C33" s="14">
        <v>11013.66</v>
      </c>
      <c r="E33" s="29">
        <f t="shared" si="0"/>
        <v>11013.66</v>
      </c>
      <c r="F33" s="29">
        <f t="shared" si="1"/>
        <v>220.2732</v>
      </c>
      <c r="G33" s="29">
        <f t="shared" si="2"/>
        <v>826.02449999999999</v>
      </c>
      <c r="H33" s="29">
        <f>+INGENIERIA!Q33</f>
        <v>0</v>
      </c>
      <c r="I33" s="29">
        <f t="shared" si="3"/>
        <v>12059.957699999999</v>
      </c>
      <c r="J33" s="29">
        <f t="shared" si="4"/>
        <v>1929.5932319999999</v>
      </c>
      <c r="K33" s="29">
        <f t="shared" si="5"/>
        <v>13989.550931999998</v>
      </c>
      <c r="M33" s="60" t="s">
        <v>278</v>
      </c>
      <c r="N33" s="61" t="s">
        <v>301</v>
      </c>
    </row>
    <row r="34" spans="1:14" ht="15">
      <c r="A34" s="2" t="s">
        <v>79</v>
      </c>
      <c r="B34" s="1" t="s">
        <v>80</v>
      </c>
      <c r="C34" s="14">
        <v>1516.62</v>
      </c>
      <c r="E34" s="29">
        <f t="shared" si="0"/>
        <v>1516.62</v>
      </c>
      <c r="F34" s="29">
        <f t="shared" si="1"/>
        <v>30.3324</v>
      </c>
      <c r="G34" s="29">
        <f t="shared" si="2"/>
        <v>113.74649999999998</v>
      </c>
      <c r="H34" s="29">
        <f>+INGENIERIA!Q34</f>
        <v>0</v>
      </c>
      <c r="I34" s="29">
        <f t="shared" si="3"/>
        <v>1660.6988999999999</v>
      </c>
      <c r="J34" s="29">
        <f t="shared" si="4"/>
        <v>265.71182399999998</v>
      </c>
      <c r="K34" s="29">
        <f t="shared" si="5"/>
        <v>1926.4107239999998</v>
      </c>
      <c r="M34" s="60" t="s">
        <v>302</v>
      </c>
      <c r="N34" s="61" t="s">
        <v>303</v>
      </c>
    </row>
    <row r="35" spans="1:14" ht="15">
      <c r="A35" s="2" t="s">
        <v>81</v>
      </c>
      <c r="B35" s="1" t="s">
        <v>82</v>
      </c>
      <c r="C35" s="14">
        <v>2414.86</v>
      </c>
      <c r="E35" s="29">
        <f t="shared" si="0"/>
        <v>2414.86</v>
      </c>
      <c r="F35" s="29">
        <f t="shared" si="1"/>
        <v>48.297200000000004</v>
      </c>
      <c r="G35" s="29">
        <f t="shared" si="2"/>
        <v>181.11449999999999</v>
      </c>
      <c r="H35" s="29">
        <f>+INGENIERIA!Q35</f>
        <v>0</v>
      </c>
      <c r="I35" s="29">
        <f t="shared" si="3"/>
        <v>2644.2717000000002</v>
      </c>
      <c r="J35" s="29">
        <f t="shared" si="4"/>
        <v>423.08347200000003</v>
      </c>
      <c r="K35" s="29">
        <f t="shared" si="5"/>
        <v>3067.3551720000005</v>
      </c>
      <c r="M35" s="60" t="s">
        <v>278</v>
      </c>
      <c r="N35" s="61" t="s">
        <v>304</v>
      </c>
    </row>
    <row r="36" spans="1:14" ht="15">
      <c r="A36" s="2" t="s">
        <v>83</v>
      </c>
      <c r="B36" s="1" t="s">
        <v>84</v>
      </c>
      <c r="C36" s="14">
        <v>2084.91</v>
      </c>
      <c r="E36" s="29">
        <f t="shared" si="0"/>
        <v>2084.91</v>
      </c>
      <c r="F36" s="29">
        <f t="shared" si="1"/>
        <v>41.6982</v>
      </c>
      <c r="G36" s="29">
        <f t="shared" si="2"/>
        <v>156.36824999999999</v>
      </c>
      <c r="H36" s="29">
        <f>+INGENIERIA!Q36</f>
        <v>0</v>
      </c>
      <c r="I36" s="29">
        <f t="shared" si="3"/>
        <v>2282.9764499999997</v>
      </c>
      <c r="J36" s="29">
        <f t="shared" si="4"/>
        <v>365.27623199999994</v>
      </c>
      <c r="K36" s="29">
        <f t="shared" si="5"/>
        <v>2648.2526819999994</v>
      </c>
      <c r="M36" s="60" t="s">
        <v>278</v>
      </c>
      <c r="N36" s="61" t="s">
        <v>305</v>
      </c>
    </row>
    <row r="37" spans="1:14" ht="15">
      <c r="A37" s="2" t="s">
        <v>85</v>
      </c>
      <c r="B37" s="1" t="s">
        <v>86</v>
      </c>
      <c r="C37" s="14">
        <v>4488.59</v>
      </c>
      <c r="E37" s="29">
        <f t="shared" si="0"/>
        <v>4488.59</v>
      </c>
      <c r="F37" s="29">
        <f t="shared" si="1"/>
        <v>89.771799999999999</v>
      </c>
      <c r="G37" s="29">
        <f t="shared" si="2"/>
        <v>336.64425</v>
      </c>
      <c r="H37" s="29">
        <f>+INGENIERIA!Q37</f>
        <v>0</v>
      </c>
      <c r="I37" s="29">
        <f t="shared" si="3"/>
        <v>4915.0060500000009</v>
      </c>
      <c r="J37" s="29">
        <f t="shared" si="4"/>
        <v>786.40096800000015</v>
      </c>
      <c r="K37" s="29">
        <f t="shared" si="5"/>
        <v>5701.4070180000008</v>
      </c>
      <c r="M37" s="60" t="s">
        <v>306</v>
      </c>
      <c r="N37" s="61" t="s">
        <v>307</v>
      </c>
    </row>
    <row r="38" spans="1:14" ht="15">
      <c r="A38" s="2" t="s">
        <v>87</v>
      </c>
      <c r="B38" s="1" t="s">
        <v>88</v>
      </c>
      <c r="C38" s="14">
        <v>8235.1200000000008</v>
      </c>
      <c r="E38" s="29">
        <f t="shared" si="0"/>
        <v>8235.1200000000008</v>
      </c>
      <c r="F38" s="29">
        <f t="shared" si="1"/>
        <v>164.70240000000001</v>
      </c>
      <c r="G38" s="29">
        <f t="shared" si="2"/>
        <v>617.63400000000001</v>
      </c>
      <c r="H38" s="29">
        <f>+INGENIERIA!Q38</f>
        <v>0</v>
      </c>
      <c r="I38" s="29">
        <f t="shared" si="3"/>
        <v>9017.4564000000009</v>
      </c>
      <c r="J38" s="29">
        <f t="shared" si="4"/>
        <v>1442.7930240000003</v>
      </c>
      <c r="K38" s="29">
        <f t="shared" si="5"/>
        <v>10460.249424000001</v>
      </c>
      <c r="M38" s="60" t="s">
        <v>278</v>
      </c>
      <c r="N38" s="61" t="s">
        <v>308</v>
      </c>
    </row>
    <row r="39" spans="1:14" ht="15">
      <c r="A39" s="2" t="s">
        <v>89</v>
      </c>
      <c r="B39" s="1" t="s">
        <v>90</v>
      </c>
      <c r="C39" s="14">
        <v>15429.7</v>
      </c>
      <c r="E39" s="29">
        <f t="shared" si="0"/>
        <v>15429.7</v>
      </c>
      <c r="F39" s="29">
        <f t="shared" si="1"/>
        <v>308.59399999999999</v>
      </c>
      <c r="G39" s="29">
        <f t="shared" si="2"/>
        <v>1157.2275</v>
      </c>
      <c r="H39" s="29">
        <f>+INGENIERIA!Q39</f>
        <v>0</v>
      </c>
      <c r="I39" s="29">
        <f t="shared" si="3"/>
        <v>16895.521499999999</v>
      </c>
      <c r="J39" s="29">
        <f t="shared" si="4"/>
        <v>2703.2834399999997</v>
      </c>
      <c r="K39" s="29">
        <f t="shared" si="5"/>
        <v>19598.804939999998</v>
      </c>
      <c r="M39" s="60" t="s">
        <v>288</v>
      </c>
      <c r="N39" s="61" t="s">
        <v>309</v>
      </c>
    </row>
    <row r="40" spans="1:14" ht="15">
      <c r="A40" s="2" t="s">
        <v>91</v>
      </c>
      <c r="B40" s="1" t="s">
        <v>92</v>
      </c>
      <c r="C40" s="14">
        <v>1148.8900000000001</v>
      </c>
      <c r="E40" s="29">
        <f t="shared" si="0"/>
        <v>1148.8900000000001</v>
      </c>
      <c r="F40" s="29">
        <f t="shared" si="1"/>
        <v>22.977800000000002</v>
      </c>
      <c r="G40" s="29">
        <f t="shared" si="2"/>
        <v>86.166750000000008</v>
      </c>
      <c r="H40" s="29">
        <f>+INGENIERIA!Q40</f>
        <v>0</v>
      </c>
      <c r="I40" s="29">
        <f t="shared" si="3"/>
        <v>1258.0345500000001</v>
      </c>
      <c r="J40" s="29">
        <f t="shared" si="4"/>
        <v>201.28552800000003</v>
      </c>
      <c r="K40" s="29">
        <f t="shared" si="5"/>
        <v>1459.3200780000002</v>
      </c>
      <c r="M40" s="60" t="s">
        <v>278</v>
      </c>
      <c r="N40" s="61" t="s">
        <v>310</v>
      </c>
    </row>
    <row r="41" spans="1:14" ht="15">
      <c r="A41" s="2" t="s">
        <v>93</v>
      </c>
      <c r="B41" s="1" t="s">
        <v>94</v>
      </c>
      <c r="C41" s="14">
        <v>5688.02</v>
      </c>
      <c r="E41" s="29">
        <f t="shared" si="0"/>
        <v>5688.02</v>
      </c>
      <c r="F41" s="29">
        <f t="shared" si="1"/>
        <v>113.7604</v>
      </c>
      <c r="G41" s="29">
        <f t="shared" si="2"/>
        <v>426.60150000000004</v>
      </c>
      <c r="H41" s="29">
        <f>+INGENIERIA!Q41</f>
        <v>0</v>
      </c>
      <c r="I41" s="29">
        <f t="shared" si="3"/>
        <v>6228.3819000000003</v>
      </c>
      <c r="J41" s="29">
        <f t="shared" si="4"/>
        <v>996.54110400000002</v>
      </c>
      <c r="K41" s="29">
        <f t="shared" si="5"/>
        <v>7224.9230040000002</v>
      </c>
      <c r="M41" s="60" t="s">
        <v>288</v>
      </c>
      <c r="N41" s="61" t="s">
        <v>311</v>
      </c>
    </row>
    <row r="42" spans="1:14" ht="15">
      <c r="A42" s="2" t="s">
        <v>95</v>
      </c>
      <c r="B42" s="1" t="s">
        <v>96</v>
      </c>
      <c r="C42" s="14">
        <v>1268.19</v>
      </c>
      <c r="E42" s="29">
        <f t="shared" si="0"/>
        <v>1268.19</v>
      </c>
      <c r="F42" s="29">
        <f t="shared" si="1"/>
        <v>25.363800000000001</v>
      </c>
      <c r="G42" s="29">
        <f t="shared" si="2"/>
        <v>95.114249999999998</v>
      </c>
      <c r="H42" s="29">
        <f>+INGENIERIA!Q42</f>
        <v>0</v>
      </c>
      <c r="I42" s="29">
        <f t="shared" si="3"/>
        <v>1388.6680500000002</v>
      </c>
      <c r="J42" s="29">
        <f t="shared" si="4"/>
        <v>222.18688800000004</v>
      </c>
      <c r="K42" s="29">
        <f t="shared" si="5"/>
        <v>1610.8549380000002</v>
      </c>
      <c r="M42" s="60" t="s">
        <v>278</v>
      </c>
      <c r="N42" s="61" t="s">
        <v>312</v>
      </c>
    </row>
    <row r="43" spans="1:14" ht="15">
      <c r="A43" s="2" t="s">
        <v>97</v>
      </c>
      <c r="B43" s="1" t="s">
        <v>98</v>
      </c>
      <c r="C43" s="14">
        <v>3227.03</v>
      </c>
      <c r="E43" s="29">
        <f t="shared" si="0"/>
        <v>3227.03</v>
      </c>
      <c r="F43" s="29">
        <f t="shared" si="1"/>
        <v>64.540600000000012</v>
      </c>
      <c r="G43" s="29">
        <f t="shared" si="2"/>
        <v>242.02725000000001</v>
      </c>
      <c r="H43" s="29">
        <f>+INGENIERIA!Q43</f>
        <v>0</v>
      </c>
      <c r="I43" s="29">
        <f t="shared" si="3"/>
        <v>3533.5978500000001</v>
      </c>
      <c r="J43" s="29">
        <f t="shared" si="4"/>
        <v>565.37565600000005</v>
      </c>
      <c r="K43" s="29">
        <f t="shared" si="5"/>
        <v>4098.9735060000003</v>
      </c>
      <c r="M43" s="60" t="s">
        <v>278</v>
      </c>
      <c r="N43" s="61" t="s">
        <v>313</v>
      </c>
    </row>
    <row r="44" spans="1:14" ht="15">
      <c r="A44" s="2" t="s">
        <v>99</v>
      </c>
      <c r="B44" s="1" t="s">
        <v>100</v>
      </c>
      <c r="C44" s="14">
        <v>9966.94</v>
      </c>
      <c r="E44" s="29">
        <f t="shared" si="0"/>
        <v>9966.94</v>
      </c>
      <c r="F44" s="29">
        <f t="shared" si="1"/>
        <v>199.33880000000002</v>
      </c>
      <c r="G44" s="29">
        <f t="shared" si="2"/>
        <v>747.52049999999997</v>
      </c>
      <c r="H44" s="29">
        <f>+INGENIERIA!Q44</f>
        <v>0</v>
      </c>
      <c r="I44" s="29">
        <f t="shared" si="3"/>
        <v>10913.799300000001</v>
      </c>
      <c r="J44" s="29">
        <f t="shared" si="4"/>
        <v>1746.2078880000001</v>
      </c>
      <c r="K44" s="29">
        <f t="shared" si="5"/>
        <v>12660.007188000001</v>
      </c>
      <c r="M44" s="60" t="s">
        <v>278</v>
      </c>
      <c r="N44" s="61" t="s">
        <v>314</v>
      </c>
    </row>
    <row r="45" spans="1:14" ht="15">
      <c r="A45" s="2" t="s">
        <v>101</v>
      </c>
      <c r="B45" s="1" t="s">
        <v>102</v>
      </c>
      <c r="C45" s="14">
        <v>24439.5</v>
      </c>
      <c r="E45" s="29">
        <f t="shared" si="0"/>
        <v>24439.5</v>
      </c>
      <c r="F45" s="29">
        <f t="shared" si="1"/>
        <v>488.79</v>
      </c>
      <c r="G45" s="29">
        <f t="shared" si="2"/>
        <v>1832.9624999999999</v>
      </c>
      <c r="H45" s="29">
        <f>+INGENIERIA!Q45</f>
        <v>0</v>
      </c>
      <c r="I45" s="29">
        <f t="shared" si="3"/>
        <v>26761.252500000002</v>
      </c>
      <c r="J45" s="29">
        <f t="shared" si="4"/>
        <v>4281.8004000000001</v>
      </c>
      <c r="K45" s="29">
        <f t="shared" si="5"/>
        <v>31043.052900000002</v>
      </c>
      <c r="M45" s="60" t="s">
        <v>278</v>
      </c>
      <c r="N45" s="61" t="s">
        <v>315</v>
      </c>
    </row>
    <row r="46" spans="1:14" ht="15">
      <c r="A46" s="2" t="s">
        <v>103</v>
      </c>
      <c r="B46" s="1" t="s">
        <v>104</v>
      </c>
      <c r="C46" s="14">
        <v>1869</v>
      </c>
      <c r="E46" s="29">
        <f t="shared" si="0"/>
        <v>1869</v>
      </c>
      <c r="F46" s="29">
        <f t="shared" si="1"/>
        <v>37.380000000000003</v>
      </c>
      <c r="G46" s="29">
        <f t="shared" si="2"/>
        <v>140.17499999999998</v>
      </c>
      <c r="H46" s="29">
        <f>+INGENIERIA!Q46</f>
        <v>0</v>
      </c>
      <c r="I46" s="29">
        <f t="shared" si="3"/>
        <v>2046.5550000000001</v>
      </c>
      <c r="J46" s="29">
        <f t="shared" si="4"/>
        <v>327.44880000000001</v>
      </c>
      <c r="K46" s="29">
        <f t="shared" si="5"/>
        <v>2374.0038</v>
      </c>
      <c r="M46" s="60" t="s">
        <v>278</v>
      </c>
      <c r="N46" s="61" t="s">
        <v>316</v>
      </c>
    </row>
    <row r="47" spans="1:14" ht="15">
      <c r="A47" s="2" t="s">
        <v>105</v>
      </c>
      <c r="B47" s="1" t="s">
        <v>106</v>
      </c>
      <c r="C47" s="14">
        <v>7931.68</v>
      </c>
      <c r="E47" s="29">
        <f t="shared" si="0"/>
        <v>7931.68</v>
      </c>
      <c r="F47" s="29">
        <f t="shared" si="1"/>
        <v>158.6336</v>
      </c>
      <c r="G47" s="29">
        <f t="shared" si="2"/>
        <v>594.87599999999998</v>
      </c>
      <c r="H47" s="29">
        <f>+INGENIERIA!Q47</f>
        <v>0</v>
      </c>
      <c r="I47" s="29">
        <f t="shared" si="3"/>
        <v>8685.1895999999997</v>
      </c>
      <c r="J47" s="29">
        <f t="shared" si="4"/>
        <v>1389.6303359999999</v>
      </c>
      <c r="K47" s="29">
        <f t="shared" si="5"/>
        <v>10074.819936</v>
      </c>
      <c r="M47" s="60" t="s">
        <v>278</v>
      </c>
      <c r="N47" s="61" t="s">
        <v>317</v>
      </c>
    </row>
    <row r="48" spans="1:14" ht="15">
      <c r="A48" s="2" t="s">
        <v>107</v>
      </c>
      <c r="B48" s="1" t="s">
        <v>108</v>
      </c>
      <c r="C48" s="14">
        <v>1826.69</v>
      </c>
      <c r="E48" s="29">
        <f t="shared" si="0"/>
        <v>1826.69</v>
      </c>
      <c r="F48" s="29">
        <f t="shared" si="1"/>
        <v>36.533799999999999</v>
      </c>
      <c r="G48" s="29">
        <f t="shared" si="2"/>
        <v>137.00174999999999</v>
      </c>
      <c r="H48" s="29">
        <f>+INGENIERIA!Q48</f>
        <v>0</v>
      </c>
      <c r="I48" s="29">
        <f t="shared" si="3"/>
        <v>2000.2255499999999</v>
      </c>
      <c r="J48" s="29">
        <f t="shared" si="4"/>
        <v>320.03608800000001</v>
      </c>
      <c r="K48" s="29">
        <f t="shared" si="5"/>
        <v>2320.2616379999999</v>
      </c>
      <c r="M48" s="60" t="s">
        <v>288</v>
      </c>
      <c r="N48" s="61" t="s">
        <v>318</v>
      </c>
    </row>
    <row r="49" spans="1:14" ht="15">
      <c r="A49" s="2" t="s">
        <v>109</v>
      </c>
      <c r="B49" s="1" t="s">
        <v>110</v>
      </c>
      <c r="C49" s="14">
        <v>10939.69</v>
      </c>
      <c r="E49" s="29">
        <f t="shared" si="0"/>
        <v>10939.69</v>
      </c>
      <c r="F49" s="29">
        <f t="shared" si="1"/>
        <v>218.7938</v>
      </c>
      <c r="G49" s="29">
        <f t="shared" si="2"/>
        <v>820.47675000000004</v>
      </c>
      <c r="H49" s="29">
        <f>+INGENIERIA!Q49</f>
        <v>0</v>
      </c>
      <c r="I49" s="29">
        <f t="shared" si="3"/>
        <v>11978.96055</v>
      </c>
      <c r="J49" s="29">
        <f t="shared" si="4"/>
        <v>1916.6336879999999</v>
      </c>
      <c r="K49" s="29">
        <f t="shared" si="5"/>
        <v>13895.594238</v>
      </c>
      <c r="M49" s="60" t="s">
        <v>278</v>
      </c>
      <c r="N49" s="61" t="s">
        <v>319</v>
      </c>
    </row>
    <row r="50" spans="1:14" ht="15">
      <c r="A50" s="2" t="s">
        <v>111</v>
      </c>
      <c r="B50" s="1" t="s">
        <v>112</v>
      </c>
      <c r="C50" s="14">
        <v>855.57</v>
      </c>
      <c r="E50" s="29">
        <f t="shared" si="0"/>
        <v>855.57</v>
      </c>
      <c r="F50" s="29">
        <f t="shared" si="1"/>
        <v>17.1114</v>
      </c>
      <c r="G50" s="29">
        <f t="shared" si="2"/>
        <v>64.167749999999998</v>
      </c>
      <c r="H50" s="29">
        <f>+INGENIERIA!Q50</f>
        <v>0</v>
      </c>
      <c r="I50" s="29">
        <f t="shared" si="3"/>
        <v>936.84915000000001</v>
      </c>
      <c r="J50" s="29">
        <f t="shared" si="4"/>
        <v>149.89586400000002</v>
      </c>
      <c r="K50" s="29">
        <f t="shared" si="5"/>
        <v>1086.7450140000001</v>
      </c>
      <c r="M50" s="60" t="s">
        <v>288</v>
      </c>
      <c r="N50" s="61" t="s">
        <v>320</v>
      </c>
    </row>
    <row r="51" spans="1:14" ht="15">
      <c r="A51" s="2" t="s">
        <v>113</v>
      </c>
      <c r="B51" s="1" t="s">
        <v>114</v>
      </c>
      <c r="C51" s="14">
        <v>1097.07</v>
      </c>
      <c r="E51" s="29">
        <f t="shared" si="0"/>
        <v>1097.07</v>
      </c>
      <c r="F51" s="29">
        <f t="shared" si="1"/>
        <v>21.941399999999998</v>
      </c>
      <c r="G51" s="29">
        <f t="shared" si="2"/>
        <v>82.280249999999995</v>
      </c>
      <c r="H51" s="29">
        <f>+INGENIERIA!Q51</f>
        <v>0</v>
      </c>
      <c r="I51" s="29">
        <f t="shared" si="3"/>
        <v>1201.2916499999999</v>
      </c>
      <c r="J51" s="29">
        <f t="shared" si="4"/>
        <v>192.20666399999999</v>
      </c>
      <c r="K51" s="29">
        <f t="shared" si="5"/>
        <v>1393.4983139999999</v>
      </c>
      <c r="M51" s="60" t="s">
        <v>278</v>
      </c>
      <c r="N51" s="61" t="s">
        <v>321</v>
      </c>
    </row>
    <row r="52" spans="1:14" ht="15">
      <c r="A52" s="2" t="s">
        <v>115</v>
      </c>
      <c r="B52" s="1" t="s">
        <v>116</v>
      </c>
      <c r="C52" s="14">
        <v>1516.69</v>
      </c>
      <c r="E52" s="29">
        <f t="shared" si="0"/>
        <v>1516.69</v>
      </c>
      <c r="F52" s="29">
        <f t="shared" si="1"/>
        <v>30.3338</v>
      </c>
      <c r="G52" s="29">
        <f t="shared" si="2"/>
        <v>113.75175</v>
      </c>
      <c r="H52" s="29">
        <f>+INGENIERIA!Q52</f>
        <v>0</v>
      </c>
      <c r="I52" s="29">
        <f t="shared" si="3"/>
        <v>1660.7755500000001</v>
      </c>
      <c r="J52" s="29">
        <f t="shared" si="4"/>
        <v>265.72408799999999</v>
      </c>
      <c r="K52" s="29">
        <f t="shared" si="5"/>
        <v>1926.499638</v>
      </c>
      <c r="M52" s="60" t="s">
        <v>302</v>
      </c>
      <c r="N52" s="61" t="s">
        <v>322</v>
      </c>
    </row>
    <row r="53" spans="1:14" ht="15">
      <c r="A53" s="2" t="s">
        <v>117</v>
      </c>
      <c r="B53" s="1" t="s">
        <v>118</v>
      </c>
      <c r="C53" s="14">
        <v>2926.88</v>
      </c>
      <c r="E53" s="29">
        <f t="shared" si="0"/>
        <v>2926.88</v>
      </c>
      <c r="F53" s="29">
        <f t="shared" si="1"/>
        <v>58.537600000000005</v>
      </c>
      <c r="G53" s="29">
        <f t="shared" si="2"/>
        <v>219.51599999999999</v>
      </c>
      <c r="H53" s="29">
        <f>+INGENIERIA!Q53</f>
        <v>0</v>
      </c>
      <c r="I53" s="29">
        <f t="shared" si="3"/>
        <v>3204.9336000000003</v>
      </c>
      <c r="J53" s="29">
        <f t="shared" si="4"/>
        <v>512.78937600000006</v>
      </c>
      <c r="K53" s="29">
        <f t="shared" si="5"/>
        <v>3717.7229760000005</v>
      </c>
      <c r="M53" s="60" t="s">
        <v>276</v>
      </c>
      <c r="N53" s="61" t="s">
        <v>323</v>
      </c>
    </row>
    <row r="54" spans="1:14" ht="15">
      <c r="A54" s="2" t="s">
        <v>119</v>
      </c>
      <c r="B54" s="1" t="s">
        <v>120</v>
      </c>
      <c r="C54" s="14">
        <v>1026.69</v>
      </c>
      <c r="E54" s="29">
        <f t="shared" si="0"/>
        <v>1026.69</v>
      </c>
      <c r="F54" s="29">
        <f t="shared" si="1"/>
        <v>20.533800000000003</v>
      </c>
      <c r="G54" s="29">
        <f t="shared" si="2"/>
        <v>77.001750000000001</v>
      </c>
      <c r="H54" s="29">
        <f>+INGENIERIA!Q54</f>
        <v>0</v>
      </c>
      <c r="I54" s="29">
        <f t="shared" si="3"/>
        <v>1124.2255499999999</v>
      </c>
      <c r="J54" s="29">
        <f t="shared" si="4"/>
        <v>179.87608799999998</v>
      </c>
      <c r="K54" s="29">
        <f t="shared" si="5"/>
        <v>1304.1016379999999</v>
      </c>
      <c r="M54" s="60" t="s">
        <v>278</v>
      </c>
      <c r="N54" s="61" t="s">
        <v>324</v>
      </c>
    </row>
    <row r="55" spans="1:14" ht="15">
      <c r="A55" s="2" t="s">
        <v>121</v>
      </c>
      <c r="B55" s="1" t="s">
        <v>122</v>
      </c>
      <c r="C55" s="14">
        <v>12748.63</v>
      </c>
      <c r="E55" s="29">
        <f t="shared" si="0"/>
        <v>12748.63</v>
      </c>
      <c r="F55" s="29">
        <f t="shared" si="1"/>
        <v>254.9726</v>
      </c>
      <c r="G55" s="29">
        <f t="shared" si="2"/>
        <v>956.14724999999987</v>
      </c>
      <c r="H55" s="29">
        <f>+INGENIERIA!Q55</f>
        <v>0</v>
      </c>
      <c r="I55" s="29">
        <f t="shared" si="3"/>
        <v>13959.749849999998</v>
      </c>
      <c r="J55" s="29">
        <f t="shared" si="4"/>
        <v>2233.559976</v>
      </c>
      <c r="K55" s="29">
        <f t="shared" si="5"/>
        <v>16193.309825999999</v>
      </c>
      <c r="M55" s="60" t="s">
        <v>278</v>
      </c>
      <c r="N55" s="61" t="s">
        <v>325</v>
      </c>
    </row>
    <row r="56" spans="1:14" ht="15">
      <c r="A56" s="2" t="s">
        <v>123</v>
      </c>
      <c r="B56" s="1" t="s">
        <v>124</v>
      </c>
      <c r="C56" s="14">
        <v>1026.69</v>
      </c>
      <c r="E56" s="29">
        <f t="shared" si="0"/>
        <v>1026.69</v>
      </c>
      <c r="F56" s="29">
        <f t="shared" si="1"/>
        <v>20.533800000000003</v>
      </c>
      <c r="G56" s="29">
        <f t="shared" si="2"/>
        <v>77.001750000000001</v>
      </c>
      <c r="H56" s="29">
        <f>+INGENIERIA!Q56</f>
        <v>0</v>
      </c>
      <c r="I56" s="29">
        <f t="shared" si="3"/>
        <v>1124.2255499999999</v>
      </c>
      <c r="J56" s="29">
        <f t="shared" si="4"/>
        <v>179.87608799999998</v>
      </c>
      <c r="K56" s="29">
        <f t="shared" si="5"/>
        <v>1304.1016379999999</v>
      </c>
      <c r="M56" s="60" t="s">
        <v>278</v>
      </c>
      <c r="N56" s="61" t="s">
        <v>326</v>
      </c>
    </row>
    <row r="57" spans="1:14" ht="15">
      <c r="A57" s="2" t="s">
        <v>125</v>
      </c>
      <c r="B57" s="1" t="s">
        <v>126</v>
      </c>
      <c r="C57" s="14">
        <v>1869</v>
      </c>
      <c r="E57" s="29">
        <f t="shared" si="0"/>
        <v>1869</v>
      </c>
      <c r="F57" s="29">
        <f t="shared" si="1"/>
        <v>37.380000000000003</v>
      </c>
      <c r="G57" s="29">
        <f t="shared" si="2"/>
        <v>140.17499999999998</v>
      </c>
      <c r="H57" s="29">
        <f>+INGENIERIA!Q57</f>
        <v>0</v>
      </c>
      <c r="I57" s="29">
        <f t="shared" si="3"/>
        <v>2046.5550000000001</v>
      </c>
      <c r="J57" s="29">
        <f t="shared" si="4"/>
        <v>327.44880000000001</v>
      </c>
      <c r="K57" s="29">
        <f t="shared" si="5"/>
        <v>2374.0038</v>
      </c>
      <c r="M57" s="60" t="s">
        <v>276</v>
      </c>
      <c r="N57" s="61" t="s">
        <v>327</v>
      </c>
    </row>
    <row r="58" spans="1:14" ht="15">
      <c r="A58" s="2" t="s">
        <v>127</v>
      </c>
      <c r="B58" s="1" t="s">
        <v>128</v>
      </c>
      <c r="C58" s="14">
        <v>2125.86</v>
      </c>
      <c r="E58" s="29">
        <f t="shared" si="0"/>
        <v>2125.86</v>
      </c>
      <c r="F58" s="29">
        <f t="shared" si="1"/>
        <v>42.517200000000003</v>
      </c>
      <c r="G58" s="29">
        <f t="shared" si="2"/>
        <v>159.43950000000001</v>
      </c>
      <c r="H58" s="29">
        <f>+INGENIERIA!Q58</f>
        <v>0</v>
      </c>
      <c r="I58" s="29">
        <f t="shared" si="3"/>
        <v>2327.8166999999999</v>
      </c>
      <c r="J58" s="29">
        <f t="shared" si="4"/>
        <v>372.450672</v>
      </c>
      <c r="K58" s="29">
        <f t="shared" si="5"/>
        <v>2700.2673719999998</v>
      </c>
      <c r="M58" s="60" t="s">
        <v>276</v>
      </c>
      <c r="N58" s="61" t="s">
        <v>328</v>
      </c>
    </row>
    <row r="59" spans="1:14" ht="15">
      <c r="A59" s="2" t="s">
        <v>129</v>
      </c>
      <c r="B59" s="1" t="s">
        <v>130</v>
      </c>
      <c r="C59" s="14">
        <v>2759.92</v>
      </c>
      <c r="E59" s="29">
        <f t="shared" si="0"/>
        <v>2759.92</v>
      </c>
      <c r="F59" s="29">
        <f t="shared" si="1"/>
        <v>55.198399999999999</v>
      </c>
      <c r="G59" s="29">
        <f t="shared" si="2"/>
        <v>206.994</v>
      </c>
      <c r="H59" s="29">
        <f>+INGENIERIA!Q59</f>
        <v>0</v>
      </c>
      <c r="I59" s="29">
        <f t="shared" si="3"/>
        <v>3022.1124000000004</v>
      </c>
      <c r="J59" s="29">
        <f t="shared" si="4"/>
        <v>483.53798400000005</v>
      </c>
      <c r="K59" s="29">
        <f t="shared" si="5"/>
        <v>3505.6503840000005</v>
      </c>
      <c r="M59" s="60" t="s">
        <v>276</v>
      </c>
      <c r="N59" s="61" t="s">
        <v>329</v>
      </c>
    </row>
    <row r="60" spans="1:14" ht="15">
      <c r="A60" s="2" t="s">
        <v>131</v>
      </c>
      <c r="B60" s="1" t="s">
        <v>132</v>
      </c>
      <c r="C60" s="14">
        <v>5027.16</v>
      </c>
      <c r="E60" s="29">
        <f t="shared" si="0"/>
        <v>5027.16</v>
      </c>
      <c r="F60" s="29">
        <f t="shared" si="1"/>
        <v>100.5432</v>
      </c>
      <c r="G60" s="29">
        <f t="shared" si="2"/>
        <v>377.03699999999998</v>
      </c>
      <c r="H60" s="29">
        <f>+INGENIERIA!Q60</f>
        <v>0</v>
      </c>
      <c r="I60" s="29">
        <f t="shared" si="3"/>
        <v>5504.7402000000002</v>
      </c>
      <c r="J60" s="29">
        <f t="shared" si="4"/>
        <v>880.75843200000008</v>
      </c>
      <c r="K60" s="29">
        <f t="shared" si="5"/>
        <v>6385.4986320000007</v>
      </c>
      <c r="M60" s="60" t="s">
        <v>278</v>
      </c>
      <c r="N60" s="61" t="s">
        <v>330</v>
      </c>
    </row>
    <row r="61" spans="1:14" ht="15">
      <c r="A61" s="2" t="s">
        <v>133</v>
      </c>
      <c r="B61" s="1" t="s">
        <v>134</v>
      </c>
      <c r="C61" s="14">
        <v>1500.03</v>
      </c>
      <c r="E61" s="29">
        <f t="shared" si="0"/>
        <v>1500.03</v>
      </c>
      <c r="F61" s="29">
        <f t="shared" si="1"/>
        <v>30.000599999999999</v>
      </c>
      <c r="G61" s="29">
        <f t="shared" si="2"/>
        <v>112.50224999999999</v>
      </c>
      <c r="H61" s="29">
        <f>+INGENIERIA!Q61</f>
        <v>0</v>
      </c>
      <c r="I61" s="29">
        <f t="shared" si="3"/>
        <v>1642.5328500000001</v>
      </c>
      <c r="J61" s="29">
        <f t="shared" si="4"/>
        <v>262.80525599999999</v>
      </c>
      <c r="K61" s="29">
        <f t="shared" si="5"/>
        <v>1905.3381060000002</v>
      </c>
      <c r="M61" s="60" t="s">
        <v>306</v>
      </c>
      <c r="N61" s="61" t="s">
        <v>331</v>
      </c>
    </row>
    <row r="62" spans="1:14" ht="15">
      <c r="A62" s="2" t="s">
        <v>135</v>
      </c>
      <c r="B62" s="1" t="s">
        <v>136</v>
      </c>
      <c r="C62" s="14">
        <v>1869</v>
      </c>
      <c r="E62" s="29">
        <f t="shared" si="0"/>
        <v>1869</v>
      </c>
      <c r="F62" s="29">
        <f t="shared" si="1"/>
        <v>37.380000000000003</v>
      </c>
      <c r="G62" s="29">
        <f t="shared" si="2"/>
        <v>140.17499999999998</v>
      </c>
      <c r="H62" s="29">
        <f>+INGENIERIA!Q62</f>
        <v>0</v>
      </c>
      <c r="I62" s="29">
        <f t="shared" si="3"/>
        <v>2046.5550000000001</v>
      </c>
      <c r="J62" s="29">
        <f t="shared" si="4"/>
        <v>327.44880000000001</v>
      </c>
      <c r="K62" s="29">
        <f t="shared" si="5"/>
        <v>2374.0038</v>
      </c>
      <c r="M62" s="60" t="s">
        <v>302</v>
      </c>
      <c r="N62" s="61" t="s">
        <v>332</v>
      </c>
    </row>
    <row r="63" spans="1:14" ht="15">
      <c r="A63" s="2" t="s">
        <v>137</v>
      </c>
      <c r="B63" s="1" t="s">
        <v>138</v>
      </c>
      <c r="C63" s="14">
        <v>3897.45</v>
      </c>
      <c r="E63" s="29">
        <f t="shared" si="0"/>
        <v>3897.45</v>
      </c>
      <c r="F63" s="29">
        <f t="shared" si="1"/>
        <v>77.948999999999998</v>
      </c>
      <c r="G63" s="29">
        <f t="shared" si="2"/>
        <v>292.30874999999997</v>
      </c>
      <c r="H63" s="29">
        <f>+INGENIERIA!Q63</f>
        <v>0</v>
      </c>
      <c r="I63" s="29">
        <f t="shared" si="3"/>
        <v>4267.7077499999996</v>
      </c>
      <c r="J63" s="29">
        <f t="shared" si="4"/>
        <v>682.83323999999993</v>
      </c>
      <c r="K63" s="29">
        <f t="shared" si="5"/>
        <v>4950.5409899999995</v>
      </c>
      <c r="M63" s="60" t="s">
        <v>278</v>
      </c>
      <c r="N63" s="61" t="s">
        <v>333</v>
      </c>
    </row>
    <row r="64" spans="1:14" ht="15">
      <c r="A64" s="2" t="s">
        <v>139</v>
      </c>
      <c r="B64" s="1" t="s">
        <v>140</v>
      </c>
      <c r="C64" s="14">
        <v>1166.27</v>
      </c>
      <c r="E64" s="29">
        <f t="shared" si="0"/>
        <v>1166.27</v>
      </c>
      <c r="F64" s="29">
        <f t="shared" si="1"/>
        <v>23.325399999999998</v>
      </c>
      <c r="G64" s="29">
        <f t="shared" si="2"/>
        <v>87.470249999999993</v>
      </c>
      <c r="H64" s="29">
        <f>+INGENIERIA!Q64</f>
        <v>0</v>
      </c>
      <c r="I64" s="29">
        <f t="shared" si="3"/>
        <v>1277.06565</v>
      </c>
      <c r="J64" s="29">
        <f t="shared" si="4"/>
        <v>204.33050400000002</v>
      </c>
      <c r="K64" s="29">
        <f t="shared" si="5"/>
        <v>1481.396154</v>
      </c>
      <c r="M64" s="60" t="s">
        <v>306</v>
      </c>
      <c r="N64" s="61" t="s">
        <v>334</v>
      </c>
    </row>
    <row r="65" spans="1:14" ht="15">
      <c r="A65" s="2" t="s">
        <v>141</v>
      </c>
      <c r="B65" s="1" t="s">
        <v>142</v>
      </c>
      <c r="C65" s="14">
        <v>2943.31</v>
      </c>
      <c r="E65" s="29">
        <f t="shared" si="0"/>
        <v>2943.31</v>
      </c>
      <c r="F65" s="29">
        <f t="shared" si="1"/>
        <v>58.866199999999999</v>
      </c>
      <c r="G65" s="29">
        <f t="shared" si="2"/>
        <v>220.74824999999998</v>
      </c>
      <c r="H65" s="29">
        <f>+INGENIERIA!Q65</f>
        <v>0</v>
      </c>
      <c r="I65" s="29">
        <f t="shared" si="3"/>
        <v>3222.92445</v>
      </c>
      <c r="J65" s="29">
        <f t="shared" si="4"/>
        <v>515.667912</v>
      </c>
      <c r="K65" s="29">
        <f t="shared" si="5"/>
        <v>3738.5923619999999</v>
      </c>
      <c r="M65" s="60" t="s">
        <v>306</v>
      </c>
      <c r="N65" s="61" t="s">
        <v>335</v>
      </c>
    </row>
    <row r="66" spans="1:14" ht="15">
      <c r="A66" s="2" t="s">
        <v>143</v>
      </c>
      <c r="B66" s="1" t="s">
        <v>144</v>
      </c>
      <c r="C66" s="14">
        <v>6052.11</v>
      </c>
      <c r="E66" s="29">
        <f t="shared" si="0"/>
        <v>6052.11</v>
      </c>
      <c r="F66" s="29">
        <f t="shared" si="1"/>
        <v>121.04219999999999</v>
      </c>
      <c r="G66" s="29">
        <f t="shared" si="2"/>
        <v>453.90824999999995</v>
      </c>
      <c r="H66" s="29">
        <f>+INGENIERIA!Q66</f>
        <v>0</v>
      </c>
      <c r="I66" s="29">
        <f t="shared" si="3"/>
        <v>6627.060449999999</v>
      </c>
      <c r="J66" s="29">
        <f t="shared" si="4"/>
        <v>1060.3296719999998</v>
      </c>
      <c r="K66" s="29">
        <f t="shared" si="5"/>
        <v>7687.3901219999989</v>
      </c>
      <c r="M66" s="60" t="s">
        <v>278</v>
      </c>
      <c r="N66" s="61" t="s">
        <v>336</v>
      </c>
    </row>
    <row r="67" spans="1:14" ht="15">
      <c r="A67" s="2" t="s">
        <v>145</v>
      </c>
      <c r="B67" s="1" t="s">
        <v>146</v>
      </c>
      <c r="C67" s="14">
        <v>1358.59</v>
      </c>
      <c r="E67" s="29">
        <f t="shared" si="0"/>
        <v>1358.59</v>
      </c>
      <c r="F67" s="29">
        <f t="shared" si="1"/>
        <v>27.171799999999998</v>
      </c>
      <c r="G67" s="29">
        <f t="shared" si="2"/>
        <v>101.89424999999999</v>
      </c>
      <c r="H67" s="29">
        <f>+INGENIERIA!Q67</f>
        <v>0</v>
      </c>
      <c r="I67" s="29">
        <f t="shared" si="3"/>
        <v>1487.6560500000001</v>
      </c>
      <c r="J67" s="29">
        <f t="shared" si="4"/>
        <v>238.024968</v>
      </c>
      <c r="K67" s="29">
        <f t="shared" si="5"/>
        <v>1725.681018</v>
      </c>
      <c r="M67" s="60" t="s">
        <v>278</v>
      </c>
      <c r="N67" s="61" t="s">
        <v>337</v>
      </c>
    </row>
    <row r="68" spans="1:14" ht="15">
      <c r="A68" s="2" t="s">
        <v>147</v>
      </c>
      <c r="B68" s="1" t="s">
        <v>148</v>
      </c>
      <c r="C68" s="14">
        <v>7475.43</v>
      </c>
      <c r="E68" s="29">
        <f t="shared" si="0"/>
        <v>7475.43</v>
      </c>
      <c r="F68" s="29">
        <f t="shared" si="1"/>
        <v>149.5086</v>
      </c>
      <c r="G68" s="29">
        <f t="shared" si="2"/>
        <v>560.65724999999998</v>
      </c>
      <c r="H68" s="29">
        <f>+INGENIERIA!Q68</f>
        <v>0</v>
      </c>
      <c r="I68" s="29">
        <f t="shared" si="3"/>
        <v>8185.5958500000006</v>
      </c>
      <c r="J68" s="29">
        <f t="shared" si="4"/>
        <v>1309.6953360000002</v>
      </c>
      <c r="K68" s="29">
        <f t="shared" si="5"/>
        <v>9495.2911860000004</v>
      </c>
      <c r="M68" s="60" t="s">
        <v>278</v>
      </c>
      <c r="N68" s="61" t="s">
        <v>338</v>
      </c>
    </row>
    <row r="69" spans="1:14" ht="15">
      <c r="A69" s="2" t="s">
        <v>149</v>
      </c>
      <c r="B69" s="1" t="s">
        <v>150</v>
      </c>
      <c r="C69" s="14">
        <v>2673.31</v>
      </c>
      <c r="E69" s="29">
        <f t="shared" si="0"/>
        <v>2673.31</v>
      </c>
      <c r="F69" s="29">
        <f t="shared" si="1"/>
        <v>53.466200000000001</v>
      </c>
      <c r="G69" s="29">
        <f t="shared" si="2"/>
        <v>200.49824999999998</v>
      </c>
      <c r="H69" s="29">
        <f>+INGENIERIA!Q69</f>
        <v>0</v>
      </c>
      <c r="I69" s="29">
        <f t="shared" si="3"/>
        <v>2927.2744499999999</v>
      </c>
      <c r="J69" s="29">
        <f t="shared" si="4"/>
        <v>468.36391199999997</v>
      </c>
      <c r="K69" s="29">
        <f t="shared" si="5"/>
        <v>3395.6383619999997</v>
      </c>
      <c r="M69" s="60" t="s">
        <v>306</v>
      </c>
      <c r="N69" s="61" t="s">
        <v>339</v>
      </c>
    </row>
    <row r="70" spans="1:14" ht="15">
      <c r="A70" s="2" t="s">
        <v>151</v>
      </c>
      <c r="B70" s="1" t="s">
        <v>152</v>
      </c>
      <c r="C70" s="14">
        <v>3137.01</v>
      </c>
      <c r="E70" s="29">
        <f t="shared" si="0"/>
        <v>3137.01</v>
      </c>
      <c r="F70" s="29">
        <f t="shared" si="1"/>
        <v>62.740200000000009</v>
      </c>
      <c r="G70" s="29">
        <f t="shared" si="2"/>
        <v>235.27575000000002</v>
      </c>
      <c r="H70" s="29">
        <f>+INGENIERIA!Q70</f>
        <v>0</v>
      </c>
      <c r="I70" s="29">
        <f t="shared" si="3"/>
        <v>3435.0259500000002</v>
      </c>
      <c r="J70" s="29">
        <f t="shared" si="4"/>
        <v>549.604152</v>
      </c>
      <c r="K70" s="29">
        <f t="shared" si="5"/>
        <v>3984.6301020000001</v>
      </c>
      <c r="M70" s="60" t="s">
        <v>276</v>
      </c>
      <c r="N70" s="61" t="s">
        <v>340</v>
      </c>
    </row>
    <row r="71" spans="1:14" ht="15">
      <c r="A71" s="2" t="s">
        <v>153</v>
      </c>
      <c r="B71" s="1" t="s">
        <v>154</v>
      </c>
      <c r="C71" s="14">
        <v>6285.21</v>
      </c>
      <c r="E71" s="29">
        <f t="shared" si="0"/>
        <v>6285.21</v>
      </c>
      <c r="F71" s="29">
        <f t="shared" si="1"/>
        <v>125.7042</v>
      </c>
      <c r="G71" s="29">
        <f t="shared" si="2"/>
        <v>471.39074999999997</v>
      </c>
      <c r="H71" s="29">
        <f>+INGENIERIA!Q71</f>
        <v>0</v>
      </c>
      <c r="I71" s="29">
        <f t="shared" si="3"/>
        <v>6882.3049499999997</v>
      </c>
      <c r="J71" s="29">
        <f t="shared" si="4"/>
        <v>1101.1687919999999</v>
      </c>
      <c r="K71" s="29">
        <f t="shared" si="5"/>
        <v>7983.4737420000001</v>
      </c>
      <c r="M71" s="60" t="s">
        <v>278</v>
      </c>
      <c r="N71" s="61" t="s">
        <v>341</v>
      </c>
    </row>
    <row r="72" spans="1:14" s="7" customFormat="1">
      <c r="A72" s="17" t="s">
        <v>155</v>
      </c>
      <c r="C72" s="7" t="s">
        <v>156</v>
      </c>
      <c r="E72" s="27" t="s">
        <v>156</v>
      </c>
      <c r="F72" s="27" t="s">
        <v>156</v>
      </c>
      <c r="G72" s="27" t="s">
        <v>156</v>
      </c>
      <c r="H72" s="27" t="s">
        <v>156</v>
      </c>
      <c r="I72" s="27" t="s">
        <v>156</v>
      </c>
      <c r="J72" s="27" t="s">
        <v>156</v>
      </c>
      <c r="K72" s="27" t="s">
        <v>156</v>
      </c>
    </row>
    <row r="73" spans="1:14">
      <c r="C73" s="19">
        <v>258163.13</v>
      </c>
      <c r="E73" s="30">
        <f>SUM(E12:E71)</f>
        <v>258163.13</v>
      </c>
      <c r="F73" s="30">
        <f t="shared" ref="F73:K73" si="6">SUM(F12:F71)</f>
        <v>5163.2626000000018</v>
      </c>
      <c r="G73" s="30">
        <f t="shared" si="6"/>
        <v>19362.23475</v>
      </c>
      <c r="H73" s="30">
        <f t="shared" si="6"/>
        <v>0</v>
      </c>
      <c r="I73" s="30">
        <f t="shared" si="6"/>
        <v>282688.62734999997</v>
      </c>
      <c r="J73" s="30">
        <f t="shared" si="6"/>
        <v>45230.180375999975</v>
      </c>
      <c r="K73" s="30">
        <f t="shared" si="6"/>
        <v>327918.80772600003</v>
      </c>
    </row>
    <row r="75" spans="1:14">
      <c r="A75" s="12" t="s">
        <v>157</v>
      </c>
    </row>
    <row r="76" spans="1:14">
      <c r="A76" s="2" t="s">
        <v>158</v>
      </c>
      <c r="B76" s="1" t="s">
        <v>159</v>
      </c>
      <c r="C76" s="14">
        <v>4195.91</v>
      </c>
      <c r="E76" s="29">
        <f>+C76</f>
        <v>4195.91</v>
      </c>
      <c r="F76" s="29">
        <f>+E76*2%</f>
        <v>83.918199999999999</v>
      </c>
      <c r="G76" s="29">
        <f>+E76*7.5%</f>
        <v>314.69324999999998</v>
      </c>
      <c r="H76" s="29">
        <f>+INGENIERIA!Q76</f>
        <v>205.6</v>
      </c>
      <c r="I76" s="29">
        <f>SUM(E76:H76)</f>
        <v>4800.1214500000006</v>
      </c>
      <c r="J76" s="29">
        <f>+I76*16%</f>
        <v>768.01943200000005</v>
      </c>
      <c r="K76" s="29">
        <f>+I76+J76</f>
        <v>5568.1408820000006</v>
      </c>
    </row>
    <row r="77" spans="1:14">
      <c r="A77" s="2" t="s">
        <v>160</v>
      </c>
      <c r="B77" s="1" t="s">
        <v>161</v>
      </c>
      <c r="C77" s="14">
        <v>5906.92</v>
      </c>
      <c r="E77" s="29">
        <f t="shared" ref="E77:E115" si="7">+C77</f>
        <v>5906.92</v>
      </c>
      <c r="F77" s="29">
        <f t="shared" ref="F77:F115" si="8">+E77*2%</f>
        <v>118.1384</v>
      </c>
      <c r="G77" s="29">
        <f t="shared" ref="G77:G115" si="9">+E77*7.5%</f>
        <v>443.01900000000001</v>
      </c>
      <c r="H77" s="29">
        <f>+INGENIERIA!Q77</f>
        <v>289.44</v>
      </c>
      <c r="I77" s="29">
        <f t="shared" ref="I77:I115" si="10">SUM(E77:H77)</f>
        <v>6757.5173999999997</v>
      </c>
      <c r="J77" s="29">
        <f t="shared" ref="J77:J115" si="11">+I77*16%</f>
        <v>1081.2027840000001</v>
      </c>
      <c r="K77" s="29">
        <f t="shared" ref="K77:K115" si="12">+I77+J77</f>
        <v>7838.7201839999998</v>
      </c>
    </row>
    <row r="78" spans="1:14">
      <c r="A78" s="2" t="s">
        <v>162</v>
      </c>
      <c r="B78" s="1" t="s">
        <v>163</v>
      </c>
      <c r="C78" s="14">
        <v>3920.33</v>
      </c>
      <c r="E78" s="29">
        <f t="shared" si="7"/>
        <v>3920.33</v>
      </c>
      <c r="F78" s="29">
        <f t="shared" si="8"/>
        <v>78.406599999999997</v>
      </c>
      <c r="G78" s="29">
        <f t="shared" si="9"/>
        <v>294.02474999999998</v>
      </c>
      <c r="H78" s="29">
        <f>+INGENIERIA!Q78</f>
        <v>192.1</v>
      </c>
      <c r="I78" s="29">
        <f t="shared" si="10"/>
        <v>4484.8613500000001</v>
      </c>
      <c r="J78" s="29">
        <f t="shared" si="11"/>
        <v>717.57781599999998</v>
      </c>
      <c r="K78" s="29">
        <f t="shared" si="12"/>
        <v>5202.4391660000001</v>
      </c>
    </row>
    <row r="79" spans="1:14">
      <c r="A79" s="2" t="s">
        <v>164</v>
      </c>
      <c r="B79" s="1" t="s">
        <v>165</v>
      </c>
      <c r="C79" s="14">
        <v>1436.81</v>
      </c>
      <c r="E79" s="29">
        <f t="shared" si="7"/>
        <v>1436.81</v>
      </c>
      <c r="F79" s="29">
        <f t="shared" si="8"/>
        <v>28.7362</v>
      </c>
      <c r="G79" s="29">
        <f t="shared" si="9"/>
        <v>107.76074999999999</v>
      </c>
      <c r="H79" s="29">
        <f>+INGENIERIA!Q79</f>
        <v>70.400000000000006</v>
      </c>
      <c r="I79" s="29">
        <f t="shared" si="10"/>
        <v>1643.70695</v>
      </c>
      <c r="J79" s="29">
        <f t="shared" si="11"/>
        <v>262.993112</v>
      </c>
      <c r="K79" s="29">
        <f t="shared" si="12"/>
        <v>1906.7000619999999</v>
      </c>
    </row>
    <row r="80" spans="1:14">
      <c r="A80" s="2" t="s">
        <v>166</v>
      </c>
      <c r="B80" s="1" t="s">
        <v>167</v>
      </c>
      <c r="C80" s="14">
        <v>4731.3599999999997</v>
      </c>
      <c r="E80" s="29">
        <f t="shared" si="7"/>
        <v>4731.3599999999997</v>
      </c>
      <c r="F80" s="29">
        <f t="shared" si="8"/>
        <v>94.627200000000002</v>
      </c>
      <c r="G80" s="29">
        <f t="shared" si="9"/>
        <v>354.85199999999998</v>
      </c>
      <c r="H80" s="29">
        <f>+INGENIERIA!Q80</f>
        <v>231.84</v>
      </c>
      <c r="I80" s="29">
        <f t="shared" si="10"/>
        <v>5412.6791999999996</v>
      </c>
      <c r="J80" s="29">
        <f t="shared" si="11"/>
        <v>866.02867199999991</v>
      </c>
      <c r="K80" s="29">
        <f t="shared" si="12"/>
        <v>6278.707871999999</v>
      </c>
    </row>
    <row r="81" spans="1:11">
      <c r="A81" s="2" t="s">
        <v>168</v>
      </c>
      <c r="B81" s="1" t="s">
        <v>169</v>
      </c>
      <c r="C81" s="14">
        <v>3443.33</v>
      </c>
      <c r="E81" s="29">
        <f t="shared" si="7"/>
        <v>3443.33</v>
      </c>
      <c r="F81" s="29">
        <f t="shared" si="8"/>
        <v>68.866600000000005</v>
      </c>
      <c r="G81" s="29">
        <f t="shared" si="9"/>
        <v>258.24975000000001</v>
      </c>
      <c r="H81" s="29">
        <f>+INGENIERIA!Q81</f>
        <v>0</v>
      </c>
      <c r="I81" s="29">
        <f t="shared" si="10"/>
        <v>3770.4463499999997</v>
      </c>
      <c r="J81" s="29">
        <f t="shared" si="11"/>
        <v>603.27141599999993</v>
      </c>
      <c r="K81" s="29">
        <f t="shared" si="12"/>
        <v>4373.7177659999998</v>
      </c>
    </row>
    <row r="82" spans="1:11">
      <c r="A82" s="2" t="s">
        <v>170</v>
      </c>
      <c r="B82" s="1" t="s">
        <v>171</v>
      </c>
      <c r="C82" s="14">
        <v>1116.83</v>
      </c>
      <c r="E82" s="29">
        <f t="shared" si="7"/>
        <v>1116.83</v>
      </c>
      <c r="F82" s="29">
        <f t="shared" si="8"/>
        <v>22.336600000000001</v>
      </c>
      <c r="G82" s="29">
        <f t="shared" si="9"/>
        <v>83.762249999999995</v>
      </c>
      <c r="H82" s="29">
        <f>+INGENIERIA!Q82</f>
        <v>54.72</v>
      </c>
      <c r="I82" s="29">
        <f t="shared" si="10"/>
        <v>1277.64885</v>
      </c>
      <c r="J82" s="29">
        <f t="shared" si="11"/>
        <v>204.42381600000002</v>
      </c>
      <c r="K82" s="29">
        <f t="shared" si="12"/>
        <v>1482.072666</v>
      </c>
    </row>
    <row r="83" spans="1:11">
      <c r="A83" s="2" t="s">
        <v>172</v>
      </c>
      <c r="B83" s="1" t="s">
        <v>173</v>
      </c>
      <c r="C83" s="14">
        <v>4590.5600000000004</v>
      </c>
      <c r="E83" s="29">
        <f t="shared" si="7"/>
        <v>4590.5600000000004</v>
      </c>
      <c r="F83" s="29">
        <f t="shared" si="8"/>
        <v>91.811200000000014</v>
      </c>
      <c r="G83" s="29">
        <f t="shared" si="9"/>
        <v>344.29200000000003</v>
      </c>
      <c r="H83" s="29">
        <f>+INGENIERIA!Q83</f>
        <v>224.94</v>
      </c>
      <c r="I83" s="29">
        <f t="shared" si="10"/>
        <v>5251.6032000000005</v>
      </c>
      <c r="J83" s="29">
        <f t="shared" si="11"/>
        <v>840.25651200000004</v>
      </c>
      <c r="K83" s="29">
        <f t="shared" si="12"/>
        <v>6091.8597120000004</v>
      </c>
    </row>
    <row r="84" spans="1:11">
      <c r="A84" s="2" t="s">
        <v>174</v>
      </c>
      <c r="B84" s="1" t="s">
        <v>175</v>
      </c>
      <c r="C84" s="14">
        <v>5335.25</v>
      </c>
      <c r="E84" s="29">
        <f t="shared" si="7"/>
        <v>5335.25</v>
      </c>
      <c r="F84" s="29">
        <f t="shared" si="8"/>
        <v>106.705</v>
      </c>
      <c r="G84" s="29">
        <f t="shared" si="9"/>
        <v>400.14375000000001</v>
      </c>
      <c r="H84" s="29">
        <f>+INGENIERIA!Q84</f>
        <v>261.43</v>
      </c>
      <c r="I84" s="29">
        <f t="shared" si="10"/>
        <v>6103.5287500000004</v>
      </c>
      <c r="J84" s="29">
        <f t="shared" si="11"/>
        <v>976.56460000000004</v>
      </c>
      <c r="K84" s="29">
        <f t="shared" si="12"/>
        <v>7080.0933500000001</v>
      </c>
    </row>
    <row r="85" spans="1:11">
      <c r="A85" s="2" t="s">
        <v>176</v>
      </c>
      <c r="B85" s="1" t="s">
        <v>177</v>
      </c>
      <c r="C85" s="14">
        <v>1824.65</v>
      </c>
      <c r="E85" s="29">
        <f t="shared" si="7"/>
        <v>1824.65</v>
      </c>
      <c r="F85" s="29">
        <f t="shared" si="8"/>
        <v>36.493000000000002</v>
      </c>
      <c r="G85" s="29">
        <f t="shared" si="9"/>
        <v>136.84875</v>
      </c>
      <c r="H85" s="29">
        <f>+INGENIERIA!Q85</f>
        <v>89.41</v>
      </c>
      <c r="I85" s="29">
        <f t="shared" si="10"/>
        <v>2087.40175</v>
      </c>
      <c r="J85" s="29">
        <f t="shared" si="11"/>
        <v>333.98428000000001</v>
      </c>
      <c r="K85" s="29">
        <f t="shared" si="12"/>
        <v>2421.3860300000001</v>
      </c>
    </row>
    <row r="86" spans="1:11">
      <c r="A86" s="2" t="s">
        <v>178</v>
      </c>
      <c r="B86" s="1" t="s">
        <v>179</v>
      </c>
      <c r="C86" s="14">
        <v>1105.79</v>
      </c>
      <c r="E86" s="29">
        <f t="shared" si="7"/>
        <v>1105.79</v>
      </c>
      <c r="F86" s="29">
        <f t="shared" si="8"/>
        <v>22.1158</v>
      </c>
      <c r="G86" s="29">
        <f t="shared" si="9"/>
        <v>82.934249999999992</v>
      </c>
      <c r="H86" s="29">
        <f>+INGENIERIA!Q86</f>
        <v>54.18</v>
      </c>
      <c r="I86" s="29">
        <f t="shared" si="10"/>
        <v>1265.0200500000001</v>
      </c>
      <c r="J86" s="29">
        <f t="shared" si="11"/>
        <v>202.40320800000001</v>
      </c>
      <c r="K86" s="29">
        <f t="shared" si="12"/>
        <v>1467.423258</v>
      </c>
    </row>
    <row r="87" spans="1:11">
      <c r="A87" s="2" t="s">
        <v>180</v>
      </c>
      <c r="B87" s="1" t="s">
        <v>181</v>
      </c>
      <c r="C87" s="14">
        <v>1225.6600000000001</v>
      </c>
      <c r="E87" s="29">
        <f t="shared" si="7"/>
        <v>1225.6600000000001</v>
      </c>
      <c r="F87" s="29">
        <f t="shared" si="8"/>
        <v>24.513200000000001</v>
      </c>
      <c r="G87" s="29">
        <f t="shared" si="9"/>
        <v>91.924500000000009</v>
      </c>
      <c r="H87" s="29">
        <f>+INGENIERIA!Q87</f>
        <v>60.06</v>
      </c>
      <c r="I87" s="29">
        <f t="shared" si="10"/>
        <v>1402.1577000000002</v>
      </c>
      <c r="J87" s="29">
        <f t="shared" si="11"/>
        <v>224.34523200000004</v>
      </c>
      <c r="K87" s="29">
        <f t="shared" si="12"/>
        <v>1626.5029320000003</v>
      </c>
    </row>
    <row r="88" spans="1:11">
      <c r="A88" s="2" t="s">
        <v>182</v>
      </c>
      <c r="B88" s="1" t="s">
        <v>183</v>
      </c>
      <c r="C88" s="14">
        <v>3633.42</v>
      </c>
      <c r="E88" s="29">
        <f t="shared" si="7"/>
        <v>3633.42</v>
      </c>
      <c r="F88" s="29">
        <f t="shared" si="8"/>
        <v>72.668400000000005</v>
      </c>
      <c r="G88" s="29">
        <f t="shared" si="9"/>
        <v>272.50650000000002</v>
      </c>
      <c r="H88" s="29">
        <f>+INGENIERIA!Q88</f>
        <v>0</v>
      </c>
      <c r="I88" s="29">
        <f t="shared" si="10"/>
        <v>3978.5949000000001</v>
      </c>
      <c r="J88" s="29">
        <f t="shared" si="11"/>
        <v>636.57518400000004</v>
      </c>
      <c r="K88" s="29">
        <f t="shared" si="12"/>
        <v>4615.1700840000003</v>
      </c>
    </row>
    <row r="89" spans="1:11">
      <c r="A89" s="2" t="s">
        <v>184</v>
      </c>
      <c r="B89" s="1" t="s">
        <v>185</v>
      </c>
      <c r="C89" s="14">
        <v>2635.86</v>
      </c>
      <c r="E89" s="29">
        <f t="shared" si="7"/>
        <v>2635.86</v>
      </c>
      <c r="F89" s="29">
        <f t="shared" si="8"/>
        <v>52.717200000000005</v>
      </c>
      <c r="G89" s="29">
        <f t="shared" si="9"/>
        <v>197.68950000000001</v>
      </c>
      <c r="H89" s="29">
        <f>+INGENIERIA!Q89</f>
        <v>0</v>
      </c>
      <c r="I89" s="29">
        <f t="shared" si="10"/>
        <v>2886.2667000000001</v>
      </c>
      <c r="J89" s="29">
        <f t="shared" si="11"/>
        <v>461.80267200000003</v>
      </c>
      <c r="K89" s="29">
        <f t="shared" si="12"/>
        <v>3348.0693719999999</v>
      </c>
    </row>
    <row r="90" spans="1:11">
      <c r="A90" s="2" t="s">
        <v>186</v>
      </c>
      <c r="B90" s="1" t="s">
        <v>187</v>
      </c>
      <c r="C90" s="14">
        <v>1948.56</v>
      </c>
      <c r="E90" s="29">
        <f t="shared" si="7"/>
        <v>1948.56</v>
      </c>
      <c r="F90" s="29">
        <f t="shared" si="8"/>
        <v>38.971200000000003</v>
      </c>
      <c r="G90" s="29">
        <f t="shared" si="9"/>
        <v>146.142</v>
      </c>
      <c r="H90" s="29">
        <f>+INGENIERIA!Q90</f>
        <v>95.48</v>
      </c>
      <c r="I90" s="29">
        <f t="shared" si="10"/>
        <v>2229.1531999999997</v>
      </c>
      <c r="J90" s="29">
        <f t="shared" si="11"/>
        <v>356.66451199999995</v>
      </c>
      <c r="K90" s="29">
        <f t="shared" si="12"/>
        <v>2585.8177119999996</v>
      </c>
    </row>
    <row r="91" spans="1:11">
      <c r="A91" s="2" t="s">
        <v>188</v>
      </c>
      <c r="B91" s="1" t="s">
        <v>189</v>
      </c>
      <c r="C91" s="14">
        <v>1605.96</v>
      </c>
      <c r="E91" s="29">
        <f t="shared" si="7"/>
        <v>1605.96</v>
      </c>
      <c r="F91" s="29">
        <f t="shared" si="8"/>
        <v>32.119199999999999</v>
      </c>
      <c r="G91" s="29">
        <f t="shared" si="9"/>
        <v>120.447</v>
      </c>
      <c r="H91" s="29">
        <f>+INGENIERIA!Q91</f>
        <v>78.69</v>
      </c>
      <c r="I91" s="29">
        <f t="shared" si="10"/>
        <v>1837.2162000000003</v>
      </c>
      <c r="J91" s="29">
        <f t="shared" si="11"/>
        <v>293.95459200000005</v>
      </c>
      <c r="K91" s="29">
        <f t="shared" si="12"/>
        <v>2131.1707920000003</v>
      </c>
    </row>
    <row r="92" spans="1:11">
      <c r="A92" s="2" t="s">
        <v>190</v>
      </c>
      <c r="B92" s="1" t="s">
        <v>191</v>
      </c>
      <c r="C92" s="14">
        <v>4176.6499999999996</v>
      </c>
      <c r="E92" s="29">
        <f t="shared" si="7"/>
        <v>4176.6499999999996</v>
      </c>
      <c r="F92" s="29">
        <f t="shared" si="8"/>
        <v>83.533000000000001</v>
      </c>
      <c r="G92" s="29">
        <f t="shared" si="9"/>
        <v>313.24874999999997</v>
      </c>
      <c r="H92" s="29">
        <f>+INGENIERIA!Q92</f>
        <v>204.66</v>
      </c>
      <c r="I92" s="29">
        <f t="shared" si="10"/>
        <v>4778.0917499999996</v>
      </c>
      <c r="J92" s="29">
        <f t="shared" si="11"/>
        <v>764.4946799999999</v>
      </c>
      <c r="K92" s="29">
        <f t="shared" si="12"/>
        <v>5542.5864299999994</v>
      </c>
    </row>
    <row r="93" spans="1:11">
      <c r="A93" s="2" t="s">
        <v>192</v>
      </c>
      <c r="B93" s="1" t="s">
        <v>193</v>
      </c>
      <c r="C93" s="14">
        <v>5484.38</v>
      </c>
      <c r="E93" s="29">
        <f t="shared" si="7"/>
        <v>5484.38</v>
      </c>
      <c r="F93" s="29">
        <f t="shared" si="8"/>
        <v>109.6876</v>
      </c>
      <c r="G93" s="29">
        <f t="shared" si="9"/>
        <v>411.32850000000002</v>
      </c>
      <c r="H93" s="29">
        <f>+INGENIERIA!Q93</f>
        <v>0</v>
      </c>
      <c r="I93" s="29">
        <f t="shared" si="10"/>
        <v>6005.3960999999999</v>
      </c>
      <c r="J93" s="29">
        <f t="shared" si="11"/>
        <v>960.86337600000002</v>
      </c>
      <c r="K93" s="29">
        <f t="shared" si="12"/>
        <v>6966.2594760000002</v>
      </c>
    </row>
    <row r="94" spans="1:11">
      <c r="A94" s="2" t="s">
        <v>194</v>
      </c>
      <c r="B94" s="1" t="s">
        <v>195</v>
      </c>
      <c r="C94" s="14">
        <v>2838.19</v>
      </c>
      <c r="E94" s="29">
        <f t="shared" si="7"/>
        <v>2838.19</v>
      </c>
      <c r="F94" s="29">
        <f t="shared" si="8"/>
        <v>56.763800000000003</v>
      </c>
      <c r="G94" s="29">
        <f t="shared" si="9"/>
        <v>212.86425</v>
      </c>
      <c r="H94" s="29">
        <f>+INGENIERIA!Q94</f>
        <v>139.07</v>
      </c>
      <c r="I94" s="29">
        <f t="shared" si="10"/>
        <v>3246.8880500000005</v>
      </c>
      <c r="J94" s="29">
        <f t="shared" si="11"/>
        <v>519.50208800000007</v>
      </c>
      <c r="K94" s="29">
        <f t="shared" si="12"/>
        <v>3766.3901380000007</v>
      </c>
    </row>
    <row r="95" spans="1:11">
      <c r="A95" s="2" t="s">
        <v>196</v>
      </c>
      <c r="B95" s="1" t="s">
        <v>197</v>
      </c>
      <c r="C95" s="14">
        <v>3248.3</v>
      </c>
      <c r="E95" s="29">
        <f t="shared" si="7"/>
        <v>3248.3</v>
      </c>
      <c r="F95" s="29">
        <f t="shared" si="8"/>
        <v>64.966000000000008</v>
      </c>
      <c r="G95" s="29">
        <f t="shared" si="9"/>
        <v>243.6225</v>
      </c>
      <c r="H95" s="29">
        <f>+INGENIERIA!Q95</f>
        <v>0</v>
      </c>
      <c r="I95" s="29">
        <f t="shared" si="10"/>
        <v>3556.8885</v>
      </c>
      <c r="J95" s="29">
        <f t="shared" si="11"/>
        <v>569.10216000000003</v>
      </c>
      <c r="K95" s="29">
        <f t="shared" si="12"/>
        <v>4125.9906600000004</v>
      </c>
    </row>
    <row r="96" spans="1:11">
      <c r="A96" s="2" t="s">
        <v>198</v>
      </c>
      <c r="B96" s="1" t="s">
        <v>199</v>
      </c>
      <c r="C96" s="14">
        <v>1100.0899999999999</v>
      </c>
      <c r="E96" s="29">
        <f t="shared" si="7"/>
        <v>1100.0899999999999</v>
      </c>
      <c r="F96" s="29">
        <f t="shared" si="8"/>
        <v>22.001799999999999</v>
      </c>
      <c r="G96" s="29">
        <f t="shared" si="9"/>
        <v>82.506749999999997</v>
      </c>
      <c r="H96" s="29">
        <f>+INGENIERIA!Q96</f>
        <v>53.9</v>
      </c>
      <c r="I96" s="29">
        <f t="shared" si="10"/>
        <v>1258.49855</v>
      </c>
      <c r="J96" s="29">
        <f t="shared" si="11"/>
        <v>201.359768</v>
      </c>
      <c r="K96" s="29">
        <f t="shared" si="12"/>
        <v>1459.8583180000001</v>
      </c>
    </row>
    <row r="97" spans="1:11">
      <c r="A97" s="2" t="s">
        <v>200</v>
      </c>
      <c r="B97" s="1" t="s">
        <v>201</v>
      </c>
      <c r="C97" s="14">
        <v>3250.58</v>
      </c>
      <c r="E97" s="29">
        <f t="shared" si="7"/>
        <v>3250.58</v>
      </c>
      <c r="F97" s="29">
        <f t="shared" si="8"/>
        <v>65.011600000000001</v>
      </c>
      <c r="G97" s="29">
        <f t="shared" si="9"/>
        <v>243.79349999999999</v>
      </c>
      <c r="H97" s="29">
        <f>+INGENIERIA!Q97</f>
        <v>0</v>
      </c>
      <c r="I97" s="29">
        <f t="shared" si="10"/>
        <v>3559.3850999999995</v>
      </c>
      <c r="J97" s="29">
        <f t="shared" si="11"/>
        <v>569.5016159999999</v>
      </c>
      <c r="K97" s="29">
        <f t="shared" si="12"/>
        <v>4128.8867159999991</v>
      </c>
    </row>
    <row r="98" spans="1:11">
      <c r="A98" s="2" t="s">
        <v>202</v>
      </c>
      <c r="B98" s="1" t="s">
        <v>203</v>
      </c>
      <c r="C98" s="14">
        <v>2749.44</v>
      </c>
      <c r="E98" s="29">
        <f t="shared" si="7"/>
        <v>2749.44</v>
      </c>
      <c r="F98" s="29">
        <f t="shared" si="8"/>
        <v>54.988800000000005</v>
      </c>
      <c r="G98" s="29">
        <f t="shared" si="9"/>
        <v>206.208</v>
      </c>
      <c r="H98" s="29">
        <f>+INGENIERIA!Q98</f>
        <v>0</v>
      </c>
      <c r="I98" s="29">
        <f t="shared" si="10"/>
        <v>3010.6368000000002</v>
      </c>
      <c r="J98" s="29">
        <f t="shared" si="11"/>
        <v>481.70188800000005</v>
      </c>
      <c r="K98" s="29">
        <f t="shared" si="12"/>
        <v>3492.3386880000003</v>
      </c>
    </row>
    <row r="99" spans="1:11">
      <c r="A99" s="2" t="s">
        <v>204</v>
      </c>
      <c r="B99" s="1" t="s">
        <v>205</v>
      </c>
      <c r="C99" s="14">
        <v>1870.01</v>
      </c>
      <c r="E99" s="29">
        <f t="shared" si="7"/>
        <v>1870.01</v>
      </c>
      <c r="F99" s="29">
        <f t="shared" si="8"/>
        <v>37.400199999999998</v>
      </c>
      <c r="G99" s="29">
        <f t="shared" si="9"/>
        <v>140.25074999999998</v>
      </c>
      <c r="H99" s="29">
        <f>+INGENIERIA!Q99</f>
        <v>91.63</v>
      </c>
      <c r="I99" s="29">
        <f t="shared" si="10"/>
        <v>2139.2909500000001</v>
      </c>
      <c r="J99" s="29">
        <f t="shared" si="11"/>
        <v>342.28655200000003</v>
      </c>
      <c r="K99" s="29">
        <f t="shared" si="12"/>
        <v>2481.5775020000001</v>
      </c>
    </row>
    <row r="100" spans="1:11">
      <c r="A100" s="2" t="s">
        <v>206</v>
      </c>
      <c r="B100" s="1" t="s">
        <v>207</v>
      </c>
      <c r="C100" s="14">
        <v>2650.31</v>
      </c>
      <c r="E100" s="29">
        <f t="shared" si="7"/>
        <v>2650.31</v>
      </c>
      <c r="F100" s="29">
        <f t="shared" si="8"/>
        <v>53.0062</v>
      </c>
      <c r="G100" s="29">
        <f t="shared" si="9"/>
        <v>198.77324999999999</v>
      </c>
      <c r="H100" s="29">
        <f>+INGENIERIA!Q100</f>
        <v>129.87</v>
      </c>
      <c r="I100" s="29">
        <f t="shared" si="10"/>
        <v>3031.9594499999998</v>
      </c>
      <c r="J100" s="29">
        <f t="shared" si="11"/>
        <v>485.11351199999996</v>
      </c>
      <c r="K100" s="29">
        <f t="shared" si="12"/>
        <v>3517.0729619999997</v>
      </c>
    </row>
    <row r="101" spans="1:11">
      <c r="A101" s="2" t="s">
        <v>208</v>
      </c>
      <c r="B101" s="1" t="s">
        <v>209</v>
      </c>
      <c r="C101" s="14">
        <v>1120</v>
      </c>
      <c r="E101" s="29">
        <f t="shared" si="7"/>
        <v>1120</v>
      </c>
      <c r="F101" s="29">
        <f t="shared" si="8"/>
        <v>22.400000000000002</v>
      </c>
      <c r="G101" s="29">
        <f t="shared" si="9"/>
        <v>84</v>
      </c>
      <c r="H101" s="29">
        <f>+INGENIERIA!Q101</f>
        <v>0</v>
      </c>
      <c r="I101" s="29">
        <f t="shared" si="10"/>
        <v>1226.4000000000001</v>
      </c>
      <c r="J101" s="29">
        <f t="shared" si="11"/>
        <v>196.22400000000002</v>
      </c>
      <c r="K101" s="29">
        <f t="shared" si="12"/>
        <v>1422.624</v>
      </c>
    </row>
    <row r="102" spans="1:11">
      <c r="A102" s="2" t="s">
        <v>210</v>
      </c>
      <c r="B102" s="1" t="s">
        <v>211</v>
      </c>
      <c r="C102" s="14">
        <v>5597.82</v>
      </c>
      <c r="E102" s="29">
        <f t="shared" si="7"/>
        <v>5597.82</v>
      </c>
      <c r="F102" s="29">
        <f t="shared" si="8"/>
        <v>111.9564</v>
      </c>
      <c r="G102" s="29">
        <f t="shared" si="9"/>
        <v>419.83649999999994</v>
      </c>
      <c r="H102" s="29">
        <f>+INGENIERIA!Q102</f>
        <v>0</v>
      </c>
      <c r="I102" s="29">
        <f t="shared" si="10"/>
        <v>6129.6129000000001</v>
      </c>
      <c r="J102" s="29">
        <f t="shared" si="11"/>
        <v>980.73806400000001</v>
      </c>
      <c r="K102" s="29">
        <f t="shared" si="12"/>
        <v>7110.3509640000002</v>
      </c>
    </row>
    <row r="103" spans="1:11">
      <c r="A103" s="2" t="s">
        <v>212</v>
      </c>
      <c r="B103" s="1" t="s">
        <v>213</v>
      </c>
      <c r="C103" s="14">
        <v>2543.5100000000002</v>
      </c>
      <c r="E103" s="29">
        <f t="shared" si="7"/>
        <v>2543.5100000000002</v>
      </c>
      <c r="F103" s="29">
        <f t="shared" si="8"/>
        <v>50.870200000000004</v>
      </c>
      <c r="G103" s="29">
        <f t="shared" si="9"/>
        <v>190.76325</v>
      </c>
      <c r="H103" s="29">
        <f>+INGENIERIA!Q103</f>
        <v>0</v>
      </c>
      <c r="I103" s="29">
        <f t="shared" si="10"/>
        <v>2785.14345</v>
      </c>
      <c r="J103" s="29">
        <f t="shared" si="11"/>
        <v>445.622952</v>
      </c>
      <c r="K103" s="29">
        <f t="shared" si="12"/>
        <v>3230.7664020000002</v>
      </c>
    </row>
    <row r="104" spans="1:11">
      <c r="A104" s="2" t="s">
        <v>214</v>
      </c>
      <c r="B104" s="1" t="s">
        <v>215</v>
      </c>
      <c r="C104" s="14">
        <v>5401.38</v>
      </c>
      <c r="E104" s="29">
        <f t="shared" si="7"/>
        <v>5401.38</v>
      </c>
      <c r="F104" s="29">
        <f t="shared" si="8"/>
        <v>108.02760000000001</v>
      </c>
      <c r="G104" s="29">
        <f t="shared" si="9"/>
        <v>405.1035</v>
      </c>
      <c r="H104" s="29">
        <f>+INGENIERIA!Q104</f>
        <v>0</v>
      </c>
      <c r="I104" s="29">
        <f t="shared" si="10"/>
        <v>5914.5111000000006</v>
      </c>
      <c r="J104" s="29">
        <f t="shared" si="11"/>
        <v>946.32177600000011</v>
      </c>
      <c r="K104" s="29">
        <f t="shared" si="12"/>
        <v>6860.8328760000004</v>
      </c>
    </row>
    <row r="105" spans="1:11">
      <c r="A105" s="2" t="s">
        <v>216</v>
      </c>
      <c r="B105" s="1" t="s">
        <v>217</v>
      </c>
      <c r="C105" s="14">
        <v>4142.7299999999996</v>
      </c>
      <c r="E105" s="29">
        <f t="shared" si="7"/>
        <v>4142.7299999999996</v>
      </c>
      <c r="F105" s="29">
        <f t="shared" si="8"/>
        <v>82.854599999999991</v>
      </c>
      <c r="G105" s="29">
        <f t="shared" si="9"/>
        <v>310.70474999999993</v>
      </c>
      <c r="H105" s="29">
        <f>+INGENIERIA!Q105</f>
        <v>202.99</v>
      </c>
      <c r="I105" s="29">
        <f t="shared" si="10"/>
        <v>4739.2793499999989</v>
      </c>
      <c r="J105" s="29">
        <f t="shared" si="11"/>
        <v>758.28469599999983</v>
      </c>
      <c r="K105" s="29">
        <f t="shared" si="12"/>
        <v>5497.5640459999986</v>
      </c>
    </row>
    <row r="106" spans="1:11">
      <c r="A106" s="2" t="s">
        <v>218</v>
      </c>
      <c r="B106" s="1" t="s">
        <v>219</v>
      </c>
      <c r="C106" s="14">
        <v>1650.28</v>
      </c>
      <c r="E106" s="29">
        <f t="shared" si="7"/>
        <v>1650.28</v>
      </c>
      <c r="F106" s="29">
        <f t="shared" si="8"/>
        <v>33.005600000000001</v>
      </c>
      <c r="G106" s="29">
        <f t="shared" si="9"/>
        <v>123.77099999999999</v>
      </c>
      <c r="H106" s="29">
        <f>+INGENIERIA!Q106</f>
        <v>80.86</v>
      </c>
      <c r="I106" s="29">
        <f t="shared" si="10"/>
        <v>1887.9165999999998</v>
      </c>
      <c r="J106" s="29">
        <f t="shared" si="11"/>
        <v>302.06665599999997</v>
      </c>
      <c r="K106" s="29">
        <f t="shared" si="12"/>
        <v>2189.9832559999995</v>
      </c>
    </row>
    <row r="107" spans="1:11">
      <c r="A107" s="2" t="s">
        <v>220</v>
      </c>
      <c r="B107" s="1" t="s">
        <v>221</v>
      </c>
      <c r="C107" s="14">
        <v>1683.67</v>
      </c>
      <c r="E107" s="29">
        <f t="shared" si="7"/>
        <v>1683.67</v>
      </c>
      <c r="F107" s="29">
        <f t="shared" si="8"/>
        <v>33.673400000000001</v>
      </c>
      <c r="G107" s="29">
        <f t="shared" si="9"/>
        <v>126.27525</v>
      </c>
      <c r="H107" s="29">
        <f>+INGENIERIA!Q107</f>
        <v>82.5</v>
      </c>
      <c r="I107" s="29">
        <f t="shared" si="10"/>
        <v>1926.1186499999999</v>
      </c>
      <c r="J107" s="29">
        <f t="shared" si="11"/>
        <v>308.17898400000001</v>
      </c>
      <c r="K107" s="29">
        <f t="shared" si="12"/>
        <v>2234.297634</v>
      </c>
    </row>
    <row r="108" spans="1:11">
      <c r="A108" s="2" t="s">
        <v>222</v>
      </c>
      <c r="B108" s="1" t="s">
        <v>223</v>
      </c>
      <c r="C108" s="14">
        <v>3872.6</v>
      </c>
      <c r="E108" s="29">
        <f t="shared" si="7"/>
        <v>3872.6</v>
      </c>
      <c r="F108" s="29">
        <f t="shared" si="8"/>
        <v>77.451999999999998</v>
      </c>
      <c r="G108" s="29">
        <f t="shared" si="9"/>
        <v>290.44499999999999</v>
      </c>
      <c r="H108" s="29">
        <f>+INGENIERIA!Q108</f>
        <v>189.76</v>
      </c>
      <c r="I108" s="29">
        <f t="shared" si="10"/>
        <v>4430.2569999999996</v>
      </c>
      <c r="J108" s="29">
        <f t="shared" si="11"/>
        <v>708.84111999999993</v>
      </c>
      <c r="K108" s="29">
        <f t="shared" si="12"/>
        <v>5139.0981199999997</v>
      </c>
    </row>
    <row r="109" spans="1:11">
      <c r="A109" s="2" t="s">
        <v>224</v>
      </c>
      <c r="B109" s="1" t="s">
        <v>225</v>
      </c>
      <c r="C109" s="14">
        <v>3576.83</v>
      </c>
      <c r="E109" s="29">
        <f t="shared" si="7"/>
        <v>3576.83</v>
      </c>
      <c r="F109" s="29">
        <f t="shared" si="8"/>
        <v>71.536600000000007</v>
      </c>
      <c r="G109" s="29">
        <f t="shared" si="9"/>
        <v>268.26224999999999</v>
      </c>
      <c r="H109" s="29">
        <f>+INGENIERIA!Q109</f>
        <v>0</v>
      </c>
      <c r="I109" s="29">
        <f t="shared" si="10"/>
        <v>3916.6288500000001</v>
      </c>
      <c r="J109" s="29">
        <f t="shared" si="11"/>
        <v>626.660616</v>
      </c>
      <c r="K109" s="29">
        <f t="shared" si="12"/>
        <v>4543.2894660000002</v>
      </c>
    </row>
    <row r="110" spans="1:11">
      <c r="A110" s="2" t="s">
        <v>226</v>
      </c>
      <c r="B110" s="1" t="s">
        <v>227</v>
      </c>
      <c r="C110" s="14">
        <v>5418.9</v>
      </c>
      <c r="E110" s="29">
        <f t="shared" si="7"/>
        <v>5418.9</v>
      </c>
      <c r="F110" s="29">
        <f t="shared" si="8"/>
        <v>108.378</v>
      </c>
      <c r="G110" s="29">
        <f t="shared" si="9"/>
        <v>406.41749999999996</v>
      </c>
      <c r="H110" s="29">
        <f>+INGENIERIA!Q110</f>
        <v>0</v>
      </c>
      <c r="I110" s="29">
        <f t="shared" si="10"/>
        <v>5933.6954999999989</v>
      </c>
      <c r="J110" s="29">
        <f t="shared" si="11"/>
        <v>949.39127999999982</v>
      </c>
      <c r="K110" s="29">
        <f t="shared" si="12"/>
        <v>6883.0867799999987</v>
      </c>
    </row>
    <row r="111" spans="1:11">
      <c r="A111" s="2" t="s">
        <v>228</v>
      </c>
      <c r="B111" s="1" t="s">
        <v>229</v>
      </c>
      <c r="C111" s="14">
        <v>1130.28</v>
      </c>
      <c r="E111" s="29">
        <f t="shared" si="7"/>
        <v>1130.28</v>
      </c>
      <c r="F111" s="29">
        <f t="shared" si="8"/>
        <v>22.605599999999999</v>
      </c>
      <c r="G111" s="29">
        <f t="shared" si="9"/>
        <v>84.771000000000001</v>
      </c>
      <c r="H111" s="29">
        <f>+INGENIERIA!Q111</f>
        <v>55.38</v>
      </c>
      <c r="I111" s="29">
        <f t="shared" si="10"/>
        <v>1293.0366000000001</v>
      </c>
      <c r="J111" s="29">
        <f t="shared" si="11"/>
        <v>206.88585600000002</v>
      </c>
      <c r="K111" s="29">
        <f t="shared" si="12"/>
        <v>1499.9224560000002</v>
      </c>
    </row>
    <row r="112" spans="1:11">
      <c r="A112" s="2" t="s">
        <v>230</v>
      </c>
      <c r="B112" s="1" t="s">
        <v>231</v>
      </c>
      <c r="C112" s="14">
        <v>4786.41</v>
      </c>
      <c r="E112" s="29">
        <f t="shared" si="7"/>
        <v>4786.41</v>
      </c>
      <c r="F112" s="29">
        <f t="shared" si="8"/>
        <v>95.728200000000001</v>
      </c>
      <c r="G112" s="29">
        <f t="shared" si="9"/>
        <v>358.98075</v>
      </c>
      <c r="H112" s="29">
        <f>+INGENIERIA!Q112</f>
        <v>234.53</v>
      </c>
      <c r="I112" s="29">
        <f t="shared" si="10"/>
        <v>5475.6489499999989</v>
      </c>
      <c r="J112" s="29">
        <f t="shared" si="11"/>
        <v>876.10383199999978</v>
      </c>
      <c r="K112" s="29">
        <f t="shared" si="12"/>
        <v>6351.7527819999987</v>
      </c>
    </row>
    <row r="113" spans="1:11">
      <c r="A113" s="2" t="s">
        <v>232</v>
      </c>
      <c r="B113" s="1" t="s">
        <v>233</v>
      </c>
      <c r="C113" s="14">
        <v>940.28</v>
      </c>
      <c r="E113" s="29">
        <f t="shared" si="7"/>
        <v>940.28</v>
      </c>
      <c r="F113" s="29">
        <f t="shared" si="8"/>
        <v>18.805599999999998</v>
      </c>
      <c r="G113" s="29">
        <f t="shared" si="9"/>
        <v>70.521000000000001</v>
      </c>
      <c r="H113" s="29">
        <f>+INGENIERIA!Q113</f>
        <v>46.07</v>
      </c>
      <c r="I113" s="29">
        <f t="shared" si="10"/>
        <v>1075.6766</v>
      </c>
      <c r="J113" s="29">
        <f t="shared" si="11"/>
        <v>172.10825600000001</v>
      </c>
      <c r="K113" s="29">
        <f t="shared" si="12"/>
        <v>1247.784856</v>
      </c>
    </row>
    <row r="114" spans="1:11">
      <c r="A114" s="2" t="s">
        <v>234</v>
      </c>
      <c r="B114" s="1" t="s">
        <v>235</v>
      </c>
      <c r="C114" s="14">
        <v>2936.03</v>
      </c>
      <c r="E114" s="29">
        <f t="shared" si="7"/>
        <v>2936.03</v>
      </c>
      <c r="F114" s="29">
        <f t="shared" si="8"/>
        <v>58.720600000000005</v>
      </c>
      <c r="G114" s="29">
        <f t="shared" si="9"/>
        <v>220.20225000000002</v>
      </c>
      <c r="H114" s="29">
        <f>+INGENIERIA!Q114</f>
        <v>0</v>
      </c>
      <c r="I114" s="29">
        <f t="shared" si="10"/>
        <v>3214.9528500000001</v>
      </c>
      <c r="J114" s="29">
        <f t="shared" si="11"/>
        <v>514.39245600000004</v>
      </c>
      <c r="K114" s="29">
        <f t="shared" si="12"/>
        <v>3729.3453060000002</v>
      </c>
    </row>
    <row r="115" spans="1:11">
      <c r="A115" s="2" t="s">
        <v>236</v>
      </c>
      <c r="B115" s="1" t="s">
        <v>237</v>
      </c>
      <c r="C115" s="14">
        <v>6023.44</v>
      </c>
      <c r="E115" s="29">
        <f t="shared" si="7"/>
        <v>6023.44</v>
      </c>
      <c r="F115" s="29">
        <f t="shared" si="8"/>
        <v>120.46879999999999</v>
      </c>
      <c r="G115" s="29">
        <f t="shared" si="9"/>
        <v>451.75799999999998</v>
      </c>
      <c r="H115" s="29">
        <f>+INGENIERIA!Q115</f>
        <v>0</v>
      </c>
      <c r="I115" s="29">
        <f t="shared" si="10"/>
        <v>6595.6667999999991</v>
      </c>
      <c r="J115" s="29">
        <f t="shared" si="11"/>
        <v>1055.3066879999999</v>
      </c>
      <c r="K115" s="29">
        <f t="shared" si="12"/>
        <v>7650.9734879999987</v>
      </c>
    </row>
    <row r="116" spans="1:11" s="7" customFormat="1">
      <c r="A116" s="17" t="s">
        <v>155</v>
      </c>
      <c r="C116" s="7" t="s">
        <v>156</v>
      </c>
      <c r="E116" s="27" t="s">
        <v>156</v>
      </c>
      <c r="F116" s="27" t="s">
        <v>156</v>
      </c>
      <c r="G116" s="27" t="s">
        <v>156</v>
      </c>
      <c r="H116" s="27" t="s">
        <v>156</v>
      </c>
      <c r="I116" s="27" t="s">
        <v>156</v>
      </c>
      <c r="J116" s="27" t="s">
        <v>156</v>
      </c>
      <c r="K116" s="27" t="s">
        <v>156</v>
      </c>
    </row>
    <row r="117" spans="1:11">
      <c r="C117" s="19">
        <v>126849.31</v>
      </c>
      <c r="E117" s="30">
        <f>SUM(E76:E115)</f>
        <v>126849.31</v>
      </c>
      <c r="F117" s="30">
        <f t="shared" ref="F117:K117" si="13">SUM(F76:F115)</f>
        <v>2536.9862000000007</v>
      </c>
      <c r="G117" s="30">
        <f t="shared" si="13"/>
        <v>9513.6982499999995</v>
      </c>
      <c r="H117" s="30">
        <f t="shared" si="13"/>
        <v>3419.5100000000011</v>
      </c>
      <c r="I117" s="30">
        <f t="shared" si="13"/>
        <v>142319.50445000001</v>
      </c>
      <c r="J117" s="30">
        <f t="shared" si="13"/>
        <v>22771.120712</v>
      </c>
      <c r="K117" s="30">
        <f t="shared" si="13"/>
        <v>165090.62516199998</v>
      </c>
    </row>
    <row r="119" spans="1:11" s="7" customFormat="1">
      <c r="A119" s="16"/>
      <c r="C119" s="7" t="s">
        <v>238</v>
      </c>
      <c r="E119" s="27" t="s">
        <v>238</v>
      </c>
      <c r="F119" s="27" t="s">
        <v>238</v>
      </c>
      <c r="G119" s="27" t="s">
        <v>238</v>
      </c>
      <c r="H119" s="27" t="s">
        <v>238</v>
      </c>
      <c r="I119" s="27" t="s">
        <v>238</v>
      </c>
      <c r="J119" s="27" t="s">
        <v>238</v>
      </c>
      <c r="K119" s="27" t="s">
        <v>238</v>
      </c>
    </row>
    <row r="120" spans="1:11" ht="13.5" thickBot="1">
      <c r="A120" s="17" t="s">
        <v>239</v>
      </c>
      <c r="B120" s="1" t="s">
        <v>240</v>
      </c>
      <c r="C120" s="19">
        <v>385012.44</v>
      </c>
      <c r="E120" s="31">
        <f>+E73+E117</f>
        <v>385012.44</v>
      </c>
      <c r="F120" s="31">
        <f t="shared" ref="F120:K120" si="14">+F73+F117</f>
        <v>7700.248800000003</v>
      </c>
      <c r="G120" s="31">
        <f t="shared" si="14"/>
        <v>28875.932999999997</v>
      </c>
      <c r="H120" s="31">
        <f t="shared" si="14"/>
        <v>3419.5100000000011</v>
      </c>
      <c r="I120" s="31">
        <f t="shared" si="14"/>
        <v>425008.13179999997</v>
      </c>
      <c r="J120" s="31">
        <f t="shared" si="14"/>
        <v>68001.301087999978</v>
      </c>
      <c r="K120" s="31">
        <f t="shared" si="14"/>
        <v>493009.43288800004</v>
      </c>
    </row>
    <row r="121" spans="1:11" ht="12" thickTop="1"/>
    <row r="122" spans="1:11">
      <c r="C122" s="1" t="s">
        <v>240</v>
      </c>
    </row>
    <row r="123" spans="1:11">
      <c r="A123" s="2" t="s">
        <v>240</v>
      </c>
      <c r="B123" s="1" t="s">
        <v>240</v>
      </c>
      <c r="C123" s="18"/>
    </row>
  </sheetData>
  <autoFilter ref="A11:N73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23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C16" sqref="C16"/>
    </sheetView>
  </sheetViews>
  <sheetFormatPr baseColWidth="10" defaultRowHeight="11.25"/>
  <cols>
    <col min="1" max="1" width="8.5703125" style="2" customWidth="1"/>
    <col min="2" max="2" width="29" style="1" customWidth="1"/>
    <col min="3" max="3" width="11" style="1" customWidth="1"/>
    <col min="4" max="4" width="8.7109375" style="1" customWidth="1"/>
    <col min="5" max="5" width="11.85546875" style="1" customWidth="1"/>
    <col min="6" max="6" width="14.140625" style="1" customWidth="1"/>
    <col min="7" max="7" width="12.5703125" style="1" customWidth="1"/>
    <col min="8" max="8" width="12.85546875" style="1" customWidth="1"/>
    <col min="9" max="9" width="14.7109375" style="1" customWidth="1"/>
    <col min="10" max="10" width="13.28515625" style="1" customWidth="1"/>
    <col min="11" max="11" width="12.42578125" style="1" customWidth="1"/>
    <col min="12" max="12" width="12.85546875" style="1" customWidth="1"/>
    <col min="13" max="13" width="10.85546875" style="1" customWidth="1"/>
    <col min="14" max="15" width="9.42578125" style="1" customWidth="1"/>
    <col min="16" max="16" width="12.28515625" style="1" customWidth="1"/>
    <col min="17" max="17" width="10.42578125" style="1" customWidth="1"/>
    <col min="18" max="18" width="10.28515625" style="1" customWidth="1"/>
    <col min="19" max="19" width="12" style="1" customWidth="1"/>
    <col min="20" max="20" width="12.140625" style="1" customWidth="1"/>
    <col min="21" max="21" width="9" style="1" customWidth="1"/>
    <col min="22" max="22" width="10.140625" style="1" customWidth="1"/>
    <col min="23" max="23" width="9.5703125" style="1" customWidth="1"/>
    <col min="24" max="24" width="8.28515625" style="1" customWidth="1"/>
    <col min="25" max="25" width="13.42578125" style="1" customWidth="1"/>
    <col min="26" max="26" width="12.85546875" style="1" customWidth="1"/>
    <col min="27" max="16384" width="11.42578125" style="1"/>
  </cols>
  <sheetData>
    <row r="1" spans="1:26" ht="18" customHeight="1">
      <c r="A1" s="3" t="s">
        <v>0</v>
      </c>
      <c r="B1" s="47" t="s">
        <v>240</v>
      </c>
      <c r="C1" s="48"/>
      <c r="D1" s="48"/>
    </row>
    <row r="2" spans="1:26" ht="24.95" customHeight="1">
      <c r="A2" s="4" t="s">
        <v>1</v>
      </c>
      <c r="B2" s="21" t="s">
        <v>2</v>
      </c>
      <c r="C2" s="22"/>
      <c r="D2" s="22"/>
    </row>
    <row r="3" spans="1:26" ht="15.75">
      <c r="B3" s="23" t="s">
        <v>3</v>
      </c>
      <c r="C3" s="24"/>
      <c r="D3" s="24"/>
      <c r="E3" s="7"/>
    </row>
    <row r="4" spans="1:26" ht="15">
      <c r="B4" s="25" t="s">
        <v>4</v>
      </c>
      <c r="C4" s="24"/>
      <c r="D4" s="24"/>
      <c r="E4" s="7"/>
    </row>
    <row r="5" spans="1:26">
      <c r="B5" s="6" t="s">
        <v>5</v>
      </c>
    </row>
    <row r="6" spans="1:26">
      <c r="B6" s="6" t="s">
        <v>6</v>
      </c>
    </row>
    <row r="8" spans="1:26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10" t="s">
        <v>31</v>
      </c>
      <c r="Z8" s="11" t="s">
        <v>32</v>
      </c>
    </row>
    <row r="9" spans="1:26" ht="12" thickTop="1">
      <c r="A9" s="13" t="s">
        <v>33</v>
      </c>
    </row>
    <row r="11" spans="1:26">
      <c r="A11" s="12" t="s">
        <v>34</v>
      </c>
    </row>
    <row r="12" spans="1:26">
      <c r="A12" s="2" t="s">
        <v>35</v>
      </c>
      <c r="B12" s="1" t="s">
        <v>36</v>
      </c>
      <c r="C12" s="14">
        <v>833.05</v>
      </c>
      <c r="D12" s="14">
        <v>138.84</v>
      </c>
      <c r="E12" s="14">
        <v>1932.86</v>
      </c>
      <c r="F12" s="14">
        <v>665.62</v>
      </c>
      <c r="G12" s="14">
        <v>333.22</v>
      </c>
      <c r="H12" s="14">
        <v>249.92</v>
      </c>
      <c r="I12" s="14">
        <v>4153.51</v>
      </c>
      <c r="J12" s="14">
        <v>0</v>
      </c>
      <c r="K12" s="14">
        <v>0</v>
      </c>
      <c r="L12" s="14">
        <v>0</v>
      </c>
      <c r="M12" s="14">
        <v>507.24</v>
      </c>
      <c r="N12" s="14">
        <v>68.73</v>
      </c>
      <c r="O12" s="14">
        <v>0</v>
      </c>
      <c r="P12" s="14">
        <v>0</v>
      </c>
      <c r="Q12" s="14">
        <v>0</v>
      </c>
      <c r="R12" s="15">
        <v>-0.06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575.91</v>
      </c>
      <c r="Z12" s="14">
        <v>3577.6</v>
      </c>
    </row>
    <row r="13" spans="1:26">
      <c r="A13" s="2" t="s">
        <v>37</v>
      </c>
      <c r="B13" s="1" t="s">
        <v>38</v>
      </c>
      <c r="C13" s="14">
        <v>4000.02</v>
      </c>
      <c r="D13" s="14">
        <v>666.67</v>
      </c>
      <c r="E13" s="14">
        <v>0</v>
      </c>
      <c r="F13" s="14">
        <v>0</v>
      </c>
      <c r="G13" s="14">
        <v>0</v>
      </c>
      <c r="H13" s="14">
        <v>0</v>
      </c>
      <c r="I13" s="14">
        <v>4666.6899999999996</v>
      </c>
      <c r="J13" s="14">
        <v>0</v>
      </c>
      <c r="K13" s="14">
        <v>0</v>
      </c>
      <c r="L13" s="14">
        <v>0</v>
      </c>
      <c r="M13" s="14">
        <v>741.42</v>
      </c>
      <c r="N13" s="14">
        <v>360.26</v>
      </c>
      <c r="O13" s="14">
        <v>0</v>
      </c>
      <c r="P13" s="14">
        <v>0</v>
      </c>
      <c r="Q13" s="14">
        <v>0</v>
      </c>
      <c r="R13" s="14">
        <v>0.01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327</v>
      </c>
      <c r="Y13" s="14">
        <v>1428.69</v>
      </c>
      <c r="Z13" s="14">
        <v>3238</v>
      </c>
    </row>
    <row r="14" spans="1:26">
      <c r="A14" s="2" t="s">
        <v>39</v>
      </c>
      <c r="B14" s="1" t="s">
        <v>40</v>
      </c>
      <c r="C14" s="14">
        <v>999.66</v>
      </c>
      <c r="D14" s="14">
        <v>166.61</v>
      </c>
      <c r="E14" s="14">
        <v>1849.09</v>
      </c>
      <c r="F14" s="14">
        <v>0</v>
      </c>
      <c r="G14" s="14">
        <v>0</v>
      </c>
      <c r="H14" s="14">
        <v>0</v>
      </c>
      <c r="I14" s="14">
        <v>3015.36</v>
      </c>
      <c r="J14" s="14">
        <v>0</v>
      </c>
      <c r="K14" s="14">
        <v>0</v>
      </c>
      <c r="L14" s="14">
        <v>0</v>
      </c>
      <c r="M14" s="14">
        <v>388.69</v>
      </c>
      <c r="N14" s="14">
        <v>58.8</v>
      </c>
      <c r="O14" s="14">
        <v>0</v>
      </c>
      <c r="P14" s="14">
        <v>0</v>
      </c>
      <c r="Q14" s="14">
        <v>0</v>
      </c>
      <c r="R14" s="14">
        <v>7.0000000000000007E-2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447.56</v>
      </c>
      <c r="Z14" s="14">
        <v>2567.8000000000002</v>
      </c>
    </row>
    <row r="15" spans="1:26">
      <c r="A15" s="2" t="s">
        <v>41</v>
      </c>
      <c r="B15" s="1" t="s">
        <v>42</v>
      </c>
      <c r="C15" s="14">
        <v>880.02</v>
      </c>
      <c r="D15" s="14">
        <v>146.66999999999999</v>
      </c>
      <c r="E15" s="14">
        <v>4015.5</v>
      </c>
      <c r="F15" s="14">
        <v>0</v>
      </c>
      <c r="G15" s="14">
        <v>0</v>
      </c>
      <c r="H15" s="14">
        <v>0</v>
      </c>
      <c r="I15" s="14">
        <v>5042.1899999999996</v>
      </c>
      <c r="J15" s="14">
        <v>192</v>
      </c>
      <c r="K15" s="14">
        <v>0</v>
      </c>
      <c r="L15" s="14">
        <v>0</v>
      </c>
      <c r="M15" s="14">
        <v>827.23</v>
      </c>
      <c r="N15" s="14">
        <v>93.1</v>
      </c>
      <c r="O15" s="14">
        <v>0</v>
      </c>
      <c r="P15" s="14">
        <v>363.64</v>
      </c>
      <c r="Q15" s="14">
        <v>0</v>
      </c>
      <c r="R15" s="14">
        <v>0.02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1475.99</v>
      </c>
      <c r="Z15" s="14">
        <v>3566.2</v>
      </c>
    </row>
    <row r="16" spans="1:26">
      <c r="A16" s="2" t="s">
        <v>43</v>
      </c>
      <c r="B16" s="1" t="s">
        <v>44</v>
      </c>
      <c r="C16" s="14">
        <v>1400.04</v>
      </c>
      <c r="D16" s="14">
        <v>233.34</v>
      </c>
      <c r="E16" s="14">
        <v>3300</v>
      </c>
      <c r="F16" s="14">
        <v>0</v>
      </c>
      <c r="G16" s="14">
        <v>0</v>
      </c>
      <c r="H16" s="14">
        <v>0</v>
      </c>
      <c r="I16" s="14">
        <v>4933.38</v>
      </c>
      <c r="J16" s="14">
        <v>0</v>
      </c>
      <c r="K16" s="14">
        <v>1900</v>
      </c>
      <c r="L16" s="14">
        <v>0</v>
      </c>
      <c r="M16" s="14">
        <v>801.64</v>
      </c>
      <c r="N16" s="14">
        <v>145.96</v>
      </c>
      <c r="O16" s="14">
        <v>0</v>
      </c>
      <c r="P16" s="14">
        <v>0</v>
      </c>
      <c r="Q16" s="14">
        <v>0</v>
      </c>
      <c r="R16" s="15">
        <v>-0.02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2847.58</v>
      </c>
      <c r="Z16" s="14">
        <v>2085.8000000000002</v>
      </c>
    </row>
    <row r="17" spans="1:26">
      <c r="A17" s="2" t="s">
        <v>45</v>
      </c>
      <c r="B17" s="1" t="s">
        <v>46</v>
      </c>
      <c r="C17" s="14">
        <v>4000.02</v>
      </c>
      <c r="D17" s="14">
        <v>666.67</v>
      </c>
      <c r="E17" s="14">
        <v>0</v>
      </c>
      <c r="F17" s="14">
        <v>0</v>
      </c>
      <c r="G17" s="14">
        <v>0</v>
      </c>
      <c r="H17" s="14">
        <v>0</v>
      </c>
      <c r="I17" s="14">
        <v>4666.6899999999996</v>
      </c>
      <c r="J17" s="14">
        <v>0</v>
      </c>
      <c r="K17" s="14">
        <v>0</v>
      </c>
      <c r="L17" s="14">
        <v>0</v>
      </c>
      <c r="M17" s="14">
        <v>741.42</v>
      </c>
      <c r="N17" s="14">
        <v>360.26</v>
      </c>
      <c r="O17" s="14">
        <v>0</v>
      </c>
      <c r="P17" s="14">
        <v>0</v>
      </c>
      <c r="Q17" s="14">
        <v>0</v>
      </c>
      <c r="R17" s="14">
        <v>0.02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413.79</v>
      </c>
      <c r="Y17" s="14">
        <v>1515.49</v>
      </c>
      <c r="Z17" s="14">
        <v>3151.2</v>
      </c>
    </row>
    <row r="18" spans="1:26">
      <c r="A18" s="2" t="s">
        <v>47</v>
      </c>
      <c r="B18" s="1" t="s">
        <v>48</v>
      </c>
      <c r="C18" s="14">
        <v>880.02</v>
      </c>
      <c r="D18" s="14">
        <v>146.66999999999999</v>
      </c>
      <c r="E18" s="14">
        <v>3448.76</v>
      </c>
      <c r="F18" s="14">
        <v>0</v>
      </c>
      <c r="G18" s="14">
        <v>0</v>
      </c>
      <c r="H18" s="14">
        <v>0</v>
      </c>
      <c r="I18" s="14">
        <v>4475.45</v>
      </c>
      <c r="J18" s="14">
        <v>0</v>
      </c>
      <c r="K18" s="14">
        <v>358.34</v>
      </c>
      <c r="L18" s="14">
        <v>0</v>
      </c>
      <c r="M18" s="14">
        <v>700.57</v>
      </c>
      <c r="N18" s="14">
        <v>98.14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1157.05</v>
      </c>
      <c r="Z18" s="14">
        <v>3318.4</v>
      </c>
    </row>
    <row r="19" spans="1:26">
      <c r="A19" s="2" t="s">
        <v>49</v>
      </c>
      <c r="B19" s="1" t="s">
        <v>50</v>
      </c>
      <c r="C19" s="14">
        <v>880.02</v>
      </c>
      <c r="D19" s="14">
        <v>146.66999999999999</v>
      </c>
      <c r="E19" s="14">
        <v>0</v>
      </c>
      <c r="F19" s="14">
        <v>0</v>
      </c>
      <c r="G19" s="14">
        <v>0</v>
      </c>
      <c r="H19" s="14">
        <v>0</v>
      </c>
      <c r="I19" s="14">
        <v>1026.69</v>
      </c>
      <c r="J19" s="14">
        <v>600</v>
      </c>
      <c r="K19" s="14">
        <v>0</v>
      </c>
      <c r="L19" s="15">
        <v>-18.41</v>
      </c>
      <c r="M19" s="14">
        <v>0</v>
      </c>
      <c r="N19" s="14">
        <v>25.54</v>
      </c>
      <c r="O19" s="14">
        <v>0</v>
      </c>
      <c r="P19" s="14">
        <v>0</v>
      </c>
      <c r="Q19" s="14">
        <v>0</v>
      </c>
      <c r="R19" s="14">
        <v>0.09</v>
      </c>
      <c r="S19" s="14">
        <v>0</v>
      </c>
      <c r="T19" s="14">
        <v>305.87</v>
      </c>
      <c r="U19" s="14">
        <v>0</v>
      </c>
      <c r="V19" s="14">
        <v>0</v>
      </c>
      <c r="W19" s="14">
        <v>0</v>
      </c>
      <c r="X19" s="14">
        <v>0</v>
      </c>
      <c r="Y19" s="14">
        <v>913.09</v>
      </c>
      <c r="Z19" s="14">
        <v>113.6</v>
      </c>
    </row>
    <row r="20" spans="1:26">
      <c r="A20" s="2" t="s">
        <v>51</v>
      </c>
      <c r="B20" s="1" t="s">
        <v>52</v>
      </c>
      <c r="C20" s="14">
        <v>4000.02</v>
      </c>
      <c r="D20" s="14">
        <v>666.67</v>
      </c>
      <c r="E20" s="14">
        <v>0</v>
      </c>
      <c r="F20" s="14">
        <v>0</v>
      </c>
      <c r="G20" s="14">
        <v>0</v>
      </c>
      <c r="H20" s="14">
        <v>0</v>
      </c>
      <c r="I20" s="14">
        <v>4666.6899999999996</v>
      </c>
      <c r="J20" s="14">
        <v>0</v>
      </c>
      <c r="K20" s="14">
        <v>0</v>
      </c>
      <c r="L20" s="14">
        <v>0</v>
      </c>
      <c r="M20" s="14">
        <v>741.42</v>
      </c>
      <c r="N20" s="14">
        <v>360.26</v>
      </c>
      <c r="O20" s="14">
        <v>0</v>
      </c>
      <c r="P20" s="14">
        <v>0</v>
      </c>
      <c r="Q20" s="14">
        <v>0</v>
      </c>
      <c r="R20" s="14">
        <v>0.02</v>
      </c>
      <c r="S20" s="14">
        <v>0</v>
      </c>
      <c r="T20" s="14">
        <v>0</v>
      </c>
      <c r="U20" s="14">
        <v>0</v>
      </c>
      <c r="V20" s="14">
        <v>0</v>
      </c>
      <c r="W20" s="14">
        <v>1000</v>
      </c>
      <c r="X20" s="14">
        <v>413.79</v>
      </c>
      <c r="Y20" s="14">
        <v>2515.4899999999998</v>
      </c>
      <c r="Z20" s="14">
        <v>2151.1999999999998</v>
      </c>
    </row>
    <row r="21" spans="1:26">
      <c r="A21" s="2" t="s">
        <v>53</v>
      </c>
      <c r="B21" s="1" t="s">
        <v>54</v>
      </c>
      <c r="C21" s="14">
        <v>880.02</v>
      </c>
      <c r="D21" s="14">
        <v>146.66999999999999</v>
      </c>
      <c r="E21" s="14">
        <v>4305.76</v>
      </c>
      <c r="F21" s="14">
        <v>0</v>
      </c>
      <c r="G21" s="14">
        <v>0</v>
      </c>
      <c r="H21" s="14">
        <v>0</v>
      </c>
      <c r="I21" s="14">
        <v>5332.45</v>
      </c>
      <c r="J21" s="14">
        <v>43.66</v>
      </c>
      <c r="K21" s="14">
        <v>0</v>
      </c>
      <c r="L21" s="14">
        <v>0</v>
      </c>
      <c r="M21" s="14">
        <v>895.5</v>
      </c>
      <c r="N21" s="14">
        <v>113.89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1053.05</v>
      </c>
      <c r="Z21" s="14">
        <v>4279.3999999999996</v>
      </c>
    </row>
    <row r="22" spans="1:26">
      <c r="A22" s="2" t="s">
        <v>55</v>
      </c>
      <c r="B22" s="1" t="s">
        <v>56</v>
      </c>
      <c r="C22" s="14">
        <v>880.02</v>
      </c>
      <c r="D22" s="14">
        <v>146.66999999999999</v>
      </c>
      <c r="E22" s="14">
        <v>641.83000000000004</v>
      </c>
      <c r="F22" s="14">
        <v>0</v>
      </c>
      <c r="G22" s="14">
        <v>0</v>
      </c>
      <c r="H22" s="14">
        <v>0</v>
      </c>
      <c r="I22" s="14">
        <v>1668.52</v>
      </c>
      <c r="J22" s="14">
        <v>599.98</v>
      </c>
      <c r="K22" s="14">
        <v>0</v>
      </c>
      <c r="L22" s="14">
        <v>0</v>
      </c>
      <c r="M22" s="14">
        <v>82.88</v>
      </c>
      <c r="N22" s="14">
        <v>103.97</v>
      </c>
      <c r="O22" s="14">
        <v>0</v>
      </c>
      <c r="P22" s="14">
        <v>0</v>
      </c>
      <c r="Q22" s="14">
        <v>0</v>
      </c>
      <c r="R22" s="15">
        <v>-0.11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786.72</v>
      </c>
      <c r="Z22" s="14">
        <v>881.8</v>
      </c>
    </row>
    <row r="23" spans="1:26">
      <c r="A23" s="2" t="s">
        <v>57</v>
      </c>
      <c r="B23" s="1" t="s">
        <v>58</v>
      </c>
      <c r="C23" s="14">
        <v>1602</v>
      </c>
      <c r="D23" s="14">
        <v>267</v>
      </c>
      <c r="E23" s="14">
        <v>0</v>
      </c>
      <c r="F23" s="14">
        <v>0</v>
      </c>
      <c r="G23" s="14">
        <v>0</v>
      </c>
      <c r="H23" s="14">
        <v>0</v>
      </c>
      <c r="I23" s="14">
        <v>1869</v>
      </c>
      <c r="J23" s="14">
        <v>0</v>
      </c>
      <c r="K23" s="14">
        <v>0</v>
      </c>
      <c r="L23" s="14">
        <v>0</v>
      </c>
      <c r="M23" s="14">
        <v>163.25</v>
      </c>
      <c r="N23" s="14">
        <v>52.62</v>
      </c>
      <c r="O23" s="14">
        <v>0</v>
      </c>
      <c r="P23" s="14">
        <v>0</v>
      </c>
      <c r="Q23" s="14">
        <v>0</v>
      </c>
      <c r="R23" s="15">
        <v>-0.01</v>
      </c>
      <c r="S23" s="14">
        <v>0</v>
      </c>
      <c r="T23" s="14">
        <v>495.94</v>
      </c>
      <c r="U23" s="14">
        <v>0</v>
      </c>
      <c r="V23" s="14">
        <v>0</v>
      </c>
      <c r="W23" s="14">
        <v>300</v>
      </c>
      <c r="X23" s="14">
        <v>0</v>
      </c>
      <c r="Y23" s="14">
        <v>1011.8</v>
      </c>
      <c r="Z23" s="14">
        <v>857.2</v>
      </c>
    </row>
    <row r="24" spans="1:26">
      <c r="A24" s="2" t="s">
        <v>59</v>
      </c>
      <c r="B24" s="1" t="s">
        <v>60</v>
      </c>
      <c r="C24" s="14">
        <v>1602</v>
      </c>
      <c r="D24" s="14">
        <v>267</v>
      </c>
      <c r="E24" s="14">
        <v>0</v>
      </c>
      <c r="F24" s="14">
        <v>0</v>
      </c>
      <c r="G24" s="14">
        <v>0</v>
      </c>
      <c r="H24" s="14">
        <v>0</v>
      </c>
      <c r="I24" s="14">
        <v>1869</v>
      </c>
      <c r="J24" s="14">
        <v>0</v>
      </c>
      <c r="K24" s="14">
        <v>0</v>
      </c>
      <c r="L24" s="14">
        <v>0</v>
      </c>
      <c r="M24" s="14">
        <v>163.25</v>
      </c>
      <c r="N24" s="14">
        <v>68.400000000000006</v>
      </c>
      <c r="O24" s="14">
        <v>0</v>
      </c>
      <c r="P24" s="14">
        <v>0</v>
      </c>
      <c r="Q24" s="14">
        <v>0</v>
      </c>
      <c r="R24" s="15">
        <v>-0.05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231.6</v>
      </c>
      <c r="Z24" s="14">
        <v>1637.4</v>
      </c>
    </row>
    <row r="25" spans="1:26">
      <c r="A25" s="2" t="s">
        <v>61</v>
      </c>
      <c r="B25" s="1" t="s">
        <v>62</v>
      </c>
      <c r="C25" s="14">
        <v>999.66</v>
      </c>
      <c r="D25" s="14">
        <v>166.61</v>
      </c>
      <c r="E25" s="14">
        <v>2367.4699999999998</v>
      </c>
      <c r="F25" s="14">
        <v>0</v>
      </c>
      <c r="G25" s="14">
        <v>0</v>
      </c>
      <c r="H25" s="14">
        <v>0</v>
      </c>
      <c r="I25" s="14">
        <v>3533.74</v>
      </c>
      <c r="J25" s="14">
        <v>660.45</v>
      </c>
      <c r="K25" s="14">
        <v>0</v>
      </c>
      <c r="L25" s="14">
        <v>0</v>
      </c>
      <c r="M25" s="14">
        <v>499.42</v>
      </c>
      <c r="N25" s="14">
        <v>72.69</v>
      </c>
      <c r="O25" s="14">
        <v>0</v>
      </c>
      <c r="P25" s="14">
        <v>0</v>
      </c>
      <c r="Q25" s="14">
        <v>0</v>
      </c>
      <c r="R25" s="15">
        <v>-0.02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1232.54</v>
      </c>
      <c r="Z25" s="14">
        <v>2301.1999999999998</v>
      </c>
    </row>
    <row r="26" spans="1:26">
      <c r="A26" s="2" t="s">
        <v>63</v>
      </c>
      <c r="B26" s="1" t="s">
        <v>64</v>
      </c>
      <c r="C26" s="14">
        <v>999.66</v>
      </c>
      <c r="D26" s="14">
        <v>166.61</v>
      </c>
      <c r="E26" s="14">
        <v>2855.28</v>
      </c>
      <c r="F26" s="14">
        <v>0</v>
      </c>
      <c r="G26" s="14">
        <v>0</v>
      </c>
      <c r="H26" s="14">
        <v>0</v>
      </c>
      <c r="I26" s="14">
        <v>4021.55</v>
      </c>
      <c r="J26" s="14">
        <v>0</v>
      </c>
      <c r="K26" s="14">
        <v>0</v>
      </c>
      <c r="L26" s="14">
        <v>0</v>
      </c>
      <c r="M26" s="14">
        <v>603.61</v>
      </c>
      <c r="N26" s="14">
        <v>67.81</v>
      </c>
      <c r="O26" s="14">
        <v>0</v>
      </c>
      <c r="P26" s="14">
        <v>0</v>
      </c>
      <c r="Q26" s="14">
        <v>0</v>
      </c>
      <c r="R26" s="14">
        <v>0.13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671.55</v>
      </c>
      <c r="Z26" s="14">
        <v>3350</v>
      </c>
    </row>
    <row r="27" spans="1:26">
      <c r="A27" s="2" t="s">
        <v>65</v>
      </c>
      <c r="B27" s="1" t="s">
        <v>66</v>
      </c>
      <c r="C27" s="14">
        <v>4000.02</v>
      </c>
      <c r="D27" s="14">
        <v>666.67</v>
      </c>
      <c r="E27" s="14">
        <v>0</v>
      </c>
      <c r="F27" s="14">
        <v>0</v>
      </c>
      <c r="G27" s="14">
        <v>0</v>
      </c>
      <c r="H27" s="14">
        <v>0</v>
      </c>
      <c r="I27" s="14">
        <v>4666.6899999999996</v>
      </c>
      <c r="J27" s="14">
        <v>0</v>
      </c>
      <c r="K27" s="14">
        <v>0</v>
      </c>
      <c r="L27" s="14">
        <v>0</v>
      </c>
      <c r="M27" s="14">
        <v>741.42</v>
      </c>
      <c r="N27" s="14">
        <v>360.26</v>
      </c>
      <c r="O27" s="14">
        <v>0</v>
      </c>
      <c r="P27" s="14">
        <v>0</v>
      </c>
      <c r="Q27" s="14">
        <v>0</v>
      </c>
      <c r="R27" s="14">
        <v>0.02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413.79</v>
      </c>
      <c r="Y27" s="14">
        <v>1515.49</v>
      </c>
      <c r="Z27" s="14">
        <v>3151.2</v>
      </c>
    </row>
    <row r="28" spans="1:26">
      <c r="A28" s="2" t="s">
        <v>67</v>
      </c>
      <c r="B28" s="1" t="s">
        <v>68</v>
      </c>
      <c r="C28" s="14">
        <v>880.02</v>
      </c>
      <c r="D28" s="14">
        <v>146.66999999999999</v>
      </c>
      <c r="E28" s="14">
        <v>0</v>
      </c>
      <c r="F28" s="14">
        <v>0</v>
      </c>
      <c r="G28" s="14">
        <v>0</v>
      </c>
      <c r="H28" s="14">
        <v>0</v>
      </c>
      <c r="I28" s="14">
        <v>1026.69</v>
      </c>
      <c r="J28" s="14">
        <v>300</v>
      </c>
      <c r="K28" s="14">
        <v>0</v>
      </c>
      <c r="L28" s="15">
        <v>-18.41</v>
      </c>
      <c r="M28" s="14">
        <v>0</v>
      </c>
      <c r="N28" s="14">
        <v>113.67</v>
      </c>
      <c r="O28" s="14">
        <v>0</v>
      </c>
      <c r="P28" s="14">
        <v>0</v>
      </c>
      <c r="Q28" s="14">
        <v>0</v>
      </c>
      <c r="R28" s="14">
        <v>0.03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395.29</v>
      </c>
      <c r="Z28" s="14">
        <v>631.4</v>
      </c>
    </row>
    <row r="29" spans="1:26">
      <c r="A29" s="2" t="s">
        <v>69</v>
      </c>
      <c r="B29" s="1" t="s">
        <v>70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0</v>
      </c>
      <c r="H29" s="14">
        <v>0</v>
      </c>
      <c r="I29" s="14">
        <v>1026.69</v>
      </c>
      <c r="J29" s="14">
        <v>0</v>
      </c>
      <c r="K29" s="14">
        <v>0</v>
      </c>
      <c r="L29" s="15">
        <v>-18.41</v>
      </c>
      <c r="M29" s="14">
        <v>0</v>
      </c>
      <c r="N29" s="14">
        <v>25.48</v>
      </c>
      <c r="O29" s="14">
        <v>0</v>
      </c>
      <c r="P29" s="14">
        <v>0</v>
      </c>
      <c r="Q29" s="14">
        <v>0</v>
      </c>
      <c r="R29" s="14">
        <v>0.02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7.09</v>
      </c>
      <c r="Z29" s="14">
        <v>1019.6</v>
      </c>
    </row>
    <row r="30" spans="1:26">
      <c r="A30" s="2" t="s">
        <v>71</v>
      </c>
      <c r="B30" s="1" t="s">
        <v>72</v>
      </c>
      <c r="C30" s="14">
        <v>880.02</v>
      </c>
      <c r="D30" s="14">
        <v>146.66999999999999</v>
      </c>
      <c r="E30" s="14">
        <v>7038.8</v>
      </c>
      <c r="F30" s="14">
        <v>0</v>
      </c>
      <c r="G30" s="14">
        <v>0</v>
      </c>
      <c r="H30" s="14">
        <v>0</v>
      </c>
      <c r="I30" s="14">
        <v>8065.49</v>
      </c>
      <c r="J30" s="14">
        <v>0</v>
      </c>
      <c r="K30" s="14">
        <v>0</v>
      </c>
      <c r="L30" s="14">
        <v>0</v>
      </c>
      <c r="M30" s="14">
        <v>1572.49</v>
      </c>
      <c r="N30" s="14">
        <v>133.47</v>
      </c>
      <c r="O30" s="14">
        <v>0</v>
      </c>
      <c r="P30" s="14">
        <v>0</v>
      </c>
      <c r="Q30" s="14">
        <v>0</v>
      </c>
      <c r="R30" s="14">
        <v>0.13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1706.09</v>
      </c>
      <c r="Z30" s="14">
        <v>6359.4</v>
      </c>
    </row>
    <row r="31" spans="1:26">
      <c r="A31" s="2" t="s">
        <v>73</v>
      </c>
      <c r="B31" s="1" t="s">
        <v>74</v>
      </c>
      <c r="C31" s="14">
        <v>880.02</v>
      </c>
      <c r="D31" s="14">
        <v>146.66999999999999</v>
      </c>
      <c r="E31" s="14">
        <v>483</v>
      </c>
      <c r="F31" s="14">
        <v>0</v>
      </c>
      <c r="G31" s="14">
        <v>0</v>
      </c>
      <c r="H31" s="14">
        <v>0</v>
      </c>
      <c r="I31" s="14">
        <v>1509.69</v>
      </c>
      <c r="J31" s="14">
        <v>0</v>
      </c>
      <c r="K31" s="14">
        <v>0</v>
      </c>
      <c r="L31" s="14">
        <v>0</v>
      </c>
      <c r="M31" s="14">
        <v>57.32</v>
      </c>
      <c r="N31" s="14">
        <v>25.48</v>
      </c>
      <c r="O31" s="14">
        <v>0</v>
      </c>
      <c r="P31" s="14">
        <v>0</v>
      </c>
      <c r="Q31" s="14">
        <v>0</v>
      </c>
      <c r="R31" s="15">
        <v>-0.11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82.69</v>
      </c>
      <c r="Z31" s="14">
        <v>1427</v>
      </c>
    </row>
    <row r="32" spans="1:26">
      <c r="A32" s="2" t="s">
        <v>75</v>
      </c>
      <c r="B32" s="1" t="s">
        <v>76</v>
      </c>
      <c r="C32" s="14">
        <v>1800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2100</v>
      </c>
      <c r="J32" s="14">
        <v>0</v>
      </c>
      <c r="K32" s="14">
        <v>0</v>
      </c>
      <c r="L32" s="14">
        <v>0</v>
      </c>
      <c r="M32" s="14">
        <v>202.51</v>
      </c>
      <c r="N32" s="14">
        <v>54.65</v>
      </c>
      <c r="O32" s="14">
        <v>0</v>
      </c>
      <c r="P32" s="14">
        <v>0</v>
      </c>
      <c r="Q32" s="14">
        <v>0</v>
      </c>
      <c r="R32" s="14">
        <v>0.04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257.2</v>
      </c>
      <c r="Z32" s="14">
        <v>1842.8</v>
      </c>
    </row>
    <row r="33" spans="1:26">
      <c r="A33" s="2" t="s">
        <v>77</v>
      </c>
      <c r="B33" s="1" t="s">
        <v>78</v>
      </c>
      <c r="C33" s="14">
        <v>880.02</v>
      </c>
      <c r="D33" s="14">
        <v>146.66999999999999</v>
      </c>
      <c r="E33" s="14">
        <v>9986.9699999999993</v>
      </c>
      <c r="F33" s="14">
        <v>0</v>
      </c>
      <c r="G33" s="14">
        <v>0</v>
      </c>
      <c r="H33" s="14">
        <v>0</v>
      </c>
      <c r="I33" s="14">
        <v>11013.66</v>
      </c>
      <c r="J33" s="14">
        <v>0</v>
      </c>
      <c r="K33" s="14">
        <v>0</v>
      </c>
      <c r="L33" s="14">
        <v>0</v>
      </c>
      <c r="M33" s="14">
        <v>2456.94</v>
      </c>
      <c r="N33" s="14">
        <v>65.11</v>
      </c>
      <c r="O33" s="14">
        <v>0</v>
      </c>
      <c r="P33" s="14">
        <v>0</v>
      </c>
      <c r="Q33" s="14">
        <v>0</v>
      </c>
      <c r="R33" s="14">
        <v>0.01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2522.06</v>
      </c>
      <c r="Z33" s="14">
        <v>8491.6</v>
      </c>
    </row>
    <row r="34" spans="1:26">
      <c r="A34" s="2" t="s">
        <v>79</v>
      </c>
      <c r="B34" s="1" t="s">
        <v>80</v>
      </c>
      <c r="C34" s="14">
        <v>1299.96</v>
      </c>
      <c r="D34" s="14">
        <v>216.66</v>
      </c>
      <c r="E34" s="14">
        <v>0</v>
      </c>
      <c r="F34" s="14">
        <v>0</v>
      </c>
      <c r="G34" s="14">
        <v>0</v>
      </c>
      <c r="H34" s="14">
        <v>0</v>
      </c>
      <c r="I34" s="14">
        <v>1516.62</v>
      </c>
      <c r="J34" s="14">
        <v>0</v>
      </c>
      <c r="K34" s="14">
        <v>0</v>
      </c>
      <c r="L34" s="14">
        <v>0</v>
      </c>
      <c r="M34" s="14">
        <v>58.08</v>
      </c>
      <c r="N34" s="14">
        <v>43.86</v>
      </c>
      <c r="O34" s="14">
        <v>0</v>
      </c>
      <c r="P34" s="14">
        <v>0</v>
      </c>
      <c r="Q34" s="14">
        <v>0</v>
      </c>
      <c r="R34" s="15">
        <v>-0.12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101.82</v>
      </c>
      <c r="Z34" s="14">
        <v>1414.8</v>
      </c>
    </row>
    <row r="35" spans="1:26">
      <c r="A35" s="2" t="s">
        <v>81</v>
      </c>
      <c r="B35" s="1" t="s">
        <v>82</v>
      </c>
      <c r="C35" s="14">
        <v>880.02</v>
      </c>
      <c r="D35" s="14">
        <v>146.66999999999999</v>
      </c>
      <c r="E35" s="14">
        <v>1388.17</v>
      </c>
      <c r="F35" s="14">
        <v>0</v>
      </c>
      <c r="G35" s="14">
        <v>0</v>
      </c>
      <c r="H35" s="14">
        <v>0</v>
      </c>
      <c r="I35" s="14">
        <v>2414.86</v>
      </c>
      <c r="J35" s="14">
        <v>0</v>
      </c>
      <c r="K35" s="14">
        <v>0</v>
      </c>
      <c r="L35" s="14">
        <v>0</v>
      </c>
      <c r="M35" s="14">
        <v>260.42</v>
      </c>
      <c r="N35" s="14">
        <v>92.4</v>
      </c>
      <c r="O35" s="14">
        <v>0</v>
      </c>
      <c r="P35" s="14">
        <v>0</v>
      </c>
      <c r="Q35" s="14">
        <v>0</v>
      </c>
      <c r="R35" s="15">
        <v>-0.16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352.66</v>
      </c>
      <c r="Z35" s="14">
        <v>2062.1999999999998</v>
      </c>
    </row>
    <row r="36" spans="1:26">
      <c r="A36" s="2" t="s">
        <v>83</v>
      </c>
      <c r="B36" s="1" t="s">
        <v>84</v>
      </c>
      <c r="C36" s="14">
        <v>880.02</v>
      </c>
      <c r="D36" s="14">
        <v>146.66999999999999</v>
      </c>
      <c r="E36" s="14">
        <v>1058.22</v>
      </c>
      <c r="F36" s="14">
        <v>0</v>
      </c>
      <c r="G36" s="14">
        <v>0</v>
      </c>
      <c r="H36" s="14">
        <v>0</v>
      </c>
      <c r="I36" s="14">
        <v>2084.91</v>
      </c>
      <c r="J36" s="14">
        <v>0</v>
      </c>
      <c r="K36" s="14">
        <v>0</v>
      </c>
      <c r="L36" s="14">
        <v>0</v>
      </c>
      <c r="M36" s="14">
        <v>199.8</v>
      </c>
      <c r="N36" s="14">
        <v>167.97</v>
      </c>
      <c r="O36" s="14">
        <v>0</v>
      </c>
      <c r="P36" s="14">
        <v>0</v>
      </c>
      <c r="Q36" s="14">
        <v>0</v>
      </c>
      <c r="R36" s="15">
        <v>-0.06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367.71</v>
      </c>
      <c r="Z36" s="14">
        <v>1717.2</v>
      </c>
    </row>
    <row r="37" spans="1:26">
      <c r="A37" s="2" t="s">
        <v>85</v>
      </c>
      <c r="B37" s="1" t="s">
        <v>86</v>
      </c>
      <c r="C37" s="14">
        <v>1399.98</v>
      </c>
      <c r="D37" s="14">
        <v>233.33</v>
      </c>
      <c r="E37" s="14">
        <v>2855.28</v>
      </c>
      <c r="F37" s="14">
        <v>0</v>
      </c>
      <c r="G37" s="14">
        <v>0</v>
      </c>
      <c r="H37" s="14">
        <v>0</v>
      </c>
      <c r="I37" s="14">
        <v>4488.59</v>
      </c>
      <c r="J37" s="14">
        <v>0</v>
      </c>
      <c r="K37" s="14">
        <v>0</v>
      </c>
      <c r="L37" s="14">
        <v>0</v>
      </c>
      <c r="M37" s="14">
        <v>703.37</v>
      </c>
      <c r="N37" s="14">
        <v>172.38</v>
      </c>
      <c r="O37" s="14">
        <v>0</v>
      </c>
      <c r="P37" s="14">
        <v>0</v>
      </c>
      <c r="Q37" s="14">
        <v>0</v>
      </c>
      <c r="R37" s="14">
        <v>0.04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875.79</v>
      </c>
      <c r="Z37" s="14">
        <v>3612.8</v>
      </c>
    </row>
    <row r="38" spans="1:26">
      <c r="A38" s="2" t="s">
        <v>87</v>
      </c>
      <c r="B38" s="1" t="s">
        <v>88</v>
      </c>
      <c r="C38" s="14">
        <v>880.02</v>
      </c>
      <c r="D38" s="14">
        <v>146.66999999999999</v>
      </c>
      <c r="E38" s="14">
        <v>7208.43</v>
      </c>
      <c r="F38" s="14">
        <v>0</v>
      </c>
      <c r="G38" s="14">
        <v>0</v>
      </c>
      <c r="H38" s="14">
        <v>0</v>
      </c>
      <c r="I38" s="14">
        <v>8235.1200000000008</v>
      </c>
      <c r="J38" s="14">
        <v>802.69</v>
      </c>
      <c r="K38" s="14">
        <v>0</v>
      </c>
      <c r="L38" s="14">
        <v>0</v>
      </c>
      <c r="M38" s="14">
        <v>1623.37</v>
      </c>
      <c r="N38" s="14">
        <v>157.85</v>
      </c>
      <c r="O38" s="14">
        <v>0</v>
      </c>
      <c r="P38" s="14">
        <v>0</v>
      </c>
      <c r="Q38" s="14">
        <v>0</v>
      </c>
      <c r="R38" s="15">
        <v>-0.19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2583.7199999999998</v>
      </c>
      <c r="Z38" s="14">
        <v>5651.4</v>
      </c>
    </row>
    <row r="39" spans="1:26">
      <c r="A39" s="2" t="s">
        <v>89</v>
      </c>
      <c r="B39" s="1" t="s">
        <v>90</v>
      </c>
      <c r="C39" s="14">
        <v>880.02</v>
      </c>
      <c r="D39" s="14">
        <v>146.66999999999999</v>
      </c>
      <c r="E39" s="14">
        <v>14403.01</v>
      </c>
      <c r="F39" s="14">
        <v>0</v>
      </c>
      <c r="G39" s="14">
        <v>0</v>
      </c>
      <c r="H39" s="14">
        <v>0</v>
      </c>
      <c r="I39" s="14">
        <v>15429.7</v>
      </c>
      <c r="J39" s="14">
        <v>0</v>
      </c>
      <c r="K39" s="14">
        <v>0</v>
      </c>
      <c r="L39" s="14">
        <v>0</v>
      </c>
      <c r="M39" s="14">
        <v>3802.51</v>
      </c>
      <c r="N39" s="14">
        <v>50.36</v>
      </c>
      <c r="O39" s="14">
        <v>0</v>
      </c>
      <c r="P39" s="14">
        <v>0</v>
      </c>
      <c r="Q39" s="14">
        <v>0</v>
      </c>
      <c r="R39" s="14">
        <v>0.03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3852.9</v>
      </c>
      <c r="Z39" s="14">
        <v>11576.8</v>
      </c>
    </row>
    <row r="40" spans="1:26">
      <c r="A40" s="2" t="s">
        <v>91</v>
      </c>
      <c r="B40" s="1" t="s">
        <v>92</v>
      </c>
      <c r="C40" s="14">
        <v>880.02</v>
      </c>
      <c r="D40" s="14">
        <v>146.66999999999999</v>
      </c>
      <c r="E40" s="14">
        <v>122.2</v>
      </c>
      <c r="F40" s="14">
        <v>0</v>
      </c>
      <c r="G40" s="14">
        <v>0</v>
      </c>
      <c r="H40" s="14">
        <v>0</v>
      </c>
      <c r="I40" s="14">
        <v>1148.8900000000001</v>
      </c>
      <c r="J40" s="14">
        <v>0</v>
      </c>
      <c r="K40" s="14">
        <v>0</v>
      </c>
      <c r="L40" s="14">
        <v>0</v>
      </c>
      <c r="M40" s="14">
        <v>1.64</v>
      </c>
      <c r="N40" s="14">
        <v>195.7</v>
      </c>
      <c r="O40" s="14">
        <v>0</v>
      </c>
      <c r="P40" s="14">
        <v>0</v>
      </c>
      <c r="Q40" s="14">
        <v>0</v>
      </c>
      <c r="R40" s="15">
        <v>-0.05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197.29</v>
      </c>
      <c r="Z40" s="14">
        <v>951.6</v>
      </c>
    </row>
    <row r="41" spans="1:26">
      <c r="A41" s="2" t="s">
        <v>93</v>
      </c>
      <c r="B41" s="1" t="s">
        <v>94</v>
      </c>
      <c r="C41" s="14">
        <v>880.02</v>
      </c>
      <c r="D41" s="14">
        <v>146.66999999999999</v>
      </c>
      <c r="E41" s="14">
        <v>4661.33</v>
      </c>
      <c r="F41" s="14">
        <v>0</v>
      </c>
      <c r="G41" s="14">
        <v>0</v>
      </c>
      <c r="H41" s="14">
        <v>0</v>
      </c>
      <c r="I41" s="14">
        <v>5688.02</v>
      </c>
      <c r="J41" s="14">
        <v>0</v>
      </c>
      <c r="K41" s="14">
        <v>0</v>
      </c>
      <c r="L41" s="14">
        <v>0</v>
      </c>
      <c r="M41" s="14">
        <v>979.13</v>
      </c>
      <c r="N41" s="14">
        <v>215.07</v>
      </c>
      <c r="O41" s="14">
        <v>0</v>
      </c>
      <c r="P41" s="14">
        <v>0</v>
      </c>
      <c r="Q41" s="14">
        <v>0</v>
      </c>
      <c r="R41" s="15">
        <v>-0.18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1194.02</v>
      </c>
      <c r="Z41" s="14">
        <v>4494</v>
      </c>
    </row>
    <row r="42" spans="1:26">
      <c r="A42" s="2" t="s">
        <v>95</v>
      </c>
      <c r="B42" s="1" t="s">
        <v>96</v>
      </c>
      <c r="C42" s="14">
        <v>880.02</v>
      </c>
      <c r="D42" s="14">
        <v>146.66999999999999</v>
      </c>
      <c r="E42" s="14">
        <v>241.5</v>
      </c>
      <c r="F42" s="14">
        <v>0</v>
      </c>
      <c r="G42" s="14">
        <v>0</v>
      </c>
      <c r="H42" s="14">
        <v>0</v>
      </c>
      <c r="I42" s="14">
        <v>1268.19</v>
      </c>
      <c r="J42" s="14">
        <v>0</v>
      </c>
      <c r="K42" s="14">
        <v>0</v>
      </c>
      <c r="L42" s="14">
        <v>0</v>
      </c>
      <c r="M42" s="14">
        <v>21.58</v>
      </c>
      <c r="N42" s="14">
        <v>98.22</v>
      </c>
      <c r="O42" s="14">
        <v>0</v>
      </c>
      <c r="P42" s="14">
        <v>0</v>
      </c>
      <c r="Q42" s="14">
        <v>0</v>
      </c>
      <c r="R42" s="15">
        <v>-0.01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119.79</v>
      </c>
      <c r="Z42" s="14">
        <v>1148.4000000000001</v>
      </c>
    </row>
    <row r="43" spans="1:26">
      <c r="A43" s="2" t="s">
        <v>97</v>
      </c>
      <c r="B43" s="1" t="s">
        <v>98</v>
      </c>
      <c r="C43" s="14">
        <v>880.02</v>
      </c>
      <c r="D43" s="14">
        <v>146.66999999999999</v>
      </c>
      <c r="E43" s="14">
        <v>2200.34</v>
      </c>
      <c r="F43" s="14">
        <v>0</v>
      </c>
      <c r="G43" s="14">
        <v>0</v>
      </c>
      <c r="H43" s="14">
        <v>0</v>
      </c>
      <c r="I43" s="14">
        <v>3227.03</v>
      </c>
      <c r="J43" s="14">
        <v>0</v>
      </c>
      <c r="K43" s="14">
        <v>0</v>
      </c>
      <c r="L43" s="14">
        <v>0</v>
      </c>
      <c r="M43" s="14">
        <v>433.9</v>
      </c>
      <c r="N43" s="14">
        <v>25.48</v>
      </c>
      <c r="O43" s="14">
        <v>0</v>
      </c>
      <c r="P43" s="14">
        <v>0</v>
      </c>
      <c r="Q43" s="14">
        <v>0</v>
      </c>
      <c r="R43" s="14">
        <v>0.05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459.43</v>
      </c>
      <c r="Z43" s="14">
        <v>2767.6</v>
      </c>
    </row>
    <row r="44" spans="1:26">
      <c r="A44" s="2" t="s">
        <v>99</v>
      </c>
      <c r="B44" s="1" t="s">
        <v>100</v>
      </c>
      <c r="C44" s="14">
        <v>880.02</v>
      </c>
      <c r="D44" s="14">
        <v>146.66999999999999</v>
      </c>
      <c r="E44" s="14">
        <v>8940.25</v>
      </c>
      <c r="F44" s="14">
        <v>0</v>
      </c>
      <c r="G44" s="14">
        <v>0</v>
      </c>
      <c r="H44" s="14">
        <v>0</v>
      </c>
      <c r="I44" s="14">
        <v>9966.94</v>
      </c>
      <c r="J44" s="14">
        <v>0</v>
      </c>
      <c r="K44" s="14">
        <v>0</v>
      </c>
      <c r="L44" s="14">
        <v>0</v>
      </c>
      <c r="M44" s="14">
        <v>2142.92</v>
      </c>
      <c r="N44" s="14">
        <v>323.33</v>
      </c>
      <c r="O44" s="14">
        <v>0</v>
      </c>
      <c r="P44" s="14">
        <v>0</v>
      </c>
      <c r="Q44" s="14">
        <v>0</v>
      </c>
      <c r="R44" s="15">
        <v>-0.11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2466.14</v>
      </c>
      <c r="Z44" s="14">
        <v>7500.8</v>
      </c>
    </row>
    <row r="45" spans="1:26">
      <c r="A45" s="2" t="s">
        <v>101</v>
      </c>
      <c r="B45" s="1" t="s">
        <v>102</v>
      </c>
      <c r="C45" s="14">
        <v>880.02</v>
      </c>
      <c r="D45" s="14">
        <v>146.66999999999999</v>
      </c>
      <c r="E45" s="14">
        <v>23412.81</v>
      </c>
      <c r="F45" s="14">
        <v>0</v>
      </c>
      <c r="G45" s="14">
        <v>0</v>
      </c>
      <c r="H45" s="14">
        <v>0</v>
      </c>
      <c r="I45" s="14">
        <v>24439.5</v>
      </c>
      <c r="J45" s="14">
        <v>0</v>
      </c>
      <c r="K45" s="14">
        <v>0</v>
      </c>
      <c r="L45" s="14">
        <v>0</v>
      </c>
      <c r="M45" s="14">
        <v>6790.67</v>
      </c>
      <c r="N45" s="14">
        <v>230.06</v>
      </c>
      <c r="O45" s="14">
        <v>0</v>
      </c>
      <c r="P45" s="14">
        <v>257.3</v>
      </c>
      <c r="Q45" s="14">
        <v>0</v>
      </c>
      <c r="R45" s="15">
        <v>-0.13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7277.9</v>
      </c>
      <c r="Z45" s="14">
        <v>17161.599999999999</v>
      </c>
    </row>
    <row r="46" spans="1:26">
      <c r="A46" s="2" t="s">
        <v>103</v>
      </c>
      <c r="B46" s="1" t="s">
        <v>104</v>
      </c>
      <c r="C46" s="14">
        <v>1602</v>
      </c>
      <c r="D46" s="14">
        <v>267</v>
      </c>
      <c r="E46" s="14">
        <v>0</v>
      </c>
      <c r="F46" s="14">
        <v>0</v>
      </c>
      <c r="G46" s="14">
        <v>0</v>
      </c>
      <c r="H46" s="14">
        <v>0</v>
      </c>
      <c r="I46" s="14">
        <v>1869</v>
      </c>
      <c r="J46" s="14">
        <v>0</v>
      </c>
      <c r="K46" s="14">
        <v>0</v>
      </c>
      <c r="L46" s="14">
        <v>0</v>
      </c>
      <c r="M46" s="14">
        <v>163.25</v>
      </c>
      <c r="N46" s="14">
        <v>60.53</v>
      </c>
      <c r="O46" s="14">
        <v>0</v>
      </c>
      <c r="P46" s="14">
        <v>0</v>
      </c>
      <c r="Q46" s="14">
        <v>0</v>
      </c>
      <c r="R46" s="14">
        <v>0.02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223.8</v>
      </c>
      <c r="Z46" s="14">
        <v>1645.2</v>
      </c>
    </row>
    <row r="47" spans="1:26">
      <c r="A47" s="2" t="s">
        <v>105</v>
      </c>
      <c r="B47" s="1" t="s">
        <v>106</v>
      </c>
      <c r="C47" s="14">
        <v>2599.98</v>
      </c>
      <c r="D47" s="14">
        <v>433.33</v>
      </c>
      <c r="E47" s="14">
        <v>4898.37</v>
      </c>
      <c r="F47" s="14">
        <v>0</v>
      </c>
      <c r="G47" s="14">
        <v>0</v>
      </c>
      <c r="H47" s="14">
        <v>0</v>
      </c>
      <c r="I47" s="14">
        <v>7931.68</v>
      </c>
      <c r="J47" s="14">
        <v>0</v>
      </c>
      <c r="K47" s="14">
        <v>0</v>
      </c>
      <c r="L47" s="14">
        <v>0</v>
      </c>
      <c r="M47" s="14">
        <v>1532.34</v>
      </c>
      <c r="N47" s="14">
        <v>81.650000000000006</v>
      </c>
      <c r="O47" s="14">
        <v>0</v>
      </c>
      <c r="P47" s="14">
        <v>572.66999999999996</v>
      </c>
      <c r="Q47" s="14">
        <v>0</v>
      </c>
      <c r="R47" s="15">
        <v>-0.18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4584</v>
      </c>
      <c r="Y47" s="14">
        <v>6770.48</v>
      </c>
      <c r="Z47" s="14">
        <v>1161.2</v>
      </c>
    </row>
    <row r="48" spans="1:26">
      <c r="A48" s="2" t="s">
        <v>107</v>
      </c>
      <c r="B48" s="1" t="s">
        <v>108</v>
      </c>
      <c r="C48" s="14">
        <v>880.02</v>
      </c>
      <c r="D48" s="14">
        <v>146.66999999999999</v>
      </c>
      <c r="E48" s="14">
        <v>800</v>
      </c>
      <c r="F48" s="14">
        <v>0</v>
      </c>
      <c r="G48" s="14">
        <v>0</v>
      </c>
      <c r="H48" s="14">
        <v>0</v>
      </c>
      <c r="I48" s="14">
        <v>1826.69</v>
      </c>
      <c r="J48" s="14">
        <v>0</v>
      </c>
      <c r="K48" s="14">
        <v>0</v>
      </c>
      <c r="L48" s="14">
        <v>0</v>
      </c>
      <c r="M48" s="14">
        <v>156.47999999999999</v>
      </c>
      <c r="N48" s="14">
        <v>25.48</v>
      </c>
      <c r="O48" s="14">
        <v>0</v>
      </c>
      <c r="P48" s="14">
        <v>0</v>
      </c>
      <c r="Q48" s="14">
        <v>0</v>
      </c>
      <c r="R48" s="14">
        <v>0.13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182.09</v>
      </c>
      <c r="Z48" s="14">
        <v>1644.6</v>
      </c>
    </row>
    <row r="49" spans="1:26">
      <c r="A49" s="2" t="s">
        <v>109</v>
      </c>
      <c r="B49" s="1" t="s">
        <v>110</v>
      </c>
      <c r="C49" s="14">
        <v>880.02</v>
      </c>
      <c r="D49" s="14">
        <v>146.66999999999999</v>
      </c>
      <c r="E49" s="14">
        <v>9913</v>
      </c>
      <c r="F49" s="14">
        <v>0</v>
      </c>
      <c r="G49" s="14">
        <v>0</v>
      </c>
      <c r="H49" s="14">
        <v>0</v>
      </c>
      <c r="I49" s="14">
        <v>10939.69</v>
      </c>
      <c r="J49" s="14">
        <v>0</v>
      </c>
      <c r="K49" s="14">
        <v>0</v>
      </c>
      <c r="L49" s="14">
        <v>0</v>
      </c>
      <c r="M49" s="14">
        <v>2434.75</v>
      </c>
      <c r="N49" s="14">
        <v>101.85</v>
      </c>
      <c r="O49" s="14">
        <v>0</v>
      </c>
      <c r="P49" s="14">
        <v>0</v>
      </c>
      <c r="Q49" s="14">
        <v>0</v>
      </c>
      <c r="R49" s="14">
        <v>0.09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2536.69</v>
      </c>
      <c r="Z49" s="14">
        <v>8403</v>
      </c>
    </row>
    <row r="50" spans="1:26">
      <c r="A50" s="2" t="s">
        <v>111</v>
      </c>
      <c r="B50" s="1" t="s">
        <v>112</v>
      </c>
      <c r="C50" s="14">
        <v>733.35</v>
      </c>
      <c r="D50" s="14">
        <v>122.22</v>
      </c>
      <c r="E50" s="14">
        <v>0</v>
      </c>
      <c r="F50" s="14">
        <v>0</v>
      </c>
      <c r="G50" s="14">
        <v>0</v>
      </c>
      <c r="H50" s="14">
        <v>0</v>
      </c>
      <c r="I50" s="14">
        <v>855.57</v>
      </c>
      <c r="J50" s="14">
        <v>0</v>
      </c>
      <c r="K50" s="14">
        <v>0</v>
      </c>
      <c r="L50" s="15">
        <v>-38.43</v>
      </c>
      <c r="M50" s="14">
        <v>0</v>
      </c>
      <c r="N50" s="14">
        <v>152.94999999999999</v>
      </c>
      <c r="O50" s="14">
        <v>0</v>
      </c>
      <c r="P50" s="14">
        <v>0</v>
      </c>
      <c r="Q50" s="14">
        <v>0</v>
      </c>
      <c r="R50" s="14">
        <v>0.05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114.57</v>
      </c>
      <c r="Z50" s="14">
        <v>741</v>
      </c>
    </row>
    <row r="51" spans="1:26">
      <c r="A51" s="2" t="s">
        <v>113</v>
      </c>
      <c r="B51" s="1" t="s">
        <v>114</v>
      </c>
      <c r="C51" s="14">
        <v>733.35</v>
      </c>
      <c r="D51" s="14">
        <v>122.22</v>
      </c>
      <c r="E51" s="14">
        <v>241.5</v>
      </c>
      <c r="F51" s="14">
        <v>0</v>
      </c>
      <c r="G51" s="14">
        <v>0</v>
      </c>
      <c r="H51" s="14">
        <v>0</v>
      </c>
      <c r="I51" s="14">
        <v>1097.07</v>
      </c>
      <c r="J51" s="14">
        <v>0</v>
      </c>
      <c r="K51" s="14">
        <v>0</v>
      </c>
      <c r="L51" s="15">
        <v>-4</v>
      </c>
      <c r="M51" s="14">
        <v>0</v>
      </c>
      <c r="N51" s="14">
        <v>49.57</v>
      </c>
      <c r="O51" s="14">
        <v>0</v>
      </c>
      <c r="P51" s="14">
        <v>0</v>
      </c>
      <c r="Q51" s="14">
        <v>0</v>
      </c>
      <c r="R51" s="15">
        <v>-0.1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45.47</v>
      </c>
      <c r="Z51" s="14">
        <v>1051.5999999999999</v>
      </c>
    </row>
    <row r="52" spans="1:26">
      <c r="A52" s="2" t="s">
        <v>115</v>
      </c>
      <c r="B52" s="1" t="s">
        <v>116</v>
      </c>
      <c r="C52" s="14">
        <v>1300.02</v>
      </c>
      <c r="D52" s="14">
        <v>216.67</v>
      </c>
      <c r="E52" s="14">
        <v>0</v>
      </c>
      <c r="F52" s="14">
        <v>0</v>
      </c>
      <c r="G52" s="14">
        <v>0</v>
      </c>
      <c r="H52" s="14">
        <v>0</v>
      </c>
      <c r="I52" s="14">
        <v>1516.69</v>
      </c>
      <c r="J52" s="14">
        <v>0</v>
      </c>
      <c r="K52" s="14">
        <v>0</v>
      </c>
      <c r="L52" s="14">
        <v>0</v>
      </c>
      <c r="M52" s="14">
        <v>58.08</v>
      </c>
      <c r="N52" s="14">
        <v>37.64</v>
      </c>
      <c r="O52" s="14">
        <v>0</v>
      </c>
      <c r="P52" s="14">
        <v>0</v>
      </c>
      <c r="Q52" s="14">
        <v>0</v>
      </c>
      <c r="R52" s="15">
        <v>-0.03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95.69</v>
      </c>
      <c r="Z52" s="14">
        <v>1421</v>
      </c>
    </row>
    <row r="53" spans="1:26">
      <c r="A53" s="2" t="s">
        <v>117</v>
      </c>
      <c r="B53" s="1" t="s">
        <v>118</v>
      </c>
      <c r="C53" s="14">
        <v>999.66</v>
      </c>
      <c r="D53" s="14">
        <v>166.61</v>
      </c>
      <c r="E53" s="14">
        <v>1760.61</v>
      </c>
      <c r="F53" s="14">
        <v>0</v>
      </c>
      <c r="G53" s="14">
        <v>0</v>
      </c>
      <c r="H53" s="14">
        <v>0</v>
      </c>
      <c r="I53" s="14">
        <v>2926.88</v>
      </c>
      <c r="J53" s="14">
        <v>0</v>
      </c>
      <c r="K53" s="14">
        <v>0</v>
      </c>
      <c r="L53" s="14">
        <v>0</v>
      </c>
      <c r="M53" s="14">
        <v>369.79</v>
      </c>
      <c r="N53" s="14">
        <v>83.35</v>
      </c>
      <c r="O53" s="14">
        <v>0</v>
      </c>
      <c r="P53" s="14">
        <v>0</v>
      </c>
      <c r="Q53" s="14">
        <v>0</v>
      </c>
      <c r="R53" s="15">
        <v>-0.06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453.08</v>
      </c>
      <c r="Z53" s="14">
        <v>2473.8000000000002</v>
      </c>
    </row>
    <row r="54" spans="1:26">
      <c r="A54" s="2" t="s">
        <v>119</v>
      </c>
      <c r="B54" s="1" t="s">
        <v>120</v>
      </c>
      <c r="C54" s="14">
        <v>880.02</v>
      </c>
      <c r="D54" s="14">
        <v>146.66999999999999</v>
      </c>
      <c r="E54" s="14">
        <v>0</v>
      </c>
      <c r="F54" s="14">
        <v>0</v>
      </c>
      <c r="G54" s="14">
        <v>0</v>
      </c>
      <c r="H54" s="14">
        <v>0</v>
      </c>
      <c r="I54" s="14">
        <v>1026.69</v>
      </c>
      <c r="J54" s="14">
        <v>0</v>
      </c>
      <c r="K54" s="14">
        <v>0</v>
      </c>
      <c r="L54" s="15">
        <v>-18.41</v>
      </c>
      <c r="M54" s="14">
        <v>0</v>
      </c>
      <c r="N54" s="14">
        <v>147.26</v>
      </c>
      <c r="O54" s="14">
        <v>0</v>
      </c>
      <c r="P54" s="14">
        <v>0</v>
      </c>
      <c r="Q54" s="14">
        <v>0</v>
      </c>
      <c r="R54" s="14">
        <v>0.04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128.88999999999999</v>
      </c>
      <c r="Z54" s="14">
        <v>897.8</v>
      </c>
    </row>
    <row r="55" spans="1:26">
      <c r="A55" s="2" t="s">
        <v>121</v>
      </c>
      <c r="B55" s="1" t="s">
        <v>122</v>
      </c>
      <c r="C55" s="14">
        <v>586.67999999999995</v>
      </c>
      <c r="D55" s="14">
        <v>97.78</v>
      </c>
      <c r="E55" s="14">
        <v>12064.17</v>
      </c>
      <c r="F55" s="14">
        <v>0</v>
      </c>
      <c r="G55" s="14">
        <v>0</v>
      </c>
      <c r="H55" s="14">
        <v>0</v>
      </c>
      <c r="I55" s="14">
        <v>12748.63</v>
      </c>
      <c r="J55" s="14">
        <v>0</v>
      </c>
      <c r="K55" s="14">
        <v>0</v>
      </c>
      <c r="L55" s="14">
        <v>0</v>
      </c>
      <c r="M55" s="14">
        <v>2977.43</v>
      </c>
      <c r="N55" s="14">
        <v>113.89</v>
      </c>
      <c r="O55" s="14">
        <v>0</v>
      </c>
      <c r="P55" s="14">
        <v>3511</v>
      </c>
      <c r="Q55" s="14">
        <v>0</v>
      </c>
      <c r="R55" s="14">
        <v>0.11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6602.43</v>
      </c>
      <c r="Z55" s="14">
        <v>6146.2</v>
      </c>
    </row>
    <row r="56" spans="1:26">
      <c r="A56" s="2" t="s">
        <v>123</v>
      </c>
      <c r="B56" s="1" t="s">
        <v>124</v>
      </c>
      <c r="C56" s="14">
        <v>880.02</v>
      </c>
      <c r="D56" s="14">
        <v>146.66999999999999</v>
      </c>
      <c r="E56" s="14">
        <v>0</v>
      </c>
      <c r="F56" s="14">
        <v>0</v>
      </c>
      <c r="G56" s="14">
        <v>0</v>
      </c>
      <c r="H56" s="14">
        <v>0</v>
      </c>
      <c r="I56" s="14">
        <v>1026.69</v>
      </c>
      <c r="J56" s="14">
        <v>300</v>
      </c>
      <c r="K56" s="14">
        <v>0</v>
      </c>
      <c r="L56" s="15">
        <v>-18.41</v>
      </c>
      <c r="M56" s="14">
        <v>0</v>
      </c>
      <c r="N56" s="14">
        <v>76.52</v>
      </c>
      <c r="O56" s="14">
        <v>0</v>
      </c>
      <c r="P56" s="14">
        <v>500</v>
      </c>
      <c r="Q56" s="14">
        <v>0</v>
      </c>
      <c r="R56" s="14">
        <v>0.18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858.29</v>
      </c>
      <c r="Z56" s="14">
        <v>168.4</v>
      </c>
    </row>
    <row r="57" spans="1:26">
      <c r="A57" s="2" t="s">
        <v>125</v>
      </c>
      <c r="B57" s="1" t="s">
        <v>126</v>
      </c>
      <c r="C57" s="14">
        <v>1602</v>
      </c>
      <c r="D57" s="14">
        <v>267</v>
      </c>
      <c r="E57" s="14">
        <v>0</v>
      </c>
      <c r="F57" s="14">
        <v>0</v>
      </c>
      <c r="G57" s="14">
        <v>0</v>
      </c>
      <c r="H57" s="14">
        <v>0</v>
      </c>
      <c r="I57" s="14">
        <v>1869</v>
      </c>
      <c r="J57" s="14">
        <v>0</v>
      </c>
      <c r="K57" s="14">
        <v>0</v>
      </c>
      <c r="L57" s="14">
        <v>0</v>
      </c>
      <c r="M57" s="14">
        <v>163.25</v>
      </c>
      <c r="N57" s="14">
        <v>49.68</v>
      </c>
      <c r="O57" s="14">
        <v>0</v>
      </c>
      <c r="P57" s="14">
        <v>0</v>
      </c>
      <c r="Q57" s="14">
        <v>0</v>
      </c>
      <c r="R57" s="14">
        <v>7.0000000000000007E-2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213</v>
      </c>
      <c r="Z57" s="14">
        <v>1656</v>
      </c>
    </row>
    <row r="58" spans="1:26">
      <c r="A58" s="2" t="s">
        <v>127</v>
      </c>
      <c r="B58" s="1" t="s">
        <v>128</v>
      </c>
      <c r="C58" s="14">
        <v>999.66</v>
      </c>
      <c r="D58" s="14">
        <v>166.61</v>
      </c>
      <c r="E58" s="14">
        <v>959.59</v>
      </c>
      <c r="F58" s="14">
        <v>0</v>
      </c>
      <c r="G58" s="14">
        <v>0</v>
      </c>
      <c r="H58" s="14">
        <v>0</v>
      </c>
      <c r="I58" s="14">
        <v>2125.86</v>
      </c>
      <c r="J58" s="14">
        <v>0</v>
      </c>
      <c r="K58" s="14">
        <v>0</v>
      </c>
      <c r="L58" s="14">
        <v>0</v>
      </c>
      <c r="M58" s="14">
        <v>207.14</v>
      </c>
      <c r="N58" s="14">
        <v>66.33</v>
      </c>
      <c r="O58" s="14">
        <v>0</v>
      </c>
      <c r="P58" s="14">
        <v>0</v>
      </c>
      <c r="Q58" s="14">
        <v>0</v>
      </c>
      <c r="R58" s="15">
        <v>-0.01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273.45999999999998</v>
      </c>
      <c r="Z58" s="14">
        <v>1852.4</v>
      </c>
    </row>
    <row r="59" spans="1:26">
      <c r="A59" s="2" t="s">
        <v>129</v>
      </c>
      <c r="B59" s="1" t="s">
        <v>130</v>
      </c>
      <c r="C59" s="14">
        <v>999.66</v>
      </c>
      <c r="D59" s="14">
        <v>166.61</v>
      </c>
      <c r="E59" s="14">
        <v>1593.65</v>
      </c>
      <c r="F59" s="14">
        <v>0</v>
      </c>
      <c r="G59" s="14">
        <v>0</v>
      </c>
      <c r="H59" s="14">
        <v>0</v>
      </c>
      <c r="I59" s="14">
        <v>2759.92</v>
      </c>
      <c r="J59" s="14">
        <v>0</v>
      </c>
      <c r="K59" s="14">
        <v>0</v>
      </c>
      <c r="L59" s="14">
        <v>0</v>
      </c>
      <c r="M59" s="14">
        <v>334.13</v>
      </c>
      <c r="N59" s="14">
        <v>82.59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416.72</v>
      </c>
      <c r="Z59" s="14">
        <v>2343.1999999999998</v>
      </c>
    </row>
    <row r="60" spans="1:26">
      <c r="A60" s="2" t="s">
        <v>131</v>
      </c>
      <c r="B60" s="1" t="s">
        <v>132</v>
      </c>
      <c r="C60" s="14">
        <v>880.02</v>
      </c>
      <c r="D60" s="14">
        <v>146.66999999999999</v>
      </c>
      <c r="E60" s="14">
        <v>4000.47</v>
      </c>
      <c r="F60" s="14">
        <v>0</v>
      </c>
      <c r="G60" s="14">
        <v>0</v>
      </c>
      <c r="H60" s="14">
        <v>0</v>
      </c>
      <c r="I60" s="14">
        <v>5027.16</v>
      </c>
      <c r="J60" s="14">
        <v>0</v>
      </c>
      <c r="K60" s="14">
        <v>0</v>
      </c>
      <c r="L60" s="14">
        <v>0</v>
      </c>
      <c r="M60" s="14">
        <v>823.69</v>
      </c>
      <c r="N60" s="14">
        <v>65.239999999999995</v>
      </c>
      <c r="O60" s="14">
        <v>0</v>
      </c>
      <c r="P60" s="14">
        <v>3949.72</v>
      </c>
      <c r="Q60" s="14">
        <v>0</v>
      </c>
      <c r="R60" s="14">
        <v>0.11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4838.76</v>
      </c>
      <c r="Z60" s="14">
        <v>188.4</v>
      </c>
    </row>
    <row r="61" spans="1:26">
      <c r="A61" s="2" t="s">
        <v>133</v>
      </c>
      <c r="B61" s="1" t="s">
        <v>134</v>
      </c>
      <c r="C61" s="14">
        <v>1285.74</v>
      </c>
      <c r="D61" s="14">
        <v>214.29</v>
      </c>
      <c r="E61" s="14">
        <v>0</v>
      </c>
      <c r="F61" s="14">
        <v>0</v>
      </c>
      <c r="G61" s="14">
        <v>0</v>
      </c>
      <c r="H61" s="14">
        <v>0</v>
      </c>
      <c r="I61" s="14">
        <v>1500.03</v>
      </c>
      <c r="J61" s="14">
        <v>0</v>
      </c>
      <c r="K61" s="14">
        <v>0</v>
      </c>
      <c r="L61" s="14">
        <v>0</v>
      </c>
      <c r="M61" s="14">
        <v>56.27</v>
      </c>
      <c r="N61" s="14">
        <v>64.16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120.43</v>
      </c>
      <c r="Z61" s="14">
        <v>1379.6</v>
      </c>
    </row>
    <row r="62" spans="1:26">
      <c r="A62" s="2" t="s">
        <v>135</v>
      </c>
      <c r="B62" s="1" t="s">
        <v>136</v>
      </c>
      <c r="C62" s="14">
        <v>1602</v>
      </c>
      <c r="D62" s="14">
        <v>267</v>
      </c>
      <c r="E62" s="14">
        <v>0</v>
      </c>
      <c r="F62" s="14">
        <v>0</v>
      </c>
      <c r="G62" s="14">
        <v>0</v>
      </c>
      <c r="H62" s="14">
        <v>0</v>
      </c>
      <c r="I62" s="14">
        <v>1869</v>
      </c>
      <c r="J62" s="14">
        <v>355.52</v>
      </c>
      <c r="K62" s="14">
        <v>0</v>
      </c>
      <c r="L62" s="14">
        <v>0</v>
      </c>
      <c r="M62" s="14">
        <v>163.25</v>
      </c>
      <c r="N62" s="14">
        <v>56.95</v>
      </c>
      <c r="O62" s="14">
        <v>0</v>
      </c>
      <c r="P62" s="14">
        <v>0</v>
      </c>
      <c r="Q62" s="14">
        <v>0</v>
      </c>
      <c r="R62" s="14">
        <v>0.08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575.79999999999995</v>
      </c>
      <c r="Z62" s="14">
        <v>1293.2</v>
      </c>
    </row>
    <row r="63" spans="1:26">
      <c r="A63" s="2" t="s">
        <v>137</v>
      </c>
      <c r="B63" s="1" t="s">
        <v>138</v>
      </c>
      <c r="C63" s="14">
        <v>880.02</v>
      </c>
      <c r="D63" s="14">
        <v>146.66999999999999</v>
      </c>
      <c r="E63" s="14">
        <v>2870.76</v>
      </c>
      <c r="F63" s="14">
        <v>0</v>
      </c>
      <c r="G63" s="14">
        <v>0</v>
      </c>
      <c r="H63" s="14">
        <v>0</v>
      </c>
      <c r="I63" s="14">
        <v>3897.45</v>
      </c>
      <c r="J63" s="14">
        <v>0</v>
      </c>
      <c r="K63" s="14">
        <v>0</v>
      </c>
      <c r="L63" s="14">
        <v>0</v>
      </c>
      <c r="M63" s="14">
        <v>577.11</v>
      </c>
      <c r="N63" s="14">
        <v>114.19</v>
      </c>
      <c r="O63" s="14">
        <v>0</v>
      </c>
      <c r="P63" s="14">
        <v>0</v>
      </c>
      <c r="Q63" s="14">
        <v>0</v>
      </c>
      <c r="R63" s="14">
        <v>0.15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691.45</v>
      </c>
      <c r="Z63" s="14">
        <v>3206</v>
      </c>
    </row>
    <row r="64" spans="1:26">
      <c r="A64" s="2" t="s">
        <v>139</v>
      </c>
      <c r="B64" s="1" t="s">
        <v>140</v>
      </c>
      <c r="C64" s="14">
        <v>999.66</v>
      </c>
      <c r="D64" s="14">
        <v>166.61</v>
      </c>
      <c r="E64" s="14">
        <v>0</v>
      </c>
      <c r="F64" s="14">
        <v>0</v>
      </c>
      <c r="G64" s="14">
        <v>0</v>
      </c>
      <c r="H64" s="14">
        <v>0</v>
      </c>
      <c r="I64" s="14">
        <v>1166.27</v>
      </c>
      <c r="J64" s="14">
        <v>0</v>
      </c>
      <c r="K64" s="14">
        <v>0</v>
      </c>
      <c r="L64" s="14">
        <v>0</v>
      </c>
      <c r="M64" s="14">
        <v>3.53</v>
      </c>
      <c r="N64" s="14">
        <v>28.95</v>
      </c>
      <c r="O64" s="14">
        <v>0</v>
      </c>
      <c r="P64" s="14">
        <v>0</v>
      </c>
      <c r="Q64" s="14">
        <v>0</v>
      </c>
      <c r="R64" s="15">
        <v>-0.01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32.47</v>
      </c>
      <c r="Z64" s="14">
        <v>1133.8</v>
      </c>
    </row>
    <row r="65" spans="1:26">
      <c r="A65" s="2" t="s">
        <v>141</v>
      </c>
      <c r="B65" s="1" t="s">
        <v>142</v>
      </c>
      <c r="C65" s="14">
        <v>799.98</v>
      </c>
      <c r="D65" s="14">
        <v>133.33000000000001</v>
      </c>
      <c r="E65" s="14">
        <v>2010</v>
      </c>
      <c r="F65" s="14">
        <v>0</v>
      </c>
      <c r="G65" s="14">
        <v>0</v>
      </c>
      <c r="H65" s="14">
        <v>0</v>
      </c>
      <c r="I65" s="14">
        <v>2943.31</v>
      </c>
      <c r="J65" s="14">
        <v>0</v>
      </c>
      <c r="K65" s="14">
        <v>0</v>
      </c>
      <c r="L65" s="14">
        <v>0</v>
      </c>
      <c r="M65" s="14">
        <v>373.3</v>
      </c>
      <c r="N65" s="14">
        <v>23.17</v>
      </c>
      <c r="O65" s="14">
        <v>0</v>
      </c>
      <c r="P65" s="14">
        <v>0</v>
      </c>
      <c r="Q65" s="14">
        <v>0</v>
      </c>
      <c r="R65" s="14">
        <v>0.14000000000000001</v>
      </c>
      <c r="S65" s="14">
        <v>43.9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440.51</v>
      </c>
      <c r="Z65" s="14">
        <v>2502.8000000000002</v>
      </c>
    </row>
    <row r="66" spans="1:26">
      <c r="A66" s="2" t="s">
        <v>143</v>
      </c>
      <c r="B66" s="1" t="s">
        <v>144</v>
      </c>
      <c r="C66" s="14">
        <v>880.02</v>
      </c>
      <c r="D66" s="14">
        <v>146.66999999999999</v>
      </c>
      <c r="E66" s="14">
        <v>5025.42</v>
      </c>
      <c r="F66" s="14">
        <v>0</v>
      </c>
      <c r="G66" s="14">
        <v>0</v>
      </c>
      <c r="H66" s="14">
        <v>0</v>
      </c>
      <c r="I66" s="14">
        <v>6052.11</v>
      </c>
      <c r="J66" s="14">
        <v>505.56</v>
      </c>
      <c r="K66" s="14">
        <v>0</v>
      </c>
      <c r="L66" s="14">
        <v>0</v>
      </c>
      <c r="M66" s="14">
        <v>1064.76</v>
      </c>
      <c r="N66" s="14">
        <v>82.33</v>
      </c>
      <c r="O66" s="14">
        <v>0</v>
      </c>
      <c r="P66" s="14">
        <v>0</v>
      </c>
      <c r="Q66" s="14">
        <v>0</v>
      </c>
      <c r="R66" s="15">
        <v>-0.14000000000000001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1652.51</v>
      </c>
      <c r="Z66" s="14">
        <v>4399.6000000000004</v>
      </c>
    </row>
    <row r="67" spans="1:26">
      <c r="A67" s="2" t="s">
        <v>145</v>
      </c>
      <c r="B67" s="1" t="s">
        <v>146</v>
      </c>
      <c r="C67" s="14">
        <v>880.02</v>
      </c>
      <c r="D67" s="14">
        <v>146.66999999999999</v>
      </c>
      <c r="E67" s="14">
        <v>331.9</v>
      </c>
      <c r="F67" s="14">
        <v>0</v>
      </c>
      <c r="G67" s="14">
        <v>0</v>
      </c>
      <c r="H67" s="14">
        <v>0</v>
      </c>
      <c r="I67" s="14">
        <v>1358.59</v>
      </c>
      <c r="J67" s="14">
        <v>0</v>
      </c>
      <c r="K67" s="14">
        <v>0</v>
      </c>
      <c r="L67" s="14">
        <v>0</v>
      </c>
      <c r="M67" s="14">
        <v>31.42</v>
      </c>
      <c r="N67" s="14">
        <v>25.48</v>
      </c>
      <c r="O67" s="14">
        <v>0</v>
      </c>
      <c r="P67" s="14">
        <v>0</v>
      </c>
      <c r="Q67" s="14">
        <v>0</v>
      </c>
      <c r="R67" s="15">
        <v>-0.11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56.79</v>
      </c>
      <c r="Z67" s="14">
        <v>1301.8</v>
      </c>
    </row>
    <row r="68" spans="1:26">
      <c r="A68" s="2" t="s">
        <v>147</v>
      </c>
      <c r="B68" s="1" t="s">
        <v>148</v>
      </c>
      <c r="C68" s="14">
        <v>880.02</v>
      </c>
      <c r="D68" s="14">
        <v>146.66999999999999</v>
      </c>
      <c r="E68" s="14">
        <v>6448.74</v>
      </c>
      <c r="F68" s="14">
        <v>0</v>
      </c>
      <c r="G68" s="14">
        <v>0</v>
      </c>
      <c r="H68" s="14">
        <v>0</v>
      </c>
      <c r="I68" s="14">
        <v>7475.43</v>
      </c>
      <c r="J68" s="14">
        <v>0</v>
      </c>
      <c r="K68" s="14">
        <v>208.65</v>
      </c>
      <c r="L68" s="14">
        <v>0</v>
      </c>
      <c r="M68" s="14">
        <v>1399.53</v>
      </c>
      <c r="N68" s="14">
        <v>169.13</v>
      </c>
      <c r="O68" s="14">
        <v>0</v>
      </c>
      <c r="P68" s="14">
        <v>205</v>
      </c>
      <c r="Q68" s="14">
        <v>0</v>
      </c>
      <c r="R68" s="14">
        <v>0.12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1982.43</v>
      </c>
      <c r="Z68" s="14">
        <v>5493</v>
      </c>
    </row>
    <row r="69" spans="1:26">
      <c r="A69" s="2" t="s">
        <v>149</v>
      </c>
      <c r="B69" s="1" t="s">
        <v>150</v>
      </c>
      <c r="C69" s="14">
        <v>799.98</v>
      </c>
      <c r="D69" s="14">
        <v>133.33000000000001</v>
      </c>
      <c r="E69" s="14">
        <v>1740</v>
      </c>
      <c r="F69" s="14">
        <v>0</v>
      </c>
      <c r="G69" s="14">
        <v>0</v>
      </c>
      <c r="H69" s="14">
        <v>0</v>
      </c>
      <c r="I69" s="14">
        <v>2673.31</v>
      </c>
      <c r="J69" s="14">
        <v>0</v>
      </c>
      <c r="K69" s="14">
        <v>0</v>
      </c>
      <c r="L69" s="14">
        <v>0</v>
      </c>
      <c r="M69" s="14">
        <v>315.63</v>
      </c>
      <c r="N69" s="14">
        <v>91.2</v>
      </c>
      <c r="O69" s="14">
        <v>0</v>
      </c>
      <c r="P69" s="14">
        <v>0</v>
      </c>
      <c r="Q69" s="14">
        <v>0</v>
      </c>
      <c r="R69" s="14">
        <v>0.08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406.91</v>
      </c>
      <c r="Z69" s="14">
        <v>2266.4</v>
      </c>
    </row>
    <row r="70" spans="1:26">
      <c r="A70" s="2" t="s">
        <v>151</v>
      </c>
      <c r="B70" s="1" t="s">
        <v>152</v>
      </c>
      <c r="C70" s="14">
        <v>999.66</v>
      </c>
      <c r="D70" s="14">
        <v>166.61</v>
      </c>
      <c r="E70" s="14">
        <v>1970.74</v>
      </c>
      <c r="F70" s="14">
        <v>0</v>
      </c>
      <c r="G70" s="14">
        <v>0</v>
      </c>
      <c r="H70" s="14">
        <v>0</v>
      </c>
      <c r="I70" s="14">
        <v>3137.01</v>
      </c>
      <c r="J70" s="14">
        <v>0</v>
      </c>
      <c r="K70" s="14">
        <v>0</v>
      </c>
      <c r="L70" s="14">
        <v>0</v>
      </c>
      <c r="M70" s="14">
        <v>414.68</v>
      </c>
      <c r="N70" s="14">
        <v>80.73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495.41</v>
      </c>
      <c r="Z70" s="14">
        <v>2641.6</v>
      </c>
    </row>
    <row r="71" spans="1:26">
      <c r="A71" s="2" t="s">
        <v>153</v>
      </c>
      <c r="B71" s="1" t="s">
        <v>154</v>
      </c>
      <c r="C71" s="14">
        <v>880.02</v>
      </c>
      <c r="D71" s="14">
        <v>146.66999999999999</v>
      </c>
      <c r="E71" s="14">
        <v>5258.52</v>
      </c>
      <c r="F71" s="14">
        <v>0</v>
      </c>
      <c r="G71" s="14">
        <v>0</v>
      </c>
      <c r="H71" s="14">
        <v>0</v>
      </c>
      <c r="I71" s="14">
        <v>6285.21</v>
      </c>
      <c r="J71" s="14">
        <v>0</v>
      </c>
      <c r="K71" s="14">
        <v>0</v>
      </c>
      <c r="L71" s="14">
        <v>0</v>
      </c>
      <c r="M71" s="14">
        <v>1119.5899999999999</v>
      </c>
      <c r="N71" s="14">
        <v>109</v>
      </c>
      <c r="O71" s="14">
        <v>0</v>
      </c>
      <c r="P71" s="14">
        <v>2500</v>
      </c>
      <c r="Q71" s="14">
        <v>0</v>
      </c>
      <c r="R71" s="14">
        <v>0.02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3728.61</v>
      </c>
      <c r="Z71" s="14">
        <v>2556.6</v>
      </c>
    </row>
    <row r="72" spans="1:26" s="7" customFormat="1">
      <c r="A72" s="17" t="s">
        <v>155</v>
      </c>
      <c r="C72" s="7" t="s">
        <v>156</v>
      </c>
      <c r="D72" s="7" t="s">
        <v>156</v>
      </c>
      <c r="E72" s="7" t="s">
        <v>156</v>
      </c>
      <c r="F72" s="7" t="s">
        <v>156</v>
      </c>
      <c r="G72" s="7" t="s">
        <v>156</v>
      </c>
      <c r="H72" s="7" t="s">
        <v>156</v>
      </c>
      <c r="I72" s="7" t="s">
        <v>156</v>
      </c>
      <c r="J72" s="7" t="s">
        <v>156</v>
      </c>
      <c r="K72" s="7" t="s">
        <v>156</v>
      </c>
      <c r="L72" s="7" t="s">
        <v>156</v>
      </c>
      <c r="M72" s="7" t="s">
        <v>156</v>
      </c>
      <c r="N72" s="7" t="s">
        <v>156</v>
      </c>
      <c r="O72" s="7" t="s">
        <v>156</v>
      </c>
      <c r="P72" s="7" t="s">
        <v>156</v>
      </c>
      <c r="Q72" s="7" t="s">
        <v>156</v>
      </c>
      <c r="R72" s="7" t="s">
        <v>156</v>
      </c>
      <c r="S72" s="7" t="s">
        <v>156</v>
      </c>
      <c r="T72" s="7" t="s">
        <v>156</v>
      </c>
      <c r="U72" s="7" t="s">
        <v>156</v>
      </c>
      <c r="V72" s="7" t="s">
        <v>156</v>
      </c>
      <c r="W72" s="7" t="s">
        <v>156</v>
      </c>
      <c r="X72" s="7" t="s">
        <v>156</v>
      </c>
      <c r="Y72" s="7" t="s">
        <v>156</v>
      </c>
      <c r="Z72" s="7" t="s">
        <v>156</v>
      </c>
    </row>
    <row r="73" spans="1:26">
      <c r="C73" s="19">
        <v>73980.070000000007</v>
      </c>
      <c r="D73" s="19">
        <v>12330</v>
      </c>
      <c r="E73" s="19">
        <v>170604.3</v>
      </c>
      <c r="F73" s="19">
        <v>665.62</v>
      </c>
      <c r="G73" s="19">
        <v>333.22</v>
      </c>
      <c r="H73" s="19">
        <v>249.92</v>
      </c>
      <c r="I73" s="19">
        <v>258163.13</v>
      </c>
      <c r="J73" s="19">
        <v>4359.8599999999997</v>
      </c>
      <c r="K73" s="19">
        <v>2466.9899999999998</v>
      </c>
      <c r="L73" s="20">
        <v>-134.47999999999999</v>
      </c>
      <c r="M73" s="19">
        <v>44645.01</v>
      </c>
      <c r="N73" s="19">
        <v>6641.05</v>
      </c>
      <c r="O73" s="19">
        <v>0</v>
      </c>
      <c r="P73" s="19">
        <v>11859.33</v>
      </c>
      <c r="Q73" s="19">
        <v>0</v>
      </c>
      <c r="R73" s="19">
        <v>0.09</v>
      </c>
      <c r="S73" s="19">
        <v>43.9</v>
      </c>
      <c r="T73" s="19">
        <v>801.81</v>
      </c>
      <c r="U73" s="19">
        <v>0</v>
      </c>
      <c r="V73" s="19">
        <v>0</v>
      </c>
      <c r="W73" s="19">
        <v>1300</v>
      </c>
      <c r="X73" s="19">
        <v>6152.37</v>
      </c>
      <c r="Y73" s="19">
        <v>78135.929999999993</v>
      </c>
      <c r="Z73" s="19">
        <v>180027.2</v>
      </c>
    </row>
    <row r="75" spans="1:26">
      <c r="A75" s="12" t="s">
        <v>157</v>
      </c>
    </row>
    <row r="76" spans="1:26">
      <c r="A76" s="2" t="s">
        <v>158</v>
      </c>
      <c r="B76" s="1" t="s">
        <v>159</v>
      </c>
      <c r="C76" s="14">
        <v>572.46</v>
      </c>
      <c r="D76" s="14">
        <v>95.41</v>
      </c>
      <c r="E76" s="14">
        <v>3528.04</v>
      </c>
      <c r="F76" s="14">
        <v>0</v>
      </c>
      <c r="G76" s="14">
        <v>0</v>
      </c>
      <c r="H76" s="14">
        <v>0</v>
      </c>
      <c r="I76" s="14">
        <v>4195.91</v>
      </c>
      <c r="J76" s="14">
        <v>0</v>
      </c>
      <c r="K76" s="14">
        <v>0</v>
      </c>
      <c r="L76" s="14">
        <v>0</v>
      </c>
      <c r="M76" s="14">
        <v>640.86</v>
      </c>
      <c r="N76" s="14">
        <v>74.39</v>
      </c>
      <c r="O76" s="14">
        <v>41.96</v>
      </c>
      <c r="P76" s="14">
        <v>0</v>
      </c>
      <c r="Q76" s="14">
        <v>205.6</v>
      </c>
      <c r="R76" s="15">
        <v>-0.17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134.66999999999999</v>
      </c>
      <c r="Y76" s="14">
        <v>1097.31</v>
      </c>
      <c r="Z76" s="14">
        <v>3098.6</v>
      </c>
    </row>
    <row r="77" spans="1:26">
      <c r="A77" s="2" t="s">
        <v>160</v>
      </c>
      <c r="B77" s="1" t="s">
        <v>161</v>
      </c>
      <c r="C77" s="14">
        <v>537.54</v>
      </c>
      <c r="D77" s="14">
        <v>89.59</v>
      </c>
      <c r="E77" s="14">
        <v>5279.79</v>
      </c>
      <c r="F77" s="14">
        <v>0</v>
      </c>
      <c r="G77" s="14">
        <v>0</v>
      </c>
      <c r="H77" s="14">
        <v>0</v>
      </c>
      <c r="I77" s="14">
        <v>5906.92</v>
      </c>
      <c r="J77" s="14">
        <v>0</v>
      </c>
      <c r="K77" s="14">
        <v>0</v>
      </c>
      <c r="L77" s="14">
        <v>0</v>
      </c>
      <c r="M77" s="14">
        <v>1030.6099999999999</v>
      </c>
      <c r="N77" s="14">
        <v>153.77000000000001</v>
      </c>
      <c r="O77" s="14">
        <v>59.07</v>
      </c>
      <c r="P77" s="14">
        <v>0</v>
      </c>
      <c r="Q77" s="14">
        <v>289.44</v>
      </c>
      <c r="R77" s="15">
        <v>-0.12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372.75</v>
      </c>
      <c r="Y77" s="14">
        <v>1905.52</v>
      </c>
      <c r="Z77" s="14">
        <v>4001.4</v>
      </c>
    </row>
    <row r="78" spans="1:26">
      <c r="A78" s="2" t="s">
        <v>162</v>
      </c>
      <c r="B78" s="1" t="s">
        <v>163</v>
      </c>
      <c r="C78" s="14">
        <v>537.54</v>
      </c>
      <c r="D78" s="14">
        <v>89.59</v>
      </c>
      <c r="E78" s="14">
        <v>3293.2</v>
      </c>
      <c r="F78" s="14">
        <v>0</v>
      </c>
      <c r="G78" s="14">
        <v>0</v>
      </c>
      <c r="H78" s="14">
        <v>0</v>
      </c>
      <c r="I78" s="14">
        <v>3920.33</v>
      </c>
      <c r="J78" s="14">
        <v>0</v>
      </c>
      <c r="K78" s="14">
        <v>0</v>
      </c>
      <c r="L78" s="14">
        <v>0</v>
      </c>
      <c r="M78" s="14">
        <v>581.99</v>
      </c>
      <c r="N78" s="14">
        <v>75.37</v>
      </c>
      <c r="O78" s="14">
        <v>39.200000000000003</v>
      </c>
      <c r="P78" s="14">
        <v>0</v>
      </c>
      <c r="Q78" s="14">
        <v>192.1</v>
      </c>
      <c r="R78" s="14">
        <v>0.09</v>
      </c>
      <c r="S78" s="14">
        <v>0</v>
      </c>
      <c r="T78" s="14">
        <v>0</v>
      </c>
      <c r="U78" s="14">
        <v>0</v>
      </c>
      <c r="V78" s="14">
        <v>0</v>
      </c>
      <c r="W78" s="14">
        <v>300</v>
      </c>
      <c r="X78" s="14">
        <v>275.38</v>
      </c>
      <c r="Y78" s="14">
        <v>1464.13</v>
      </c>
      <c r="Z78" s="14">
        <v>2456.1999999999998</v>
      </c>
    </row>
    <row r="79" spans="1:26">
      <c r="A79" s="2" t="s">
        <v>164</v>
      </c>
      <c r="B79" s="1" t="s">
        <v>165</v>
      </c>
      <c r="C79" s="14">
        <v>480.24</v>
      </c>
      <c r="D79" s="14">
        <v>80.040000000000006</v>
      </c>
      <c r="E79" s="14">
        <v>876.53</v>
      </c>
      <c r="F79" s="14">
        <v>0</v>
      </c>
      <c r="G79" s="14">
        <v>0</v>
      </c>
      <c r="H79" s="14">
        <v>0</v>
      </c>
      <c r="I79" s="14">
        <v>1436.81</v>
      </c>
      <c r="J79" s="14">
        <v>0</v>
      </c>
      <c r="K79" s="14">
        <v>0</v>
      </c>
      <c r="L79" s="14">
        <v>0</v>
      </c>
      <c r="M79" s="14">
        <v>49.39</v>
      </c>
      <c r="N79" s="14">
        <v>34.89</v>
      </c>
      <c r="O79" s="14">
        <v>14.37</v>
      </c>
      <c r="P79" s="14">
        <v>0</v>
      </c>
      <c r="Q79" s="14">
        <v>70.400000000000006</v>
      </c>
      <c r="R79" s="15">
        <v>-0.04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169.01</v>
      </c>
      <c r="Z79" s="14">
        <v>1267.8</v>
      </c>
    </row>
    <row r="80" spans="1:26">
      <c r="A80" s="2" t="s">
        <v>166</v>
      </c>
      <c r="B80" s="1" t="s">
        <v>167</v>
      </c>
      <c r="C80" s="14">
        <v>480.24</v>
      </c>
      <c r="D80" s="14">
        <v>80.040000000000006</v>
      </c>
      <c r="E80" s="14">
        <v>4171.08</v>
      </c>
      <c r="F80" s="14">
        <v>0</v>
      </c>
      <c r="G80" s="14">
        <v>0</v>
      </c>
      <c r="H80" s="14">
        <v>0</v>
      </c>
      <c r="I80" s="14">
        <v>4731.3599999999997</v>
      </c>
      <c r="J80" s="14">
        <v>0</v>
      </c>
      <c r="K80" s="14">
        <v>0</v>
      </c>
      <c r="L80" s="14">
        <v>0</v>
      </c>
      <c r="M80" s="14">
        <v>755.23</v>
      </c>
      <c r="N80" s="14">
        <v>130.69999999999999</v>
      </c>
      <c r="O80" s="14">
        <v>47.31</v>
      </c>
      <c r="P80" s="14">
        <v>0</v>
      </c>
      <c r="Q80" s="14">
        <v>231.84</v>
      </c>
      <c r="R80" s="14">
        <v>0.08</v>
      </c>
      <c r="S80" s="14">
        <v>0</v>
      </c>
      <c r="T80" s="14">
        <v>0</v>
      </c>
      <c r="U80" s="14">
        <v>0</v>
      </c>
      <c r="V80" s="14">
        <v>0</v>
      </c>
      <c r="W80" s="14">
        <v>700</v>
      </c>
      <c r="X80" s="14">
        <v>0</v>
      </c>
      <c r="Y80" s="14">
        <v>1865.16</v>
      </c>
      <c r="Z80" s="14">
        <v>2866.2</v>
      </c>
    </row>
    <row r="81" spans="1:26">
      <c r="A81" s="2" t="s">
        <v>168</v>
      </c>
      <c r="B81" s="1" t="s">
        <v>169</v>
      </c>
      <c r="C81" s="14">
        <v>633.6</v>
      </c>
      <c r="D81" s="14">
        <v>105.6</v>
      </c>
      <c r="E81" s="14">
        <v>2704.13</v>
      </c>
      <c r="F81" s="14">
        <v>0</v>
      </c>
      <c r="G81" s="14">
        <v>0</v>
      </c>
      <c r="H81" s="14">
        <v>0</v>
      </c>
      <c r="I81" s="14">
        <v>3443.33</v>
      </c>
      <c r="J81" s="14">
        <v>0</v>
      </c>
      <c r="K81" s="14">
        <v>0</v>
      </c>
      <c r="L81" s="14">
        <v>0</v>
      </c>
      <c r="M81" s="14">
        <v>480.11</v>
      </c>
      <c r="N81" s="14">
        <v>75.34</v>
      </c>
      <c r="O81" s="14">
        <v>0</v>
      </c>
      <c r="P81" s="14">
        <v>0</v>
      </c>
      <c r="Q81" s="14">
        <v>0</v>
      </c>
      <c r="R81" s="15">
        <v>-0.12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555.33000000000004</v>
      </c>
      <c r="Z81" s="14">
        <v>2888</v>
      </c>
    </row>
    <row r="82" spans="1:26">
      <c r="A82" s="2" t="s">
        <v>170</v>
      </c>
      <c r="B82" s="1" t="s">
        <v>171</v>
      </c>
      <c r="C82" s="14">
        <v>480.24</v>
      </c>
      <c r="D82" s="14">
        <v>80.040000000000006</v>
      </c>
      <c r="E82" s="14">
        <v>556.54999999999995</v>
      </c>
      <c r="F82" s="14">
        <v>0</v>
      </c>
      <c r="G82" s="14">
        <v>0</v>
      </c>
      <c r="H82" s="14">
        <v>0</v>
      </c>
      <c r="I82" s="14">
        <v>1116.83</v>
      </c>
      <c r="J82" s="14">
        <v>0</v>
      </c>
      <c r="K82" s="14">
        <v>0</v>
      </c>
      <c r="L82" s="15">
        <v>-1.85</v>
      </c>
      <c r="M82" s="14">
        <v>0</v>
      </c>
      <c r="N82" s="14">
        <v>20.6</v>
      </c>
      <c r="O82" s="14">
        <v>11.17</v>
      </c>
      <c r="P82" s="14">
        <v>0</v>
      </c>
      <c r="Q82" s="14">
        <v>54.72</v>
      </c>
      <c r="R82" s="15">
        <v>-0.01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84.63</v>
      </c>
      <c r="Z82" s="14">
        <v>1032.2</v>
      </c>
    </row>
    <row r="83" spans="1:26">
      <c r="A83" s="2" t="s">
        <v>172</v>
      </c>
      <c r="B83" s="1" t="s">
        <v>173</v>
      </c>
      <c r="C83" s="14">
        <v>537.54</v>
      </c>
      <c r="D83" s="14">
        <v>89.59</v>
      </c>
      <c r="E83" s="14">
        <v>3963.43</v>
      </c>
      <c r="F83" s="14">
        <v>0</v>
      </c>
      <c r="G83" s="14">
        <v>0</v>
      </c>
      <c r="H83" s="14">
        <v>0</v>
      </c>
      <c r="I83" s="14">
        <v>4590.5600000000004</v>
      </c>
      <c r="J83" s="14">
        <v>0</v>
      </c>
      <c r="K83" s="14">
        <v>0</v>
      </c>
      <c r="L83" s="14">
        <v>0</v>
      </c>
      <c r="M83" s="14">
        <v>725.15</v>
      </c>
      <c r="N83" s="14">
        <v>72.91</v>
      </c>
      <c r="O83" s="14">
        <v>45.91</v>
      </c>
      <c r="P83" s="14">
        <v>0</v>
      </c>
      <c r="Q83" s="14">
        <v>224.94</v>
      </c>
      <c r="R83" s="14">
        <v>0.04</v>
      </c>
      <c r="S83" s="14">
        <v>0</v>
      </c>
      <c r="T83" s="14">
        <v>0</v>
      </c>
      <c r="U83" s="14">
        <v>0</v>
      </c>
      <c r="V83" s="14">
        <v>0</v>
      </c>
      <c r="W83" s="14">
        <v>500</v>
      </c>
      <c r="X83" s="14">
        <v>199.21</v>
      </c>
      <c r="Y83" s="14">
        <v>1768.16</v>
      </c>
      <c r="Z83" s="14">
        <v>2822.4</v>
      </c>
    </row>
    <row r="84" spans="1:26">
      <c r="A84" s="2" t="s">
        <v>174</v>
      </c>
      <c r="B84" s="1" t="s">
        <v>175</v>
      </c>
      <c r="C84" s="14">
        <v>537.54</v>
      </c>
      <c r="D84" s="14">
        <v>89.59</v>
      </c>
      <c r="E84" s="14">
        <v>4708.12</v>
      </c>
      <c r="F84" s="14">
        <v>0</v>
      </c>
      <c r="G84" s="14">
        <v>0</v>
      </c>
      <c r="H84" s="14">
        <v>0</v>
      </c>
      <c r="I84" s="14">
        <v>5335.25</v>
      </c>
      <c r="J84" s="14">
        <v>0</v>
      </c>
      <c r="K84" s="14">
        <v>0</v>
      </c>
      <c r="L84" s="14">
        <v>0</v>
      </c>
      <c r="M84" s="14">
        <v>896.16</v>
      </c>
      <c r="N84" s="14">
        <v>190.22</v>
      </c>
      <c r="O84" s="14">
        <v>53.35</v>
      </c>
      <c r="P84" s="14">
        <v>0</v>
      </c>
      <c r="Q84" s="14">
        <v>261.43</v>
      </c>
      <c r="R84" s="14">
        <v>0.09</v>
      </c>
      <c r="S84" s="14">
        <v>0</v>
      </c>
      <c r="T84" s="14">
        <v>0</v>
      </c>
      <c r="U84" s="14">
        <v>0</v>
      </c>
      <c r="V84" s="14">
        <v>0</v>
      </c>
      <c r="W84" s="14">
        <v>1000</v>
      </c>
      <c r="X84" s="14">
        <v>0</v>
      </c>
      <c r="Y84" s="14">
        <v>2401.25</v>
      </c>
      <c r="Z84" s="14">
        <v>2934</v>
      </c>
    </row>
    <row r="85" spans="1:26">
      <c r="A85" s="2" t="s">
        <v>176</v>
      </c>
      <c r="B85" s="1" t="s">
        <v>177</v>
      </c>
      <c r="C85" s="14">
        <v>480.24</v>
      </c>
      <c r="D85" s="14">
        <v>80.040000000000006</v>
      </c>
      <c r="E85" s="14">
        <v>1264.3699999999999</v>
      </c>
      <c r="F85" s="14">
        <v>0</v>
      </c>
      <c r="G85" s="14">
        <v>0</v>
      </c>
      <c r="H85" s="14">
        <v>0</v>
      </c>
      <c r="I85" s="14">
        <v>1824.65</v>
      </c>
      <c r="J85" s="14">
        <v>0</v>
      </c>
      <c r="K85" s="14">
        <v>0</v>
      </c>
      <c r="L85" s="14">
        <v>0</v>
      </c>
      <c r="M85" s="14">
        <v>156.16</v>
      </c>
      <c r="N85" s="14">
        <v>49.85</v>
      </c>
      <c r="O85" s="14">
        <v>18.25</v>
      </c>
      <c r="P85" s="14">
        <v>0</v>
      </c>
      <c r="Q85" s="14">
        <v>89.41</v>
      </c>
      <c r="R85" s="15">
        <v>-0.02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313.64999999999998</v>
      </c>
      <c r="Z85" s="14">
        <v>1511</v>
      </c>
    </row>
    <row r="86" spans="1:26">
      <c r="A86" s="2" t="s">
        <v>178</v>
      </c>
      <c r="B86" s="1" t="s">
        <v>179</v>
      </c>
      <c r="C86" s="14">
        <v>480.24</v>
      </c>
      <c r="D86" s="14">
        <v>80.040000000000006</v>
      </c>
      <c r="E86" s="14">
        <v>545.51</v>
      </c>
      <c r="F86" s="14">
        <v>0</v>
      </c>
      <c r="G86" s="14">
        <v>0</v>
      </c>
      <c r="H86" s="14">
        <v>0</v>
      </c>
      <c r="I86" s="14">
        <v>1105.79</v>
      </c>
      <c r="J86" s="14">
        <v>0</v>
      </c>
      <c r="K86" s="14">
        <v>0</v>
      </c>
      <c r="L86" s="15">
        <v>-3.05</v>
      </c>
      <c r="M86" s="14">
        <v>0</v>
      </c>
      <c r="N86" s="14">
        <v>28.32</v>
      </c>
      <c r="O86" s="14">
        <v>11.06</v>
      </c>
      <c r="P86" s="14">
        <v>0</v>
      </c>
      <c r="Q86" s="14">
        <v>54.18</v>
      </c>
      <c r="R86" s="15">
        <v>-0.12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90.39</v>
      </c>
      <c r="Z86" s="14">
        <v>1015.4</v>
      </c>
    </row>
    <row r="87" spans="1:26">
      <c r="A87" s="2" t="s">
        <v>180</v>
      </c>
      <c r="B87" s="1" t="s">
        <v>181</v>
      </c>
      <c r="C87" s="14">
        <v>480.24</v>
      </c>
      <c r="D87" s="14">
        <v>80.040000000000006</v>
      </c>
      <c r="E87" s="14">
        <v>665.38</v>
      </c>
      <c r="F87" s="14">
        <v>0</v>
      </c>
      <c r="G87" s="14">
        <v>0</v>
      </c>
      <c r="H87" s="14">
        <v>0</v>
      </c>
      <c r="I87" s="14">
        <v>1225.6600000000001</v>
      </c>
      <c r="J87" s="14">
        <v>0</v>
      </c>
      <c r="K87" s="14">
        <v>0</v>
      </c>
      <c r="L87" s="14">
        <v>0</v>
      </c>
      <c r="M87" s="14">
        <v>9.99</v>
      </c>
      <c r="N87" s="14">
        <v>0</v>
      </c>
      <c r="O87" s="14">
        <v>12.26</v>
      </c>
      <c r="P87" s="14">
        <v>0</v>
      </c>
      <c r="Q87" s="14">
        <v>60.06</v>
      </c>
      <c r="R87" s="15">
        <v>-0.05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82.26</v>
      </c>
      <c r="Z87" s="14">
        <v>1143.4000000000001</v>
      </c>
    </row>
    <row r="88" spans="1:26">
      <c r="A88" s="2" t="s">
        <v>182</v>
      </c>
      <c r="B88" s="1" t="s">
        <v>183</v>
      </c>
      <c r="C88" s="14">
        <v>633.6</v>
      </c>
      <c r="D88" s="14">
        <v>105.6</v>
      </c>
      <c r="E88" s="14">
        <v>2894.22</v>
      </c>
      <c r="F88" s="14">
        <v>0</v>
      </c>
      <c r="G88" s="14">
        <v>0</v>
      </c>
      <c r="H88" s="14">
        <v>0</v>
      </c>
      <c r="I88" s="14">
        <v>3633.42</v>
      </c>
      <c r="J88" s="14">
        <v>0</v>
      </c>
      <c r="K88" s="14">
        <v>0</v>
      </c>
      <c r="L88" s="14">
        <v>0</v>
      </c>
      <c r="M88" s="14">
        <v>520.71</v>
      </c>
      <c r="N88" s="14">
        <v>136.18</v>
      </c>
      <c r="O88" s="14">
        <v>0</v>
      </c>
      <c r="P88" s="14">
        <v>0</v>
      </c>
      <c r="Q88" s="14">
        <v>0</v>
      </c>
      <c r="R88" s="15">
        <v>-7.0000000000000007E-2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656.82</v>
      </c>
      <c r="Z88" s="14">
        <v>2976.6</v>
      </c>
    </row>
    <row r="89" spans="1:26">
      <c r="A89" s="2" t="s">
        <v>184</v>
      </c>
      <c r="B89" s="1" t="s">
        <v>185</v>
      </c>
      <c r="C89" s="14">
        <v>480.24</v>
      </c>
      <c r="D89" s="14">
        <v>80.040000000000006</v>
      </c>
      <c r="E89" s="14">
        <v>2075.58</v>
      </c>
      <c r="F89" s="14">
        <v>0</v>
      </c>
      <c r="G89" s="14">
        <v>0</v>
      </c>
      <c r="H89" s="14">
        <v>0</v>
      </c>
      <c r="I89" s="14">
        <v>2635.86</v>
      </c>
      <c r="J89" s="14">
        <v>0</v>
      </c>
      <c r="K89" s="14">
        <v>0</v>
      </c>
      <c r="L89" s="14">
        <v>0</v>
      </c>
      <c r="M89" s="14">
        <v>307.63</v>
      </c>
      <c r="N89" s="14">
        <v>0</v>
      </c>
      <c r="O89" s="14">
        <v>0</v>
      </c>
      <c r="P89" s="14">
        <v>0</v>
      </c>
      <c r="Q89" s="14">
        <v>0</v>
      </c>
      <c r="R89" s="14">
        <v>0.03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307.66000000000003</v>
      </c>
      <c r="Z89" s="14">
        <v>2328.1999999999998</v>
      </c>
    </row>
    <row r="90" spans="1:26">
      <c r="A90" s="2" t="s">
        <v>186</v>
      </c>
      <c r="B90" s="1" t="s">
        <v>187</v>
      </c>
      <c r="C90" s="14">
        <v>400.2</v>
      </c>
      <c r="D90" s="14">
        <v>66.7</v>
      </c>
      <c r="E90" s="14">
        <v>1481.66</v>
      </c>
      <c r="F90" s="14">
        <v>0</v>
      </c>
      <c r="G90" s="14">
        <v>0</v>
      </c>
      <c r="H90" s="14">
        <v>0</v>
      </c>
      <c r="I90" s="14">
        <v>1948.56</v>
      </c>
      <c r="J90" s="14">
        <v>0</v>
      </c>
      <c r="K90" s="14">
        <v>0</v>
      </c>
      <c r="L90" s="14">
        <v>0</v>
      </c>
      <c r="M90" s="14">
        <v>175.98</v>
      </c>
      <c r="N90" s="14">
        <v>0</v>
      </c>
      <c r="O90" s="14">
        <v>19.489999999999998</v>
      </c>
      <c r="P90" s="14">
        <v>0</v>
      </c>
      <c r="Q90" s="14">
        <v>95.48</v>
      </c>
      <c r="R90" s="14">
        <v>0.01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290.95999999999998</v>
      </c>
      <c r="Z90" s="14">
        <v>1657.6</v>
      </c>
    </row>
    <row r="91" spans="1:26">
      <c r="A91" s="2" t="s">
        <v>188</v>
      </c>
      <c r="B91" s="1" t="s">
        <v>189</v>
      </c>
      <c r="C91" s="14">
        <v>480.24</v>
      </c>
      <c r="D91" s="14">
        <v>80.040000000000006</v>
      </c>
      <c r="E91" s="14">
        <v>1045.68</v>
      </c>
      <c r="F91" s="14">
        <v>0</v>
      </c>
      <c r="G91" s="14">
        <v>0</v>
      </c>
      <c r="H91" s="14">
        <v>0</v>
      </c>
      <c r="I91" s="14">
        <v>1605.96</v>
      </c>
      <c r="J91" s="14">
        <v>0</v>
      </c>
      <c r="K91" s="14">
        <v>0</v>
      </c>
      <c r="L91" s="14">
        <v>0</v>
      </c>
      <c r="M91" s="14">
        <v>67.8</v>
      </c>
      <c r="N91" s="14">
        <v>45.96</v>
      </c>
      <c r="O91" s="14">
        <v>16.059999999999999</v>
      </c>
      <c r="P91" s="14">
        <v>0</v>
      </c>
      <c r="Q91" s="14">
        <v>78.69</v>
      </c>
      <c r="R91" s="15">
        <v>-0.15</v>
      </c>
      <c r="S91" s="14">
        <v>0</v>
      </c>
      <c r="T91" s="14">
        <v>0</v>
      </c>
      <c r="U91" s="14">
        <v>0</v>
      </c>
      <c r="V91" s="14">
        <v>0</v>
      </c>
      <c r="W91" s="14">
        <v>300</v>
      </c>
      <c r="X91" s="14">
        <v>0</v>
      </c>
      <c r="Y91" s="14">
        <v>508.36</v>
      </c>
      <c r="Z91" s="14">
        <v>1097.5999999999999</v>
      </c>
    </row>
    <row r="92" spans="1:26">
      <c r="A92" s="2" t="s">
        <v>190</v>
      </c>
      <c r="B92" s="1" t="s">
        <v>191</v>
      </c>
      <c r="C92" s="14">
        <v>537.54</v>
      </c>
      <c r="D92" s="14">
        <v>89.59</v>
      </c>
      <c r="E92" s="14">
        <v>3549.52</v>
      </c>
      <c r="F92" s="14">
        <v>0</v>
      </c>
      <c r="G92" s="14">
        <v>0</v>
      </c>
      <c r="H92" s="14">
        <v>0</v>
      </c>
      <c r="I92" s="14">
        <v>4176.6499999999996</v>
      </c>
      <c r="J92" s="14">
        <v>0</v>
      </c>
      <c r="K92" s="14">
        <v>0</v>
      </c>
      <c r="L92" s="14">
        <v>0</v>
      </c>
      <c r="M92" s="14">
        <v>636.74</v>
      </c>
      <c r="N92" s="14">
        <v>101.9</v>
      </c>
      <c r="O92" s="14">
        <v>41.77</v>
      </c>
      <c r="P92" s="14">
        <v>0</v>
      </c>
      <c r="Q92" s="14">
        <v>204.66</v>
      </c>
      <c r="R92" s="14">
        <v>0.15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246.63</v>
      </c>
      <c r="Y92" s="14">
        <v>1231.8499999999999</v>
      </c>
      <c r="Z92" s="14">
        <v>2944.8</v>
      </c>
    </row>
    <row r="93" spans="1:26">
      <c r="A93" s="2" t="s">
        <v>192</v>
      </c>
      <c r="B93" s="1" t="s">
        <v>193</v>
      </c>
      <c r="C93" s="14">
        <v>480.24</v>
      </c>
      <c r="D93" s="14">
        <v>80.040000000000006</v>
      </c>
      <c r="E93" s="14">
        <v>4924.1000000000004</v>
      </c>
      <c r="F93" s="14">
        <v>0</v>
      </c>
      <c r="G93" s="14">
        <v>0</v>
      </c>
      <c r="H93" s="14">
        <v>0</v>
      </c>
      <c r="I93" s="14">
        <v>5484.38</v>
      </c>
      <c r="J93" s="14">
        <v>0</v>
      </c>
      <c r="K93" s="14">
        <v>0</v>
      </c>
      <c r="L93" s="14">
        <v>0</v>
      </c>
      <c r="M93" s="14">
        <v>931.23</v>
      </c>
      <c r="N93" s="14">
        <v>125.98</v>
      </c>
      <c r="O93" s="14">
        <v>0</v>
      </c>
      <c r="P93" s="14">
        <v>0</v>
      </c>
      <c r="Q93" s="14">
        <v>0</v>
      </c>
      <c r="R93" s="15">
        <v>-0.03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1057.18</v>
      </c>
      <c r="Z93" s="14">
        <v>4427.2</v>
      </c>
    </row>
    <row r="94" spans="1:26">
      <c r="A94" s="2" t="s">
        <v>194</v>
      </c>
      <c r="B94" s="1" t="s">
        <v>195</v>
      </c>
      <c r="C94" s="14">
        <v>537.54</v>
      </c>
      <c r="D94" s="14">
        <v>89.59</v>
      </c>
      <c r="E94" s="14">
        <v>2211.06</v>
      </c>
      <c r="F94" s="14">
        <v>0</v>
      </c>
      <c r="G94" s="14">
        <v>0</v>
      </c>
      <c r="H94" s="14">
        <v>0</v>
      </c>
      <c r="I94" s="14">
        <v>2838.19</v>
      </c>
      <c r="J94" s="14">
        <v>0</v>
      </c>
      <c r="K94" s="14">
        <v>0</v>
      </c>
      <c r="L94" s="14">
        <v>0</v>
      </c>
      <c r="M94" s="14">
        <v>350.85</v>
      </c>
      <c r="N94" s="14">
        <v>59.16</v>
      </c>
      <c r="O94" s="14">
        <v>28.38</v>
      </c>
      <c r="P94" s="14">
        <v>0</v>
      </c>
      <c r="Q94" s="14">
        <v>139.07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307.93</v>
      </c>
      <c r="Y94" s="14">
        <v>885.39</v>
      </c>
      <c r="Z94" s="14">
        <v>1952.8</v>
      </c>
    </row>
    <row r="95" spans="1:26">
      <c r="A95" s="2" t="s">
        <v>196</v>
      </c>
      <c r="B95" s="1" t="s">
        <v>197</v>
      </c>
      <c r="C95" s="14">
        <v>528</v>
      </c>
      <c r="D95" s="14">
        <v>88</v>
      </c>
      <c r="E95" s="14">
        <v>2632.3</v>
      </c>
      <c r="F95" s="14">
        <v>0</v>
      </c>
      <c r="G95" s="14">
        <v>0</v>
      </c>
      <c r="H95" s="14">
        <v>0</v>
      </c>
      <c r="I95" s="14">
        <v>3248.3</v>
      </c>
      <c r="J95" s="14">
        <v>0</v>
      </c>
      <c r="K95" s="14">
        <v>0</v>
      </c>
      <c r="L95" s="14">
        <v>0</v>
      </c>
      <c r="M95" s="14">
        <v>438.45</v>
      </c>
      <c r="N95" s="14">
        <v>120.93</v>
      </c>
      <c r="O95" s="14">
        <v>0</v>
      </c>
      <c r="P95" s="14">
        <v>0</v>
      </c>
      <c r="Q95" s="14">
        <v>0</v>
      </c>
      <c r="R95" s="14">
        <v>0.12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559.5</v>
      </c>
      <c r="Z95" s="14">
        <v>2688.8</v>
      </c>
    </row>
    <row r="96" spans="1:26">
      <c r="A96" s="2" t="s">
        <v>198</v>
      </c>
      <c r="B96" s="1" t="s">
        <v>199</v>
      </c>
      <c r="C96" s="14">
        <v>480.24</v>
      </c>
      <c r="D96" s="14">
        <v>80.040000000000006</v>
      </c>
      <c r="E96" s="14">
        <v>539.80999999999995</v>
      </c>
      <c r="F96" s="14">
        <v>0</v>
      </c>
      <c r="G96" s="14">
        <v>0</v>
      </c>
      <c r="H96" s="14">
        <v>0</v>
      </c>
      <c r="I96" s="14">
        <v>1100.0899999999999</v>
      </c>
      <c r="J96" s="14">
        <v>0</v>
      </c>
      <c r="K96" s="14">
        <v>0</v>
      </c>
      <c r="L96" s="15">
        <v>-3.67</v>
      </c>
      <c r="M96" s="14">
        <v>0</v>
      </c>
      <c r="N96" s="14">
        <v>63.8</v>
      </c>
      <c r="O96" s="14">
        <v>11</v>
      </c>
      <c r="P96" s="14">
        <v>0</v>
      </c>
      <c r="Q96" s="14">
        <v>53.9</v>
      </c>
      <c r="R96" s="14">
        <v>0.06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175</v>
      </c>
      <c r="Y96" s="14">
        <v>300.08999999999997</v>
      </c>
      <c r="Z96" s="14">
        <v>800</v>
      </c>
    </row>
    <row r="97" spans="1:26">
      <c r="A97" s="2" t="s">
        <v>200</v>
      </c>
      <c r="B97" s="1" t="s">
        <v>201</v>
      </c>
      <c r="C97" s="14">
        <v>1028.58</v>
      </c>
      <c r="D97" s="14">
        <v>171.43</v>
      </c>
      <c r="E97" s="14">
        <v>2050.5700000000002</v>
      </c>
      <c r="F97" s="14">
        <v>0</v>
      </c>
      <c r="G97" s="14">
        <v>0</v>
      </c>
      <c r="H97" s="14">
        <v>0</v>
      </c>
      <c r="I97" s="14">
        <v>3250.58</v>
      </c>
      <c r="J97" s="14">
        <v>0</v>
      </c>
      <c r="K97" s="14">
        <v>301.08999999999997</v>
      </c>
      <c r="L97" s="14">
        <v>0</v>
      </c>
      <c r="M97" s="14">
        <v>438.93</v>
      </c>
      <c r="N97" s="14">
        <v>29.79</v>
      </c>
      <c r="O97" s="14">
        <v>0</v>
      </c>
      <c r="P97" s="14">
        <v>0</v>
      </c>
      <c r="Q97" s="14">
        <v>0</v>
      </c>
      <c r="R97" s="15">
        <v>-0.03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769.78</v>
      </c>
      <c r="Z97" s="14">
        <v>2480.8000000000002</v>
      </c>
    </row>
    <row r="98" spans="1:26">
      <c r="A98" s="2" t="s">
        <v>202</v>
      </c>
      <c r="B98" s="1" t="s">
        <v>203</v>
      </c>
      <c r="C98" s="14">
        <v>633.6</v>
      </c>
      <c r="D98" s="14">
        <v>105.6</v>
      </c>
      <c r="E98" s="14">
        <v>2010.24</v>
      </c>
      <c r="F98" s="14">
        <v>0</v>
      </c>
      <c r="G98" s="14">
        <v>0</v>
      </c>
      <c r="H98" s="14">
        <v>0</v>
      </c>
      <c r="I98" s="14">
        <v>2749.44</v>
      </c>
      <c r="J98" s="14">
        <v>0</v>
      </c>
      <c r="K98" s="14">
        <v>0</v>
      </c>
      <c r="L98" s="14">
        <v>0</v>
      </c>
      <c r="M98" s="14">
        <v>331.89</v>
      </c>
      <c r="N98" s="14">
        <v>92.77</v>
      </c>
      <c r="O98" s="14">
        <v>0</v>
      </c>
      <c r="P98" s="14">
        <v>0</v>
      </c>
      <c r="Q98" s="14">
        <v>0</v>
      </c>
      <c r="R98" s="15">
        <v>-0.02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424.64</v>
      </c>
      <c r="Z98" s="14">
        <v>2324.8000000000002</v>
      </c>
    </row>
    <row r="99" spans="1:26">
      <c r="A99" s="2" t="s">
        <v>204</v>
      </c>
      <c r="B99" s="1" t="s">
        <v>205</v>
      </c>
      <c r="C99" s="14">
        <v>537.54</v>
      </c>
      <c r="D99" s="14">
        <v>89.59</v>
      </c>
      <c r="E99" s="14">
        <v>1242.8800000000001</v>
      </c>
      <c r="F99" s="14">
        <v>0</v>
      </c>
      <c r="G99" s="14">
        <v>0</v>
      </c>
      <c r="H99" s="14">
        <v>0</v>
      </c>
      <c r="I99" s="14">
        <v>1870.01</v>
      </c>
      <c r="J99" s="14">
        <v>0</v>
      </c>
      <c r="K99" s="14">
        <v>0</v>
      </c>
      <c r="L99" s="14">
        <v>0</v>
      </c>
      <c r="M99" s="14">
        <v>163.41999999999999</v>
      </c>
      <c r="N99" s="14">
        <v>53.46</v>
      </c>
      <c r="O99" s="14">
        <v>18.7</v>
      </c>
      <c r="P99" s="14">
        <v>0</v>
      </c>
      <c r="Q99" s="14">
        <v>91.63</v>
      </c>
      <c r="R99" s="14">
        <v>0.09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236.31</v>
      </c>
      <c r="Y99" s="14">
        <v>563.61</v>
      </c>
      <c r="Z99" s="14">
        <v>1306.4000000000001</v>
      </c>
    </row>
    <row r="100" spans="1:26">
      <c r="A100" s="2" t="s">
        <v>206</v>
      </c>
      <c r="B100" s="1" t="s">
        <v>207</v>
      </c>
      <c r="C100" s="14">
        <v>480.24</v>
      </c>
      <c r="D100" s="14">
        <v>80.040000000000006</v>
      </c>
      <c r="E100" s="14">
        <v>2090.0300000000002</v>
      </c>
      <c r="F100" s="14">
        <v>0</v>
      </c>
      <c r="G100" s="14">
        <v>0</v>
      </c>
      <c r="H100" s="14">
        <v>0</v>
      </c>
      <c r="I100" s="14">
        <v>2650.31</v>
      </c>
      <c r="J100" s="14">
        <v>0</v>
      </c>
      <c r="K100" s="14">
        <v>0</v>
      </c>
      <c r="L100" s="14">
        <v>0</v>
      </c>
      <c r="M100" s="14">
        <v>310.72000000000003</v>
      </c>
      <c r="N100" s="14">
        <v>120.25</v>
      </c>
      <c r="O100" s="14">
        <v>26.5</v>
      </c>
      <c r="P100" s="14">
        <v>0</v>
      </c>
      <c r="Q100" s="14">
        <v>129.87</v>
      </c>
      <c r="R100" s="15">
        <v>-0.03</v>
      </c>
      <c r="S100" s="14">
        <v>0</v>
      </c>
      <c r="T100" s="14">
        <v>0</v>
      </c>
      <c r="U100" s="14">
        <v>0</v>
      </c>
      <c r="V100" s="14">
        <v>0</v>
      </c>
      <c r="W100" s="14">
        <v>250</v>
      </c>
      <c r="X100" s="14">
        <v>0</v>
      </c>
      <c r="Y100" s="14">
        <v>837.31</v>
      </c>
      <c r="Z100" s="14">
        <v>1813</v>
      </c>
    </row>
    <row r="101" spans="1:26">
      <c r="A101" s="2" t="s">
        <v>208</v>
      </c>
      <c r="B101" s="1" t="s">
        <v>209</v>
      </c>
      <c r="C101" s="14">
        <v>960</v>
      </c>
      <c r="D101" s="14">
        <v>160</v>
      </c>
      <c r="E101" s="14">
        <v>0</v>
      </c>
      <c r="F101" s="14">
        <v>0</v>
      </c>
      <c r="G101" s="14">
        <v>0</v>
      </c>
      <c r="H101" s="14">
        <v>0</v>
      </c>
      <c r="I101" s="14">
        <v>1120</v>
      </c>
      <c r="J101" s="14">
        <v>0</v>
      </c>
      <c r="K101" s="14">
        <v>0</v>
      </c>
      <c r="L101" s="15">
        <v>-1.5</v>
      </c>
      <c r="M101" s="14">
        <v>0</v>
      </c>
      <c r="N101" s="14">
        <v>27.81</v>
      </c>
      <c r="O101" s="14">
        <v>0</v>
      </c>
      <c r="P101" s="14">
        <v>0</v>
      </c>
      <c r="Q101" s="14">
        <v>0</v>
      </c>
      <c r="R101" s="15">
        <v>-0.11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26.2</v>
      </c>
      <c r="Z101" s="14">
        <v>1093.8</v>
      </c>
    </row>
    <row r="102" spans="1:26">
      <c r="A102" s="2" t="s">
        <v>210</v>
      </c>
      <c r="B102" s="1" t="s">
        <v>211</v>
      </c>
      <c r="C102" s="14">
        <v>633.6</v>
      </c>
      <c r="D102" s="14">
        <v>105.6</v>
      </c>
      <c r="E102" s="14">
        <v>4858.62</v>
      </c>
      <c r="F102" s="14">
        <v>0</v>
      </c>
      <c r="G102" s="14">
        <v>0</v>
      </c>
      <c r="H102" s="14">
        <v>0</v>
      </c>
      <c r="I102" s="14">
        <v>5597.82</v>
      </c>
      <c r="J102" s="14">
        <v>0</v>
      </c>
      <c r="K102" s="14">
        <v>0</v>
      </c>
      <c r="L102" s="14">
        <v>0</v>
      </c>
      <c r="M102" s="14">
        <v>957.91</v>
      </c>
      <c r="N102" s="14">
        <v>165.04</v>
      </c>
      <c r="O102" s="14">
        <v>0</v>
      </c>
      <c r="P102" s="14">
        <v>0</v>
      </c>
      <c r="Q102" s="14">
        <v>0</v>
      </c>
      <c r="R102" s="15">
        <v>-0.13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1122.82</v>
      </c>
      <c r="Z102" s="14">
        <v>4475</v>
      </c>
    </row>
    <row r="103" spans="1:26">
      <c r="A103" s="2" t="s">
        <v>212</v>
      </c>
      <c r="B103" s="1" t="s">
        <v>213</v>
      </c>
      <c r="C103" s="14">
        <v>480.24</v>
      </c>
      <c r="D103" s="14">
        <v>80.040000000000006</v>
      </c>
      <c r="E103" s="14">
        <v>1983.23</v>
      </c>
      <c r="F103" s="14">
        <v>0</v>
      </c>
      <c r="G103" s="14">
        <v>0</v>
      </c>
      <c r="H103" s="14">
        <v>0</v>
      </c>
      <c r="I103" s="14">
        <v>2543.5100000000002</v>
      </c>
      <c r="J103" s="14">
        <v>0</v>
      </c>
      <c r="K103" s="14">
        <v>0</v>
      </c>
      <c r="L103" s="14">
        <v>0</v>
      </c>
      <c r="M103" s="14">
        <v>287.89999999999998</v>
      </c>
      <c r="N103" s="14">
        <v>62.88</v>
      </c>
      <c r="O103" s="14">
        <v>0</v>
      </c>
      <c r="P103" s="14">
        <v>0</v>
      </c>
      <c r="Q103" s="14">
        <v>0</v>
      </c>
      <c r="R103" s="15">
        <v>-7.0000000000000007E-2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350.71</v>
      </c>
      <c r="Z103" s="14">
        <v>2192.8000000000002</v>
      </c>
    </row>
    <row r="104" spans="1:26">
      <c r="A104" s="2" t="s">
        <v>214</v>
      </c>
      <c r="B104" s="1" t="s">
        <v>215</v>
      </c>
      <c r="C104" s="14">
        <v>633.6</v>
      </c>
      <c r="D104" s="14">
        <v>105.6</v>
      </c>
      <c r="E104" s="14">
        <v>4662.18</v>
      </c>
      <c r="F104" s="14">
        <v>0</v>
      </c>
      <c r="G104" s="14">
        <v>0</v>
      </c>
      <c r="H104" s="14">
        <v>0</v>
      </c>
      <c r="I104" s="14">
        <v>5401.38</v>
      </c>
      <c r="J104" s="14">
        <v>0</v>
      </c>
      <c r="K104" s="14">
        <v>0</v>
      </c>
      <c r="L104" s="14">
        <v>0</v>
      </c>
      <c r="M104" s="14">
        <v>911.71</v>
      </c>
      <c r="N104" s="14">
        <v>149.56</v>
      </c>
      <c r="O104" s="14">
        <v>0</v>
      </c>
      <c r="P104" s="14">
        <v>0</v>
      </c>
      <c r="Q104" s="14">
        <v>0</v>
      </c>
      <c r="R104" s="15">
        <v>-0.09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1061.18</v>
      </c>
      <c r="Z104" s="14">
        <v>4340.2</v>
      </c>
    </row>
    <row r="105" spans="1:26">
      <c r="A105" s="2" t="s">
        <v>216</v>
      </c>
      <c r="B105" s="1" t="s">
        <v>217</v>
      </c>
      <c r="C105" s="14">
        <v>537.54</v>
      </c>
      <c r="D105" s="14">
        <v>89.59</v>
      </c>
      <c r="E105" s="14">
        <v>3515.6</v>
      </c>
      <c r="F105" s="14">
        <v>0</v>
      </c>
      <c r="G105" s="14">
        <v>0</v>
      </c>
      <c r="H105" s="14">
        <v>0</v>
      </c>
      <c r="I105" s="14">
        <v>4142.7299999999996</v>
      </c>
      <c r="J105" s="14">
        <v>0</v>
      </c>
      <c r="K105" s="14">
        <v>0</v>
      </c>
      <c r="L105" s="14">
        <v>0</v>
      </c>
      <c r="M105" s="14">
        <v>629.5</v>
      </c>
      <c r="N105" s="14">
        <v>118.47</v>
      </c>
      <c r="O105" s="14">
        <v>41.43</v>
      </c>
      <c r="P105" s="14">
        <v>0</v>
      </c>
      <c r="Q105" s="14">
        <v>202.99</v>
      </c>
      <c r="R105" s="15">
        <v>-0.03</v>
      </c>
      <c r="S105" s="14">
        <v>0</v>
      </c>
      <c r="T105" s="14">
        <v>0</v>
      </c>
      <c r="U105" s="14">
        <v>765.9</v>
      </c>
      <c r="V105" s="14">
        <v>343.11</v>
      </c>
      <c r="W105" s="14">
        <v>400</v>
      </c>
      <c r="X105" s="14">
        <v>209.76</v>
      </c>
      <c r="Y105" s="14">
        <v>2711.13</v>
      </c>
      <c r="Z105" s="14">
        <v>1431.6</v>
      </c>
    </row>
    <row r="106" spans="1:26">
      <c r="A106" s="2" t="s">
        <v>218</v>
      </c>
      <c r="B106" s="1" t="s">
        <v>219</v>
      </c>
      <c r="C106" s="14">
        <v>480.24</v>
      </c>
      <c r="D106" s="14">
        <v>80.040000000000006</v>
      </c>
      <c r="E106" s="14">
        <v>1090</v>
      </c>
      <c r="F106" s="14">
        <v>0</v>
      </c>
      <c r="G106" s="14">
        <v>0</v>
      </c>
      <c r="H106" s="14">
        <v>0</v>
      </c>
      <c r="I106" s="14">
        <v>1650.28</v>
      </c>
      <c r="J106" s="14">
        <v>0</v>
      </c>
      <c r="K106" s="14">
        <v>0</v>
      </c>
      <c r="L106" s="14">
        <v>0</v>
      </c>
      <c r="M106" s="14">
        <v>80.89</v>
      </c>
      <c r="N106" s="14">
        <v>36.82</v>
      </c>
      <c r="O106" s="14">
        <v>16.5</v>
      </c>
      <c r="P106" s="14">
        <v>0</v>
      </c>
      <c r="Q106" s="14">
        <v>80.86</v>
      </c>
      <c r="R106" s="14">
        <v>0.01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215.08</v>
      </c>
      <c r="Z106" s="14">
        <v>1435.2</v>
      </c>
    </row>
    <row r="107" spans="1:26">
      <c r="A107" s="2" t="s">
        <v>220</v>
      </c>
      <c r="B107" s="1" t="s">
        <v>221</v>
      </c>
      <c r="C107" s="14">
        <v>534.29999999999995</v>
      </c>
      <c r="D107" s="14">
        <v>89.05</v>
      </c>
      <c r="E107" s="14">
        <v>1060.32</v>
      </c>
      <c r="F107" s="14">
        <v>0</v>
      </c>
      <c r="G107" s="14">
        <v>0</v>
      </c>
      <c r="H107" s="14">
        <v>0</v>
      </c>
      <c r="I107" s="14">
        <v>1683.67</v>
      </c>
      <c r="J107" s="14">
        <v>0</v>
      </c>
      <c r="K107" s="14">
        <v>0</v>
      </c>
      <c r="L107" s="14">
        <v>0</v>
      </c>
      <c r="M107" s="14">
        <v>84.52</v>
      </c>
      <c r="N107" s="14">
        <v>41.38</v>
      </c>
      <c r="O107" s="14">
        <v>16.84</v>
      </c>
      <c r="P107" s="14">
        <v>0</v>
      </c>
      <c r="Q107" s="14">
        <v>82.5</v>
      </c>
      <c r="R107" s="14">
        <v>0.03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225.27</v>
      </c>
      <c r="Z107" s="14">
        <v>1458.4</v>
      </c>
    </row>
    <row r="108" spans="1:26">
      <c r="A108" s="2" t="s">
        <v>222</v>
      </c>
      <c r="B108" s="1" t="s">
        <v>223</v>
      </c>
      <c r="C108" s="14">
        <v>537.54</v>
      </c>
      <c r="D108" s="14">
        <v>89.59</v>
      </c>
      <c r="E108" s="14">
        <v>3245.47</v>
      </c>
      <c r="F108" s="14">
        <v>0</v>
      </c>
      <c r="G108" s="14">
        <v>0</v>
      </c>
      <c r="H108" s="14">
        <v>0</v>
      </c>
      <c r="I108" s="14">
        <v>3872.6</v>
      </c>
      <c r="J108" s="14">
        <v>0</v>
      </c>
      <c r="K108" s="14">
        <v>0</v>
      </c>
      <c r="L108" s="14">
        <v>0</v>
      </c>
      <c r="M108" s="14">
        <v>571.79999999999995</v>
      </c>
      <c r="N108" s="14">
        <v>122.64</v>
      </c>
      <c r="O108" s="14">
        <v>38.729999999999997</v>
      </c>
      <c r="P108" s="14">
        <v>0</v>
      </c>
      <c r="Q108" s="14">
        <v>189.76</v>
      </c>
      <c r="R108" s="14">
        <v>0.05</v>
      </c>
      <c r="S108" s="14">
        <v>0</v>
      </c>
      <c r="T108" s="14">
        <v>0</v>
      </c>
      <c r="U108" s="14">
        <v>0</v>
      </c>
      <c r="V108" s="14">
        <v>343.11</v>
      </c>
      <c r="W108" s="14">
        <v>200</v>
      </c>
      <c r="X108" s="14">
        <v>216.71</v>
      </c>
      <c r="Y108" s="14">
        <v>1682.8</v>
      </c>
      <c r="Z108" s="14">
        <v>2189.8000000000002</v>
      </c>
    </row>
    <row r="109" spans="1:26">
      <c r="A109" s="2" t="s">
        <v>224</v>
      </c>
      <c r="B109" s="1" t="s">
        <v>225</v>
      </c>
      <c r="C109" s="14">
        <v>633.6</v>
      </c>
      <c r="D109" s="14">
        <v>105.6</v>
      </c>
      <c r="E109" s="14">
        <v>2837.63</v>
      </c>
      <c r="F109" s="14">
        <v>0</v>
      </c>
      <c r="G109" s="14">
        <v>0</v>
      </c>
      <c r="H109" s="14">
        <v>0</v>
      </c>
      <c r="I109" s="14">
        <v>3576.83</v>
      </c>
      <c r="J109" s="14">
        <v>442.08</v>
      </c>
      <c r="K109" s="14">
        <v>0</v>
      </c>
      <c r="L109" s="14">
        <v>0</v>
      </c>
      <c r="M109" s="14">
        <v>508.62</v>
      </c>
      <c r="N109" s="14">
        <v>102.6</v>
      </c>
      <c r="O109" s="14">
        <v>0</v>
      </c>
      <c r="P109" s="14">
        <v>0</v>
      </c>
      <c r="Q109" s="14">
        <v>0</v>
      </c>
      <c r="R109" s="14">
        <v>0.13</v>
      </c>
      <c r="S109" s="14">
        <v>0</v>
      </c>
      <c r="T109" s="14">
        <v>0</v>
      </c>
      <c r="U109" s="14">
        <v>0</v>
      </c>
      <c r="V109" s="14">
        <v>0</v>
      </c>
      <c r="W109" s="14">
        <v>200</v>
      </c>
      <c r="X109" s="14">
        <v>0</v>
      </c>
      <c r="Y109" s="14">
        <v>1253.43</v>
      </c>
      <c r="Z109" s="14">
        <v>2323.4</v>
      </c>
    </row>
    <row r="110" spans="1:26">
      <c r="A110" s="2" t="s">
        <v>226</v>
      </c>
      <c r="B110" s="1" t="s">
        <v>227</v>
      </c>
      <c r="C110" s="14">
        <v>480.24</v>
      </c>
      <c r="D110" s="14">
        <v>80.040000000000006</v>
      </c>
      <c r="E110" s="14">
        <v>4858.62</v>
      </c>
      <c r="F110" s="14">
        <v>0</v>
      </c>
      <c r="G110" s="14">
        <v>0</v>
      </c>
      <c r="H110" s="14">
        <v>0</v>
      </c>
      <c r="I110" s="14">
        <v>5418.9</v>
      </c>
      <c r="J110" s="14">
        <v>0</v>
      </c>
      <c r="K110" s="14">
        <v>0</v>
      </c>
      <c r="L110" s="14">
        <v>0</v>
      </c>
      <c r="M110" s="14">
        <v>915.83</v>
      </c>
      <c r="N110" s="14">
        <v>121.93</v>
      </c>
      <c r="O110" s="14">
        <v>0</v>
      </c>
      <c r="P110" s="14">
        <v>0</v>
      </c>
      <c r="Q110" s="14">
        <v>0</v>
      </c>
      <c r="R110" s="14">
        <v>0.14000000000000001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1037.9000000000001</v>
      </c>
      <c r="Z110" s="14">
        <v>4381</v>
      </c>
    </row>
    <row r="111" spans="1:26">
      <c r="A111" s="2" t="s">
        <v>228</v>
      </c>
      <c r="B111" s="1" t="s">
        <v>229</v>
      </c>
      <c r="C111" s="14">
        <v>480.24</v>
      </c>
      <c r="D111" s="14">
        <v>80.040000000000006</v>
      </c>
      <c r="E111" s="14">
        <v>570</v>
      </c>
      <c r="F111" s="14">
        <v>0</v>
      </c>
      <c r="G111" s="14">
        <v>0</v>
      </c>
      <c r="H111" s="14">
        <v>0</v>
      </c>
      <c r="I111" s="14">
        <v>1130.28</v>
      </c>
      <c r="J111" s="14">
        <v>0</v>
      </c>
      <c r="K111" s="14">
        <v>0</v>
      </c>
      <c r="L111" s="15">
        <v>-0.38</v>
      </c>
      <c r="M111" s="14">
        <v>0</v>
      </c>
      <c r="N111" s="14">
        <v>24.97</v>
      </c>
      <c r="O111" s="14">
        <v>11.3</v>
      </c>
      <c r="P111" s="14">
        <v>0</v>
      </c>
      <c r="Q111" s="14">
        <v>55.38</v>
      </c>
      <c r="R111" s="14">
        <v>0.01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91.28</v>
      </c>
      <c r="Z111" s="14">
        <v>1039</v>
      </c>
    </row>
    <row r="112" spans="1:26">
      <c r="A112" s="2" t="s">
        <v>230</v>
      </c>
      <c r="B112" s="1" t="s">
        <v>231</v>
      </c>
      <c r="C112" s="14">
        <v>537.54</v>
      </c>
      <c r="D112" s="14">
        <v>89.59</v>
      </c>
      <c r="E112" s="14">
        <v>4159.28</v>
      </c>
      <c r="F112" s="14">
        <v>0</v>
      </c>
      <c r="G112" s="14">
        <v>0</v>
      </c>
      <c r="H112" s="14">
        <v>0</v>
      </c>
      <c r="I112" s="14">
        <v>4786.41</v>
      </c>
      <c r="J112" s="14">
        <v>0</v>
      </c>
      <c r="K112" s="14">
        <v>0</v>
      </c>
      <c r="L112" s="14">
        <v>0</v>
      </c>
      <c r="M112" s="14">
        <v>767.07</v>
      </c>
      <c r="N112" s="14">
        <v>108.38</v>
      </c>
      <c r="O112" s="14">
        <v>47.86</v>
      </c>
      <c r="P112" s="14">
        <v>0</v>
      </c>
      <c r="Q112" s="14">
        <v>234.53</v>
      </c>
      <c r="R112" s="14">
        <v>0.17</v>
      </c>
      <c r="S112" s="14">
        <v>0</v>
      </c>
      <c r="T112" s="14">
        <v>0</v>
      </c>
      <c r="U112" s="14">
        <v>0</v>
      </c>
      <c r="V112" s="14">
        <v>0</v>
      </c>
      <c r="W112" s="14">
        <v>150</v>
      </c>
      <c r="X112" s="14">
        <v>470.2</v>
      </c>
      <c r="Y112" s="14">
        <v>1778.21</v>
      </c>
      <c r="Z112" s="14">
        <v>3008.2</v>
      </c>
    </row>
    <row r="113" spans="1:26">
      <c r="A113" s="2" t="s">
        <v>232</v>
      </c>
      <c r="B113" s="1" t="s">
        <v>233</v>
      </c>
      <c r="C113" s="14">
        <v>480.24</v>
      </c>
      <c r="D113" s="14">
        <v>80.040000000000006</v>
      </c>
      <c r="E113" s="14">
        <v>380</v>
      </c>
      <c r="F113" s="14">
        <v>0</v>
      </c>
      <c r="G113" s="14">
        <v>0</v>
      </c>
      <c r="H113" s="14">
        <v>0</v>
      </c>
      <c r="I113" s="14">
        <v>940.28</v>
      </c>
      <c r="J113" s="14">
        <v>0</v>
      </c>
      <c r="K113" s="14">
        <v>0</v>
      </c>
      <c r="L113" s="15">
        <v>-33.01</v>
      </c>
      <c r="M113" s="14">
        <v>0</v>
      </c>
      <c r="N113" s="14">
        <v>22.65</v>
      </c>
      <c r="O113" s="14">
        <v>9.4</v>
      </c>
      <c r="P113" s="14">
        <v>0</v>
      </c>
      <c r="Q113" s="14">
        <v>46.07</v>
      </c>
      <c r="R113" s="15">
        <v>-0.03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45.08</v>
      </c>
      <c r="Z113" s="14">
        <v>895.2</v>
      </c>
    </row>
    <row r="114" spans="1:26">
      <c r="A114" s="2" t="s">
        <v>234</v>
      </c>
      <c r="B114" s="1" t="s">
        <v>235</v>
      </c>
      <c r="C114" s="14">
        <v>633.6</v>
      </c>
      <c r="D114" s="14">
        <v>105.6</v>
      </c>
      <c r="E114" s="14">
        <v>2196.83</v>
      </c>
      <c r="F114" s="14">
        <v>0</v>
      </c>
      <c r="G114" s="14">
        <v>0</v>
      </c>
      <c r="H114" s="14">
        <v>0</v>
      </c>
      <c r="I114" s="14">
        <v>2936.03</v>
      </c>
      <c r="J114" s="14">
        <v>0</v>
      </c>
      <c r="K114" s="14">
        <v>0</v>
      </c>
      <c r="L114" s="14">
        <v>0</v>
      </c>
      <c r="M114" s="14">
        <v>371.75</v>
      </c>
      <c r="N114" s="14">
        <v>91.24</v>
      </c>
      <c r="O114" s="14">
        <v>0</v>
      </c>
      <c r="P114" s="14">
        <v>0</v>
      </c>
      <c r="Q114" s="14">
        <v>0</v>
      </c>
      <c r="R114" s="14">
        <v>0.04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463.03</v>
      </c>
      <c r="Z114" s="14">
        <v>2473</v>
      </c>
    </row>
    <row r="115" spans="1:26">
      <c r="A115" s="2" t="s">
        <v>236</v>
      </c>
      <c r="B115" s="1" t="s">
        <v>237</v>
      </c>
      <c r="C115" s="14">
        <v>633.6</v>
      </c>
      <c r="D115" s="14">
        <v>105.6</v>
      </c>
      <c r="E115" s="14">
        <v>5284.24</v>
      </c>
      <c r="F115" s="14">
        <v>0</v>
      </c>
      <c r="G115" s="14">
        <v>0</v>
      </c>
      <c r="H115" s="14">
        <v>0</v>
      </c>
      <c r="I115" s="14">
        <v>6023.44</v>
      </c>
      <c r="J115" s="14">
        <v>0</v>
      </c>
      <c r="K115" s="14">
        <v>0</v>
      </c>
      <c r="L115" s="14">
        <v>0</v>
      </c>
      <c r="M115" s="14">
        <v>1058.02</v>
      </c>
      <c r="N115" s="14">
        <v>173.06</v>
      </c>
      <c r="O115" s="14">
        <v>0</v>
      </c>
      <c r="P115" s="14">
        <v>0</v>
      </c>
      <c r="Q115" s="14">
        <v>0</v>
      </c>
      <c r="R115" s="15">
        <v>-0.04</v>
      </c>
      <c r="S115" s="14">
        <v>0</v>
      </c>
      <c r="T115" s="14">
        <v>0</v>
      </c>
      <c r="U115" s="14">
        <v>0</v>
      </c>
      <c r="V115" s="14">
        <v>0</v>
      </c>
      <c r="W115" s="14">
        <v>500</v>
      </c>
      <c r="X115" s="14">
        <v>0</v>
      </c>
      <c r="Y115" s="14">
        <v>1731.04</v>
      </c>
      <c r="Z115" s="14">
        <v>4292.3999999999996</v>
      </c>
    </row>
    <row r="116" spans="1:26" s="7" customFormat="1">
      <c r="A116" s="17" t="s">
        <v>155</v>
      </c>
      <c r="C116" s="7" t="s">
        <v>156</v>
      </c>
      <c r="D116" s="7" t="s">
        <v>156</v>
      </c>
      <c r="E116" s="7" t="s">
        <v>156</v>
      </c>
      <c r="F116" s="7" t="s">
        <v>156</v>
      </c>
      <c r="G116" s="7" t="s">
        <v>156</v>
      </c>
      <c r="H116" s="7" t="s">
        <v>156</v>
      </c>
      <c r="I116" s="7" t="s">
        <v>156</v>
      </c>
      <c r="J116" s="7" t="s">
        <v>156</v>
      </c>
      <c r="K116" s="7" t="s">
        <v>156</v>
      </c>
      <c r="L116" s="7" t="s">
        <v>156</v>
      </c>
      <c r="M116" s="7" t="s">
        <v>156</v>
      </c>
      <c r="N116" s="7" t="s">
        <v>156</v>
      </c>
      <c r="O116" s="7" t="s">
        <v>156</v>
      </c>
      <c r="P116" s="7" t="s">
        <v>156</v>
      </c>
      <c r="Q116" s="7" t="s">
        <v>156</v>
      </c>
      <c r="R116" s="7" t="s">
        <v>156</v>
      </c>
      <c r="S116" s="7" t="s">
        <v>156</v>
      </c>
      <c r="T116" s="7" t="s">
        <v>156</v>
      </c>
      <c r="U116" s="7" t="s">
        <v>156</v>
      </c>
      <c r="V116" s="7" t="s">
        <v>156</v>
      </c>
      <c r="W116" s="7" t="s">
        <v>156</v>
      </c>
      <c r="X116" s="7" t="s">
        <v>156</v>
      </c>
      <c r="Y116" s="7" t="s">
        <v>156</v>
      </c>
      <c r="Z116" s="7" t="s">
        <v>156</v>
      </c>
    </row>
    <row r="117" spans="1:26">
      <c r="C117" s="19">
        <v>22151.58</v>
      </c>
      <c r="D117" s="19">
        <v>3691.93</v>
      </c>
      <c r="E117" s="19">
        <v>101005.8</v>
      </c>
      <c r="F117" s="19">
        <v>0</v>
      </c>
      <c r="G117" s="19">
        <v>0</v>
      </c>
      <c r="H117" s="19">
        <v>0</v>
      </c>
      <c r="I117" s="19">
        <v>126849.31</v>
      </c>
      <c r="J117" s="19">
        <v>442.08</v>
      </c>
      <c r="K117" s="19">
        <v>301.08999999999997</v>
      </c>
      <c r="L117" s="20">
        <v>-43.46</v>
      </c>
      <c r="M117" s="19">
        <v>17145.52</v>
      </c>
      <c r="N117" s="19">
        <v>3225.97</v>
      </c>
      <c r="O117" s="19">
        <v>697.87</v>
      </c>
      <c r="P117" s="19">
        <v>0</v>
      </c>
      <c r="Q117" s="19">
        <v>3419.51</v>
      </c>
      <c r="R117" s="20">
        <v>-0.14000000000000001</v>
      </c>
      <c r="S117" s="19">
        <v>0</v>
      </c>
      <c r="T117" s="19">
        <v>0</v>
      </c>
      <c r="U117" s="19">
        <v>765.9</v>
      </c>
      <c r="V117" s="19">
        <v>686.22</v>
      </c>
      <c r="W117" s="19">
        <v>4500</v>
      </c>
      <c r="X117" s="19">
        <v>2844.55</v>
      </c>
      <c r="Y117" s="19">
        <v>33985.11</v>
      </c>
      <c r="Z117" s="19">
        <v>92864.2</v>
      </c>
    </row>
    <row r="119" spans="1:26" s="7" customFormat="1">
      <c r="A119" s="16"/>
      <c r="C119" s="7" t="s">
        <v>238</v>
      </c>
      <c r="D119" s="7" t="s">
        <v>238</v>
      </c>
      <c r="E119" s="7" t="s">
        <v>238</v>
      </c>
      <c r="F119" s="7" t="s">
        <v>238</v>
      </c>
      <c r="G119" s="7" t="s">
        <v>238</v>
      </c>
      <c r="H119" s="7" t="s">
        <v>238</v>
      </c>
      <c r="I119" s="7" t="s">
        <v>238</v>
      </c>
      <c r="J119" s="7" t="s">
        <v>238</v>
      </c>
      <c r="K119" s="7" t="s">
        <v>238</v>
      </c>
      <c r="L119" s="7" t="s">
        <v>238</v>
      </c>
      <c r="M119" s="7" t="s">
        <v>238</v>
      </c>
      <c r="N119" s="7" t="s">
        <v>238</v>
      </c>
      <c r="O119" s="7" t="s">
        <v>238</v>
      </c>
      <c r="P119" s="7" t="s">
        <v>238</v>
      </c>
      <c r="Q119" s="7" t="s">
        <v>238</v>
      </c>
      <c r="R119" s="7" t="s">
        <v>238</v>
      </c>
      <c r="S119" s="7" t="s">
        <v>238</v>
      </c>
      <c r="T119" s="7" t="s">
        <v>238</v>
      </c>
      <c r="U119" s="7" t="s">
        <v>238</v>
      </c>
      <c r="V119" s="7" t="s">
        <v>238</v>
      </c>
      <c r="W119" s="7" t="s">
        <v>238</v>
      </c>
      <c r="X119" s="7" t="s">
        <v>238</v>
      </c>
      <c r="Y119" s="7" t="s">
        <v>238</v>
      </c>
      <c r="Z119" s="7" t="s">
        <v>238</v>
      </c>
    </row>
    <row r="120" spans="1:26">
      <c r="A120" s="17" t="s">
        <v>239</v>
      </c>
      <c r="B120" s="1" t="s">
        <v>240</v>
      </c>
      <c r="C120" s="19">
        <v>96131.65</v>
      </c>
      <c r="D120" s="19">
        <v>16021.93</v>
      </c>
      <c r="E120" s="19">
        <v>271610.09999999998</v>
      </c>
      <c r="F120" s="19">
        <v>665.62</v>
      </c>
      <c r="G120" s="19">
        <v>333.22</v>
      </c>
      <c r="H120" s="19">
        <v>249.92</v>
      </c>
      <c r="I120" s="19">
        <v>385012.44</v>
      </c>
      <c r="J120" s="19">
        <v>4801.9399999999996</v>
      </c>
      <c r="K120" s="19">
        <v>2768.08</v>
      </c>
      <c r="L120" s="20">
        <v>-177.94</v>
      </c>
      <c r="M120" s="19">
        <v>61790.53</v>
      </c>
      <c r="N120" s="19">
        <v>9867.02</v>
      </c>
      <c r="O120" s="19">
        <v>697.87</v>
      </c>
      <c r="P120" s="19">
        <v>11859.33</v>
      </c>
      <c r="Q120" s="19">
        <v>3419.51</v>
      </c>
      <c r="R120" s="20">
        <v>-0.05</v>
      </c>
      <c r="S120" s="19">
        <v>43.9</v>
      </c>
      <c r="T120" s="19">
        <v>801.81</v>
      </c>
      <c r="U120" s="19">
        <v>765.9</v>
      </c>
      <c r="V120" s="19">
        <v>686.22</v>
      </c>
      <c r="W120" s="19">
        <v>5800</v>
      </c>
      <c r="X120" s="19">
        <v>8996.92</v>
      </c>
      <c r="Y120" s="19">
        <v>112121.04</v>
      </c>
      <c r="Z120" s="19">
        <v>272891.40000000002</v>
      </c>
    </row>
    <row r="122" spans="1:26">
      <c r="C122" s="1" t="s">
        <v>240</v>
      </c>
      <c r="D122" s="1" t="s">
        <v>240</v>
      </c>
      <c r="E122" s="1" t="s">
        <v>240</v>
      </c>
      <c r="F122" s="1" t="s">
        <v>240</v>
      </c>
      <c r="G122" s="1" t="s">
        <v>240</v>
      </c>
      <c r="H122" s="1" t="s">
        <v>240</v>
      </c>
      <c r="I122" s="1" t="s">
        <v>240</v>
      </c>
      <c r="J122" s="1" t="s">
        <v>240</v>
      </c>
      <c r="K122" s="1" t="s">
        <v>240</v>
      </c>
      <c r="L122" s="1" t="s">
        <v>240</v>
      </c>
      <c r="M122" s="1" t="s">
        <v>240</v>
      </c>
      <c r="N122" s="1" t="s">
        <v>240</v>
      </c>
      <c r="O122" s="1" t="s">
        <v>240</v>
      </c>
      <c r="P122" s="1" t="s">
        <v>240</v>
      </c>
      <c r="Q122" s="1" t="s">
        <v>240</v>
      </c>
      <c r="R122" s="1" t="s">
        <v>240</v>
      </c>
      <c r="S122" s="1" t="s">
        <v>240</v>
      </c>
      <c r="T122" s="1" t="s">
        <v>240</v>
      </c>
      <c r="U122" s="1" t="s">
        <v>240</v>
      </c>
      <c r="V122" s="1" t="s">
        <v>240</v>
      </c>
      <c r="W122" s="1" t="s">
        <v>240</v>
      </c>
      <c r="X122" s="1" t="s">
        <v>240</v>
      </c>
      <c r="Y122" s="1" t="s">
        <v>240</v>
      </c>
      <c r="Z122" s="1" t="s">
        <v>240</v>
      </c>
    </row>
    <row r="123" spans="1:26">
      <c r="A123" s="2" t="s">
        <v>240</v>
      </c>
      <c r="B123" s="1" t="s">
        <v>240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E20" sqref="E20"/>
    </sheetView>
  </sheetViews>
  <sheetFormatPr baseColWidth="10" defaultRowHeight="15"/>
  <cols>
    <col min="2" max="2" width="14.42578125" customWidth="1"/>
    <col min="3" max="3" width="18.85546875" bestFit="1" customWidth="1"/>
    <col min="4" max="4" width="12.5703125" bestFit="1" customWidth="1"/>
    <col min="5" max="5" width="36.140625" bestFit="1" customWidth="1"/>
  </cols>
  <sheetData>
    <row r="1" spans="1:10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>
      <c r="A3" s="32" t="s">
        <v>2</v>
      </c>
      <c r="B3" s="32"/>
      <c r="C3" s="35"/>
      <c r="D3" s="32"/>
      <c r="E3" s="32"/>
      <c r="F3" s="32"/>
      <c r="G3" s="32"/>
      <c r="H3" s="32"/>
      <c r="I3" s="32"/>
      <c r="J3" s="32"/>
    </row>
    <row r="4" spans="1:10">
      <c r="A4" s="32" t="s">
        <v>248</v>
      </c>
      <c r="B4" s="32"/>
      <c r="C4" s="32"/>
      <c r="D4" s="32"/>
      <c r="E4" s="32"/>
      <c r="F4" s="32"/>
      <c r="G4" s="32"/>
      <c r="H4" s="32"/>
      <c r="I4" s="32"/>
      <c r="J4" s="32"/>
    </row>
    <row r="6" spans="1:10">
      <c r="A6" s="36"/>
      <c r="B6" s="36"/>
      <c r="C6" s="36"/>
      <c r="D6" s="36"/>
      <c r="E6" s="36"/>
      <c r="F6" s="36"/>
      <c r="G6" s="36"/>
      <c r="H6" s="36"/>
      <c r="I6" s="32"/>
      <c r="J6" s="32"/>
    </row>
    <row r="7" spans="1:10">
      <c r="A7" s="37"/>
      <c r="B7" s="37"/>
      <c r="C7" s="37"/>
      <c r="D7" s="37"/>
      <c r="E7" s="37"/>
      <c r="F7" s="37"/>
      <c r="G7" s="37"/>
      <c r="H7" s="37"/>
      <c r="I7" s="32"/>
      <c r="J7" s="32"/>
    </row>
    <row r="8" spans="1:10">
      <c r="A8" s="39" t="s">
        <v>249</v>
      </c>
      <c r="B8" s="39" t="s">
        <v>250</v>
      </c>
      <c r="C8" s="39" t="s">
        <v>251</v>
      </c>
      <c r="D8" s="40" t="s">
        <v>252</v>
      </c>
      <c r="E8" s="39" t="s">
        <v>253</v>
      </c>
      <c r="F8" s="38"/>
      <c r="G8" s="38"/>
      <c r="H8" s="38"/>
      <c r="I8" s="38"/>
      <c r="J8" s="38"/>
    </row>
    <row r="9" spans="1:10">
      <c r="A9" s="32" t="s">
        <v>178</v>
      </c>
      <c r="B9" s="32"/>
      <c r="C9" s="32" t="s">
        <v>254</v>
      </c>
      <c r="D9" s="32">
        <v>1015.4000000000001</v>
      </c>
      <c r="E9" s="32" t="s">
        <v>179</v>
      </c>
      <c r="F9" s="32"/>
      <c r="G9" s="32"/>
      <c r="H9" s="32"/>
      <c r="I9" s="32"/>
      <c r="J9" s="32"/>
    </row>
    <row r="10" spans="1:10">
      <c r="A10" s="32" t="s">
        <v>61</v>
      </c>
      <c r="B10" s="32"/>
      <c r="C10" s="32" t="s">
        <v>254</v>
      </c>
      <c r="D10" s="32">
        <v>2301.2000000000003</v>
      </c>
      <c r="E10" s="32" t="s">
        <v>62</v>
      </c>
      <c r="F10" s="32"/>
      <c r="G10" s="32"/>
      <c r="H10" s="32"/>
      <c r="I10" s="32"/>
      <c r="J10" s="32"/>
    </row>
    <row r="11" spans="1:10">
      <c r="A11" s="32" t="s">
        <v>180</v>
      </c>
      <c r="B11" s="32"/>
      <c r="C11" s="32" t="s">
        <v>254</v>
      </c>
      <c r="D11" s="32">
        <v>1143.4000000000001</v>
      </c>
      <c r="E11" s="32" t="s">
        <v>181</v>
      </c>
      <c r="F11" s="32"/>
      <c r="G11" s="32"/>
      <c r="H11" s="32"/>
      <c r="I11" s="32"/>
      <c r="J11" s="32"/>
    </row>
    <row r="12" spans="1:10">
      <c r="A12" s="32"/>
      <c r="B12" s="32" t="s">
        <v>255</v>
      </c>
      <c r="C12" s="32"/>
      <c r="D12" s="41">
        <v>4460</v>
      </c>
      <c r="E12" s="32" t="s">
        <v>256</v>
      </c>
      <c r="F12" s="32"/>
      <c r="G12" s="32"/>
      <c r="H12" s="32"/>
      <c r="I12" s="32"/>
      <c r="J12" s="32"/>
    </row>
    <row r="14" spans="1:10">
      <c r="A14" s="32" t="s">
        <v>158</v>
      </c>
      <c r="B14" s="32">
        <v>56708845760</v>
      </c>
      <c r="C14" s="32" t="s">
        <v>257</v>
      </c>
      <c r="D14" s="32">
        <v>3098.6000000000004</v>
      </c>
      <c r="E14" s="32" t="s">
        <v>159</v>
      </c>
      <c r="F14" s="32"/>
      <c r="G14" s="32"/>
      <c r="H14" s="32"/>
      <c r="I14" s="32"/>
      <c r="J14" s="32"/>
    </row>
    <row r="15" spans="1:10">
      <c r="A15" s="32" t="s">
        <v>160</v>
      </c>
      <c r="B15" s="32">
        <v>56708845774</v>
      </c>
      <c r="C15" s="32" t="s">
        <v>257</v>
      </c>
      <c r="D15" s="32">
        <v>4001.4</v>
      </c>
      <c r="E15" s="32" t="s">
        <v>161</v>
      </c>
      <c r="F15" s="32"/>
      <c r="G15" s="32"/>
      <c r="H15" s="32"/>
      <c r="I15" s="32"/>
      <c r="J15" s="32"/>
    </row>
    <row r="16" spans="1:10">
      <c r="A16" s="32">
        <v>16</v>
      </c>
      <c r="B16" s="32">
        <v>56708881292</v>
      </c>
      <c r="C16" s="32" t="s">
        <v>257</v>
      </c>
      <c r="D16" s="32">
        <v>3151.2000000000003</v>
      </c>
      <c r="E16" s="32" t="s">
        <v>46</v>
      </c>
      <c r="F16" s="32"/>
      <c r="G16" s="32"/>
      <c r="H16" s="32"/>
      <c r="I16" s="32"/>
      <c r="J16" s="32"/>
    </row>
    <row r="17" spans="1:5">
      <c r="A17" s="32" t="s">
        <v>166</v>
      </c>
      <c r="B17" s="32">
        <v>56708845791</v>
      </c>
      <c r="C17" s="32" t="s">
        <v>257</v>
      </c>
      <c r="D17" s="32">
        <v>2866.2000000000003</v>
      </c>
      <c r="E17" s="32" t="s">
        <v>167</v>
      </c>
    </row>
    <row r="18" spans="1:5">
      <c r="A18" s="32">
        <v>18</v>
      </c>
      <c r="B18" s="32">
        <v>56708881349</v>
      </c>
      <c r="C18" s="32" t="s">
        <v>257</v>
      </c>
      <c r="D18" s="32">
        <v>2151.2000000000003</v>
      </c>
      <c r="E18" s="32" t="s">
        <v>52</v>
      </c>
    </row>
    <row r="19" spans="1:5">
      <c r="A19" s="32" t="s">
        <v>172</v>
      </c>
      <c r="B19" s="32">
        <v>56708845820</v>
      </c>
      <c r="C19" s="32" t="s">
        <v>257</v>
      </c>
      <c r="D19" s="32">
        <v>2822.4</v>
      </c>
      <c r="E19" s="32" t="s">
        <v>173</v>
      </c>
    </row>
    <row r="20" spans="1:5">
      <c r="A20" s="32" t="s">
        <v>174</v>
      </c>
      <c r="B20" s="32">
        <v>56708845834</v>
      </c>
      <c r="C20" s="32" t="s">
        <v>257</v>
      </c>
      <c r="D20" s="32">
        <v>2934</v>
      </c>
      <c r="E20" s="32" t="s">
        <v>175</v>
      </c>
    </row>
    <row r="21" spans="1:5">
      <c r="A21" s="32" t="s">
        <v>83</v>
      </c>
      <c r="B21" s="32">
        <v>56708881457</v>
      </c>
      <c r="C21" s="32" t="s">
        <v>257</v>
      </c>
      <c r="D21" s="32">
        <v>1717.2</v>
      </c>
      <c r="E21" s="32" t="s">
        <v>84</v>
      </c>
    </row>
    <row r="22" spans="1:5">
      <c r="A22" s="32" t="s">
        <v>85</v>
      </c>
      <c r="B22" s="32">
        <v>56708845038</v>
      </c>
      <c r="C22" s="32" t="s">
        <v>257</v>
      </c>
      <c r="D22" s="32">
        <v>3612.8</v>
      </c>
      <c r="E22" s="32" t="s">
        <v>86</v>
      </c>
    </row>
    <row r="23" spans="1:5">
      <c r="A23" s="32" t="s">
        <v>190</v>
      </c>
      <c r="B23" s="32">
        <v>56708881915</v>
      </c>
      <c r="C23" s="32" t="s">
        <v>257</v>
      </c>
      <c r="D23" s="32">
        <v>2944.8</v>
      </c>
      <c r="E23" s="32" t="s">
        <v>191</v>
      </c>
    </row>
    <row r="24" spans="1:5">
      <c r="A24" s="32" t="s">
        <v>194</v>
      </c>
      <c r="B24" s="32">
        <v>56708845865</v>
      </c>
      <c r="C24" s="32" t="s">
        <v>257</v>
      </c>
      <c r="D24" s="32">
        <v>1952.8000000000002</v>
      </c>
      <c r="E24" s="32" t="s">
        <v>195</v>
      </c>
    </row>
    <row r="25" spans="1:5">
      <c r="A25" s="32" t="s">
        <v>196</v>
      </c>
      <c r="B25" s="32">
        <v>56708845879</v>
      </c>
      <c r="C25" s="32" t="s">
        <v>257</v>
      </c>
      <c r="D25" s="32">
        <v>2688.8</v>
      </c>
      <c r="E25" s="32" t="s">
        <v>197</v>
      </c>
    </row>
    <row r="26" spans="1:5">
      <c r="A26" s="32" t="s">
        <v>95</v>
      </c>
      <c r="B26" s="32">
        <v>56708881491</v>
      </c>
      <c r="C26" s="32" t="s">
        <v>257</v>
      </c>
      <c r="D26" s="32">
        <v>1148.4000000000001</v>
      </c>
      <c r="E26" s="32" t="s">
        <v>96</v>
      </c>
    </row>
    <row r="27" spans="1:5">
      <c r="A27" s="32">
        <v>30</v>
      </c>
      <c r="B27" s="32">
        <v>56708881503</v>
      </c>
      <c r="C27" s="32" t="s">
        <v>257</v>
      </c>
      <c r="D27" s="32">
        <v>7500.8</v>
      </c>
      <c r="E27" s="32" t="s">
        <v>100</v>
      </c>
    </row>
    <row r="28" spans="1:5">
      <c r="A28" s="32" t="s">
        <v>204</v>
      </c>
      <c r="B28" s="32">
        <v>56708845911</v>
      </c>
      <c r="C28" s="32" t="s">
        <v>257</v>
      </c>
      <c r="D28" s="32">
        <v>1306.4000000000001</v>
      </c>
      <c r="E28" s="32" t="s">
        <v>205</v>
      </c>
    </row>
    <row r="29" spans="1:5">
      <c r="A29" s="32" t="s">
        <v>216</v>
      </c>
      <c r="B29" s="32">
        <v>56708881946</v>
      </c>
      <c r="C29" s="32" t="s">
        <v>257</v>
      </c>
      <c r="D29" s="32">
        <v>1431.6000000000001</v>
      </c>
      <c r="E29" s="32" t="s">
        <v>217</v>
      </c>
    </row>
    <row r="30" spans="1:5">
      <c r="A30" s="32" t="s">
        <v>131</v>
      </c>
      <c r="B30" s="32">
        <v>56708881596</v>
      </c>
      <c r="C30" s="32" t="s">
        <v>257</v>
      </c>
      <c r="D30" s="32">
        <v>188.4</v>
      </c>
      <c r="E30" s="32" t="s">
        <v>132</v>
      </c>
    </row>
    <row r="31" spans="1:5">
      <c r="A31" s="32" t="s">
        <v>222</v>
      </c>
      <c r="B31" s="32">
        <v>56708881963</v>
      </c>
      <c r="C31" s="32" t="s">
        <v>257</v>
      </c>
      <c r="D31" s="32">
        <v>2189.8000000000002</v>
      </c>
      <c r="E31" s="32" t="s">
        <v>223</v>
      </c>
    </row>
    <row r="32" spans="1:5">
      <c r="A32" s="32" t="s">
        <v>230</v>
      </c>
      <c r="B32" s="32">
        <v>60589747903</v>
      </c>
      <c r="C32" s="32" t="s">
        <v>257</v>
      </c>
      <c r="D32" s="32">
        <v>3008.2000000000003</v>
      </c>
      <c r="E32" s="32" t="s">
        <v>231</v>
      </c>
    </row>
    <row r="33" spans="1:5">
      <c r="A33" s="32" t="s">
        <v>236</v>
      </c>
      <c r="B33" s="32">
        <v>56708846050</v>
      </c>
      <c r="C33" s="32" t="s">
        <v>257</v>
      </c>
      <c r="D33" s="32">
        <v>4292.4000000000005</v>
      </c>
      <c r="E33" s="32" t="s">
        <v>237</v>
      </c>
    </row>
    <row r="34" spans="1:5">
      <c r="A34" s="32" t="s">
        <v>224</v>
      </c>
      <c r="B34" s="32">
        <v>56708845990</v>
      </c>
      <c r="C34" s="32" t="s">
        <v>257</v>
      </c>
      <c r="D34" s="32">
        <v>2323.4</v>
      </c>
      <c r="E34" s="32" t="s">
        <v>225</v>
      </c>
    </row>
    <row r="35" spans="1:5">
      <c r="A35" s="32" t="s">
        <v>220</v>
      </c>
      <c r="B35" s="32">
        <v>56708845973</v>
      </c>
      <c r="C35" s="32" t="s">
        <v>257</v>
      </c>
      <c r="D35" s="32">
        <v>1458.4</v>
      </c>
      <c r="E35" s="32" t="s">
        <v>221</v>
      </c>
    </row>
    <row r="36" spans="1:5">
      <c r="A36" s="32" t="s">
        <v>162</v>
      </c>
      <c r="B36" s="32">
        <v>56708845788</v>
      </c>
      <c r="C36" s="32" t="s">
        <v>257</v>
      </c>
      <c r="D36" s="32">
        <v>2456.2000000000003</v>
      </c>
      <c r="E36" s="32" t="s">
        <v>163</v>
      </c>
    </row>
    <row r="37" spans="1:5">
      <c r="A37" s="32" t="s">
        <v>37</v>
      </c>
      <c r="B37" s="32">
        <v>56708844890</v>
      </c>
      <c r="C37" s="32" t="s">
        <v>257</v>
      </c>
      <c r="D37" s="32">
        <v>3238</v>
      </c>
      <c r="E37" s="32" t="s">
        <v>38</v>
      </c>
    </row>
    <row r="38" spans="1:5">
      <c r="A38" s="32" t="s">
        <v>49</v>
      </c>
      <c r="B38" s="32">
        <v>56708844916</v>
      </c>
      <c r="C38" s="32" t="s">
        <v>257</v>
      </c>
      <c r="D38" s="32">
        <v>113.60000000000001</v>
      </c>
      <c r="E38" s="32" t="s">
        <v>50</v>
      </c>
    </row>
    <row r="39" spans="1:5">
      <c r="A39" s="32" t="s">
        <v>206</v>
      </c>
      <c r="B39" s="32">
        <v>56708845925</v>
      </c>
      <c r="C39" s="32" t="s">
        <v>257</v>
      </c>
      <c r="D39" s="32">
        <v>1813</v>
      </c>
      <c r="E39" s="32" t="s">
        <v>207</v>
      </c>
    </row>
    <row r="40" spans="1:5">
      <c r="A40" s="32" t="s">
        <v>188</v>
      </c>
      <c r="B40" s="32">
        <v>56708845851</v>
      </c>
      <c r="C40" s="32" t="s">
        <v>257</v>
      </c>
      <c r="D40" s="32">
        <v>1097.6000000000001</v>
      </c>
      <c r="E40" s="32" t="s">
        <v>189</v>
      </c>
    </row>
    <row r="41" spans="1:5">
      <c r="A41" s="32" t="s">
        <v>35</v>
      </c>
      <c r="B41" s="32">
        <v>56708844887</v>
      </c>
      <c r="C41" s="32" t="s">
        <v>257</v>
      </c>
      <c r="D41" s="32">
        <v>3577.6000000000004</v>
      </c>
      <c r="E41" s="32" t="s">
        <v>36</v>
      </c>
    </row>
    <row r="42" spans="1:5">
      <c r="A42" s="32" t="s">
        <v>129</v>
      </c>
      <c r="B42" s="32">
        <v>56708845254</v>
      </c>
      <c r="C42" s="32" t="s">
        <v>257</v>
      </c>
      <c r="D42" s="32">
        <v>2343.2000000000003</v>
      </c>
      <c r="E42" s="32" t="s">
        <v>130</v>
      </c>
    </row>
    <row r="43" spans="1:5">
      <c r="A43" s="32" t="s">
        <v>210</v>
      </c>
      <c r="B43" s="32">
        <v>56708845939</v>
      </c>
      <c r="C43" s="32" t="s">
        <v>257</v>
      </c>
      <c r="D43" s="32">
        <v>4475</v>
      </c>
      <c r="E43" s="32" t="s">
        <v>211</v>
      </c>
    </row>
    <row r="44" spans="1:5">
      <c r="A44" s="32" t="s">
        <v>202</v>
      </c>
      <c r="B44" s="32">
        <v>56708881929</v>
      </c>
      <c r="C44" s="32" t="s">
        <v>257</v>
      </c>
      <c r="D44" s="32">
        <v>2324.8000000000002</v>
      </c>
      <c r="E44" s="32" t="s">
        <v>203</v>
      </c>
    </row>
    <row r="45" spans="1:5">
      <c r="A45" s="32" t="s">
        <v>121</v>
      </c>
      <c r="B45" s="32">
        <v>56708845237</v>
      </c>
      <c r="C45" s="32" t="s">
        <v>257</v>
      </c>
      <c r="D45" s="32">
        <v>6146.2000000000007</v>
      </c>
      <c r="E45" s="32" t="s">
        <v>122</v>
      </c>
    </row>
    <row r="46" spans="1:5">
      <c r="A46" s="32" t="s">
        <v>89</v>
      </c>
      <c r="B46" s="32">
        <v>56708881474</v>
      </c>
      <c r="C46" s="32" t="s">
        <v>257</v>
      </c>
      <c r="D46" s="32">
        <v>11576.800000000001</v>
      </c>
      <c r="E46" s="32" t="s">
        <v>90</v>
      </c>
    </row>
    <row r="47" spans="1:5">
      <c r="A47" s="32" t="s">
        <v>57</v>
      </c>
      <c r="B47" s="32">
        <v>56708844950</v>
      </c>
      <c r="C47" s="32" t="s">
        <v>257</v>
      </c>
      <c r="D47" s="32">
        <v>857.2</v>
      </c>
      <c r="E47" s="32" t="s">
        <v>58</v>
      </c>
    </row>
    <row r="48" spans="1:5">
      <c r="A48" s="32" t="s">
        <v>77</v>
      </c>
      <c r="B48" s="32">
        <v>56708845024</v>
      </c>
      <c r="C48" s="32" t="s">
        <v>257</v>
      </c>
      <c r="D48" s="32">
        <v>8491.6</v>
      </c>
      <c r="E48" s="32" t="s">
        <v>78</v>
      </c>
    </row>
    <row r="49" spans="1:5">
      <c r="A49" s="32" t="s">
        <v>133</v>
      </c>
      <c r="B49" s="32">
        <v>56708845268</v>
      </c>
      <c r="C49" s="32" t="s">
        <v>257</v>
      </c>
      <c r="D49" s="32">
        <v>1379.6000000000001</v>
      </c>
      <c r="E49" s="32" t="s">
        <v>134</v>
      </c>
    </row>
    <row r="50" spans="1:5">
      <c r="A50" s="32" t="s">
        <v>143</v>
      </c>
      <c r="B50" s="32">
        <v>56708881807</v>
      </c>
      <c r="C50" s="32" t="s">
        <v>257</v>
      </c>
      <c r="D50" s="32">
        <v>4399.6000000000004</v>
      </c>
      <c r="E50" s="32" t="s">
        <v>144</v>
      </c>
    </row>
    <row r="51" spans="1:5">
      <c r="A51" s="32" t="s">
        <v>87</v>
      </c>
      <c r="B51" s="32">
        <v>56708881460</v>
      </c>
      <c r="C51" s="32" t="s">
        <v>257</v>
      </c>
      <c r="D51" s="32">
        <v>5651.4000000000005</v>
      </c>
      <c r="E51" s="32" t="s">
        <v>88</v>
      </c>
    </row>
    <row r="52" spans="1:5">
      <c r="A52" s="32" t="s">
        <v>91</v>
      </c>
      <c r="B52" s="32">
        <v>56708845069</v>
      </c>
      <c r="C52" s="32" t="s">
        <v>257</v>
      </c>
      <c r="D52" s="32">
        <v>951.6</v>
      </c>
      <c r="E52" s="32" t="s">
        <v>92</v>
      </c>
    </row>
    <row r="53" spans="1:5">
      <c r="A53" s="32" t="s">
        <v>182</v>
      </c>
      <c r="B53" s="32">
        <v>56708881901</v>
      </c>
      <c r="C53" s="32" t="s">
        <v>257</v>
      </c>
      <c r="D53" s="32">
        <v>2976.6000000000004</v>
      </c>
      <c r="E53" s="32" t="s">
        <v>183</v>
      </c>
    </row>
    <row r="54" spans="1:5">
      <c r="A54" s="32" t="s">
        <v>125</v>
      </c>
      <c r="B54" s="32">
        <v>56708845240</v>
      </c>
      <c r="C54" s="32" t="s">
        <v>257</v>
      </c>
      <c r="D54" s="32">
        <v>1656</v>
      </c>
      <c r="E54" s="32" t="s">
        <v>126</v>
      </c>
    </row>
    <row r="55" spans="1:5">
      <c r="A55" s="32" t="s">
        <v>55</v>
      </c>
      <c r="B55" s="32">
        <v>56708844947</v>
      </c>
      <c r="C55" s="32" t="s">
        <v>257</v>
      </c>
      <c r="D55" s="32">
        <v>881.80000000000007</v>
      </c>
      <c r="E55" s="32" t="s">
        <v>56</v>
      </c>
    </row>
    <row r="56" spans="1:5">
      <c r="A56" s="32" t="s">
        <v>168</v>
      </c>
      <c r="B56" s="32">
        <v>56708881872</v>
      </c>
      <c r="C56" s="32" t="s">
        <v>257</v>
      </c>
      <c r="D56" s="32">
        <v>2888</v>
      </c>
      <c r="E56" s="32" t="s">
        <v>169</v>
      </c>
    </row>
    <row r="57" spans="1:5">
      <c r="A57" s="32" t="s">
        <v>135</v>
      </c>
      <c r="B57" s="32">
        <v>60589939521</v>
      </c>
      <c r="C57" s="32" t="s">
        <v>257</v>
      </c>
      <c r="D57" s="32">
        <v>1293.2</v>
      </c>
      <c r="E57" s="32" t="s">
        <v>136</v>
      </c>
    </row>
    <row r="58" spans="1:5">
      <c r="A58" s="32" t="s">
        <v>101</v>
      </c>
      <c r="B58" s="32">
        <v>56708845101</v>
      </c>
      <c r="C58" s="32" t="s">
        <v>257</v>
      </c>
      <c r="D58" s="32">
        <v>17161.600000000002</v>
      </c>
      <c r="E58" s="32" t="s">
        <v>102</v>
      </c>
    </row>
    <row r="59" spans="1:5">
      <c r="A59" s="32" t="s">
        <v>234</v>
      </c>
      <c r="B59" s="32">
        <v>56708846047</v>
      </c>
      <c r="C59" s="32" t="s">
        <v>257</v>
      </c>
      <c r="D59" s="32">
        <v>2473</v>
      </c>
      <c r="E59" s="32" t="s">
        <v>235</v>
      </c>
    </row>
    <row r="60" spans="1:5">
      <c r="A60" s="32" t="s">
        <v>47</v>
      </c>
      <c r="B60" s="32">
        <v>56708881304</v>
      </c>
      <c r="C60" s="32" t="s">
        <v>257</v>
      </c>
      <c r="D60" s="32">
        <v>3318.4</v>
      </c>
      <c r="E60" s="32" t="s">
        <v>48</v>
      </c>
    </row>
    <row r="61" spans="1:5">
      <c r="A61" s="32" t="s">
        <v>123</v>
      </c>
      <c r="B61" s="32">
        <v>56708881579</v>
      </c>
      <c r="C61" s="32" t="s">
        <v>257</v>
      </c>
      <c r="D61" s="32">
        <v>168.4</v>
      </c>
      <c r="E61" s="32" t="s">
        <v>124</v>
      </c>
    </row>
    <row r="62" spans="1:5">
      <c r="A62" s="32" t="s">
        <v>71</v>
      </c>
      <c r="B62" s="32">
        <v>60590329504</v>
      </c>
      <c r="C62" s="32" t="s">
        <v>257</v>
      </c>
      <c r="D62" s="32">
        <v>6359.4000000000005</v>
      </c>
      <c r="E62" s="32" t="s">
        <v>72</v>
      </c>
    </row>
    <row r="63" spans="1:5">
      <c r="A63" s="32" t="s">
        <v>214</v>
      </c>
      <c r="B63" s="32">
        <v>56708845942</v>
      </c>
      <c r="C63" s="32" t="s">
        <v>257</v>
      </c>
      <c r="D63" s="32">
        <v>4340.2</v>
      </c>
      <c r="E63" s="32" t="s">
        <v>215</v>
      </c>
    </row>
    <row r="64" spans="1:5">
      <c r="A64" s="32" t="s">
        <v>137</v>
      </c>
      <c r="B64" s="32">
        <v>60589627948</v>
      </c>
      <c r="C64" s="32" t="s">
        <v>257</v>
      </c>
      <c r="D64" s="32">
        <v>3206</v>
      </c>
      <c r="E64" s="32" t="s">
        <v>138</v>
      </c>
    </row>
    <row r="65" spans="1:5">
      <c r="A65" s="32" t="s">
        <v>59</v>
      </c>
      <c r="B65" s="32">
        <v>56708844964</v>
      </c>
      <c r="C65" s="32" t="s">
        <v>257</v>
      </c>
      <c r="D65" s="32">
        <v>1637.4</v>
      </c>
      <c r="E65" s="32" t="s">
        <v>60</v>
      </c>
    </row>
    <row r="66" spans="1:5">
      <c r="A66" s="32" t="s">
        <v>103</v>
      </c>
      <c r="B66" s="32">
        <v>60589552237</v>
      </c>
      <c r="C66" s="32" t="s">
        <v>257</v>
      </c>
      <c r="D66" s="32">
        <v>1645.2</v>
      </c>
      <c r="E66" s="32" t="s">
        <v>104</v>
      </c>
    </row>
    <row r="67" spans="1:5">
      <c r="A67" s="32" t="s">
        <v>198</v>
      </c>
      <c r="B67" s="32">
        <v>56708845882</v>
      </c>
      <c r="C67" s="32" t="s">
        <v>257</v>
      </c>
      <c r="D67" s="32">
        <v>800</v>
      </c>
      <c r="E67" s="32" t="s">
        <v>199</v>
      </c>
    </row>
    <row r="68" spans="1:5">
      <c r="A68" s="32" t="s">
        <v>75</v>
      </c>
      <c r="B68" s="32">
        <v>56708845010</v>
      </c>
      <c r="C68" s="32" t="s">
        <v>257</v>
      </c>
      <c r="D68" s="32">
        <v>1842.8000000000002</v>
      </c>
      <c r="E68" s="32" t="s">
        <v>76</v>
      </c>
    </row>
    <row r="69" spans="1:5">
      <c r="A69" s="32" t="s">
        <v>117</v>
      </c>
      <c r="B69" s="32">
        <v>56708881551</v>
      </c>
      <c r="C69" s="32" t="s">
        <v>257</v>
      </c>
      <c r="D69" s="32">
        <v>2473.8000000000002</v>
      </c>
      <c r="E69" s="32" t="s">
        <v>118</v>
      </c>
    </row>
    <row r="70" spans="1:5">
      <c r="A70" s="32" t="s">
        <v>63</v>
      </c>
      <c r="B70" s="32">
        <v>56708844978</v>
      </c>
      <c r="C70" s="32" t="s">
        <v>257</v>
      </c>
      <c r="D70" s="32">
        <v>3350</v>
      </c>
      <c r="E70" s="32" t="s">
        <v>64</v>
      </c>
    </row>
    <row r="71" spans="1:5">
      <c r="A71" s="32" t="s">
        <v>73</v>
      </c>
      <c r="B71" s="32">
        <v>56708881426</v>
      </c>
      <c r="C71" s="32" t="s">
        <v>257</v>
      </c>
      <c r="D71" s="32">
        <v>1427</v>
      </c>
      <c r="E71" s="32" t="s">
        <v>74</v>
      </c>
    </row>
    <row r="72" spans="1:5">
      <c r="A72" s="32" t="s">
        <v>93</v>
      </c>
      <c r="B72" s="32">
        <v>56708845072</v>
      </c>
      <c r="C72" s="32" t="s">
        <v>257</v>
      </c>
      <c r="D72" s="32">
        <v>4494</v>
      </c>
      <c r="E72" s="32" t="s">
        <v>94</v>
      </c>
    </row>
    <row r="73" spans="1:5">
      <c r="A73" s="32" t="s">
        <v>149</v>
      </c>
      <c r="B73" s="32">
        <v>56708881838</v>
      </c>
      <c r="C73" s="32" t="s">
        <v>257</v>
      </c>
      <c r="D73" s="32">
        <v>2266.4</v>
      </c>
      <c r="E73" s="32" t="s">
        <v>150</v>
      </c>
    </row>
    <row r="74" spans="1:5">
      <c r="A74" s="32" t="s">
        <v>232</v>
      </c>
      <c r="B74" s="32">
        <v>60590218306</v>
      </c>
      <c r="C74" s="32" t="s">
        <v>257</v>
      </c>
      <c r="D74" s="32">
        <v>895.2</v>
      </c>
      <c r="E74" s="32" t="s">
        <v>233</v>
      </c>
    </row>
    <row r="75" spans="1:5">
      <c r="A75" s="32" t="s">
        <v>153</v>
      </c>
      <c r="B75" s="32">
        <v>60589620126</v>
      </c>
      <c r="C75" s="32" t="s">
        <v>257</v>
      </c>
      <c r="D75" s="32">
        <v>2556.6000000000004</v>
      </c>
      <c r="E75" s="32" t="s">
        <v>154</v>
      </c>
    </row>
    <row r="76" spans="1:5">
      <c r="A76" s="32" t="s">
        <v>218</v>
      </c>
      <c r="B76" s="32">
        <v>56708881608</v>
      </c>
      <c r="C76" s="32" t="s">
        <v>257</v>
      </c>
      <c r="D76" s="32">
        <v>1435.2</v>
      </c>
      <c r="E76" s="32" t="s">
        <v>219</v>
      </c>
    </row>
    <row r="77" spans="1:5">
      <c r="A77" s="32" t="s">
        <v>65</v>
      </c>
      <c r="B77" s="32">
        <v>56708881383</v>
      </c>
      <c r="C77" s="32" t="s">
        <v>257</v>
      </c>
      <c r="D77" s="32">
        <v>3151.2000000000003</v>
      </c>
      <c r="E77" s="32" t="s">
        <v>66</v>
      </c>
    </row>
    <row r="78" spans="1:5">
      <c r="A78" s="32" t="s">
        <v>127</v>
      </c>
      <c r="B78" s="32">
        <v>56708881582</v>
      </c>
      <c r="C78" s="32" t="s">
        <v>257</v>
      </c>
      <c r="D78" s="32">
        <v>1852.4</v>
      </c>
      <c r="E78" s="32" t="s">
        <v>128</v>
      </c>
    </row>
    <row r="79" spans="1:5">
      <c r="A79" s="32" t="s">
        <v>109</v>
      </c>
      <c r="B79" s="32">
        <v>56708845115</v>
      </c>
      <c r="C79" s="32" t="s">
        <v>257</v>
      </c>
      <c r="D79" s="32">
        <v>8403</v>
      </c>
      <c r="E79" s="32" t="s">
        <v>110</v>
      </c>
    </row>
    <row r="80" spans="1:5">
      <c r="A80" s="32" t="s">
        <v>81</v>
      </c>
      <c r="B80" s="32">
        <v>56708881656</v>
      </c>
      <c r="C80" s="32" t="s">
        <v>257</v>
      </c>
      <c r="D80" s="32">
        <v>2062.2000000000003</v>
      </c>
      <c r="E80" s="32" t="s">
        <v>82</v>
      </c>
    </row>
    <row r="81" spans="1:5">
      <c r="A81" s="32" t="s">
        <v>111</v>
      </c>
      <c r="B81" s="32">
        <v>56708845530</v>
      </c>
      <c r="C81" s="32" t="s">
        <v>257</v>
      </c>
      <c r="D81" s="32">
        <v>741</v>
      </c>
      <c r="E81" s="32" t="s">
        <v>112</v>
      </c>
    </row>
    <row r="82" spans="1:5">
      <c r="A82" s="32" t="s">
        <v>151</v>
      </c>
      <c r="B82" s="32">
        <v>56710784605</v>
      </c>
      <c r="C82" s="32" t="s">
        <v>257</v>
      </c>
      <c r="D82" s="32">
        <v>2641.6000000000004</v>
      </c>
      <c r="E82" s="32" t="s">
        <v>152</v>
      </c>
    </row>
    <row r="83" spans="1:5">
      <c r="A83" s="32" t="s">
        <v>200</v>
      </c>
      <c r="B83" s="32">
        <v>60589845501</v>
      </c>
      <c r="C83" s="32" t="s">
        <v>257</v>
      </c>
      <c r="D83" s="32">
        <v>2480.8000000000002</v>
      </c>
      <c r="E83" s="32" t="s">
        <v>201</v>
      </c>
    </row>
    <row r="84" spans="1:5">
      <c r="A84" s="32" t="s">
        <v>43</v>
      </c>
      <c r="B84" s="32">
        <v>60590124291</v>
      </c>
      <c r="C84" s="32" t="s">
        <v>257</v>
      </c>
      <c r="D84" s="32">
        <v>2085.8000000000002</v>
      </c>
      <c r="E84" s="32" t="s">
        <v>44</v>
      </c>
    </row>
    <row r="85" spans="1:5">
      <c r="A85" s="32" t="s">
        <v>39</v>
      </c>
      <c r="B85" s="32">
        <v>56708519619</v>
      </c>
      <c r="C85" s="32" t="s">
        <v>257</v>
      </c>
      <c r="D85" s="32">
        <v>2567.8000000000002</v>
      </c>
      <c r="E85" s="32" t="s">
        <v>40</v>
      </c>
    </row>
    <row r="86" spans="1:5">
      <c r="A86" s="32" t="s">
        <v>119</v>
      </c>
      <c r="B86" s="32">
        <v>60589669043</v>
      </c>
      <c r="C86" s="32" t="s">
        <v>257</v>
      </c>
      <c r="D86" s="32">
        <v>897.80000000000007</v>
      </c>
      <c r="E86" s="32" t="s">
        <v>120</v>
      </c>
    </row>
    <row r="87" spans="1:5">
      <c r="A87" s="32" t="s">
        <v>113</v>
      </c>
      <c r="B87" s="32">
        <v>60589665774</v>
      </c>
      <c r="C87" s="32" t="s">
        <v>257</v>
      </c>
      <c r="D87" s="32">
        <v>1051.6000000000001</v>
      </c>
      <c r="E87" s="32" t="s">
        <v>114</v>
      </c>
    </row>
    <row r="88" spans="1:5">
      <c r="A88" s="32" t="s">
        <v>228</v>
      </c>
      <c r="B88" s="32">
        <v>60589634536</v>
      </c>
      <c r="C88" s="32" t="s">
        <v>257</v>
      </c>
      <c r="D88" s="32">
        <v>1039</v>
      </c>
      <c r="E88" s="32" t="s">
        <v>229</v>
      </c>
    </row>
    <row r="89" spans="1:5">
      <c r="A89" s="32" t="s">
        <v>53</v>
      </c>
      <c r="B89" s="32">
        <v>60589631591</v>
      </c>
      <c r="C89" s="32" t="s">
        <v>257</v>
      </c>
      <c r="D89" s="32">
        <v>4279.4000000000005</v>
      </c>
      <c r="E89" s="32" t="s">
        <v>54</v>
      </c>
    </row>
    <row r="90" spans="1:5">
      <c r="A90" s="32" t="s">
        <v>164</v>
      </c>
      <c r="B90" s="32">
        <v>60589582591</v>
      </c>
      <c r="C90" s="32" t="s">
        <v>257</v>
      </c>
      <c r="D90" s="32">
        <v>1267.8000000000002</v>
      </c>
      <c r="E90" s="32" t="s">
        <v>165</v>
      </c>
    </row>
    <row r="91" spans="1:5">
      <c r="A91" s="32" t="s">
        <v>41</v>
      </c>
      <c r="B91" s="32">
        <v>56676948556</v>
      </c>
      <c r="C91" s="32" t="s">
        <v>257</v>
      </c>
      <c r="D91" s="32">
        <v>3566.2000000000003</v>
      </c>
      <c r="E91" s="32" t="s">
        <v>42</v>
      </c>
    </row>
    <row r="92" spans="1:5">
      <c r="A92" s="32" t="s">
        <v>170</v>
      </c>
      <c r="B92" s="32">
        <v>60589642468</v>
      </c>
      <c r="C92" s="32" t="s">
        <v>257</v>
      </c>
      <c r="D92" s="32">
        <v>1032.2</v>
      </c>
      <c r="E92" s="32" t="s">
        <v>171</v>
      </c>
    </row>
    <row r="93" spans="1:5">
      <c r="A93" s="32" t="s">
        <v>226</v>
      </c>
      <c r="B93" s="32">
        <v>60589597089</v>
      </c>
      <c r="C93" s="32" t="s">
        <v>257</v>
      </c>
      <c r="D93" s="32">
        <v>4381</v>
      </c>
      <c r="E93" s="32" t="s">
        <v>227</v>
      </c>
    </row>
    <row r="94" spans="1:5">
      <c r="A94" s="32" t="s">
        <v>212</v>
      </c>
      <c r="B94" s="32">
        <v>60589426888</v>
      </c>
      <c r="C94" s="32" t="s">
        <v>257</v>
      </c>
      <c r="D94" s="32">
        <v>2192.8000000000002</v>
      </c>
      <c r="E94" s="32" t="s">
        <v>213</v>
      </c>
    </row>
    <row r="95" spans="1:5">
      <c r="A95" s="32" t="s">
        <v>79</v>
      </c>
      <c r="B95" s="32">
        <v>60590035188</v>
      </c>
      <c r="C95" s="32" t="s">
        <v>257</v>
      </c>
      <c r="D95" s="32">
        <v>1414.8000000000002</v>
      </c>
      <c r="E95" s="32" t="s">
        <v>80</v>
      </c>
    </row>
    <row r="96" spans="1:5">
      <c r="A96" s="32" t="s">
        <v>97</v>
      </c>
      <c r="B96" s="32">
        <v>60589861092</v>
      </c>
      <c r="C96" s="32" t="s">
        <v>257</v>
      </c>
      <c r="D96" s="32">
        <v>2767.6000000000004</v>
      </c>
      <c r="E96" s="32" t="s">
        <v>98</v>
      </c>
    </row>
    <row r="97" spans="1:5">
      <c r="A97" s="32" t="s">
        <v>192</v>
      </c>
      <c r="B97" s="32">
        <v>60589704184</v>
      </c>
      <c r="C97" s="32" t="s">
        <v>257</v>
      </c>
      <c r="D97" s="32">
        <v>4427.2</v>
      </c>
      <c r="E97" s="32" t="s">
        <v>193</v>
      </c>
    </row>
    <row r="98" spans="1:5">
      <c r="A98" s="32" t="s">
        <v>145</v>
      </c>
      <c r="B98" s="32">
        <v>60590199370</v>
      </c>
      <c r="C98" s="32" t="s">
        <v>257</v>
      </c>
      <c r="D98" s="32">
        <v>1301.8000000000002</v>
      </c>
      <c r="E98" s="32" t="s">
        <v>146</v>
      </c>
    </row>
    <row r="99" spans="1:5">
      <c r="A99" s="32" t="s">
        <v>176</v>
      </c>
      <c r="B99" s="32">
        <v>60590100738</v>
      </c>
      <c r="C99" s="32" t="s">
        <v>257</v>
      </c>
      <c r="D99" s="32">
        <v>1511</v>
      </c>
      <c r="E99" s="32" t="s">
        <v>177</v>
      </c>
    </row>
    <row r="100" spans="1:5">
      <c r="A100" s="32" t="s">
        <v>139</v>
      </c>
      <c r="B100" s="32">
        <v>60590412629</v>
      </c>
      <c r="C100" s="32" t="s">
        <v>257</v>
      </c>
      <c r="D100" s="32">
        <v>1133.8</v>
      </c>
      <c r="E100" s="32" t="s">
        <v>140</v>
      </c>
    </row>
    <row r="101" spans="1:5">
      <c r="A101" s="32" t="s">
        <v>107</v>
      </c>
      <c r="B101" s="32">
        <v>60590678030</v>
      </c>
      <c r="C101" s="32" t="s">
        <v>257</v>
      </c>
      <c r="D101" s="32">
        <v>1644.6000000000001</v>
      </c>
      <c r="E101" s="32" t="s">
        <v>108</v>
      </c>
    </row>
    <row r="102" spans="1:5">
      <c r="A102" s="32" t="s">
        <v>186</v>
      </c>
      <c r="B102" s="32">
        <v>60590821112</v>
      </c>
      <c r="C102" s="32" t="s">
        <v>257</v>
      </c>
      <c r="D102" s="32">
        <v>1657.6000000000001</v>
      </c>
      <c r="E102" s="32" t="s">
        <v>187</v>
      </c>
    </row>
    <row r="103" spans="1:5">
      <c r="A103" s="32" t="s">
        <v>105</v>
      </c>
      <c r="B103" s="32">
        <v>60589624037</v>
      </c>
      <c r="C103" s="32" t="s">
        <v>257</v>
      </c>
      <c r="D103" s="32">
        <v>1161.2</v>
      </c>
      <c r="E103" s="32" t="s">
        <v>106</v>
      </c>
    </row>
    <row r="104" spans="1:5">
      <c r="A104" s="32" t="s">
        <v>69</v>
      </c>
      <c r="B104" s="32">
        <v>60591846598</v>
      </c>
      <c r="C104" s="32" t="s">
        <v>257</v>
      </c>
      <c r="D104" s="32">
        <v>1019.6</v>
      </c>
      <c r="E104" s="32" t="s">
        <v>70</v>
      </c>
    </row>
    <row r="105" spans="1:5">
      <c r="A105" s="32" t="s">
        <v>184</v>
      </c>
      <c r="B105" s="32">
        <v>60592118015</v>
      </c>
      <c r="C105" s="32" t="s">
        <v>257</v>
      </c>
      <c r="D105" s="32">
        <v>2328.2000000000003</v>
      </c>
      <c r="E105" s="32" t="s">
        <v>185</v>
      </c>
    </row>
    <row r="106" spans="1:5">
      <c r="A106" s="32" t="s">
        <v>208</v>
      </c>
      <c r="B106" s="32">
        <v>60591508620</v>
      </c>
      <c r="C106" s="32" t="s">
        <v>257</v>
      </c>
      <c r="D106" s="32">
        <v>1093.8</v>
      </c>
      <c r="E106" s="32" t="s">
        <v>209</v>
      </c>
    </row>
    <row r="107" spans="1:5">
      <c r="A107" s="32" t="s">
        <v>115</v>
      </c>
      <c r="B107" s="32">
        <v>60590340221</v>
      </c>
      <c r="C107" s="32" t="s">
        <v>257</v>
      </c>
      <c r="D107" s="32">
        <v>1421</v>
      </c>
      <c r="E107" s="32" t="s">
        <v>116</v>
      </c>
    </row>
    <row r="108" spans="1:5">
      <c r="A108" s="32"/>
      <c r="B108" s="32" t="s">
        <v>258</v>
      </c>
      <c r="C108" s="32"/>
      <c r="D108" s="41">
        <v>259804.2</v>
      </c>
      <c r="E108" s="32" t="s">
        <v>259</v>
      </c>
    </row>
    <row r="110" spans="1:5">
      <c r="A110" s="32" t="s">
        <v>147</v>
      </c>
      <c r="B110" s="32">
        <v>1179675078</v>
      </c>
      <c r="C110" s="32" t="s">
        <v>260</v>
      </c>
      <c r="D110" s="32">
        <v>5493</v>
      </c>
      <c r="E110" s="32" t="s">
        <v>148</v>
      </c>
    </row>
    <row r="111" spans="1:5">
      <c r="A111" s="32" t="s">
        <v>141</v>
      </c>
      <c r="B111" s="32">
        <v>2671903578</v>
      </c>
      <c r="C111" s="32" t="s">
        <v>260</v>
      </c>
      <c r="D111" s="32">
        <v>2502.8000000000002</v>
      </c>
      <c r="E111" s="32" t="s">
        <v>142</v>
      </c>
    </row>
    <row r="112" spans="1:5">
      <c r="A112" s="32" t="s">
        <v>67</v>
      </c>
      <c r="B112" s="32">
        <v>1129000062</v>
      </c>
      <c r="C112" s="32" t="s">
        <v>260</v>
      </c>
      <c r="D112" s="32">
        <v>631.40000000000009</v>
      </c>
      <c r="E112" s="32" t="s">
        <v>68</v>
      </c>
    </row>
    <row r="113" spans="2:5">
      <c r="B113" s="32" t="s">
        <v>261</v>
      </c>
      <c r="C113" s="32"/>
      <c r="D113" s="41">
        <v>8627.2000000000007</v>
      </c>
      <c r="E113" s="32" t="s">
        <v>256</v>
      </c>
    </row>
    <row r="115" spans="2:5">
      <c r="B115" s="42" t="s">
        <v>255</v>
      </c>
      <c r="C115" s="42"/>
      <c r="D115" s="43">
        <v>4460</v>
      </c>
      <c r="E115" s="42" t="s">
        <v>256</v>
      </c>
    </row>
    <row r="116" spans="2:5">
      <c r="B116" s="42" t="s">
        <v>258</v>
      </c>
      <c r="C116" s="42"/>
      <c r="D116" s="43">
        <v>259804.2</v>
      </c>
      <c r="E116" s="42" t="s">
        <v>259</v>
      </c>
    </row>
    <row r="117" spans="2:5">
      <c r="B117" s="42" t="s">
        <v>261</v>
      </c>
      <c r="C117" s="42"/>
      <c r="D117" s="43">
        <v>8627.2000000000007</v>
      </c>
      <c r="E117" s="42" t="s">
        <v>256</v>
      </c>
    </row>
    <row r="118" spans="2:5">
      <c r="B118" s="42"/>
      <c r="C118" s="42"/>
      <c r="D118" s="43">
        <v>272891.40000000002</v>
      </c>
      <c r="E118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B12" sqref="B12"/>
    </sheetView>
  </sheetViews>
  <sheetFormatPr baseColWidth="10" defaultRowHeight="15"/>
  <cols>
    <col min="2" max="2" width="11.5703125" bestFit="1" customWidth="1"/>
  </cols>
  <sheetData>
    <row r="1" spans="1:7">
      <c r="A1" s="49" t="s">
        <v>262</v>
      </c>
      <c r="B1" s="49"/>
      <c r="C1" s="50"/>
      <c r="D1" s="51"/>
      <c r="E1" s="51"/>
      <c r="F1" s="52"/>
      <c r="G1" s="32"/>
    </row>
    <row r="2" spans="1:7">
      <c r="A2" s="49" t="s">
        <v>274</v>
      </c>
      <c r="B2" s="49"/>
      <c r="C2" s="50"/>
      <c r="D2" s="51"/>
      <c r="E2" s="51"/>
      <c r="F2" s="52"/>
      <c r="G2" s="32"/>
    </row>
    <row r="3" spans="1:7">
      <c r="A3" s="49" t="s">
        <v>263</v>
      </c>
      <c r="B3" s="53" t="s">
        <v>275</v>
      </c>
      <c r="C3" s="50"/>
      <c r="D3" s="51"/>
      <c r="E3" s="51"/>
      <c r="F3" s="52"/>
      <c r="G3" s="32"/>
    </row>
    <row r="4" spans="1:7">
      <c r="A4" s="50"/>
      <c r="B4" s="50"/>
      <c r="C4" s="50"/>
      <c r="D4" s="51"/>
      <c r="E4" s="51"/>
      <c r="F4" s="52"/>
      <c r="G4" s="32"/>
    </row>
    <row r="5" spans="1:7">
      <c r="A5" s="50" t="s">
        <v>264</v>
      </c>
      <c r="B5" s="50" t="s">
        <v>265</v>
      </c>
      <c r="C5" s="50"/>
      <c r="D5" s="51"/>
      <c r="E5" s="51"/>
      <c r="F5" s="52"/>
      <c r="G5" s="32"/>
    </row>
    <row r="6" spans="1:7">
      <c r="A6" s="51" t="s">
        <v>266</v>
      </c>
      <c r="B6" s="54">
        <v>199886.34</v>
      </c>
      <c r="C6" s="51"/>
      <c r="D6" s="51"/>
      <c r="E6" s="51"/>
      <c r="F6" s="52"/>
      <c r="G6" s="32"/>
    </row>
    <row r="7" spans="1:7">
      <c r="A7" s="51" t="s">
        <v>267</v>
      </c>
      <c r="B7" s="54">
        <v>27888.01</v>
      </c>
      <c r="C7" s="51"/>
      <c r="D7" s="51"/>
      <c r="E7" s="51"/>
      <c r="F7" s="52"/>
      <c r="G7" s="32"/>
    </row>
    <row r="8" spans="1:7">
      <c r="A8" s="51" t="s">
        <v>268</v>
      </c>
      <c r="B8" s="54">
        <v>0</v>
      </c>
      <c r="C8" s="51"/>
      <c r="D8" s="51"/>
      <c r="E8" s="51"/>
      <c r="F8" s="52"/>
      <c r="G8" s="32"/>
    </row>
    <row r="9" spans="1:7">
      <c r="A9" s="51" t="s">
        <v>269</v>
      </c>
      <c r="B9" s="54">
        <v>5368.03</v>
      </c>
      <c r="C9" s="51"/>
      <c r="D9" s="51"/>
      <c r="E9" s="51"/>
      <c r="F9" s="52"/>
      <c r="G9" s="32"/>
    </row>
    <row r="10" spans="1:7">
      <c r="A10" s="51" t="s">
        <v>270</v>
      </c>
      <c r="B10" s="54">
        <v>0</v>
      </c>
      <c r="C10" s="51"/>
      <c r="D10" s="51"/>
      <c r="E10" s="51"/>
      <c r="F10" s="52"/>
      <c r="G10" s="32"/>
    </row>
    <row r="11" spans="1:7">
      <c r="A11" s="51" t="s">
        <v>271</v>
      </c>
      <c r="B11" s="54">
        <v>49546.25</v>
      </c>
      <c r="C11" s="51"/>
      <c r="D11" s="51"/>
      <c r="E11" s="51"/>
      <c r="F11" s="52"/>
      <c r="G11" s="32"/>
    </row>
    <row r="12" spans="1:7">
      <c r="A12" s="51" t="s">
        <v>272</v>
      </c>
      <c r="B12" s="55">
        <v>0</v>
      </c>
      <c r="C12" s="51"/>
      <c r="D12" s="51"/>
      <c r="E12" s="51"/>
      <c r="F12" s="52"/>
      <c r="G12" s="32"/>
    </row>
    <row r="13" spans="1:7" ht="15.75" thickBot="1">
      <c r="A13" s="51" t="s">
        <v>273</v>
      </c>
      <c r="B13" s="56">
        <v>142319.5</v>
      </c>
      <c r="C13" s="51"/>
      <c r="D13" s="51"/>
      <c r="E13" s="51"/>
      <c r="F13" s="52"/>
      <c r="G13" s="32"/>
    </row>
    <row r="14" spans="1:7">
      <c r="A14" s="51"/>
      <c r="B14" s="57">
        <f>SUM(B6:B13)</f>
        <v>425008.13</v>
      </c>
      <c r="C14" s="51"/>
      <c r="D14" s="57"/>
      <c r="E14" s="51"/>
      <c r="F14" s="52"/>
      <c r="G14" s="32"/>
    </row>
    <row r="15" spans="1:7" ht="15.75" thickBot="1">
      <c r="A15" s="51"/>
      <c r="B15" s="58">
        <f>B14*0.16</f>
        <v>68001.300799999997</v>
      </c>
      <c r="C15" s="51"/>
      <c r="D15" s="52"/>
      <c r="E15" s="51"/>
      <c r="F15" s="52"/>
      <c r="G15" s="32"/>
    </row>
    <row r="16" spans="1:7" ht="15.75" thickTop="1">
      <c r="A16" s="51"/>
      <c r="B16" s="59">
        <f>+B14+B15</f>
        <v>493009.43079999997</v>
      </c>
      <c r="C16" s="51"/>
      <c r="D16" s="59"/>
      <c r="E16" s="51"/>
      <c r="F16" s="52"/>
      <c r="G16" s="32"/>
    </row>
    <row r="17" spans="1:7">
      <c r="A17" s="51"/>
      <c r="B17" s="54">
        <v>493009.43</v>
      </c>
      <c r="C17" s="51"/>
      <c r="D17" s="54"/>
      <c r="E17" s="51"/>
      <c r="F17" s="52"/>
      <c r="G17" s="32"/>
    </row>
    <row r="18" spans="1:7">
      <c r="A18" s="51"/>
      <c r="B18" s="54">
        <f>+B16-B17</f>
        <v>7.9999997979030013E-4</v>
      </c>
      <c r="C18" s="51"/>
      <c r="D18" s="54"/>
      <c r="E18" s="51"/>
      <c r="F18" s="52"/>
      <c r="G18" s="32"/>
    </row>
    <row r="19" spans="1:7">
      <c r="A19" s="51"/>
      <c r="B19" s="54"/>
      <c r="C19" s="51"/>
      <c r="D19" s="51"/>
      <c r="E19" s="51"/>
      <c r="F19" s="52"/>
      <c r="G19" s="32"/>
    </row>
    <row r="20" spans="1:7">
      <c r="A20" s="51"/>
      <c r="B20" s="51"/>
      <c r="C20" s="51"/>
      <c r="D20" s="51"/>
      <c r="E20" s="51"/>
      <c r="F20" s="52"/>
      <c r="G20" s="32"/>
    </row>
    <row r="21" spans="1:7">
      <c r="A21" s="32"/>
      <c r="B21" s="32"/>
      <c r="C21" s="32"/>
      <c r="D21" s="32"/>
      <c r="E21" s="32"/>
      <c r="F21" s="32"/>
      <c r="G21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2017-06-15T23:09:21Z</dcterms:created>
  <dcterms:modified xsi:type="dcterms:W3CDTF">2017-06-16T22:35:15Z</dcterms:modified>
</cp:coreProperties>
</file>