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FACTURACION!$A$1:$B$17</definedName>
    <definedName name="_xlnm.Print_Area" localSheetId="1">SINDICATO!$A$1:$I$17</definedName>
  </definedNames>
  <calcPr calcId="124519"/>
</workbook>
</file>

<file path=xl/calcChain.xml><?xml version="1.0" encoding="utf-8"?>
<calcChain xmlns="http://schemas.openxmlformats.org/spreadsheetml/2006/main">
  <c r="D9" i="15"/>
  <c r="D10"/>
  <c r="D11"/>
  <c r="D12"/>
  <c r="B11" i="14"/>
  <c r="B12"/>
  <c r="B13"/>
  <c r="B14"/>
  <c r="B15"/>
  <c r="D17" i="8" l="1"/>
  <c r="G17"/>
  <c r="C17"/>
  <c r="E14"/>
  <c r="D17" i="15"/>
  <c r="E15" i="8"/>
  <c r="B14" i="16"/>
  <c r="A4" i="15"/>
  <c r="A3"/>
  <c r="B4" i="14"/>
  <c r="B3"/>
  <c r="F14" i="8" l="1"/>
  <c r="H14" s="1"/>
  <c r="I14" s="1"/>
  <c r="C12" i="15" s="1"/>
  <c r="C14" i="14"/>
  <c r="E14" s="1"/>
  <c r="F14" s="1"/>
  <c r="G14" s="1"/>
  <c r="F15" i="8"/>
  <c r="H15" s="1"/>
  <c r="I15" s="1"/>
  <c r="C17" i="15" s="1"/>
  <c r="C18" s="1"/>
  <c r="C15" i="14"/>
  <c r="E15" s="1"/>
  <c r="B15" i="16"/>
  <c r="B16" s="1"/>
  <c r="E13" i="8"/>
  <c r="C13" i="14" s="1"/>
  <c r="F15" l="1"/>
  <c r="G15" s="1"/>
  <c r="F13" i="8"/>
  <c r="H13" l="1"/>
  <c r="E13" i="14"/>
  <c r="F13" s="1"/>
  <c r="G13" s="1"/>
  <c r="I13" i="8" l="1"/>
  <c r="C11" i="15" s="1"/>
  <c r="E11" i="8"/>
  <c r="C11" i="14" s="1"/>
  <c r="E12" i="8"/>
  <c r="C12" i="14" s="1"/>
  <c r="E17" i="8" l="1"/>
  <c r="E12" i="14"/>
  <c r="F11" i="8"/>
  <c r="F12"/>
  <c r="H12" s="1"/>
  <c r="C17" i="14" l="1"/>
  <c r="E11"/>
  <c r="E17" s="1"/>
  <c r="F17" i="8"/>
  <c r="H11"/>
  <c r="F12" i="14"/>
  <c r="G12" s="1"/>
  <c r="I12" i="8"/>
  <c r="C10" i="15" s="1"/>
  <c r="F11" i="14" l="1"/>
  <c r="G11" s="1"/>
  <c r="G17" s="1"/>
  <c r="B17" i="16" s="1"/>
  <c r="B18" s="1"/>
  <c r="I11" i="8"/>
  <c r="C9" i="15" s="1"/>
  <c r="H17" i="8"/>
  <c r="AR102" i="4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F17" i="14" l="1"/>
  <c r="I17" i="8"/>
  <c r="C14" i="15"/>
  <c r="C20" s="1"/>
  <c r="W100" i="4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sharedStrings.xml><?xml version="1.0" encoding="utf-8"?>
<sst xmlns="http://schemas.openxmlformats.org/spreadsheetml/2006/main" count="827" uniqueCount="479">
  <si>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</si>
  <si>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</si>
  <si>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</si>
  <si>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</si>
  <si>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</si>
  <si>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</si>
  <si>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</si>
  <si>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</si>
  <si>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</si>
  <si>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</si>
  <si>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</si>
  <si>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</si>
  <si>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</si>
  <si>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</si>
  <si>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</si>
  <si>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</si>
  <si>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</si>
  <si>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</si>
  <si>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</si>
  <si>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</si>
  <si>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</si>
  <si>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</si>
  <si>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</si>
  <si>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</si>
  <si>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</si>
  <si>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</si>
  <si>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</si>
  <si>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</si>
  <si>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</si>
  <si>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</si>
  <si>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</si>
  <si>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</si>
  <si>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</si>
  <si>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</si>
  <si>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</si>
  <si>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</si>
  <si>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</si>
  <si>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</si>
  <si>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</si>
  <si>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</si>
  <si>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</si>
  <si>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</si>
  <si>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</si>
  <si>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</si>
  <si>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</si>
  <si>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</si>
  <si>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</si>
  <si>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</si>
  <si>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</si>
  <si>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</si>
  <si>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</si>
  <si>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</si>
  <si>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</si>
  <si>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</si>
  <si>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</si>
  <si>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</si>
  <si>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</si>
  <si>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</si>
  <si>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</si>
  <si>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</si>
  <si>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</si>
  <si>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</si>
  <si>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</si>
  <si>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</si>
  <si>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</si>
  <si>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</si>
  <si>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</si>
  <si>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</si>
  <si>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</si>
  <si>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</si>
  <si>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</si>
  <si>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</si>
  <si>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</si>
  <si>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</si>
  <si>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</si>
  <si>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</si>
  <si>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</si>
  <si>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</si>
  <si>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</si>
  <si>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</si>
  <si>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</si>
  <si>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</si>
  <si>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</si>
  <si>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</si>
  <si>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</si>
  <si>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</si>
  <si>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</si>
  <si>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</si>
  <si>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</si>
  <si>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</si>
  <si>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</si>
  <si>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</si>
  <si>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</si>
  <si>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</si>
  <si>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</si>
  <si>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</si>
  <si>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</si>
  <si>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</si>
  <si>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</si>
  <si>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</si>
  <si>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</si>
  <si>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</si>
  <si>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</si>
  <si>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</si>
  <si>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</si>
  <si>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</si>
  <si>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</si>
  <si>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</si>
  <si>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</si>
  <si>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</si>
  <si>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</si>
  <si>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</si>
  <si>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</si>
  <si>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</si>
  <si>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</si>
  <si>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</si>
  <si>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</si>
  <si>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</si>
  <si>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</si>
  <si>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</si>
  <si>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</si>
  <si>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</si>
  <si>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</si>
  <si>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</si>
  <si>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</si>
  <si>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</si>
  <si>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</si>
  <si>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</si>
  <si>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</si>
  <si>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</si>
  <si>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</si>
  <si>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</si>
  <si>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</si>
  <si>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</si>
  <si>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</si>
  <si>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</si>
  <si>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</si>
  <si>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</si>
  <si>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</si>
  <si>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</si>
  <si>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</si>
  <si>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</si>
  <si>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</si>
  <si>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</si>
  <si>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</si>
  <si>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</si>
  <si>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</si>
  <si>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</si>
  <si>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</si>
  <si>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</si>
  <si>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</si>
  <si>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</si>
  <si>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</si>
  <si>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</si>
  <si>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</si>
  <si>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</si>
  <si>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</si>
  <si>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</si>
  <si>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</si>
  <si>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</si>
  <si>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</si>
  <si>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</si>
  <si>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</si>
  <si>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</si>
  <si>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</si>
  <si>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</si>
  <si>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</si>
  <si>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</si>
  <si>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</si>
  <si>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</si>
  <si>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</si>
  <si>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</si>
  <si>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</si>
  <si>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</si>
  <si>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</si>
  <si>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</si>
  <si>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</si>
  <si>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</si>
  <si>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</si>
  <si>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</si>
  <si>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</si>
  <si>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</si>
  <si>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</si>
  <si>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</si>
  <si>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</si>
  <si>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</si>
  <si>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</si>
  <si>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</si>
  <si>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</si>
  <si>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</si>
  <si>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</si>
  <si>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</si>
  <si>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</si>
  <si>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</si>
  <si>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</si>
  <si>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</si>
  <si>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</si>
  <si>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</si>
  <si>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</si>
  <si>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</si>
  <si>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</si>
  <si>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</si>
  <si>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</si>
  <si>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</si>
  <si>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</si>
  <si>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</si>
  <si>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</si>
  <si>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</si>
  <si>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</si>
  <si>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</si>
  <si>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</si>
  <si>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</si>
  <si>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</si>
  <si>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</si>
  <si>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</si>
  <si>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</si>
  <si>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</si>
  <si>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</si>
  <si>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</si>
  <si>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</si>
  <si>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</si>
  <si>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</si>
  <si>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</si>
  <si>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</si>
  <si>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</si>
  <si>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</si>
  <si>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</si>
  <si>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</si>
  <si>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</si>
  <si>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</si>
  <si>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</si>
  <si>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</si>
  <si>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</si>
  <si>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</si>
  <si>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</si>
  <si>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</si>
  <si>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</si>
  <si>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</si>
  <si>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</si>
  <si>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</si>
  <si>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</si>
  <si>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</si>
  <si>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</si>
  <si>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</si>
  <si>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</si>
  <si>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</si>
  <si>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</si>
  <si>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</si>
  <si>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</si>
  <si>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</si>
  <si>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</si>
  <si>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</si>
  <si>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</si>
  <si>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</si>
  <si>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</si>
  <si>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</si>
  <si>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</si>
  <si>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</si>
  <si>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</si>
  <si>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</si>
  <si>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</si>
  <si>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</si>
  <si>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</si>
  <si>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</si>
  <si>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</si>
  <si>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</si>
  <si>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</si>
  <si>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</si>
  <si>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</si>
  <si>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</si>
  <si>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</si>
  <si>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</si>
  <si>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</si>
  <si>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</si>
  <si>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</si>
  <si>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</si>
  <si>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</si>
  <si>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</si>
  <si>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</si>
  <si>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</si>
  <si>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</si>
  <si>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</si>
  <si>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</si>
  <si>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</si>
  <si>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</si>
  <si>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</si>
  <si>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</si>
  <si>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</si>
  <si>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</si>
  <si>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</si>
  <si>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</si>
  <si>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</si>
  <si>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</si>
  <si>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</si>
  <si>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</si>
  <si>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</si>
  <si>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</si>
  <si>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</si>
  <si>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</si>
  <si>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</si>
  <si>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</si>
  <si>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</si>
  <si>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</si>
  <si>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</si>
  <si>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</si>
  <si>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</si>
  <si>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</si>
  <si>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</si>
  <si>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</si>
  <si>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</si>
  <si>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</si>
  <si>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</si>
  <si>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</si>
  <si>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</si>
  <si>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</si>
  <si>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</si>
  <si>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</si>
  <si>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</si>
  <si>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</si>
  <si>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</si>
  <si>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</si>
  <si>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</si>
  <si>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</si>
  <si>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</si>
  <si>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</si>
  <si>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</si>
  <si>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</si>
  <si>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</si>
  <si>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</si>
  <si>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</si>
  <si>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</si>
  <si>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</si>
  <si>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</si>
  <si>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</si>
  <si>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</si>
  <si>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</si>
  <si>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</si>
  <si>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</si>
  <si>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</si>
  <si>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</si>
  <si>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</si>
  <si>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</si>
  <si>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</si>
  <si>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</si>
  <si>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</si>
  <si>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</si>
  <si>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</si>
  <si>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</si>
  <si>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</si>
  <si>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</si>
  <si>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</si>
  <si>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</si>
  <si>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</si>
  <si>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</si>
  <si>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</si>
  <si>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</si>
  <si>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</si>
  <si>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</si>
  <si>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</si>
  <si>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</si>
  <si>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</si>
  <si>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</si>
  <si>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</si>
  <si>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</si>
  <si>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</si>
  <si>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</si>
  <si>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</si>
  <si>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</si>
  <si>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</si>
  <si>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</si>
  <si>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</si>
  <si>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</si>
  <si>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</si>
  <si>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</si>
  <si>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</si>
  <si>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</si>
  <si>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</si>
  <si>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</si>
  <si>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</si>
  <si>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</si>
  <si>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</si>
  <si>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</si>
  <si>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</si>
  <si>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</si>
  <si>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</si>
  <si>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</si>
  <si>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</si>
  <si>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</si>
  <si>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</si>
  <si>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</si>
  <si>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</si>
  <si>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</si>
  <si>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</si>
  <si>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</si>
  <si>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</si>
  <si>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</si>
  <si>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</si>
  <si>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</si>
  <si>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</si>
  <si>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</si>
  <si>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</si>
  <si>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</si>
  <si>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</si>
  <si>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</si>
  <si>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</si>
  <si>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</si>
  <si>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</si>
  <si>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</si>
  <si>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</si>
  <si>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</si>
  <si>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</si>
  <si>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</si>
  <si>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</si>
  <si>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</si>
  <si>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</si>
  <si>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</si>
  <si>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</si>
  <si>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</si>
  <si>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</si>
  <si>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</si>
  <si>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</si>
  <si>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</si>
  <si>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</si>
  <si>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</si>
  <si>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</si>
  <si>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</si>
  <si>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</si>
  <si>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</si>
  <si>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</si>
  <si>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</si>
  <si>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</si>
  <si>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</si>
  <si>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</si>
  <si>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</si>
  <si>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</si>
  <si>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</si>
  <si>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</si>
  <si>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</si>
  <si>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</si>
  <si>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</si>
  <si>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</si>
  <si>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</si>
  <si>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</si>
  <si>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</si>
  <si>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</si>
  <si>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</si>
  <si>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</si>
  <si>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</si>
  <si>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</si>
  <si>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</si>
  <si>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</si>
  <si>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</si>
  <si>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</si>
  <si>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</si>
  <si>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</si>
  <si>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Total de movimientos 1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</si>
  <si>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</si>
  <si>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</si>
  <si>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</si>
  <si>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</si>
  <si>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</si>
  <si>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</si>
  <si>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</si>
  <si>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</si>
  <si>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</si>
  <si>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</si>
  <si>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</si>
  <si>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JUAREZ URIBE MICHEL</t>
  </si>
  <si>
    <t>Efectivo</t>
  </si>
  <si>
    <t>Total</t>
  </si>
  <si>
    <t>Total Efectivo</t>
  </si>
  <si>
    <t>TOTAL PERCEPCIONES</t>
  </si>
  <si>
    <t>SANTANDER</t>
  </si>
  <si>
    <t>Total de movimientos 5</t>
  </si>
  <si>
    <t>Total de movimientos 4</t>
  </si>
  <si>
    <t>DESGLOSE DE NOMINA SEMANA 23</t>
  </si>
  <si>
    <t>31/05/2017 AL 06/06/2017</t>
  </si>
  <si>
    <t>SEMANA 23</t>
  </si>
  <si>
    <t>Periodo 23 al 23 Semanal del 31/06/2017 al 06/06/2017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</si>
</sst>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0" fontId="68" fillId="0" borderId="0" xfId="5287" applyFont="1"/>
    <xf numFmtId="169" fontId="68" fillId="0" borderId="0" xfId="5287" applyNumberFormat="1" applyFont="1"/>
    <xf numFmtId="0" fontId="2" fillId="0" borderId="0" xfId="5287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1" fillId="0" borderId="16" xfId="8" applyFont="1" applyBorder="1"/>
    <xf numFmtId="43" fontId="1" fillId="0" borderId="17" xfId="8" applyFont="1" applyBorder="1"/>
    <xf numFmtId="43" fontId="1" fillId="0" borderId="18" xfId="8" applyFont="1" applyBorder="1"/>
    <xf numFmtId="43" fontId="1" fillId="0" borderId="19" xfId="8" applyFont="1" applyBorder="1"/>
    <xf numFmtId="43" fontId="1" fillId="0" borderId="20" xfId="8" applyFont="1" applyBorder="1"/>
    <xf numFmtId="43" fontId="66" fillId="0" borderId="19" xfId="8" applyFont="1" applyBorder="1"/>
    <xf numFmtId="0" fontId="38" fillId="6" borderId="0" xfId="0" applyFont="1" applyFill="1" applyBorder="1"/>
    <xf numFmtId="0" fontId="0" fillId="0" borderId="0" xfId="0" applyFill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18"/>
  <sheetViews>
    <sheetView zoomScale="118" zoomScaleNormal="118" workbookViewId="0">
      <selection activeCell="E14" activeCellId="1" sqref="E12 E14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443</v>
      </c>
    </row>
    <row r="3" spans="1:11" ht="15">
      <c r="A3" s="143"/>
      <c r="B3" s="150" t="str">
        <f>+SINDICATO!B3</f>
        <v>SEMANA 23</v>
      </c>
    </row>
    <row r="4" spans="1:11">
      <c r="A4" s="143"/>
      <c r="B4" s="161" t="str">
        <f>+SINDICATO!B4</f>
        <v>Periodo 23 al 23 Semanal del 31/06/2017 al 06/06/2017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1" t="s">
        <v>439</v>
      </c>
      <c r="F7" s="192"/>
      <c r="G7" s="193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471</v>
      </c>
      <c r="F8" s="166" t="s">
        <v>441</v>
      </c>
      <c r="G8" s="166" t="s">
        <v>442</v>
      </c>
    </row>
    <row r="9" spans="1:11" ht="15.75" thickTop="1">
      <c r="A9" s="142"/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GAYTAN MARTINEZ RAUL</v>
      </c>
      <c r="C11" s="167">
        <f>+SINDICATO!E11</f>
        <v>3016</v>
      </c>
      <c r="E11" s="164">
        <f t="shared" ref="E11" si="0">+C11</f>
        <v>3016</v>
      </c>
      <c r="F11" s="164">
        <f t="shared" ref="F11:F12" si="1">+E11*0.16</f>
        <v>482.56</v>
      </c>
      <c r="G11" s="164">
        <f t="shared" ref="G11" si="2">+E11+F11</f>
        <v>3498.56</v>
      </c>
      <c r="J11" s="91" t="s">
        <v>46</v>
      </c>
      <c r="K11" s="91" t="s">
        <v>446</v>
      </c>
    </row>
    <row r="12" spans="1:11" ht="15">
      <c r="A12" s="158"/>
      <c r="B12" s="141" t="str">
        <f>+SINDICATO!B12</f>
        <v>SANCHEZ DE SANTIAGO RICARDO</v>
      </c>
      <c r="C12" s="167">
        <f>+SINDICATO!E12</f>
        <v>1516</v>
      </c>
      <c r="E12" s="164">
        <f t="shared" ref="E12" si="3">+C12</f>
        <v>1516</v>
      </c>
      <c r="F12" s="164">
        <f t="shared" si="1"/>
        <v>242.56</v>
      </c>
      <c r="G12" s="164">
        <f>+E12+F12</f>
        <v>1758.56</v>
      </c>
      <c r="J12" s="91" t="s">
        <v>44</v>
      </c>
      <c r="K12" s="91" t="s">
        <v>187</v>
      </c>
    </row>
    <row r="13" spans="1:11" ht="15">
      <c r="A13" s="158"/>
      <c r="B13" s="141" t="str">
        <f>+SINDICATO!B13</f>
        <v>FERRER GONZALEZ MARIA ELENA</v>
      </c>
      <c r="C13" s="167">
        <f>+SINDICATO!E13</f>
        <v>2100</v>
      </c>
      <c r="E13" s="164">
        <f t="shared" ref="E13" si="4">+C13</f>
        <v>2100</v>
      </c>
      <c r="F13" s="164">
        <f t="shared" ref="F13" si="5">+E13*0.16</f>
        <v>336</v>
      </c>
      <c r="G13" s="164">
        <f>+E13+F13</f>
        <v>2436</v>
      </c>
      <c r="J13" s="91" t="s">
        <v>46</v>
      </c>
      <c r="K13" s="91" t="s">
        <v>454</v>
      </c>
    </row>
    <row r="14" spans="1:11" ht="15">
      <c r="A14" s="158"/>
      <c r="B14" s="141" t="str">
        <f>+SINDICATO!B14</f>
        <v>GUZMAN NAVARRO EDUARDO</v>
      </c>
      <c r="C14" s="167">
        <f>+SINDICATO!E14</f>
        <v>937.5</v>
      </c>
      <c r="E14" s="164">
        <f t="shared" ref="E14" si="6">+C14</f>
        <v>937.5</v>
      </c>
      <c r="F14" s="164">
        <f t="shared" ref="F14" si="7">+E14*0.16</f>
        <v>150</v>
      </c>
      <c r="G14" s="164">
        <f>+E14+F14</f>
        <v>1087.5</v>
      </c>
      <c r="J14" s="189" t="s">
        <v>44</v>
      </c>
      <c r="K14" s="189" t="s">
        <v>195</v>
      </c>
    </row>
    <row r="15" spans="1:11" ht="15">
      <c r="A15" s="158"/>
      <c r="B15" s="141" t="str">
        <f>+SINDICATO!B15</f>
        <v>JUAREZ URIBE MICHEL</v>
      </c>
      <c r="C15" s="167">
        <f>+SINDICATO!E15</f>
        <v>1571.3</v>
      </c>
      <c r="E15" s="164">
        <f t="shared" ref="E15" si="8">+C15</f>
        <v>1571.3</v>
      </c>
      <c r="F15" s="164">
        <f t="shared" ref="F15" si="9">+E15*0.16</f>
        <v>251.40799999999999</v>
      </c>
      <c r="G15" s="164">
        <f>+E15+F15</f>
        <v>1822.7079999999999</v>
      </c>
      <c r="J15" s="189" t="s">
        <v>47</v>
      </c>
      <c r="K15" s="189" t="s">
        <v>467</v>
      </c>
    </row>
    <row r="16" spans="1:11">
      <c r="C16" s="162"/>
    </row>
    <row r="17" spans="3:7" ht="13.5" thickBot="1">
      <c r="C17" s="163">
        <f>SUM(C11:C15)</f>
        <v>9140.7999999999993</v>
      </c>
      <c r="E17" s="165">
        <f>SUM(E11:E16)</f>
        <v>9140.7999999999993</v>
      </c>
      <c r="F17" s="165">
        <f>SUM(F11:F16)</f>
        <v>1462.5279999999998</v>
      </c>
      <c r="G17" s="165">
        <f>SUM(G11:G16)</f>
        <v>10603.328</v>
      </c>
    </row>
    <row r="18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I18"/>
  <sheetViews>
    <sheetView zoomScale="118" zoomScaleNormal="118" workbookViewId="0">
      <selection activeCell="D15" sqref="D15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8.28515625" bestFit="1" customWidth="1"/>
    <col min="8" max="8" width="13.28515625" bestFit="1" customWidth="1"/>
    <col min="9" max="9" width="10.85546875" bestFit="1" customWidth="1"/>
    <col min="10" max="16384" width="12" style="65"/>
  </cols>
  <sheetData>
    <row r="1" spans="1:9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</row>
    <row r="2" spans="1:9" ht="18">
      <c r="A2" s="147" t="s">
        <v>431</v>
      </c>
      <c r="B2" s="148" t="s">
        <v>443</v>
      </c>
      <c r="C2" s="149"/>
      <c r="D2" s="149"/>
      <c r="E2" s="143"/>
      <c r="F2" s="143"/>
      <c r="G2" s="143"/>
      <c r="H2" s="143"/>
      <c r="I2" s="143"/>
    </row>
    <row r="3" spans="1:9" ht="15">
      <c r="A3" s="143"/>
      <c r="B3" s="150" t="s">
        <v>477</v>
      </c>
      <c r="C3" s="146"/>
      <c r="D3" s="146"/>
      <c r="E3" s="143"/>
      <c r="F3" s="143"/>
      <c r="G3" s="143"/>
      <c r="H3" s="143"/>
      <c r="I3" s="143"/>
    </row>
    <row r="4" spans="1:9">
      <c r="A4" s="143"/>
      <c r="B4" s="161" t="s">
        <v>478</v>
      </c>
      <c r="C4" s="146"/>
      <c r="D4" s="146"/>
      <c r="E4" s="143"/>
      <c r="F4" s="143"/>
      <c r="G4" s="143"/>
      <c r="H4" s="143"/>
      <c r="I4" s="143"/>
    </row>
    <row r="5" spans="1:9">
      <c r="A5" s="143"/>
      <c r="B5" s="151"/>
      <c r="C5" s="152"/>
      <c r="D5" s="152"/>
      <c r="E5" s="143"/>
      <c r="F5" s="143"/>
      <c r="G5" s="143"/>
      <c r="H5" s="143"/>
      <c r="I5" s="143"/>
    </row>
    <row r="6" spans="1:9">
      <c r="A6" s="143"/>
      <c r="B6" s="151"/>
      <c r="C6" s="152"/>
      <c r="D6" s="152"/>
      <c r="E6" s="143"/>
      <c r="F6" s="143"/>
      <c r="G6" s="143"/>
      <c r="H6" s="143"/>
      <c r="I6" s="143"/>
    </row>
    <row r="7" spans="1:9">
      <c r="A7" s="143"/>
      <c r="B7" s="143"/>
      <c r="C7" s="143"/>
      <c r="D7" s="143"/>
      <c r="E7" s="143"/>
      <c r="F7" s="143"/>
      <c r="G7" s="143"/>
      <c r="H7" s="143"/>
      <c r="I7" s="143"/>
    </row>
    <row r="8" spans="1:9" ht="34.5" thickBot="1">
      <c r="A8" s="153" t="s">
        <v>432</v>
      </c>
      <c r="B8" s="154" t="s">
        <v>433</v>
      </c>
      <c r="C8" s="154" t="s">
        <v>444</v>
      </c>
      <c r="D8" s="154" t="s">
        <v>440</v>
      </c>
      <c r="E8" s="155" t="s">
        <v>434</v>
      </c>
      <c r="F8" s="154" t="s">
        <v>445</v>
      </c>
      <c r="G8" s="154" t="s">
        <v>100</v>
      </c>
      <c r="H8" s="155" t="s">
        <v>435</v>
      </c>
      <c r="I8" s="156" t="s">
        <v>436</v>
      </c>
    </row>
    <row r="9" spans="1:9" ht="15.75" thickTop="1">
      <c r="A9" s="142"/>
      <c r="B9" s="140"/>
      <c r="C9" s="143"/>
      <c r="D9" s="143"/>
      <c r="E9" s="143"/>
      <c r="F9" s="143"/>
      <c r="G9" s="143"/>
      <c r="H9" s="143"/>
      <c r="I9" s="143"/>
    </row>
    <row r="10" spans="1:9" ht="15">
      <c r="A10" s="142"/>
      <c r="B10" s="140"/>
      <c r="C10" s="143"/>
      <c r="D10" s="143"/>
      <c r="E10" s="143"/>
      <c r="F10" s="143"/>
      <c r="G10" s="143"/>
      <c r="H10" s="143"/>
      <c r="I10" s="143"/>
    </row>
    <row r="11" spans="1:9">
      <c r="A11" s="158"/>
      <c r="B11" s="141" t="s">
        <v>446</v>
      </c>
      <c r="C11" s="159">
        <v>1516</v>
      </c>
      <c r="D11" s="160">
        <v>1500</v>
      </c>
      <c r="E11" s="167">
        <f t="shared" ref="E11:E12" si="0">SUM(C11:D11)</f>
        <v>3016</v>
      </c>
      <c r="F11" s="167">
        <f t="shared" ref="F11:F12" si="1">+E11*0.1</f>
        <v>301.60000000000002</v>
      </c>
      <c r="G11" s="160">
        <v>150</v>
      </c>
      <c r="H11" s="167">
        <f t="shared" ref="H11:H12" si="2">SUM(F11:G11)</f>
        <v>451.6</v>
      </c>
      <c r="I11" s="167">
        <f t="shared" ref="I11:I15" si="3">+E11-H11</f>
        <v>2564.4</v>
      </c>
    </row>
    <row r="12" spans="1:9">
      <c r="A12" s="158"/>
      <c r="B12" s="157" t="s">
        <v>187</v>
      </c>
      <c r="C12" s="159">
        <v>1516</v>
      </c>
      <c r="D12" s="167"/>
      <c r="E12" s="167">
        <f t="shared" si="0"/>
        <v>1516</v>
      </c>
      <c r="F12" s="167">
        <f t="shared" si="1"/>
        <v>151.6</v>
      </c>
      <c r="G12" s="160">
        <v>0</v>
      </c>
      <c r="H12" s="167">
        <f t="shared" si="2"/>
        <v>151.6</v>
      </c>
      <c r="I12" s="167">
        <f t="shared" si="3"/>
        <v>1364.4</v>
      </c>
    </row>
    <row r="13" spans="1:9">
      <c r="A13" s="158"/>
      <c r="B13" s="157" t="s">
        <v>454</v>
      </c>
      <c r="C13" s="159">
        <v>2100</v>
      </c>
      <c r="D13" s="167">
        <v>0</v>
      </c>
      <c r="E13" s="167">
        <f t="shared" ref="E13" si="4">SUM(C13:D13)</f>
        <v>2100</v>
      </c>
      <c r="F13" s="167">
        <f t="shared" ref="F13" si="5">+E13*0.1</f>
        <v>210</v>
      </c>
      <c r="G13" s="167">
        <v>0</v>
      </c>
      <c r="H13" s="167">
        <f t="shared" ref="H13" si="6">SUM(F13:G13)</f>
        <v>210</v>
      </c>
      <c r="I13" s="167">
        <f t="shared" si="3"/>
        <v>1890</v>
      </c>
    </row>
    <row r="14" spans="1:9">
      <c r="A14" s="158"/>
      <c r="B14" s="157" t="s">
        <v>195</v>
      </c>
      <c r="C14" s="159">
        <v>937.5</v>
      </c>
      <c r="D14" s="167">
        <v>0</v>
      </c>
      <c r="E14" s="167">
        <f>SUM(C14:D14)</f>
        <v>937.5</v>
      </c>
      <c r="F14" s="167">
        <f>+E14*0.1</f>
        <v>93.75</v>
      </c>
      <c r="G14" s="167">
        <v>0</v>
      </c>
      <c r="H14" s="167">
        <f>SUM(F14:G14)</f>
        <v>93.75</v>
      </c>
      <c r="I14" s="167">
        <f>+E14-H14</f>
        <v>843.75</v>
      </c>
    </row>
    <row r="15" spans="1:9">
      <c r="A15" s="158"/>
      <c r="B15" s="157" t="s">
        <v>467</v>
      </c>
      <c r="C15" s="159">
        <v>560.28</v>
      </c>
      <c r="D15" s="167">
        <v>1011.02</v>
      </c>
      <c r="E15" s="167">
        <f t="shared" ref="E15" si="7">SUM(C15:D15)</f>
        <v>1571.3</v>
      </c>
      <c r="F15" s="167">
        <f t="shared" ref="F15" si="8">+E15*0.1</f>
        <v>157.13</v>
      </c>
      <c r="G15" s="167">
        <v>0</v>
      </c>
      <c r="H15" s="167">
        <f t="shared" ref="H15" si="9">SUM(F15:G15)</f>
        <v>157.13</v>
      </c>
      <c r="I15" s="167">
        <f t="shared" si="3"/>
        <v>1414.17</v>
      </c>
    </row>
    <row r="17" spans="3:9" ht="13.5" thickBot="1">
      <c r="C17" s="163">
        <f t="shared" ref="C17:I17" si="10">SUM(C11:C15)</f>
        <v>6629.78</v>
      </c>
      <c r="D17" s="163">
        <f t="shared" si="10"/>
        <v>2511.02</v>
      </c>
      <c r="E17" s="163">
        <f t="shared" si="10"/>
        <v>9140.7999999999993</v>
      </c>
      <c r="F17" s="163">
        <f t="shared" si="10"/>
        <v>914.08</v>
      </c>
      <c r="G17" s="163">
        <f t="shared" si="10"/>
        <v>150</v>
      </c>
      <c r="H17" s="163">
        <f t="shared" si="10"/>
        <v>1064.08</v>
      </c>
      <c r="I17" s="163">
        <f t="shared" si="10"/>
        <v>8076.72</v>
      </c>
    </row>
    <row r="18" spans="3:9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206" t="s">
        <v>14</v>
      </c>
      <c r="B5" s="208" t="s">
        <v>15</v>
      </c>
      <c r="C5" s="206" t="s">
        <v>132</v>
      </c>
      <c r="D5" s="208" t="s">
        <v>16</v>
      </c>
      <c r="E5" s="208" t="s">
        <v>0</v>
      </c>
      <c r="F5" s="206" t="s">
        <v>129</v>
      </c>
      <c r="G5" s="204" t="s">
        <v>35</v>
      </c>
      <c r="H5" s="197" t="s">
        <v>10</v>
      </c>
      <c r="I5" s="197" t="s">
        <v>11</v>
      </c>
      <c r="J5" s="197" t="s">
        <v>25</v>
      </c>
      <c r="K5" s="197" t="s">
        <v>12</v>
      </c>
      <c r="L5" s="197" t="s">
        <v>13</v>
      </c>
      <c r="M5" s="78"/>
      <c r="N5" s="24"/>
      <c r="O5" s="202" t="s">
        <v>100</v>
      </c>
      <c r="P5" s="202" t="s">
        <v>116</v>
      </c>
      <c r="Q5" s="202" t="s">
        <v>115</v>
      </c>
      <c r="R5" s="202" t="s">
        <v>101</v>
      </c>
      <c r="S5" s="197" t="s">
        <v>7</v>
      </c>
      <c r="T5" s="197" t="s">
        <v>18</v>
      </c>
      <c r="U5" s="197" t="s">
        <v>17</v>
      </c>
      <c r="V5" s="197" t="s">
        <v>9</v>
      </c>
      <c r="W5" s="197" t="s">
        <v>26</v>
      </c>
      <c r="X5" s="197" t="s">
        <v>4</v>
      </c>
      <c r="Y5" s="197" t="s">
        <v>8</v>
      </c>
      <c r="Z5" s="197" t="s">
        <v>3</v>
      </c>
      <c r="AA5" s="197" t="s">
        <v>5</v>
      </c>
      <c r="AB5" s="27"/>
      <c r="AC5" s="197" t="s">
        <v>6</v>
      </c>
      <c r="AD5" s="199" t="s">
        <v>152</v>
      </c>
      <c r="AE5" s="200"/>
      <c r="AF5" s="201" t="s">
        <v>102</v>
      </c>
      <c r="AG5" s="195" t="s">
        <v>135</v>
      </c>
      <c r="AH5" s="195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207"/>
      <c r="B6" s="209"/>
      <c r="C6" s="207"/>
      <c r="D6" s="209"/>
      <c r="E6" s="209"/>
      <c r="F6" s="207"/>
      <c r="G6" s="205"/>
      <c r="H6" s="198"/>
      <c r="I6" s="198"/>
      <c r="J6" s="198"/>
      <c r="K6" s="198"/>
      <c r="L6" s="198"/>
      <c r="M6" s="28" t="s">
        <v>174</v>
      </c>
      <c r="N6" s="28" t="s">
        <v>144</v>
      </c>
      <c r="O6" s="203"/>
      <c r="P6" s="203"/>
      <c r="Q6" s="203"/>
      <c r="R6" s="203"/>
      <c r="S6" s="198"/>
      <c r="T6" s="198"/>
      <c r="U6" s="198"/>
      <c r="V6" s="198"/>
      <c r="W6" s="198"/>
      <c r="X6" s="198"/>
      <c r="Y6" s="198"/>
      <c r="Z6" s="198"/>
      <c r="AA6" s="198"/>
      <c r="AB6" s="24"/>
      <c r="AC6" s="198"/>
      <c r="AD6" s="52" t="s">
        <v>27</v>
      </c>
      <c r="AE6" s="52" t="s">
        <v>28</v>
      </c>
      <c r="AF6" s="201"/>
      <c r="AG6" s="195"/>
      <c r="AH6" s="19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196" t="s">
        <v>146</v>
      </c>
      <c r="B68" s="19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438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437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194" t="s">
        <v>153</v>
      </c>
      <c r="B111" s="194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447</v>
      </c>
      <c r="H1" t="s">
        <v>448</v>
      </c>
      <c r="K1" t="s">
        <v>447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447</v>
      </c>
      <c r="H2" t="s">
        <v>448</v>
      </c>
      <c r="K2" t="s">
        <v>447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447</v>
      </c>
      <c r="H3" t="s">
        <v>448</v>
      </c>
      <c r="K3" t="s">
        <v>447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447</v>
      </c>
      <c r="H4" t="s">
        <v>448</v>
      </c>
      <c r="K4" t="s">
        <v>447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E20"/>
  <sheetViews>
    <sheetView workbookViewId="0">
      <selection activeCell="D21" sqref="D21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443</v>
      </c>
    </row>
    <row r="3" spans="1:5" ht="15">
      <c r="A3" s="150" t="str">
        <f>+SINDICATO!B3</f>
        <v>SEMANA 23</v>
      </c>
    </row>
    <row r="4" spans="1:5">
      <c r="A4" s="161" t="str">
        <f>+SINDICATO!B4</f>
        <v>Periodo 23 al 23 Semanal del 31/06/2017 al 06/06/2017</v>
      </c>
    </row>
    <row r="8" spans="1:5" ht="15">
      <c r="A8" s="170" t="s">
        <v>449</v>
      </c>
      <c r="B8" s="170" t="s">
        <v>450</v>
      </c>
      <c r="C8" s="171" t="s">
        <v>451</v>
      </c>
      <c r="D8" s="170" t="s">
        <v>15</v>
      </c>
    </row>
    <row r="9" spans="1:5" s="162" customFormat="1" ht="15">
      <c r="A9" s="168">
        <v>60590405464</v>
      </c>
      <c r="B9" s="168" t="s">
        <v>452</v>
      </c>
      <c r="C9" s="173">
        <f>+SINDICATO!I11</f>
        <v>2564.4</v>
      </c>
      <c r="D9" s="168" t="str">
        <f>+SINDICATO!B11</f>
        <v>GAYTAN MARTINEZ RAUL</v>
      </c>
      <c r="E9" s="162" t="s">
        <v>472</v>
      </c>
    </row>
    <row r="10" spans="1:5" s="162" customFormat="1" ht="15">
      <c r="A10" s="168">
        <v>60590317373</v>
      </c>
      <c r="B10" s="168" t="s">
        <v>452</v>
      </c>
      <c r="C10" s="173">
        <f>+SINDICATO!I12</f>
        <v>1364.4</v>
      </c>
      <c r="D10" s="168" t="str">
        <f>+SINDICATO!B12</f>
        <v>SANCHEZ DE SANTIAGO RICARDO</v>
      </c>
      <c r="E10" s="162" t="s">
        <v>472</v>
      </c>
    </row>
    <row r="11" spans="1:5" s="162" customFormat="1" ht="15">
      <c r="A11" s="168">
        <v>56708845376</v>
      </c>
      <c r="B11" s="168" t="s">
        <v>452</v>
      </c>
      <c r="C11" s="173">
        <f>+SINDICATO!I13</f>
        <v>1890</v>
      </c>
      <c r="D11" s="168" t="str">
        <f>+SINDICATO!B13</f>
        <v>FERRER GONZALEZ MARIA ELENA</v>
      </c>
      <c r="E11" s="190" t="s">
        <v>472</v>
      </c>
    </row>
    <row r="12" spans="1:5" s="162" customFormat="1" ht="15">
      <c r="A12" s="168">
        <v>60590314454</v>
      </c>
      <c r="B12" s="168" t="s">
        <v>452</v>
      </c>
      <c r="C12" s="173">
        <f>+SINDICATO!I14</f>
        <v>843.75</v>
      </c>
      <c r="D12" s="168" t="str">
        <f>+SINDICATO!B14</f>
        <v>GUZMAN NAVARRO EDUARDO</v>
      </c>
      <c r="E12" s="190" t="s">
        <v>472</v>
      </c>
    </row>
    <row r="13" spans="1:5" s="162" customFormat="1" ht="15">
      <c r="A13" s="168"/>
      <c r="B13" s="168"/>
      <c r="C13" s="173"/>
      <c r="D13" s="168"/>
      <c r="E13" s="190"/>
    </row>
    <row r="14" spans="1:5" ht="15">
      <c r="A14" s="169" t="s">
        <v>453</v>
      </c>
      <c r="B14" s="169"/>
      <c r="C14" s="172">
        <f>SUM(C9:C12)</f>
        <v>6662.55</v>
      </c>
      <c r="D14" s="169" t="s">
        <v>474</v>
      </c>
    </row>
    <row r="15" spans="1:5" s="162" customFormat="1" ht="15">
      <c r="A15" s="169"/>
      <c r="B15" s="169"/>
      <c r="C15" s="172"/>
      <c r="D15" s="169"/>
    </row>
    <row r="16" spans="1:5" s="162" customFormat="1" ht="15">
      <c r="A16" s="169"/>
      <c r="B16" s="169"/>
      <c r="C16" s="172"/>
      <c r="D16" s="169"/>
    </row>
    <row r="17" spans="1:4" s="162" customFormat="1" ht="15">
      <c r="A17" s="168"/>
      <c r="B17" s="176" t="s">
        <v>468</v>
      </c>
      <c r="C17" s="173">
        <f>+SINDICATO!I15</f>
        <v>1414.17</v>
      </c>
      <c r="D17" s="168" t="str">
        <f>+SINDICATO!B15</f>
        <v>JUAREZ URIBE MICHEL</v>
      </c>
    </row>
    <row r="18" spans="1:4" s="162" customFormat="1" ht="15">
      <c r="A18" s="169" t="s">
        <v>470</v>
      </c>
      <c r="B18" s="169"/>
      <c r="C18" s="172">
        <f>+C17</f>
        <v>1414.17</v>
      </c>
      <c r="D18" s="169" t="s">
        <v>455</v>
      </c>
    </row>
    <row r="20" spans="1:4" ht="18.75">
      <c r="A20" s="174" t="s">
        <v>469</v>
      </c>
      <c r="B20" s="174"/>
      <c r="C20" s="175">
        <f>+C14+C18</f>
        <v>8076.72</v>
      </c>
      <c r="D20" s="174" t="s">
        <v>473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B14" sqref="B14"/>
    </sheetView>
  </sheetViews>
  <sheetFormatPr baseColWidth="10" defaultRowHeight="12.75"/>
  <sheetData>
    <row r="1" spans="1:8" ht="15">
      <c r="A1" s="177" t="s">
        <v>456</v>
      </c>
      <c r="B1" s="177"/>
      <c r="C1" s="178"/>
      <c r="D1" s="179"/>
      <c r="E1" s="179"/>
      <c r="F1" s="180"/>
      <c r="G1" s="180"/>
      <c r="H1" s="162"/>
    </row>
    <row r="2" spans="1:8" ht="15">
      <c r="A2" s="177" t="s">
        <v>475</v>
      </c>
      <c r="B2" s="177"/>
      <c r="C2" s="178"/>
      <c r="D2" s="179"/>
      <c r="E2" s="179"/>
      <c r="F2" s="181" t="s">
        <v>28</v>
      </c>
      <c r="G2" s="180"/>
      <c r="H2" s="162"/>
    </row>
    <row r="3" spans="1:8" ht="15">
      <c r="A3" s="177" t="s">
        <v>457</v>
      </c>
      <c r="B3" s="182" t="s">
        <v>476</v>
      </c>
      <c r="C3" s="178"/>
      <c r="D3" s="179"/>
      <c r="E3" s="179"/>
      <c r="F3" s="180"/>
      <c r="G3" s="180"/>
      <c r="H3" s="162"/>
    </row>
    <row r="4" spans="1:8" ht="15">
      <c r="A4" s="178"/>
      <c r="B4" s="178"/>
      <c r="C4" s="178"/>
      <c r="D4" s="179"/>
      <c r="E4" s="179"/>
      <c r="F4" s="180"/>
      <c r="G4" s="180"/>
      <c r="H4" s="162"/>
    </row>
    <row r="5" spans="1:8" ht="15">
      <c r="A5" s="178" t="s">
        <v>135</v>
      </c>
      <c r="B5" s="178" t="s">
        <v>458</v>
      </c>
      <c r="C5" s="178"/>
      <c r="D5" s="179"/>
      <c r="E5" s="179"/>
      <c r="F5" s="180"/>
      <c r="G5" s="180"/>
      <c r="H5" s="162"/>
    </row>
    <row r="6" spans="1:8" ht="15">
      <c r="A6" s="179" t="s">
        <v>459</v>
      </c>
      <c r="B6" s="183">
        <v>0</v>
      </c>
      <c r="C6" s="179"/>
      <c r="D6" s="179"/>
      <c r="E6" s="179"/>
      <c r="F6" s="180"/>
      <c r="G6" s="180"/>
      <c r="H6" s="162"/>
    </row>
    <row r="7" spans="1:8" ht="15">
      <c r="A7" s="179" t="s">
        <v>460</v>
      </c>
      <c r="B7" s="183">
        <v>0</v>
      </c>
      <c r="C7" s="179"/>
      <c r="D7" s="179"/>
      <c r="E7" s="179"/>
      <c r="F7" s="180"/>
      <c r="G7" s="180"/>
      <c r="H7" s="162"/>
    </row>
    <row r="8" spans="1:8" ht="15">
      <c r="A8" s="179" t="s">
        <v>461</v>
      </c>
      <c r="B8" s="183">
        <v>0</v>
      </c>
      <c r="C8" s="179"/>
      <c r="D8" s="179"/>
      <c r="E8" s="179"/>
      <c r="F8" s="180"/>
      <c r="G8" s="180"/>
      <c r="H8" s="162"/>
    </row>
    <row r="9" spans="1:8" ht="15">
      <c r="A9" s="179" t="s">
        <v>462</v>
      </c>
      <c r="B9" s="183">
        <v>5116</v>
      </c>
      <c r="C9" s="179"/>
      <c r="D9" s="179"/>
      <c r="E9" s="179"/>
      <c r="F9" s="180"/>
      <c r="G9" s="180"/>
      <c r="H9" s="162"/>
    </row>
    <row r="10" spans="1:8" ht="15">
      <c r="A10" s="179" t="s">
        <v>463</v>
      </c>
      <c r="B10" s="183">
        <v>0</v>
      </c>
      <c r="C10" s="179"/>
      <c r="D10" s="179"/>
      <c r="E10" s="179"/>
      <c r="F10" s="180"/>
      <c r="G10" s="180"/>
      <c r="H10" s="162"/>
    </row>
    <row r="11" spans="1:8" ht="15">
      <c r="A11" s="179" t="s">
        <v>464</v>
      </c>
      <c r="B11" s="183">
        <v>2453.5</v>
      </c>
      <c r="C11" s="179"/>
      <c r="D11" s="179"/>
      <c r="E11" s="179"/>
      <c r="F11" s="180"/>
      <c r="G11" s="180"/>
      <c r="H11" s="162"/>
    </row>
    <row r="12" spans="1:8" ht="15">
      <c r="A12" s="179" t="s">
        <v>465</v>
      </c>
      <c r="B12" s="184">
        <v>0</v>
      </c>
      <c r="C12" s="179"/>
      <c r="D12" s="179"/>
      <c r="E12" s="179"/>
      <c r="F12" s="180"/>
      <c r="G12" s="180"/>
      <c r="H12" s="162"/>
    </row>
    <row r="13" spans="1:8" ht="15.75" thickBot="1">
      <c r="A13" s="179" t="s">
        <v>466</v>
      </c>
      <c r="B13" s="185">
        <v>1571.3</v>
      </c>
      <c r="C13" s="179"/>
      <c r="D13" s="179"/>
      <c r="E13" s="179"/>
      <c r="F13" s="180"/>
      <c r="G13" s="180"/>
      <c r="H13" s="162"/>
    </row>
    <row r="14" spans="1:8" ht="15">
      <c r="A14" s="179"/>
      <c r="B14" s="186">
        <f>SUM(B6:B13)</f>
        <v>9140.7999999999993</v>
      </c>
      <c r="C14" s="179"/>
      <c r="D14" s="186"/>
      <c r="E14" s="179"/>
      <c r="F14" s="180"/>
      <c r="G14" s="180"/>
      <c r="H14" s="162"/>
    </row>
    <row r="15" spans="1:8" ht="15.75" thickBot="1">
      <c r="A15" s="179"/>
      <c r="B15" s="187">
        <f>B14*0.16</f>
        <v>1462.528</v>
      </c>
      <c r="C15" s="179"/>
      <c r="D15" s="180"/>
      <c r="E15" s="179"/>
      <c r="F15" s="180"/>
      <c r="G15" s="180"/>
      <c r="H15" s="162"/>
    </row>
    <row r="16" spans="1:8" ht="15.75" thickTop="1">
      <c r="A16" s="179"/>
      <c r="B16" s="188">
        <f>+B14+B15</f>
        <v>10603.328</v>
      </c>
      <c r="C16" s="179"/>
      <c r="D16" s="188"/>
      <c r="E16" s="179"/>
      <c r="F16" s="180"/>
      <c r="G16" s="180"/>
      <c r="H16" s="162"/>
    </row>
    <row r="17" spans="1:8" ht="15">
      <c r="A17" s="179"/>
      <c r="B17" s="183">
        <f>+FACTURACION!G17</f>
        <v>10603.328</v>
      </c>
      <c r="C17" s="179"/>
      <c r="D17" s="183"/>
      <c r="E17" s="179"/>
      <c r="F17" s="180"/>
      <c r="G17" s="180"/>
      <c r="H17" s="162"/>
    </row>
    <row r="18" spans="1:8" ht="15">
      <c r="A18" s="179"/>
      <c r="B18" s="183">
        <f>+B16-B17</f>
        <v>0</v>
      </c>
      <c r="C18" s="179"/>
      <c r="D18" s="183"/>
      <c r="E18" s="179"/>
      <c r="F18" s="180"/>
      <c r="G18" s="180"/>
      <c r="H18" s="162"/>
    </row>
    <row r="19" spans="1:8" ht="15">
      <c r="A19" s="179"/>
      <c r="B19" s="183"/>
      <c r="C19" s="179"/>
      <c r="D19" s="179"/>
      <c r="E19" s="179"/>
      <c r="F19" s="180"/>
      <c r="G19" s="180"/>
      <c r="H19" s="162"/>
    </row>
    <row r="20" spans="1:8">
      <c r="A20" s="179"/>
      <c r="B20" s="179"/>
      <c r="C20" s="179"/>
      <c r="D20" s="179"/>
      <c r="E20" s="179"/>
      <c r="F20" s="180"/>
      <c r="G20" s="180"/>
      <c r="H20" s="162"/>
    </row>
    <row r="21" spans="1:8">
      <c r="A21" s="179"/>
      <c r="B21" s="179"/>
      <c r="C21" s="179"/>
      <c r="D21" s="179"/>
      <c r="E21" s="179"/>
      <c r="F21" s="180"/>
      <c r="G21" s="180"/>
      <c r="H21" s="162"/>
    </row>
    <row r="22" spans="1:8">
      <c r="A22" s="179"/>
      <c r="B22" s="179"/>
      <c r="C22" s="179"/>
      <c r="D22" s="179"/>
      <c r="E22" s="179"/>
      <c r="F22" s="180"/>
      <c r="G22" s="180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2017-06-03T16:19:09Z</cp:lastPrinted>
  <dcterms:created xsi:type="dcterms:W3CDTF">2015-07-23T15:19:36Z</dcterms:created>
  <dcterms:modified xsi:type="dcterms:W3CDTF">2017-06-16T22:26:59Z</dcterms:modified>
</cp:coreProperties>
</file>