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F122" i="2"/>
  <c r="G122"/>
  <c r="E122"/>
  <c r="E80"/>
  <c r="F80"/>
  <c r="G80"/>
  <c r="H80"/>
  <c r="E81"/>
  <c r="F81"/>
  <c r="G81"/>
  <c r="H81"/>
  <c r="E82"/>
  <c r="G82" s="1"/>
  <c r="H82"/>
  <c r="E83"/>
  <c r="G83" s="1"/>
  <c r="F83"/>
  <c r="I83" s="1"/>
  <c r="H83"/>
  <c r="E84"/>
  <c r="F84"/>
  <c r="G84"/>
  <c r="H84"/>
  <c r="E85"/>
  <c r="F85"/>
  <c r="G85"/>
  <c r="H85"/>
  <c r="E86"/>
  <c r="G86" s="1"/>
  <c r="H86"/>
  <c r="E87"/>
  <c r="G87" s="1"/>
  <c r="F87"/>
  <c r="I87" s="1"/>
  <c r="H87"/>
  <c r="E88"/>
  <c r="F88"/>
  <c r="I88" s="1"/>
  <c r="G88"/>
  <c r="H88"/>
  <c r="E89"/>
  <c r="F89"/>
  <c r="I89" s="1"/>
  <c r="G89"/>
  <c r="H89"/>
  <c r="E90"/>
  <c r="G90" s="1"/>
  <c r="H90"/>
  <c r="E91"/>
  <c r="G91" s="1"/>
  <c r="F91"/>
  <c r="H91"/>
  <c r="E92"/>
  <c r="F92"/>
  <c r="I92" s="1"/>
  <c r="G92"/>
  <c r="H92"/>
  <c r="E93"/>
  <c r="F93"/>
  <c r="I93" s="1"/>
  <c r="G93"/>
  <c r="H93"/>
  <c r="E94"/>
  <c r="G94" s="1"/>
  <c r="H94"/>
  <c r="E95"/>
  <c r="G95" s="1"/>
  <c r="F95"/>
  <c r="H95"/>
  <c r="E96"/>
  <c r="F96"/>
  <c r="G96"/>
  <c r="H96"/>
  <c r="E97"/>
  <c r="F97"/>
  <c r="G97"/>
  <c r="H97"/>
  <c r="E98"/>
  <c r="G98" s="1"/>
  <c r="H98"/>
  <c r="E99"/>
  <c r="G99" s="1"/>
  <c r="F99"/>
  <c r="I99" s="1"/>
  <c r="H99"/>
  <c r="E100"/>
  <c r="F100"/>
  <c r="G100"/>
  <c r="H100"/>
  <c r="E101"/>
  <c r="F101"/>
  <c r="G101"/>
  <c r="H101"/>
  <c r="E102"/>
  <c r="G102" s="1"/>
  <c r="H102"/>
  <c r="E103"/>
  <c r="G103" s="1"/>
  <c r="F103"/>
  <c r="H103"/>
  <c r="E104"/>
  <c r="F104"/>
  <c r="I104" s="1"/>
  <c r="G104"/>
  <c r="H104"/>
  <c r="E105"/>
  <c r="F105"/>
  <c r="I105" s="1"/>
  <c r="G105"/>
  <c r="H105"/>
  <c r="E106"/>
  <c r="G106" s="1"/>
  <c r="H106"/>
  <c r="E107"/>
  <c r="G107" s="1"/>
  <c r="F107"/>
  <c r="H107"/>
  <c r="E108"/>
  <c r="F108"/>
  <c r="G108"/>
  <c r="H108"/>
  <c r="E109"/>
  <c r="F109"/>
  <c r="G109"/>
  <c r="H109"/>
  <c r="E110"/>
  <c r="G110" s="1"/>
  <c r="H110"/>
  <c r="E111"/>
  <c r="G111" s="1"/>
  <c r="F111"/>
  <c r="H111"/>
  <c r="E112"/>
  <c r="F112"/>
  <c r="G112"/>
  <c r="H112"/>
  <c r="E113"/>
  <c r="F113"/>
  <c r="G113"/>
  <c r="H113"/>
  <c r="E114"/>
  <c r="H114"/>
  <c r="E115"/>
  <c r="F115"/>
  <c r="H115"/>
  <c r="E116"/>
  <c r="F116"/>
  <c r="G116"/>
  <c r="H116"/>
  <c r="E117"/>
  <c r="F117"/>
  <c r="G117"/>
  <c r="H117"/>
  <c r="E118"/>
  <c r="G118" s="1"/>
  <c r="H118"/>
  <c r="E119"/>
  <c r="G119" s="1"/>
  <c r="F119"/>
  <c r="I119" s="1"/>
  <c r="H119"/>
  <c r="E120"/>
  <c r="F120"/>
  <c r="I120" s="1"/>
  <c r="G120"/>
  <c r="H120"/>
  <c r="I79"/>
  <c r="J79" s="1"/>
  <c r="H79"/>
  <c r="G79"/>
  <c r="F79"/>
  <c r="E79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F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H27"/>
  <c r="E28"/>
  <c r="G28" s="1"/>
  <c r="H28"/>
  <c r="E29"/>
  <c r="G29" s="1"/>
  <c r="H29"/>
  <c r="E30"/>
  <c r="G30" s="1"/>
  <c r="H30"/>
  <c r="E31"/>
  <c r="H31"/>
  <c r="E32"/>
  <c r="G32" s="1"/>
  <c r="H32"/>
  <c r="E33"/>
  <c r="F33" s="1"/>
  <c r="H33"/>
  <c r="E34"/>
  <c r="F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G41" s="1"/>
  <c r="H41"/>
  <c r="E42"/>
  <c r="G42" s="1"/>
  <c r="H42"/>
  <c r="E43"/>
  <c r="F43" s="1"/>
  <c r="H43"/>
  <c r="E44"/>
  <c r="G44" s="1"/>
  <c r="H44"/>
  <c r="E45"/>
  <c r="G45" s="1"/>
  <c r="H45"/>
  <c r="E46"/>
  <c r="F46" s="1"/>
  <c r="H46"/>
  <c r="E47"/>
  <c r="F47" s="1"/>
  <c r="H47"/>
  <c r="E48"/>
  <c r="G48" s="1"/>
  <c r="H48"/>
  <c r="E49"/>
  <c r="F49" s="1"/>
  <c r="H49"/>
  <c r="E50"/>
  <c r="F50" s="1"/>
  <c r="G50"/>
  <c r="H50"/>
  <c r="E51"/>
  <c r="F51" s="1"/>
  <c r="H51"/>
  <c r="E52"/>
  <c r="G52" s="1"/>
  <c r="H52"/>
  <c r="E53"/>
  <c r="G53" s="1"/>
  <c r="H53"/>
  <c r="E54"/>
  <c r="F54" s="1"/>
  <c r="H54"/>
  <c r="E55"/>
  <c r="F55" s="1"/>
  <c r="H55"/>
  <c r="E56"/>
  <c r="G56" s="1"/>
  <c r="H56"/>
  <c r="E57"/>
  <c r="G57" s="1"/>
  <c r="H57"/>
  <c r="E58"/>
  <c r="G58" s="1"/>
  <c r="H58"/>
  <c r="E59"/>
  <c r="F59" s="1"/>
  <c r="H59"/>
  <c r="E60"/>
  <c r="G60" s="1"/>
  <c r="H60"/>
  <c r="E61"/>
  <c r="F61" s="1"/>
  <c r="H61"/>
  <c r="E62"/>
  <c r="F62" s="1"/>
  <c r="H62"/>
  <c r="E63"/>
  <c r="F63" s="1"/>
  <c r="H63"/>
  <c r="E64"/>
  <c r="G64" s="1"/>
  <c r="H64"/>
  <c r="E65"/>
  <c r="G65" s="1"/>
  <c r="H65"/>
  <c r="E66"/>
  <c r="G66" s="1"/>
  <c r="H66"/>
  <c r="E67"/>
  <c r="F67" s="1"/>
  <c r="H67"/>
  <c r="E68"/>
  <c r="G68" s="1"/>
  <c r="H68"/>
  <c r="E69"/>
  <c r="G69" s="1"/>
  <c r="H69"/>
  <c r="E70"/>
  <c r="G70" s="1"/>
  <c r="H70"/>
  <c r="E71"/>
  <c r="F71" s="1"/>
  <c r="H71"/>
  <c r="E72"/>
  <c r="G72" s="1"/>
  <c r="H72"/>
  <c r="E73"/>
  <c r="G73" s="1"/>
  <c r="H73"/>
  <c r="E74"/>
  <c r="G74" s="1"/>
  <c r="H74"/>
  <c r="H12"/>
  <c r="E12"/>
  <c r="E76" s="1"/>
  <c r="E125" s="1"/>
  <c r="F40" l="1"/>
  <c r="G54"/>
  <c r="F30"/>
  <c r="F64"/>
  <c r="I64" s="1"/>
  <c r="G51"/>
  <c r="F70"/>
  <c r="I70" s="1"/>
  <c r="G61"/>
  <c r="G46"/>
  <c r="I46" s="1"/>
  <c r="F37"/>
  <c r="F26"/>
  <c r="F69"/>
  <c r="G62"/>
  <c r="I62" s="1"/>
  <c r="F52"/>
  <c r="F32"/>
  <c r="F29"/>
  <c r="I51"/>
  <c r="J51" s="1"/>
  <c r="G47"/>
  <c r="F45"/>
  <c r="F38"/>
  <c r="F25"/>
  <c r="I25" s="1"/>
  <c r="G59"/>
  <c r="F58"/>
  <c r="I58" s="1"/>
  <c r="F57"/>
  <c r="I57" s="1"/>
  <c r="F53"/>
  <c r="I53" s="1"/>
  <c r="G34"/>
  <c r="G33"/>
  <c r="I33" s="1"/>
  <c r="F14"/>
  <c r="I14" s="1"/>
  <c r="J14" s="1"/>
  <c r="K14" s="1"/>
  <c r="F13"/>
  <c r="I13" s="1"/>
  <c r="G12"/>
  <c r="F74"/>
  <c r="I74" s="1"/>
  <c r="F73"/>
  <c r="F72"/>
  <c r="I72" s="1"/>
  <c r="F68"/>
  <c r="G67"/>
  <c r="I67" s="1"/>
  <c r="F66"/>
  <c r="G63"/>
  <c r="I63" s="1"/>
  <c r="F56"/>
  <c r="F48"/>
  <c r="I48" s="1"/>
  <c r="G43"/>
  <c r="F42"/>
  <c r="I42" s="1"/>
  <c r="F41"/>
  <c r="F36"/>
  <c r="F22"/>
  <c r="I22" s="1"/>
  <c r="J22" s="1"/>
  <c r="F21"/>
  <c r="I21" s="1"/>
  <c r="J21" s="1"/>
  <c r="K21" s="1"/>
  <c r="F18"/>
  <c r="F17"/>
  <c r="I17" s="1"/>
  <c r="J17" s="1"/>
  <c r="K17" s="1"/>
  <c r="F12"/>
  <c r="I56"/>
  <c r="J56" s="1"/>
  <c r="F16"/>
  <c r="I40"/>
  <c r="J40" s="1"/>
  <c r="K40" s="1"/>
  <c r="F24"/>
  <c r="I24" s="1"/>
  <c r="B16" i="4"/>
  <c r="B18" s="1"/>
  <c r="I50" i="2"/>
  <c r="J50" s="1"/>
  <c r="K50" s="1"/>
  <c r="I45"/>
  <c r="J45" s="1"/>
  <c r="K45" s="1"/>
  <c r="I30"/>
  <c r="J30" s="1"/>
  <c r="H122"/>
  <c r="I41"/>
  <c r="H76"/>
  <c r="H125" s="1"/>
  <c r="I73"/>
  <c r="I66"/>
  <c r="J66" s="1"/>
  <c r="K66" s="1"/>
  <c r="I61"/>
  <c r="J61" s="1"/>
  <c r="K61" s="1"/>
  <c r="I113"/>
  <c r="I112"/>
  <c r="J112" s="1"/>
  <c r="K112" s="1"/>
  <c r="I37"/>
  <c r="J37" s="1"/>
  <c r="K37" s="1"/>
  <c r="I18"/>
  <c r="J18" s="1"/>
  <c r="K18" s="1"/>
  <c r="K79"/>
  <c r="I117"/>
  <c r="I116"/>
  <c r="J116" s="1"/>
  <c r="K116" s="1"/>
  <c r="I101"/>
  <c r="I100"/>
  <c r="I85"/>
  <c r="J85" s="1"/>
  <c r="K85" s="1"/>
  <c r="I84"/>
  <c r="I109"/>
  <c r="I108"/>
  <c r="J108" s="1"/>
  <c r="K108" s="1"/>
  <c r="I103"/>
  <c r="I97"/>
  <c r="I96"/>
  <c r="I81"/>
  <c r="J81" s="1"/>
  <c r="K81" s="1"/>
  <c r="I80"/>
  <c r="J92"/>
  <c r="K92" s="1"/>
  <c r="J87"/>
  <c r="K87" s="1"/>
  <c r="J104"/>
  <c r="K104" s="1"/>
  <c r="J99"/>
  <c r="K99" s="1"/>
  <c r="J88"/>
  <c r="K88"/>
  <c r="J83"/>
  <c r="K83" s="1"/>
  <c r="J117"/>
  <c r="K117" s="1"/>
  <c r="I111"/>
  <c r="J101"/>
  <c r="K101" s="1"/>
  <c r="I95"/>
  <c r="J119"/>
  <c r="K119" s="1"/>
  <c r="J109"/>
  <c r="K109" s="1"/>
  <c r="J103"/>
  <c r="K103" s="1"/>
  <c r="J93"/>
  <c r="K93"/>
  <c r="J120"/>
  <c r="K120" s="1"/>
  <c r="J105"/>
  <c r="K105" s="1"/>
  <c r="J89"/>
  <c r="K89" s="1"/>
  <c r="J113"/>
  <c r="K113" s="1"/>
  <c r="I107"/>
  <c r="J96"/>
  <c r="K96" s="1"/>
  <c r="I91"/>
  <c r="J80"/>
  <c r="K80" s="1"/>
  <c r="G114"/>
  <c r="F118"/>
  <c r="I118" s="1"/>
  <c r="G115"/>
  <c r="I115" s="1"/>
  <c r="F114"/>
  <c r="I114" s="1"/>
  <c r="F110"/>
  <c r="I110" s="1"/>
  <c r="F106"/>
  <c r="I106" s="1"/>
  <c r="F102"/>
  <c r="I102" s="1"/>
  <c r="F98"/>
  <c r="I98" s="1"/>
  <c r="F94"/>
  <c r="I94" s="1"/>
  <c r="F90"/>
  <c r="I90" s="1"/>
  <c r="F86"/>
  <c r="I86" s="1"/>
  <c r="F82"/>
  <c r="I82" s="1"/>
  <c r="J41"/>
  <c r="K41" s="1"/>
  <c r="J57"/>
  <c r="K57" s="1"/>
  <c r="I69"/>
  <c r="I59"/>
  <c r="G49"/>
  <c r="I49" s="1"/>
  <c r="I43"/>
  <c r="G39"/>
  <c r="F39"/>
  <c r="I38"/>
  <c r="I32"/>
  <c r="I29"/>
  <c r="G71"/>
  <c r="I71" s="1"/>
  <c r="I68"/>
  <c r="F65"/>
  <c r="I65" s="1"/>
  <c r="F60"/>
  <c r="I60" s="1"/>
  <c r="G55"/>
  <c r="I55" s="1"/>
  <c r="I52"/>
  <c r="I47"/>
  <c r="F44"/>
  <c r="I44" s="1"/>
  <c r="I36"/>
  <c r="F28"/>
  <c r="F27"/>
  <c r="G27"/>
  <c r="I26"/>
  <c r="I16"/>
  <c r="G31"/>
  <c r="F31"/>
  <c r="G35"/>
  <c r="F35"/>
  <c r="I34"/>
  <c r="K30"/>
  <c r="I28"/>
  <c r="I54"/>
  <c r="F23"/>
  <c r="I23" s="1"/>
  <c r="G20"/>
  <c r="I20" s="1"/>
  <c r="F19"/>
  <c r="I19" s="1"/>
  <c r="F15"/>
  <c r="I15" s="1"/>
  <c r="K56" l="1"/>
  <c r="I12"/>
  <c r="J12" s="1"/>
  <c r="K12" s="1"/>
  <c r="K51"/>
  <c r="J24"/>
  <c r="K24" s="1"/>
  <c r="J72"/>
  <c r="K72" s="1"/>
  <c r="J67"/>
  <c r="K67" s="1"/>
  <c r="I35"/>
  <c r="J35" s="1"/>
  <c r="K35" s="1"/>
  <c r="I27"/>
  <c r="J27" s="1"/>
  <c r="F76"/>
  <c r="F125" s="1"/>
  <c r="I31"/>
  <c r="J31" s="1"/>
  <c r="K31" s="1"/>
  <c r="G76"/>
  <c r="G125" s="1"/>
  <c r="K22"/>
  <c r="J100"/>
  <c r="K100" s="1"/>
  <c r="I122"/>
  <c r="K97"/>
  <c r="J73"/>
  <c r="K73" s="1"/>
  <c r="J97"/>
  <c r="J84"/>
  <c r="K84" s="1"/>
  <c r="J13"/>
  <c r="K13" s="1"/>
  <c r="J115"/>
  <c r="K115" s="1"/>
  <c r="J114"/>
  <c r="K114" s="1"/>
  <c r="J110"/>
  <c r="K110" s="1"/>
  <c r="J98"/>
  <c r="K98" s="1"/>
  <c r="J91"/>
  <c r="K91"/>
  <c r="J95"/>
  <c r="K95" s="1"/>
  <c r="J86"/>
  <c r="K86" s="1"/>
  <c r="J102"/>
  <c r="K102" s="1"/>
  <c r="J107"/>
  <c r="K107" s="1"/>
  <c r="J111"/>
  <c r="K111" s="1"/>
  <c r="J90"/>
  <c r="K90" s="1"/>
  <c r="J106"/>
  <c r="K106" s="1"/>
  <c r="J118"/>
  <c r="K118" s="1"/>
  <c r="J94"/>
  <c r="K94" s="1"/>
  <c r="J82"/>
  <c r="K82" s="1"/>
  <c r="J55"/>
  <c r="K55" s="1"/>
  <c r="J49"/>
  <c r="K49" s="1"/>
  <c r="J60"/>
  <c r="K60" s="1"/>
  <c r="J20"/>
  <c r="K20" s="1"/>
  <c r="J44"/>
  <c r="K44" s="1"/>
  <c r="J71"/>
  <c r="K71" s="1"/>
  <c r="J15"/>
  <c r="K15" s="1"/>
  <c r="J74"/>
  <c r="K74" s="1"/>
  <c r="J65"/>
  <c r="K65" s="1"/>
  <c r="J34"/>
  <c r="K34" s="1"/>
  <c r="J16"/>
  <c r="K16" s="1"/>
  <c r="J52"/>
  <c r="K52" s="1"/>
  <c r="J63"/>
  <c r="K63" s="1"/>
  <c r="I39"/>
  <c r="J48"/>
  <c r="K48" s="1"/>
  <c r="J64"/>
  <c r="K64" s="1"/>
  <c r="J54"/>
  <c r="K54" s="1"/>
  <c r="J25"/>
  <c r="K25" s="1"/>
  <c r="J46"/>
  <c r="K46" s="1"/>
  <c r="J29"/>
  <c r="K29" s="1"/>
  <c r="J19"/>
  <c r="K19" s="1"/>
  <c r="J70"/>
  <c r="K70" s="1"/>
  <c r="J28"/>
  <c r="K28" s="1"/>
  <c r="J26"/>
  <c r="K26" s="1"/>
  <c r="J33"/>
  <c r="K33" s="1"/>
  <c r="J47"/>
  <c r="K47" s="1"/>
  <c r="J32"/>
  <c r="K32" s="1"/>
  <c r="J42"/>
  <c r="K42" s="1"/>
  <c r="J58"/>
  <c r="K58" s="1"/>
  <c r="J69"/>
  <c r="K69" s="1"/>
  <c r="J23"/>
  <c r="K23" s="1"/>
  <c r="J36"/>
  <c r="K36" s="1"/>
  <c r="J62"/>
  <c r="K62" s="1"/>
  <c r="J68"/>
  <c r="K68" s="1"/>
  <c r="J38"/>
  <c r="K38" s="1"/>
  <c r="J43"/>
  <c r="K43" s="1"/>
  <c r="J59"/>
  <c r="K59" s="1"/>
  <c r="J53"/>
  <c r="K53" s="1"/>
  <c r="K27" l="1"/>
  <c r="I76"/>
  <c r="I125" s="1"/>
  <c r="K122"/>
  <c r="J122"/>
  <c r="J39"/>
  <c r="K39" s="1"/>
  <c r="K76" s="1"/>
  <c r="K125" s="1"/>
  <c r="J76" l="1"/>
  <c r="J125" s="1"/>
</calcChain>
</file>

<file path=xl/sharedStrings.xml><?xml version="1.0" encoding="utf-8"?>
<sst xmlns="http://schemas.openxmlformats.org/spreadsheetml/2006/main" count="1080" uniqueCount="355">
  <si>
    <t>CONTPAQ i</t>
  </si>
  <si>
    <t xml:space="preserve">      NÓMINAS</t>
  </si>
  <si>
    <t>011 INGENIERIA FISCAL LABORAL SC</t>
  </si>
  <si>
    <t>Lista de Raya (forma tabular)</t>
  </si>
  <si>
    <t>Periodo 23 al 23 Semanal del 31/05/2017 al 06/06/2017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</si>
  <si>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</si>
  <si>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</si>
  <si>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</si>
  <si>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</si>
  <si>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</si>
  <si>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</si>
  <si>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</si>
  <si>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</si>
  <si>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</si>
  <si>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</si>
  <si>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</si>
  <si>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</si>
  <si>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</si>
  <si>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</si>
  <si>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</si>
  <si>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</si>
  <si>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</si>
  <si>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</si>
  <si>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</si>
  <si>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</si>
  <si>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</si>
  <si>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</si>
  <si>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</si>
  <si>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</si>
  <si>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</si>
  <si>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</si>
  <si>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</si>
  <si>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</si>
  <si>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</si>
  <si>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</si>
  <si>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</si>
  <si>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</si>
  <si>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</si>
  <si>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</si>
  <si>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</si>
  <si>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</si>
  <si>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</si>
  <si>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</si>
  <si>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</si>
  <si>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</si>
  <si>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</si>
  <si>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</si>
  <si>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</si>
  <si>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</si>
  <si>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</si>
  <si>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</si>
  <si>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</si>
  <si>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</si>
  <si>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</si>
  <si>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</si>
  <si>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</si>
  <si>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</si>
  <si>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</si>
  <si>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</si>
  <si>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</si>
  <si>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</si>
  <si>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</si>
  <si>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</si>
  <si>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</si>
  <si>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</si>
  <si>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</si>
  <si>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</si>
  <si>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</si>
  <si>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</si>
  <si>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</si>
  <si>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</si>
  <si>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</si>
  <si>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</si>
  <si>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</si>
  <si>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</si>
  <si>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</si>
  <si>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</si>
  <si>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</si>
  <si>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</si>
  <si>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</si>
  <si>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</si>
  <si>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</si>
  <si>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</si>
  <si>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</si>
  <si>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</si>
  <si>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</si>
  <si>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</si>
  <si>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</si>
  <si>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</si>
  <si>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</si>
  <si>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</si>
  <si>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</si>
  <si>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LLC01</t>
  </si>
  <si>
    <t>Lopez Lujan Carlos Adan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</si>
  <si>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</si>
  <si>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</si>
  <si>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</si>
  <si>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</si>
  <si>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</si>
  <si>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</si>
  <si>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</si>
  <si>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</si>
  <si>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</si>
  <si>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</si>
  <si>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</si>
  <si>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</si>
  <si>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</si>
  <si>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</si>
  <si>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</si>
  <si>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</si>
  <si>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</si>
  <si>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</si>
  <si>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</si>
  <si>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</si>
  <si>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</si>
  <si>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</si>
  <si>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</si>
  <si>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</si>
  <si>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</si>
  <si>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</si>
  <si>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</si>
  <si>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</si>
  <si>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</si>
  <si>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</si>
  <si>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</si>
  <si>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</si>
  <si>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</si>
  <si>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</si>
  <si>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</si>
  <si>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</si>
  <si>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</si>
  <si>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</si>
  <si>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</si>
  <si>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</si>
  <si>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</si>
  <si>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</si>
  <si>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</si>
  <si>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</si>
  <si>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</si>
  <si>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</si>
  <si>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</si>
  <si>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</si>
  <si>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</si>
  <si>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</si>
  <si>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</si>
  <si>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</si>
  <si>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</si>
  <si>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</si>
  <si>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</si>
  <si>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</si>
  <si>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</si>
  <si>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</si>
  <si>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</si>
  <si>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</si>
  <si>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</si>
  <si>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</si>
  <si>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</si>
  <si>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</si>
  <si>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</si>
  <si>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</si>
  <si>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</si>
  <si>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</si>
  <si>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</si>
  <si>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</si>
  <si>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</si>
  <si>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</si>
  <si>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</si>
  <si>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</si>
  <si>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</si>
  <si>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</si>
  <si>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</si>
  <si>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</si>
  <si>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</si>
  <si>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</si>
  <si>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</si>
  <si>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</si>
  <si>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</si>
  <si>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</si>
  <si>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</si>
  <si>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</si>
  <si>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</si>
  <si>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</si>
  <si>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</si>
  <si>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</si>
  <si>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</si>
  <si>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</si>
  <si>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</si>
  <si>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</si>
  <si>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</si>
  <si>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</si>
  <si>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</si>
  <si>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</si>
  <si>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</si>
  <si>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</si>
  <si>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</si>
  <si>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</si>
  <si>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</si>
  <si>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</si>
  <si>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</si>
  <si>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</si>
  <si>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</si>
  <si>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</si>
  <si>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</si>
  <si>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</si>
  <si>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</si>
  <si>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</si>
  <si>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</si>
  <si>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</si>
  <si>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</si>
  <si>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</si>
  <si>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</si>
  <si>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</si>
  <si>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</si>
  <si>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</si>
  <si>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</si>
  <si>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PRL30</t>
  </si>
  <si>
    <t>Paredes Rodriguez Leopoldo De La Cruz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</si>
  <si>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</si>
  <si>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</si>
  <si>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</si>
  <si>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</si>
  <si>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</si>
  <si>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</si>
  <si>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</si>
  <si>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</si>
  <si>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</si>
  <si>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</si>
  <si>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</si>
  <si>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</si>
  <si>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</si>
  <si>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</si>
  <si>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</si>
  <si>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</si>
  <si>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</si>
  <si>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</si>
  <si>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</si>
  <si>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</si>
  <si>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</si>
  <si>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</si>
  <si>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</si>
  <si>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</si>
  <si>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</si>
  <si>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</si>
  <si>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</si>
  <si>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</si>
  <si>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</si>
  <si>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</si>
  <si>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</si>
  <si>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</si>
  <si>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</si>
  <si>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23 del 2017-05-31 al 2017-06-06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</si>
  <si>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</si>
  <si>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</si>
  <si>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</si>
  <si>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</si>
  <si>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</si>
  <si>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</si>
  <si>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</si>
  <si>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</si>
  <si>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</si>
  <si>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</si>
  <si>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98</t>
  </si>
  <si>
    <t>99 Otros</t>
  </si>
  <si>
    <t>Total Otros</t>
  </si>
  <si>
    <t>Total de movimientos 3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</si>
  <si>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</si>
  <si>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</si>
  <si>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</si>
  <si>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</si>
  <si>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</si>
  <si>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</si>
  <si>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</si>
  <si>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</si>
  <si>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</si>
  <si>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</si>
  <si>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</si>
  <si>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</si>
  <si>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</si>
  <si>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</si>
  <si>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</si>
  <si>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</si>
  <si>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</si>
  <si>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</si>
  <si>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</si>
  <si>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23</t>
  </si>
  <si>
    <t>31/05/2017 AL 06/06/2017</t>
  </si>
  <si>
    <t>SERVICIO</t>
  </si>
  <si>
    <t>AGUILAR BRAVO CRISTIAN SAUL</t>
  </si>
  <si>
    <t>VENTAS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</si>
  <si>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</si>
  <si>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</si>
  <si>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</si>
  <si>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</si>
  <si>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</si>
  <si>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</si>
  <si>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BERDEJA LEON FRANCISCO GERARDO</t>
  </si>
  <si>
    <t>CARRASCO TOVAR ARTURO</t>
  </si>
  <si>
    <t>CASILLAS GARCIA DEL VALLE RODRIGO BARUCH</t>
  </si>
  <si>
    <t>SEMINUEVOS</t>
  </si>
  <si>
    <t>CASTILLO ORDOÑEZ JORGE</t>
  </si>
  <si>
    <t>ADMON VENTAS</t>
  </si>
  <si>
    <t>DE JESUS CRUZ JUAN CARLOS</t>
  </si>
  <si>
    <t>DOMINGUEZ ALCANTARA MIGUEL ANGEL</t>
  </si>
  <si>
    <t>FLORES ALDRETE DANIEL</t>
  </si>
  <si>
    <t>GALLEGOS RAMIREZ JOSE</t>
  </si>
  <si>
    <t>GALLEGOS ROMERO CRISTIAN</t>
  </si>
  <si>
    <t>GONZALEZ RODRIGUEZ ERIK</t>
  </si>
  <si>
    <t>GONZALEZ SANDOVAL CELENE GUADALUPE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</si>
  <si>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</si>
  <si>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</si>
  <si>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</si>
  <si>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</si>
  <si>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</si>
  <si>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</si>
  <si>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</si>
  <si>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</si>
  <si>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</si>
  <si>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</si>
  <si>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</si>
  <si>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</si>
  <si>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</si>
  <si>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LOPEZ LUJAN CARLOS ADAN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</si>
  <si>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</si>
  <si>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</si>
  <si>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</si>
  <si>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</si>
  <si>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</si>
  <si>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</si>
  <si>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</si>
  <si>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</si>
  <si>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</si>
  <si>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</si>
  <si>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</si>
  <si>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</si>
  <si>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</si>
  <si>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</si>
  <si>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</si>
  <si>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</si>
  <si>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</si>
  <si>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</si>
  <si>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</si>
  <si>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</si>
  <si>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</si>
  <si>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</si>
  <si>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</si>
  <si>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</si>
  <si>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</si>
  <si>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</si>
  <si>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</si>
  <si>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</si>
  <si>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</si>
  <si>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</si>
  <si>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</si>
  <si>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</si>
  <si>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VELAZQUEZ CRUZ MARIA PATRICIA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</si>
</sst>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M25" sqref="M25"/>
    </sheetView>
  </sheetViews>
  <sheetFormatPr baseColWidth="10" defaultRowHeight="11.25"/>
  <cols>
    <col min="1" max="1" width="8.140625" style="2" customWidth="1"/>
    <col min="2" max="2" width="28.85546875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249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265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266</v>
      </c>
      <c r="G8" s="40" t="s">
        <v>267</v>
      </c>
      <c r="H8" s="40" t="s">
        <v>268</v>
      </c>
      <c r="I8" s="40" t="s">
        <v>269</v>
      </c>
      <c r="J8" s="40" t="s">
        <v>270</v>
      </c>
      <c r="K8" s="40" t="s">
        <v>271</v>
      </c>
    </row>
    <row r="9" spans="1:14" ht="12" thickTop="1">
      <c r="A9" s="13" t="s">
        <v>32</v>
      </c>
    </row>
    <row r="11" spans="1:14">
      <c r="A11" s="12" t="s">
        <v>33</v>
      </c>
    </row>
    <row r="12" spans="1:14" ht="15">
      <c r="A12" s="2" t="s">
        <v>34</v>
      </c>
      <c r="B12" s="1" t="s">
        <v>35</v>
      </c>
      <c r="C12" s="14">
        <v>2494.44</v>
      </c>
      <c r="E12" s="41">
        <f>+C12</f>
        <v>2494.44</v>
      </c>
      <c r="F12" s="41">
        <f>+E12*2%</f>
        <v>49.888800000000003</v>
      </c>
      <c r="G12" s="41">
        <f>+E12*7.5%</f>
        <v>187.083</v>
      </c>
      <c r="H12" s="41">
        <f>+INGENIERIA!P12</f>
        <v>0</v>
      </c>
      <c r="I12" s="41">
        <f>SUM(E12:H12)</f>
        <v>2731.4118000000003</v>
      </c>
      <c r="J12" s="41">
        <f>+I12*16%</f>
        <v>437.02588800000007</v>
      </c>
      <c r="K12" s="41">
        <f>+I12+J12</f>
        <v>3168.4376880000004</v>
      </c>
      <c r="M12" s="60" t="s">
        <v>286</v>
      </c>
      <c r="N12" s="61" t="s">
        <v>287</v>
      </c>
    </row>
    <row r="13" spans="1:14" ht="15">
      <c r="A13" s="2" t="s">
        <v>36</v>
      </c>
      <c r="B13" s="1" t="s">
        <v>37</v>
      </c>
      <c r="C13" s="14">
        <v>4666.6899999999996</v>
      </c>
      <c r="E13" s="41">
        <f t="shared" ref="E13:E74" si="0">+C13</f>
        <v>4666.6899999999996</v>
      </c>
      <c r="F13" s="41">
        <f t="shared" ref="F13:F74" si="1">+E13*2%</f>
        <v>93.333799999999997</v>
      </c>
      <c r="G13" s="41">
        <f t="shared" ref="G13:G74" si="2">+E13*7.5%</f>
        <v>350.00174999999996</v>
      </c>
      <c r="H13" s="41">
        <f>+INGENIERIA!P13</f>
        <v>0</v>
      </c>
      <c r="I13" s="41">
        <f t="shared" ref="I13:I74" si="3">SUM(E13:H13)</f>
        <v>5110.0255500000003</v>
      </c>
      <c r="J13" s="41">
        <f t="shared" ref="J13:J74" si="4">+I13*16%</f>
        <v>817.60408800000005</v>
      </c>
      <c r="K13" s="41">
        <f t="shared" ref="K13:K74" si="5">+I13+J13</f>
        <v>5927.6296380000003</v>
      </c>
      <c r="M13" s="60" t="s">
        <v>288</v>
      </c>
      <c r="N13" s="61" t="s">
        <v>289</v>
      </c>
    </row>
    <row r="14" spans="1:14" ht="15">
      <c r="A14" s="2" t="s">
        <v>38</v>
      </c>
      <c r="B14" s="1" t="s">
        <v>39</v>
      </c>
      <c r="C14" s="14">
        <v>2541.27</v>
      </c>
      <c r="E14" s="41">
        <f t="shared" si="0"/>
        <v>2541.27</v>
      </c>
      <c r="F14" s="41">
        <f t="shared" si="1"/>
        <v>50.825400000000002</v>
      </c>
      <c r="G14" s="41">
        <f t="shared" si="2"/>
        <v>190.59524999999999</v>
      </c>
      <c r="H14" s="41">
        <f>+INGENIERIA!P14</f>
        <v>0</v>
      </c>
      <c r="I14" s="41">
        <f t="shared" si="3"/>
        <v>2782.69065</v>
      </c>
      <c r="J14" s="41">
        <f t="shared" si="4"/>
        <v>445.230504</v>
      </c>
      <c r="K14" s="41">
        <f t="shared" si="5"/>
        <v>3227.9211540000001</v>
      </c>
      <c r="M14" s="60" t="s">
        <v>286</v>
      </c>
      <c r="N14" s="61" t="s">
        <v>290</v>
      </c>
    </row>
    <row r="15" spans="1:14" ht="15">
      <c r="A15" s="2" t="s">
        <v>40</v>
      </c>
      <c r="B15" s="1" t="s">
        <v>41</v>
      </c>
      <c r="C15" s="14">
        <v>1440.68</v>
      </c>
      <c r="E15" s="41">
        <f t="shared" si="0"/>
        <v>1440.68</v>
      </c>
      <c r="F15" s="41">
        <f t="shared" si="1"/>
        <v>28.813600000000001</v>
      </c>
      <c r="G15" s="41">
        <f t="shared" si="2"/>
        <v>108.051</v>
      </c>
      <c r="H15" s="41">
        <f>+INGENIERIA!P15</f>
        <v>0</v>
      </c>
      <c r="I15" s="41">
        <f t="shared" si="3"/>
        <v>1577.5445999999999</v>
      </c>
      <c r="J15" s="41">
        <f t="shared" si="4"/>
        <v>252.40713600000001</v>
      </c>
      <c r="K15" s="41">
        <f t="shared" si="5"/>
        <v>1829.951736</v>
      </c>
      <c r="M15" s="60" t="s">
        <v>288</v>
      </c>
      <c r="N15" s="61" t="s">
        <v>291</v>
      </c>
    </row>
    <row r="16" spans="1:14" ht="15">
      <c r="A16" s="2" t="s">
        <v>42</v>
      </c>
      <c r="B16" s="1" t="s">
        <v>43</v>
      </c>
      <c r="C16" s="14">
        <v>8633.3799999999992</v>
      </c>
      <c r="E16" s="41">
        <f t="shared" si="0"/>
        <v>8633.3799999999992</v>
      </c>
      <c r="F16" s="41">
        <f t="shared" si="1"/>
        <v>172.66759999999999</v>
      </c>
      <c r="G16" s="41">
        <f t="shared" si="2"/>
        <v>647.50349999999992</v>
      </c>
      <c r="H16" s="41">
        <f>+INGENIERIA!P16</f>
        <v>0</v>
      </c>
      <c r="I16" s="41">
        <f t="shared" si="3"/>
        <v>9453.5511000000006</v>
      </c>
      <c r="J16" s="41">
        <f t="shared" si="4"/>
        <v>1512.5681760000002</v>
      </c>
      <c r="K16" s="41">
        <f t="shared" si="5"/>
        <v>10966.119276000001</v>
      </c>
      <c r="M16" s="60" t="s">
        <v>286</v>
      </c>
      <c r="N16" s="61" t="s">
        <v>292</v>
      </c>
    </row>
    <row r="17" spans="1:14" ht="15">
      <c r="A17" s="2" t="s">
        <v>44</v>
      </c>
      <c r="B17" s="1" t="s">
        <v>45</v>
      </c>
      <c r="C17" s="14">
        <v>4666.6899999999996</v>
      </c>
      <c r="E17" s="41">
        <f t="shared" si="0"/>
        <v>4666.6899999999996</v>
      </c>
      <c r="F17" s="41">
        <f t="shared" si="1"/>
        <v>93.333799999999997</v>
      </c>
      <c r="G17" s="41">
        <f t="shared" si="2"/>
        <v>350.00174999999996</v>
      </c>
      <c r="H17" s="41">
        <f>+INGENIERIA!P17</f>
        <v>0</v>
      </c>
      <c r="I17" s="41">
        <f t="shared" si="3"/>
        <v>5110.0255500000003</v>
      </c>
      <c r="J17" s="41">
        <f t="shared" si="4"/>
        <v>817.60408800000005</v>
      </c>
      <c r="K17" s="41">
        <f t="shared" si="5"/>
        <v>5927.6296380000003</v>
      </c>
      <c r="M17" s="60" t="s">
        <v>288</v>
      </c>
      <c r="N17" s="61" t="s">
        <v>293</v>
      </c>
    </row>
    <row r="18" spans="1:14" ht="15">
      <c r="A18" s="2" t="s">
        <v>46</v>
      </c>
      <c r="B18" s="1" t="s">
        <v>47</v>
      </c>
      <c r="C18" s="14">
        <v>2669.15</v>
      </c>
      <c r="E18" s="41">
        <f t="shared" si="0"/>
        <v>2669.15</v>
      </c>
      <c r="F18" s="41">
        <f t="shared" si="1"/>
        <v>53.383000000000003</v>
      </c>
      <c r="G18" s="41">
        <f t="shared" si="2"/>
        <v>200.18625</v>
      </c>
      <c r="H18" s="41">
        <f>+INGENIERIA!P18</f>
        <v>0</v>
      </c>
      <c r="I18" s="41">
        <f t="shared" si="3"/>
        <v>2922.7192500000001</v>
      </c>
      <c r="J18" s="41">
        <f t="shared" si="4"/>
        <v>467.63508000000002</v>
      </c>
      <c r="K18" s="41">
        <f t="shared" si="5"/>
        <v>3390.3543300000001</v>
      </c>
      <c r="M18" s="60" t="s">
        <v>288</v>
      </c>
      <c r="N18" s="61" t="s">
        <v>294</v>
      </c>
    </row>
    <row r="19" spans="1:14" ht="15">
      <c r="A19" s="2" t="s">
        <v>48</v>
      </c>
      <c r="B19" s="1" t="s">
        <v>49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+INGENIERIA!P19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0" t="s">
        <v>288</v>
      </c>
      <c r="N19" s="61" t="s">
        <v>295</v>
      </c>
    </row>
    <row r="20" spans="1:14" ht="15">
      <c r="A20" s="2" t="s">
        <v>50</v>
      </c>
      <c r="B20" s="1" t="s">
        <v>51</v>
      </c>
      <c r="C20" s="14">
        <v>4666.6899999999996</v>
      </c>
      <c r="E20" s="41">
        <f t="shared" si="0"/>
        <v>4666.6899999999996</v>
      </c>
      <c r="F20" s="41">
        <f t="shared" si="1"/>
        <v>93.333799999999997</v>
      </c>
      <c r="G20" s="41">
        <f t="shared" si="2"/>
        <v>350.00174999999996</v>
      </c>
      <c r="H20" s="41">
        <f>+INGENIERIA!P20</f>
        <v>0</v>
      </c>
      <c r="I20" s="41">
        <f t="shared" si="3"/>
        <v>5110.0255500000003</v>
      </c>
      <c r="J20" s="41">
        <f t="shared" si="4"/>
        <v>817.60408800000005</v>
      </c>
      <c r="K20" s="41">
        <f t="shared" si="5"/>
        <v>5927.6296380000003</v>
      </c>
      <c r="M20" s="60" t="s">
        <v>288</v>
      </c>
      <c r="N20" s="61" t="s">
        <v>296</v>
      </c>
    </row>
    <row r="21" spans="1:14" ht="15">
      <c r="A21" s="2" t="s">
        <v>52</v>
      </c>
      <c r="B21" s="1" t="s">
        <v>53</v>
      </c>
      <c r="C21" s="14">
        <v>3613.13</v>
      </c>
      <c r="E21" s="41">
        <f t="shared" si="0"/>
        <v>3613.13</v>
      </c>
      <c r="F21" s="41">
        <f t="shared" si="1"/>
        <v>72.262600000000006</v>
      </c>
      <c r="G21" s="41">
        <f t="shared" si="2"/>
        <v>270.98475000000002</v>
      </c>
      <c r="H21" s="41">
        <f>+INGENIERIA!P21</f>
        <v>0</v>
      </c>
      <c r="I21" s="41">
        <f t="shared" si="3"/>
        <v>3956.3773500000002</v>
      </c>
      <c r="J21" s="41">
        <f t="shared" si="4"/>
        <v>633.02037600000006</v>
      </c>
      <c r="K21" s="41">
        <f t="shared" si="5"/>
        <v>4589.3977260000001</v>
      </c>
      <c r="M21" s="60" t="s">
        <v>288</v>
      </c>
      <c r="N21" s="61" t="s">
        <v>297</v>
      </c>
    </row>
    <row r="22" spans="1:14" ht="15">
      <c r="A22" s="2" t="s">
        <v>54</v>
      </c>
      <c r="B22" s="1" t="s">
        <v>55</v>
      </c>
      <c r="C22" s="14">
        <v>1026.69</v>
      </c>
      <c r="E22" s="41">
        <f t="shared" si="0"/>
        <v>1026.69</v>
      </c>
      <c r="F22" s="41">
        <f t="shared" si="1"/>
        <v>20.533800000000003</v>
      </c>
      <c r="G22" s="41">
        <f t="shared" si="2"/>
        <v>77.001750000000001</v>
      </c>
      <c r="H22" s="41">
        <f>+INGENIERIA!P22</f>
        <v>0</v>
      </c>
      <c r="I22" s="41">
        <f t="shared" si="3"/>
        <v>1124.2255499999999</v>
      </c>
      <c r="J22" s="41">
        <f t="shared" si="4"/>
        <v>179.87608799999998</v>
      </c>
      <c r="K22" s="41">
        <f t="shared" si="5"/>
        <v>1304.1016379999999</v>
      </c>
      <c r="M22" s="60" t="s">
        <v>298</v>
      </c>
      <c r="N22" s="61" t="s">
        <v>299</v>
      </c>
    </row>
    <row r="23" spans="1:14" ht="15">
      <c r="A23" s="2" t="s">
        <v>56</v>
      </c>
      <c r="B23" s="1" t="s">
        <v>57</v>
      </c>
      <c r="C23" s="14">
        <v>1869</v>
      </c>
      <c r="E23" s="41">
        <f t="shared" si="0"/>
        <v>1869</v>
      </c>
      <c r="F23" s="41">
        <f t="shared" si="1"/>
        <v>37.380000000000003</v>
      </c>
      <c r="G23" s="41">
        <f t="shared" si="2"/>
        <v>140.17499999999998</v>
      </c>
      <c r="H23" s="41">
        <f>+INGENIERIA!P23</f>
        <v>0</v>
      </c>
      <c r="I23" s="41">
        <f t="shared" si="3"/>
        <v>2046.5550000000001</v>
      </c>
      <c r="J23" s="41">
        <f t="shared" si="4"/>
        <v>327.44880000000001</v>
      </c>
      <c r="K23" s="41">
        <f t="shared" si="5"/>
        <v>2374.0038</v>
      </c>
      <c r="M23" s="60" t="s">
        <v>300</v>
      </c>
      <c r="N23" s="61" t="s">
        <v>301</v>
      </c>
    </row>
    <row r="24" spans="1:14" ht="15">
      <c r="A24" s="2" t="s">
        <v>58</v>
      </c>
      <c r="B24" s="1" t="s">
        <v>59</v>
      </c>
      <c r="C24" s="14">
        <v>1869</v>
      </c>
      <c r="E24" s="41">
        <f t="shared" si="0"/>
        <v>1869</v>
      </c>
      <c r="F24" s="41">
        <f t="shared" si="1"/>
        <v>37.380000000000003</v>
      </c>
      <c r="G24" s="41">
        <f t="shared" si="2"/>
        <v>140.17499999999998</v>
      </c>
      <c r="H24" s="41">
        <f>+INGENIERIA!P24</f>
        <v>0</v>
      </c>
      <c r="I24" s="41">
        <f t="shared" si="3"/>
        <v>2046.5550000000001</v>
      </c>
      <c r="J24" s="41">
        <f t="shared" si="4"/>
        <v>327.44880000000001</v>
      </c>
      <c r="K24" s="41">
        <f t="shared" si="5"/>
        <v>2374.0038</v>
      </c>
      <c r="M24" s="60" t="s">
        <v>300</v>
      </c>
      <c r="N24" s="61" t="s">
        <v>302</v>
      </c>
    </row>
    <row r="25" spans="1:14" ht="15">
      <c r="A25" s="2" t="s">
        <v>60</v>
      </c>
      <c r="B25" s="1" t="s">
        <v>61</v>
      </c>
      <c r="C25" s="14">
        <v>2565.11</v>
      </c>
      <c r="E25" s="41">
        <f t="shared" si="0"/>
        <v>2565.11</v>
      </c>
      <c r="F25" s="41">
        <f t="shared" si="1"/>
        <v>51.302200000000006</v>
      </c>
      <c r="G25" s="41">
        <f t="shared" si="2"/>
        <v>192.38325</v>
      </c>
      <c r="H25" s="41">
        <f>+INGENIERIA!P25</f>
        <v>0</v>
      </c>
      <c r="I25" s="41">
        <f t="shared" si="3"/>
        <v>2808.7954500000001</v>
      </c>
      <c r="J25" s="41">
        <f t="shared" si="4"/>
        <v>449.40727200000003</v>
      </c>
      <c r="K25" s="41">
        <f t="shared" si="5"/>
        <v>3258.202722</v>
      </c>
      <c r="M25" s="60" t="s">
        <v>286</v>
      </c>
      <c r="N25" s="61" t="s">
        <v>303</v>
      </c>
    </row>
    <row r="26" spans="1:14" ht="15">
      <c r="A26" s="2" t="s">
        <v>62</v>
      </c>
      <c r="B26" s="1" t="s">
        <v>63</v>
      </c>
      <c r="C26" s="14">
        <v>3166.27</v>
      </c>
      <c r="E26" s="41">
        <f t="shared" si="0"/>
        <v>3166.27</v>
      </c>
      <c r="F26" s="41">
        <f t="shared" si="1"/>
        <v>63.325400000000002</v>
      </c>
      <c r="G26" s="41">
        <f t="shared" si="2"/>
        <v>237.47024999999999</v>
      </c>
      <c r="H26" s="41">
        <f>+INGENIERIA!P26</f>
        <v>0</v>
      </c>
      <c r="I26" s="41">
        <f t="shared" si="3"/>
        <v>3467.06565</v>
      </c>
      <c r="J26" s="41">
        <f t="shared" si="4"/>
        <v>554.730504</v>
      </c>
      <c r="K26" s="41">
        <f t="shared" si="5"/>
        <v>4021.7961540000001</v>
      </c>
      <c r="M26" s="60" t="s">
        <v>286</v>
      </c>
      <c r="N26" s="61" t="s">
        <v>304</v>
      </c>
    </row>
    <row r="27" spans="1:14" ht="15">
      <c r="A27" s="2" t="s">
        <v>64</v>
      </c>
      <c r="B27" s="1" t="s">
        <v>65</v>
      </c>
      <c r="C27" s="14">
        <v>4666.6899999999996</v>
      </c>
      <c r="E27" s="41">
        <f t="shared" si="0"/>
        <v>4666.6899999999996</v>
      </c>
      <c r="F27" s="41">
        <f t="shared" si="1"/>
        <v>93.333799999999997</v>
      </c>
      <c r="G27" s="41">
        <f t="shared" si="2"/>
        <v>350.00174999999996</v>
      </c>
      <c r="H27" s="41">
        <f>+INGENIERIA!P27</f>
        <v>0</v>
      </c>
      <c r="I27" s="41">
        <f t="shared" si="3"/>
        <v>5110.0255500000003</v>
      </c>
      <c r="J27" s="41">
        <f t="shared" si="4"/>
        <v>817.60408800000005</v>
      </c>
      <c r="K27" s="41">
        <f t="shared" si="5"/>
        <v>5927.6296380000003</v>
      </c>
      <c r="M27" s="60" t="s">
        <v>288</v>
      </c>
      <c r="N27" s="61" t="s">
        <v>305</v>
      </c>
    </row>
    <row r="28" spans="1:14" ht="15">
      <c r="A28" s="2" t="s">
        <v>66</v>
      </c>
      <c r="B28" s="1" t="s">
        <v>67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+INGENIERIA!P28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288</v>
      </c>
      <c r="N28" s="61" t="s">
        <v>306</v>
      </c>
    </row>
    <row r="29" spans="1:14" ht="15">
      <c r="A29" s="2" t="s">
        <v>68</v>
      </c>
      <c r="B29" s="1" t="s">
        <v>69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+INGENIERIA!P29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288</v>
      </c>
      <c r="N29" s="61" t="s">
        <v>307</v>
      </c>
    </row>
    <row r="30" spans="1:14" ht="15">
      <c r="A30" s="2" t="s">
        <v>70</v>
      </c>
      <c r="B30" s="1" t="s">
        <v>71</v>
      </c>
      <c r="C30" s="14">
        <v>5625.1</v>
      </c>
      <c r="E30" s="41">
        <f t="shared" si="0"/>
        <v>5625.1</v>
      </c>
      <c r="F30" s="41">
        <f t="shared" si="1"/>
        <v>112.50200000000001</v>
      </c>
      <c r="G30" s="41">
        <f t="shared" si="2"/>
        <v>421.88249999999999</v>
      </c>
      <c r="H30" s="41">
        <f>+INGENIERIA!P30</f>
        <v>0</v>
      </c>
      <c r="I30" s="41">
        <f t="shared" si="3"/>
        <v>6159.4845000000005</v>
      </c>
      <c r="J30" s="41">
        <f t="shared" si="4"/>
        <v>985.5175200000001</v>
      </c>
      <c r="K30" s="41">
        <f t="shared" si="5"/>
        <v>7145.0020200000008</v>
      </c>
      <c r="M30" s="60" t="s">
        <v>288</v>
      </c>
      <c r="N30" s="61" t="s">
        <v>308</v>
      </c>
    </row>
    <row r="31" spans="1:14" ht="15">
      <c r="A31" s="2" t="s">
        <v>72</v>
      </c>
      <c r="B31" s="1" t="s">
        <v>73</v>
      </c>
      <c r="C31" s="14">
        <v>9357.2000000000007</v>
      </c>
      <c r="E31" s="41">
        <f t="shared" si="0"/>
        <v>9357.2000000000007</v>
      </c>
      <c r="F31" s="41">
        <f t="shared" si="1"/>
        <v>187.14400000000001</v>
      </c>
      <c r="G31" s="41">
        <f t="shared" si="2"/>
        <v>701.79000000000008</v>
      </c>
      <c r="H31" s="41">
        <f>+INGENIERIA!P31</f>
        <v>0</v>
      </c>
      <c r="I31" s="41">
        <f t="shared" si="3"/>
        <v>10246.134000000002</v>
      </c>
      <c r="J31" s="41">
        <f t="shared" si="4"/>
        <v>1639.3814400000003</v>
      </c>
      <c r="K31" s="41">
        <f t="shared" si="5"/>
        <v>11885.515440000003</v>
      </c>
      <c r="M31" s="60" t="s">
        <v>288</v>
      </c>
      <c r="N31" s="61" t="s">
        <v>309</v>
      </c>
    </row>
    <row r="32" spans="1:14" ht="15">
      <c r="A32" s="2" t="s">
        <v>74</v>
      </c>
      <c r="B32" s="1" t="s">
        <v>75</v>
      </c>
      <c r="C32" s="14">
        <v>2100</v>
      </c>
      <c r="E32" s="41">
        <f t="shared" si="0"/>
        <v>2100</v>
      </c>
      <c r="F32" s="41">
        <f t="shared" si="1"/>
        <v>42</v>
      </c>
      <c r="G32" s="41">
        <f t="shared" si="2"/>
        <v>157.5</v>
      </c>
      <c r="H32" s="41">
        <f>+INGENIERIA!P32</f>
        <v>0</v>
      </c>
      <c r="I32" s="41">
        <f t="shared" si="3"/>
        <v>2299.5</v>
      </c>
      <c r="J32" s="41">
        <f t="shared" si="4"/>
        <v>367.92</v>
      </c>
      <c r="K32" s="41">
        <f t="shared" si="5"/>
        <v>2667.42</v>
      </c>
      <c r="M32" s="60" t="s">
        <v>288</v>
      </c>
      <c r="N32" s="61" t="s">
        <v>310</v>
      </c>
    </row>
    <row r="33" spans="1:14" ht="15">
      <c r="A33" s="2" t="s">
        <v>76</v>
      </c>
      <c r="B33" s="1" t="s">
        <v>77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+INGENIERIA!P33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288</v>
      </c>
      <c r="N33" s="61" t="s">
        <v>311</v>
      </c>
    </row>
    <row r="34" spans="1:14" ht="15">
      <c r="A34" s="2" t="s">
        <v>78</v>
      </c>
      <c r="B34" s="1" t="s">
        <v>79</v>
      </c>
      <c r="C34" s="14">
        <v>1516.62</v>
      </c>
      <c r="E34" s="41">
        <f t="shared" si="0"/>
        <v>1516.62</v>
      </c>
      <c r="F34" s="41">
        <f t="shared" si="1"/>
        <v>30.3324</v>
      </c>
      <c r="G34" s="41">
        <f t="shared" si="2"/>
        <v>113.74649999999998</v>
      </c>
      <c r="H34" s="41">
        <f>+INGENIERIA!P34</f>
        <v>0</v>
      </c>
      <c r="I34" s="41">
        <f t="shared" si="3"/>
        <v>1660.6988999999999</v>
      </c>
      <c r="J34" s="41">
        <f t="shared" si="4"/>
        <v>265.71182399999998</v>
      </c>
      <c r="K34" s="41">
        <f t="shared" si="5"/>
        <v>1926.4107239999998</v>
      </c>
      <c r="M34" s="60" t="s">
        <v>312</v>
      </c>
      <c r="N34" s="61" t="s">
        <v>313</v>
      </c>
    </row>
    <row r="35" spans="1:14" ht="15">
      <c r="A35" s="2" t="s">
        <v>80</v>
      </c>
      <c r="B35" s="1" t="s">
        <v>81</v>
      </c>
      <c r="C35" s="14">
        <v>1976.68</v>
      </c>
      <c r="E35" s="41">
        <f t="shared" si="0"/>
        <v>1976.68</v>
      </c>
      <c r="F35" s="41">
        <f t="shared" si="1"/>
        <v>39.5336</v>
      </c>
      <c r="G35" s="41">
        <f t="shared" si="2"/>
        <v>148.251</v>
      </c>
      <c r="H35" s="41">
        <f>+INGENIERIA!P35</f>
        <v>0</v>
      </c>
      <c r="I35" s="41">
        <f t="shared" si="3"/>
        <v>2164.4646000000002</v>
      </c>
      <c r="J35" s="41">
        <f t="shared" si="4"/>
        <v>346.31433600000003</v>
      </c>
      <c r="K35" s="41">
        <f t="shared" si="5"/>
        <v>2510.7789360000002</v>
      </c>
      <c r="M35" s="60" t="s">
        <v>288</v>
      </c>
      <c r="N35" s="61" t="s">
        <v>314</v>
      </c>
    </row>
    <row r="36" spans="1:14" ht="15">
      <c r="A36" s="2" t="s">
        <v>82</v>
      </c>
      <c r="B36" s="1" t="s">
        <v>83</v>
      </c>
      <c r="C36" s="14">
        <v>2867.57</v>
      </c>
      <c r="E36" s="41">
        <f t="shared" si="0"/>
        <v>2867.57</v>
      </c>
      <c r="F36" s="41">
        <f t="shared" si="1"/>
        <v>57.351400000000005</v>
      </c>
      <c r="G36" s="41">
        <f t="shared" si="2"/>
        <v>215.06775000000002</v>
      </c>
      <c r="H36" s="41">
        <f>+INGENIERIA!P36</f>
        <v>0</v>
      </c>
      <c r="I36" s="41">
        <f t="shared" si="3"/>
        <v>3139.9891500000003</v>
      </c>
      <c r="J36" s="41">
        <f t="shared" si="4"/>
        <v>502.39826400000004</v>
      </c>
      <c r="K36" s="41">
        <f t="shared" si="5"/>
        <v>3642.3874140000003</v>
      </c>
      <c r="M36" s="60" t="s">
        <v>288</v>
      </c>
      <c r="N36" s="61" t="s">
        <v>315</v>
      </c>
    </row>
    <row r="37" spans="1:14" ht="15">
      <c r="A37" s="2" t="s">
        <v>84</v>
      </c>
      <c r="B37" s="1" t="s">
        <v>85</v>
      </c>
      <c r="C37" s="14">
        <v>4533.3100000000004</v>
      </c>
      <c r="E37" s="41">
        <f t="shared" si="0"/>
        <v>4533.3100000000004</v>
      </c>
      <c r="F37" s="41">
        <f t="shared" si="1"/>
        <v>90.666200000000003</v>
      </c>
      <c r="G37" s="41">
        <f t="shared" si="2"/>
        <v>339.99825000000004</v>
      </c>
      <c r="H37" s="41">
        <f>+INGENIERIA!P37</f>
        <v>0</v>
      </c>
      <c r="I37" s="41">
        <f t="shared" si="3"/>
        <v>4963.9744499999997</v>
      </c>
      <c r="J37" s="41">
        <f t="shared" si="4"/>
        <v>794.23591199999998</v>
      </c>
      <c r="K37" s="41">
        <f t="shared" si="5"/>
        <v>5758.2103619999998</v>
      </c>
      <c r="M37" s="60" t="s">
        <v>316</v>
      </c>
      <c r="N37" s="61" t="s">
        <v>317</v>
      </c>
    </row>
    <row r="38" spans="1:14" ht="15">
      <c r="A38" s="2" t="s">
        <v>86</v>
      </c>
      <c r="B38" s="1" t="s">
        <v>87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+INGENIERIA!P38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0" t="s">
        <v>288</v>
      </c>
      <c r="N38" s="61" t="s">
        <v>318</v>
      </c>
    </row>
    <row r="39" spans="1:14" ht="15">
      <c r="A39" s="2" t="s">
        <v>88</v>
      </c>
      <c r="B39" s="1" t="s">
        <v>89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+INGENIERIA!P39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298</v>
      </c>
      <c r="N39" s="61" t="s">
        <v>319</v>
      </c>
    </row>
    <row r="40" spans="1:14" ht="15">
      <c r="A40" s="2" t="s">
        <v>90</v>
      </c>
      <c r="B40" s="1" t="s">
        <v>91</v>
      </c>
      <c r="C40" s="14">
        <v>2716.98</v>
      </c>
      <c r="E40" s="41">
        <f t="shared" si="0"/>
        <v>2716.98</v>
      </c>
      <c r="F40" s="41">
        <f t="shared" si="1"/>
        <v>54.339600000000004</v>
      </c>
      <c r="G40" s="41">
        <f t="shared" si="2"/>
        <v>203.77349999999998</v>
      </c>
      <c r="H40" s="41">
        <f>+INGENIERIA!P40</f>
        <v>0</v>
      </c>
      <c r="I40" s="41">
        <f t="shared" si="3"/>
        <v>2975.0930999999996</v>
      </c>
      <c r="J40" s="41">
        <f t="shared" si="4"/>
        <v>476.01489599999996</v>
      </c>
      <c r="K40" s="41">
        <f t="shared" si="5"/>
        <v>3451.1079959999997</v>
      </c>
      <c r="M40" s="60" t="s">
        <v>288</v>
      </c>
      <c r="N40" s="61" t="s">
        <v>320</v>
      </c>
    </row>
    <row r="41" spans="1:14" ht="15">
      <c r="A41" s="2" t="s">
        <v>92</v>
      </c>
      <c r="B41" s="1" t="s">
        <v>93</v>
      </c>
      <c r="C41" s="14">
        <v>880.02</v>
      </c>
      <c r="E41" s="41">
        <f t="shared" si="0"/>
        <v>880.02</v>
      </c>
      <c r="F41" s="41">
        <f t="shared" si="1"/>
        <v>17.6004</v>
      </c>
      <c r="G41" s="41">
        <f t="shared" si="2"/>
        <v>66.001499999999993</v>
      </c>
      <c r="H41" s="41">
        <f>+INGENIERIA!P41</f>
        <v>0</v>
      </c>
      <c r="I41" s="41">
        <f t="shared" si="3"/>
        <v>963.62189999999998</v>
      </c>
      <c r="J41" s="41">
        <f t="shared" si="4"/>
        <v>154.17950400000001</v>
      </c>
      <c r="K41" s="41">
        <f t="shared" si="5"/>
        <v>1117.801404</v>
      </c>
      <c r="M41" s="62" t="s">
        <v>288</v>
      </c>
      <c r="N41" s="62" t="s">
        <v>321</v>
      </c>
    </row>
    <row r="42" spans="1:14" ht="15">
      <c r="A42" s="2" t="s">
        <v>94</v>
      </c>
      <c r="B42" s="1" t="s">
        <v>95</v>
      </c>
      <c r="C42" s="14">
        <v>7326.31</v>
      </c>
      <c r="E42" s="41">
        <f t="shared" si="0"/>
        <v>7326.31</v>
      </c>
      <c r="F42" s="41">
        <f t="shared" si="1"/>
        <v>146.52620000000002</v>
      </c>
      <c r="G42" s="41">
        <f t="shared" si="2"/>
        <v>549.47325000000001</v>
      </c>
      <c r="H42" s="41">
        <f>+INGENIERIA!P42</f>
        <v>0</v>
      </c>
      <c r="I42" s="41">
        <f t="shared" si="3"/>
        <v>8022.3094500000007</v>
      </c>
      <c r="J42" s="41">
        <f t="shared" si="4"/>
        <v>1283.569512</v>
      </c>
      <c r="K42" s="41">
        <f t="shared" si="5"/>
        <v>9305.8789620000007</v>
      </c>
      <c r="M42" s="60" t="s">
        <v>298</v>
      </c>
      <c r="N42" s="61" t="s">
        <v>322</v>
      </c>
    </row>
    <row r="43" spans="1:14" ht="15">
      <c r="A43" s="2" t="s">
        <v>96</v>
      </c>
      <c r="B43" s="1" t="s">
        <v>97</v>
      </c>
      <c r="C43" s="14">
        <v>7342.44</v>
      </c>
      <c r="E43" s="41">
        <f t="shared" si="0"/>
        <v>7342.44</v>
      </c>
      <c r="F43" s="41">
        <f t="shared" si="1"/>
        <v>146.84879999999998</v>
      </c>
      <c r="G43" s="41">
        <f t="shared" si="2"/>
        <v>550.68299999999999</v>
      </c>
      <c r="H43" s="41">
        <f>+INGENIERIA!P43</f>
        <v>0</v>
      </c>
      <c r="I43" s="41">
        <f t="shared" si="3"/>
        <v>8039.9717999999993</v>
      </c>
      <c r="J43" s="41">
        <f t="shared" si="4"/>
        <v>1286.3954879999999</v>
      </c>
      <c r="K43" s="41">
        <f t="shared" si="5"/>
        <v>9326.3672879999995</v>
      </c>
      <c r="M43" s="60" t="s">
        <v>288</v>
      </c>
      <c r="N43" s="61" t="s">
        <v>323</v>
      </c>
    </row>
    <row r="44" spans="1:14" ht="15">
      <c r="A44" s="2" t="s">
        <v>98</v>
      </c>
      <c r="B44" s="1" t="s">
        <v>99</v>
      </c>
      <c r="C44" s="14">
        <v>1026.69</v>
      </c>
      <c r="E44" s="41">
        <f t="shared" si="0"/>
        <v>1026.69</v>
      </c>
      <c r="F44" s="41">
        <f t="shared" si="1"/>
        <v>20.533800000000003</v>
      </c>
      <c r="G44" s="41">
        <f t="shared" si="2"/>
        <v>77.001750000000001</v>
      </c>
      <c r="H44" s="41">
        <f>+INGENIERIA!P44</f>
        <v>0</v>
      </c>
      <c r="I44" s="41">
        <f t="shared" si="3"/>
        <v>1124.2255499999999</v>
      </c>
      <c r="J44" s="41">
        <f t="shared" si="4"/>
        <v>179.87608799999998</v>
      </c>
      <c r="K44" s="41">
        <f t="shared" si="5"/>
        <v>1304.1016379999999</v>
      </c>
      <c r="M44" s="60" t="s">
        <v>288</v>
      </c>
      <c r="N44" s="61" t="s">
        <v>324</v>
      </c>
    </row>
    <row r="45" spans="1:14" ht="15">
      <c r="A45" s="2" t="s">
        <v>100</v>
      </c>
      <c r="B45" s="1" t="s">
        <v>101</v>
      </c>
      <c r="C45" s="14">
        <v>10534.46</v>
      </c>
      <c r="E45" s="41">
        <f t="shared" si="0"/>
        <v>10534.46</v>
      </c>
      <c r="F45" s="41">
        <f t="shared" si="1"/>
        <v>210.6892</v>
      </c>
      <c r="G45" s="41">
        <f t="shared" si="2"/>
        <v>790.08449999999993</v>
      </c>
      <c r="H45" s="41">
        <f>+INGENIERIA!P45</f>
        <v>0</v>
      </c>
      <c r="I45" s="41">
        <f t="shared" si="3"/>
        <v>11535.233700000001</v>
      </c>
      <c r="J45" s="41">
        <f t="shared" si="4"/>
        <v>1845.6373920000001</v>
      </c>
      <c r="K45" s="41">
        <f t="shared" si="5"/>
        <v>13380.871092000001</v>
      </c>
      <c r="M45" s="60" t="s">
        <v>288</v>
      </c>
      <c r="N45" s="61" t="s">
        <v>325</v>
      </c>
    </row>
    <row r="46" spans="1:14" ht="15">
      <c r="A46" s="2" t="s">
        <v>102</v>
      </c>
      <c r="B46" s="1" t="s">
        <v>103</v>
      </c>
      <c r="C46" s="14">
        <v>1088.19</v>
      </c>
      <c r="E46" s="41">
        <f t="shared" si="0"/>
        <v>1088.19</v>
      </c>
      <c r="F46" s="41">
        <f t="shared" si="1"/>
        <v>21.7638</v>
      </c>
      <c r="G46" s="41">
        <f t="shared" si="2"/>
        <v>81.614249999999998</v>
      </c>
      <c r="H46" s="41">
        <f>+INGENIERIA!P46</f>
        <v>0</v>
      </c>
      <c r="I46" s="41">
        <f t="shared" si="3"/>
        <v>1191.5680500000001</v>
      </c>
      <c r="J46" s="41">
        <f t="shared" si="4"/>
        <v>190.65088800000001</v>
      </c>
      <c r="K46" s="41">
        <f t="shared" si="5"/>
        <v>1382.218938</v>
      </c>
      <c r="M46" s="60" t="s">
        <v>288</v>
      </c>
      <c r="N46" s="61" t="s">
        <v>326</v>
      </c>
    </row>
    <row r="47" spans="1:14" ht="15">
      <c r="A47" s="2" t="s">
        <v>104</v>
      </c>
      <c r="B47" s="1" t="s">
        <v>105</v>
      </c>
      <c r="C47" s="14">
        <v>2319</v>
      </c>
      <c r="E47" s="41">
        <f t="shared" si="0"/>
        <v>2319</v>
      </c>
      <c r="F47" s="41">
        <f t="shared" si="1"/>
        <v>46.38</v>
      </c>
      <c r="G47" s="41">
        <f t="shared" si="2"/>
        <v>173.92499999999998</v>
      </c>
      <c r="H47" s="41">
        <f>+INGENIERIA!P47</f>
        <v>0</v>
      </c>
      <c r="I47" s="41">
        <f t="shared" si="3"/>
        <v>2539.3050000000003</v>
      </c>
      <c r="J47" s="41">
        <f t="shared" si="4"/>
        <v>406.28880000000004</v>
      </c>
      <c r="K47" s="41">
        <f t="shared" si="5"/>
        <v>2945.5938000000006</v>
      </c>
      <c r="M47" s="60" t="s">
        <v>288</v>
      </c>
      <c r="N47" s="61" t="s">
        <v>327</v>
      </c>
    </row>
    <row r="48" spans="1:14" ht="15">
      <c r="A48" s="2" t="s">
        <v>106</v>
      </c>
      <c r="B48" s="1" t="s">
        <v>107</v>
      </c>
      <c r="C48" s="14">
        <v>3033.31</v>
      </c>
      <c r="E48" s="41">
        <f t="shared" si="0"/>
        <v>3033.31</v>
      </c>
      <c r="F48" s="41">
        <f t="shared" si="1"/>
        <v>60.666200000000003</v>
      </c>
      <c r="G48" s="41">
        <f t="shared" si="2"/>
        <v>227.49824999999998</v>
      </c>
      <c r="H48" s="41">
        <f>+INGENIERIA!P48</f>
        <v>0</v>
      </c>
      <c r="I48" s="41">
        <f t="shared" si="3"/>
        <v>3321.4744500000002</v>
      </c>
      <c r="J48" s="41">
        <f t="shared" si="4"/>
        <v>531.43591200000003</v>
      </c>
      <c r="K48" s="41">
        <f t="shared" si="5"/>
        <v>3852.9103620000001</v>
      </c>
      <c r="M48" s="60" t="s">
        <v>288</v>
      </c>
      <c r="N48" s="61" t="s">
        <v>328</v>
      </c>
    </row>
    <row r="49" spans="1:14" ht="15">
      <c r="A49" s="2" t="s">
        <v>108</v>
      </c>
      <c r="B49" s="1" t="s">
        <v>109</v>
      </c>
      <c r="C49" s="14">
        <v>1088.19</v>
      </c>
      <c r="E49" s="41">
        <f t="shared" si="0"/>
        <v>1088.19</v>
      </c>
      <c r="F49" s="41">
        <f t="shared" si="1"/>
        <v>21.7638</v>
      </c>
      <c r="G49" s="41">
        <f t="shared" si="2"/>
        <v>81.614249999999998</v>
      </c>
      <c r="H49" s="41">
        <f>+INGENIERIA!P49</f>
        <v>0</v>
      </c>
      <c r="I49" s="41">
        <f t="shared" si="3"/>
        <v>1191.5680500000001</v>
      </c>
      <c r="J49" s="41">
        <f t="shared" si="4"/>
        <v>190.65088800000001</v>
      </c>
      <c r="K49" s="41">
        <f t="shared" si="5"/>
        <v>1382.218938</v>
      </c>
      <c r="M49" s="60" t="s">
        <v>298</v>
      </c>
      <c r="N49" s="61" t="s">
        <v>329</v>
      </c>
    </row>
    <row r="50" spans="1:14" ht="15">
      <c r="A50" s="2" t="s">
        <v>110</v>
      </c>
      <c r="B50" s="1" t="s">
        <v>111</v>
      </c>
      <c r="C50" s="14">
        <v>3529.5</v>
      </c>
      <c r="E50" s="41">
        <f t="shared" si="0"/>
        <v>3529.5</v>
      </c>
      <c r="F50" s="41">
        <f t="shared" si="1"/>
        <v>70.59</v>
      </c>
      <c r="G50" s="41">
        <f t="shared" si="2"/>
        <v>264.71249999999998</v>
      </c>
      <c r="H50" s="41">
        <f>+INGENIERIA!P50</f>
        <v>0</v>
      </c>
      <c r="I50" s="41">
        <f t="shared" si="3"/>
        <v>3864.8025000000002</v>
      </c>
      <c r="J50" s="41">
        <f t="shared" si="4"/>
        <v>618.36840000000007</v>
      </c>
      <c r="K50" s="41">
        <f t="shared" si="5"/>
        <v>4483.1709000000001</v>
      </c>
      <c r="M50" s="60" t="s">
        <v>288</v>
      </c>
      <c r="N50" s="61" t="s">
        <v>330</v>
      </c>
    </row>
    <row r="51" spans="1:14" ht="15">
      <c r="A51" s="2" t="s">
        <v>112</v>
      </c>
      <c r="B51" s="1" t="s">
        <v>113</v>
      </c>
      <c r="C51" s="14">
        <v>1026.69</v>
      </c>
      <c r="E51" s="41">
        <f t="shared" si="0"/>
        <v>1026.69</v>
      </c>
      <c r="F51" s="41">
        <f t="shared" si="1"/>
        <v>20.533800000000003</v>
      </c>
      <c r="G51" s="41">
        <f t="shared" si="2"/>
        <v>77.001750000000001</v>
      </c>
      <c r="H51" s="41">
        <f>+INGENIERIA!P51</f>
        <v>0</v>
      </c>
      <c r="I51" s="41">
        <f t="shared" si="3"/>
        <v>1124.2255499999999</v>
      </c>
      <c r="J51" s="41">
        <f t="shared" si="4"/>
        <v>179.87608799999998</v>
      </c>
      <c r="K51" s="41">
        <f t="shared" si="5"/>
        <v>1304.1016379999999</v>
      </c>
      <c r="M51" s="60" t="s">
        <v>298</v>
      </c>
      <c r="N51" s="61" t="s">
        <v>331</v>
      </c>
    </row>
    <row r="52" spans="1:14" ht="15">
      <c r="A52" s="2" t="s">
        <v>114</v>
      </c>
      <c r="B52" s="1" t="s">
        <v>115</v>
      </c>
      <c r="C52" s="14">
        <v>2718.27</v>
      </c>
      <c r="E52" s="41">
        <f t="shared" si="0"/>
        <v>2718.27</v>
      </c>
      <c r="F52" s="41">
        <f t="shared" si="1"/>
        <v>54.365400000000001</v>
      </c>
      <c r="G52" s="41">
        <f t="shared" si="2"/>
        <v>203.87025</v>
      </c>
      <c r="H52" s="41">
        <f>+INGENIERIA!P52</f>
        <v>0</v>
      </c>
      <c r="I52" s="41">
        <f t="shared" si="3"/>
        <v>2976.5056500000001</v>
      </c>
      <c r="J52" s="41">
        <f t="shared" si="4"/>
        <v>476.240904</v>
      </c>
      <c r="K52" s="41">
        <f t="shared" si="5"/>
        <v>3452.7465540000003</v>
      </c>
      <c r="M52" s="60" t="s">
        <v>288</v>
      </c>
      <c r="N52" s="61" t="s">
        <v>332</v>
      </c>
    </row>
    <row r="53" spans="1:14" ht="15">
      <c r="A53" s="2" t="s">
        <v>116</v>
      </c>
      <c r="B53" s="1" t="s">
        <v>117</v>
      </c>
      <c r="C53" s="14">
        <v>433.34</v>
      </c>
      <c r="E53" s="41">
        <f t="shared" si="0"/>
        <v>433.34</v>
      </c>
      <c r="F53" s="41">
        <f t="shared" si="1"/>
        <v>8.6668000000000003</v>
      </c>
      <c r="G53" s="41">
        <f t="shared" si="2"/>
        <v>32.500499999999995</v>
      </c>
      <c r="H53" s="41">
        <f>+INGENIERIA!P53</f>
        <v>0</v>
      </c>
      <c r="I53" s="41">
        <f t="shared" si="3"/>
        <v>474.50729999999999</v>
      </c>
      <c r="J53" s="41">
        <f t="shared" si="4"/>
        <v>75.921167999999994</v>
      </c>
      <c r="K53" s="41">
        <f t="shared" si="5"/>
        <v>550.42846799999995</v>
      </c>
      <c r="M53" s="62" t="s">
        <v>312</v>
      </c>
      <c r="N53" s="62" t="s">
        <v>333</v>
      </c>
    </row>
    <row r="54" spans="1:14" ht="15">
      <c r="A54" s="2" t="s">
        <v>118</v>
      </c>
      <c r="B54" s="1" t="s">
        <v>119</v>
      </c>
      <c r="C54" s="14">
        <v>684.46</v>
      </c>
      <c r="E54" s="41">
        <f t="shared" si="0"/>
        <v>684.46</v>
      </c>
      <c r="F54" s="41">
        <f t="shared" si="1"/>
        <v>13.689200000000001</v>
      </c>
      <c r="G54" s="41">
        <f t="shared" si="2"/>
        <v>51.334499999999998</v>
      </c>
      <c r="H54" s="41">
        <f>+INGENIERIA!P54</f>
        <v>0</v>
      </c>
      <c r="I54" s="41">
        <f t="shared" si="3"/>
        <v>749.48370000000011</v>
      </c>
      <c r="J54" s="41">
        <f t="shared" si="4"/>
        <v>119.91739200000002</v>
      </c>
      <c r="K54" s="41">
        <f t="shared" si="5"/>
        <v>869.40109200000018</v>
      </c>
      <c r="M54" s="60" t="s">
        <v>288</v>
      </c>
      <c r="N54" s="61" t="s">
        <v>334</v>
      </c>
    </row>
    <row r="55" spans="1:14" ht="15">
      <c r="A55" s="2" t="s">
        <v>120</v>
      </c>
      <c r="B55" s="1" t="s">
        <v>121</v>
      </c>
      <c r="C55" s="14">
        <v>3114.89</v>
      </c>
      <c r="E55" s="41">
        <f t="shared" si="0"/>
        <v>3114.89</v>
      </c>
      <c r="F55" s="41">
        <f t="shared" si="1"/>
        <v>62.297800000000002</v>
      </c>
      <c r="G55" s="41">
        <f t="shared" si="2"/>
        <v>233.61674999999997</v>
      </c>
      <c r="H55" s="41">
        <f>+INGENIERIA!P55</f>
        <v>0</v>
      </c>
      <c r="I55" s="41">
        <f t="shared" si="3"/>
        <v>3410.8045499999998</v>
      </c>
      <c r="J55" s="41">
        <f t="shared" si="4"/>
        <v>545.72872799999993</v>
      </c>
      <c r="K55" s="41">
        <f t="shared" si="5"/>
        <v>3956.5332779999999</v>
      </c>
      <c r="M55" s="60" t="s">
        <v>286</v>
      </c>
      <c r="N55" s="61" t="s">
        <v>335</v>
      </c>
    </row>
    <row r="56" spans="1:14" ht="15">
      <c r="A56" s="2" t="s">
        <v>122</v>
      </c>
      <c r="B56" s="1" t="s">
        <v>123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+INGENIERIA!P56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0" t="s">
        <v>288</v>
      </c>
      <c r="N56" s="61" t="s">
        <v>336</v>
      </c>
    </row>
    <row r="57" spans="1:14" ht="15">
      <c r="A57" s="2" t="s">
        <v>124</v>
      </c>
      <c r="B57" s="1" t="s">
        <v>125</v>
      </c>
      <c r="C57" s="14">
        <v>7113.22</v>
      </c>
      <c r="E57" s="41">
        <f t="shared" si="0"/>
        <v>7113.22</v>
      </c>
      <c r="F57" s="41">
        <f t="shared" si="1"/>
        <v>142.26439999999999</v>
      </c>
      <c r="G57" s="41">
        <f t="shared" si="2"/>
        <v>533.49149999999997</v>
      </c>
      <c r="H57" s="41">
        <f>+INGENIERIA!P57</f>
        <v>0</v>
      </c>
      <c r="I57" s="41">
        <f t="shared" si="3"/>
        <v>7788.9759000000004</v>
      </c>
      <c r="J57" s="41">
        <f t="shared" si="4"/>
        <v>1246.2361440000002</v>
      </c>
      <c r="K57" s="41">
        <f t="shared" si="5"/>
        <v>9035.2120439999999</v>
      </c>
      <c r="M57" s="60" t="s">
        <v>288</v>
      </c>
      <c r="N57" s="61" t="s">
        <v>337</v>
      </c>
    </row>
    <row r="58" spans="1:14" ht="15">
      <c r="A58" s="2" t="s">
        <v>126</v>
      </c>
      <c r="B58" s="1" t="s">
        <v>127</v>
      </c>
      <c r="C58" s="14">
        <v>1026.69</v>
      </c>
      <c r="E58" s="41">
        <f t="shared" si="0"/>
        <v>1026.69</v>
      </c>
      <c r="F58" s="41">
        <f t="shared" si="1"/>
        <v>20.533800000000003</v>
      </c>
      <c r="G58" s="41">
        <f t="shared" si="2"/>
        <v>77.001750000000001</v>
      </c>
      <c r="H58" s="41">
        <f>+INGENIERIA!P58</f>
        <v>0</v>
      </c>
      <c r="I58" s="41">
        <f t="shared" si="3"/>
        <v>1124.2255499999999</v>
      </c>
      <c r="J58" s="41">
        <f t="shared" si="4"/>
        <v>179.87608799999998</v>
      </c>
      <c r="K58" s="41">
        <f t="shared" si="5"/>
        <v>1304.1016379999999</v>
      </c>
      <c r="M58" s="60" t="s">
        <v>288</v>
      </c>
      <c r="N58" s="61" t="s">
        <v>338</v>
      </c>
    </row>
    <row r="59" spans="1:14" ht="15">
      <c r="A59" s="2" t="s">
        <v>128</v>
      </c>
      <c r="B59" s="1" t="s">
        <v>129</v>
      </c>
      <c r="C59" s="14">
        <v>1969</v>
      </c>
      <c r="E59" s="41">
        <f t="shared" si="0"/>
        <v>1969</v>
      </c>
      <c r="F59" s="41">
        <f t="shared" si="1"/>
        <v>39.380000000000003</v>
      </c>
      <c r="G59" s="41">
        <f t="shared" si="2"/>
        <v>147.67499999999998</v>
      </c>
      <c r="H59" s="41">
        <f>+INGENIERIA!P59</f>
        <v>0</v>
      </c>
      <c r="I59" s="41">
        <f t="shared" si="3"/>
        <v>2156.0550000000003</v>
      </c>
      <c r="J59" s="41">
        <f t="shared" si="4"/>
        <v>344.96880000000004</v>
      </c>
      <c r="K59" s="41">
        <f t="shared" si="5"/>
        <v>2501.0238000000004</v>
      </c>
      <c r="M59" s="60" t="s">
        <v>286</v>
      </c>
      <c r="N59" s="61" t="s">
        <v>339</v>
      </c>
    </row>
    <row r="60" spans="1:14" ht="15">
      <c r="A60" s="2" t="s">
        <v>130</v>
      </c>
      <c r="B60" s="1" t="s">
        <v>131</v>
      </c>
      <c r="C60" s="14">
        <v>1943.36</v>
      </c>
      <c r="E60" s="41">
        <f t="shared" si="0"/>
        <v>1943.36</v>
      </c>
      <c r="F60" s="41">
        <f t="shared" si="1"/>
        <v>38.867199999999997</v>
      </c>
      <c r="G60" s="41">
        <f t="shared" si="2"/>
        <v>145.75199999999998</v>
      </c>
      <c r="H60" s="41">
        <f>+INGENIERIA!P60</f>
        <v>0</v>
      </c>
      <c r="I60" s="41">
        <f t="shared" si="3"/>
        <v>2127.9791999999998</v>
      </c>
      <c r="J60" s="41">
        <f t="shared" si="4"/>
        <v>340.47667199999995</v>
      </c>
      <c r="K60" s="41">
        <f t="shared" si="5"/>
        <v>2468.4558719999995</v>
      </c>
      <c r="M60" s="60" t="s">
        <v>286</v>
      </c>
      <c r="N60" s="61" t="s">
        <v>340</v>
      </c>
    </row>
    <row r="61" spans="1:14" ht="15">
      <c r="A61" s="2" t="s">
        <v>132</v>
      </c>
      <c r="B61" s="1" t="s">
        <v>133</v>
      </c>
      <c r="C61" s="14">
        <v>2933.52</v>
      </c>
      <c r="E61" s="41">
        <f t="shared" si="0"/>
        <v>2933.52</v>
      </c>
      <c r="F61" s="41">
        <f t="shared" si="1"/>
        <v>58.670400000000001</v>
      </c>
      <c r="G61" s="41">
        <f t="shared" si="2"/>
        <v>220.01399999999998</v>
      </c>
      <c r="H61" s="41">
        <f>+INGENIERIA!P61</f>
        <v>0</v>
      </c>
      <c r="I61" s="41">
        <f t="shared" si="3"/>
        <v>3212.2044000000001</v>
      </c>
      <c r="J61" s="41">
        <f t="shared" si="4"/>
        <v>513.95270400000004</v>
      </c>
      <c r="K61" s="41">
        <f t="shared" si="5"/>
        <v>3726.1571039999999</v>
      </c>
      <c r="M61" s="60" t="s">
        <v>286</v>
      </c>
      <c r="N61" s="61" t="s">
        <v>341</v>
      </c>
    </row>
    <row r="62" spans="1:14" ht="15">
      <c r="A62" s="2" t="s">
        <v>134</v>
      </c>
      <c r="B62" s="1" t="s">
        <v>135</v>
      </c>
      <c r="C62" s="14">
        <v>1026.69</v>
      </c>
      <c r="E62" s="41">
        <f t="shared" si="0"/>
        <v>1026.69</v>
      </c>
      <c r="F62" s="41">
        <f t="shared" si="1"/>
        <v>20.533800000000003</v>
      </c>
      <c r="G62" s="41">
        <f t="shared" si="2"/>
        <v>77.001750000000001</v>
      </c>
      <c r="H62" s="41">
        <f>+INGENIERIA!P62</f>
        <v>0</v>
      </c>
      <c r="I62" s="41">
        <f t="shared" si="3"/>
        <v>1124.2255499999999</v>
      </c>
      <c r="J62" s="41">
        <f t="shared" si="4"/>
        <v>179.87608799999998</v>
      </c>
      <c r="K62" s="41">
        <f t="shared" si="5"/>
        <v>1304.1016379999999</v>
      </c>
      <c r="M62" s="60" t="s">
        <v>288</v>
      </c>
      <c r="N62" s="61" t="s">
        <v>342</v>
      </c>
    </row>
    <row r="63" spans="1:14" ht="15">
      <c r="A63" s="2" t="s">
        <v>136</v>
      </c>
      <c r="B63" s="1" t="s">
        <v>137</v>
      </c>
      <c r="C63" s="14">
        <v>1662.35</v>
      </c>
      <c r="E63" s="41">
        <f t="shared" si="0"/>
        <v>1662.35</v>
      </c>
      <c r="F63" s="41">
        <f t="shared" si="1"/>
        <v>33.247</v>
      </c>
      <c r="G63" s="41">
        <f t="shared" si="2"/>
        <v>124.67624999999998</v>
      </c>
      <c r="H63" s="41">
        <f>+INGENIERIA!P63</f>
        <v>0</v>
      </c>
      <c r="I63" s="41">
        <f t="shared" si="3"/>
        <v>1820.27325</v>
      </c>
      <c r="J63" s="41">
        <f t="shared" si="4"/>
        <v>291.24372</v>
      </c>
      <c r="K63" s="41">
        <f t="shared" si="5"/>
        <v>2111.5169700000001</v>
      </c>
      <c r="M63" s="60" t="s">
        <v>316</v>
      </c>
      <c r="N63" s="61" t="s">
        <v>343</v>
      </c>
    </row>
    <row r="64" spans="1:14" ht="15">
      <c r="A64" s="2" t="s">
        <v>138</v>
      </c>
      <c r="B64" s="1" t="s">
        <v>139</v>
      </c>
      <c r="C64" s="14">
        <v>2119</v>
      </c>
      <c r="E64" s="41">
        <f t="shared" si="0"/>
        <v>2119</v>
      </c>
      <c r="F64" s="41">
        <f t="shared" si="1"/>
        <v>42.38</v>
      </c>
      <c r="G64" s="41">
        <f t="shared" si="2"/>
        <v>158.92499999999998</v>
      </c>
      <c r="H64" s="41">
        <f>+INGENIERIA!P64</f>
        <v>0</v>
      </c>
      <c r="I64" s="41">
        <f t="shared" si="3"/>
        <v>2320.3050000000003</v>
      </c>
      <c r="J64" s="41">
        <f t="shared" si="4"/>
        <v>371.24880000000007</v>
      </c>
      <c r="K64" s="41">
        <f t="shared" si="5"/>
        <v>2691.5538000000006</v>
      </c>
      <c r="M64" s="60" t="s">
        <v>312</v>
      </c>
      <c r="N64" s="61" t="s">
        <v>344</v>
      </c>
    </row>
    <row r="65" spans="1:14" ht="15">
      <c r="A65" s="2" t="s">
        <v>140</v>
      </c>
      <c r="B65" s="1" t="s">
        <v>141</v>
      </c>
      <c r="C65" s="14">
        <v>6879.1</v>
      </c>
      <c r="E65" s="41">
        <f t="shared" si="0"/>
        <v>6879.1</v>
      </c>
      <c r="F65" s="41">
        <f t="shared" si="1"/>
        <v>137.58200000000002</v>
      </c>
      <c r="G65" s="41">
        <f t="shared" si="2"/>
        <v>515.9325</v>
      </c>
      <c r="H65" s="41">
        <f>+INGENIERIA!P65</f>
        <v>0</v>
      </c>
      <c r="I65" s="41">
        <f t="shared" si="3"/>
        <v>7532.6145000000006</v>
      </c>
      <c r="J65" s="41">
        <f t="shared" si="4"/>
        <v>1205.2183200000002</v>
      </c>
      <c r="K65" s="41">
        <f t="shared" si="5"/>
        <v>8737.8328200000014</v>
      </c>
      <c r="M65" s="60" t="s">
        <v>288</v>
      </c>
      <c r="N65" s="61" t="s">
        <v>345</v>
      </c>
    </row>
    <row r="66" spans="1:14" ht="15">
      <c r="A66" s="2" t="s">
        <v>142</v>
      </c>
      <c r="B66" s="1" t="s">
        <v>143</v>
      </c>
      <c r="C66" s="14">
        <v>1666.27</v>
      </c>
      <c r="E66" s="41">
        <f t="shared" si="0"/>
        <v>1666.27</v>
      </c>
      <c r="F66" s="41">
        <f t="shared" si="1"/>
        <v>33.325400000000002</v>
      </c>
      <c r="G66" s="41">
        <f t="shared" si="2"/>
        <v>124.97024999999999</v>
      </c>
      <c r="H66" s="41">
        <f>+INGENIERIA!P66</f>
        <v>0</v>
      </c>
      <c r="I66" s="41">
        <f t="shared" si="3"/>
        <v>1824.56565</v>
      </c>
      <c r="J66" s="41">
        <f t="shared" si="4"/>
        <v>291.93050399999998</v>
      </c>
      <c r="K66" s="41">
        <f t="shared" si="5"/>
        <v>2116.4961539999999</v>
      </c>
      <c r="M66" s="60" t="s">
        <v>316</v>
      </c>
      <c r="N66" s="61" t="s">
        <v>346</v>
      </c>
    </row>
    <row r="67" spans="1:14" ht="15">
      <c r="A67" s="2" t="s">
        <v>144</v>
      </c>
      <c r="B67" s="1" t="s">
        <v>145</v>
      </c>
      <c r="C67" s="14">
        <v>3213.31</v>
      </c>
      <c r="E67" s="41">
        <f t="shared" si="0"/>
        <v>3213.31</v>
      </c>
      <c r="F67" s="41">
        <f t="shared" si="1"/>
        <v>64.266199999999998</v>
      </c>
      <c r="G67" s="41">
        <f t="shared" si="2"/>
        <v>240.99824999999998</v>
      </c>
      <c r="H67" s="41">
        <f>+INGENIERIA!P67</f>
        <v>0</v>
      </c>
      <c r="I67" s="41">
        <f t="shared" si="3"/>
        <v>3518.5744500000001</v>
      </c>
      <c r="J67" s="41">
        <f t="shared" si="4"/>
        <v>562.97191199999997</v>
      </c>
      <c r="K67" s="41">
        <f t="shared" si="5"/>
        <v>4081.546362</v>
      </c>
      <c r="M67" s="60" t="s">
        <v>316</v>
      </c>
      <c r="N67" s="61" t="s">
        <v>347</v>
      </c>
    </row>
    <row r="68" spans="1:14" ht="15">
      <c r="A68" s="2" t="s">
        <v>146</v>
      </c>
      <c r="B68" s="1" t="s">
        <v>147</v>
      </c>
      <c r="C68" s="14">
        <v>2467.41</v>
      </c>
      <c r="E68" s="41">
        <f t="shared" si="0"/>
        <v>2467.41</v>
      </c>
      <c r="F68" s="41">
        <f t="shared" si="1"/>
        <v>49.348199999999999</v>
      </c>
      <c r="G68" s="41">
        <f t="shared" si="2"/>
        <v>185.05574999999999</v>
      </c>
      <c r="H68" s="41">
        <f>+INGENIERIA!P68</f>
        <v>0</v>
      </c>
      <c r="I68" s="41">
        <f t="shared" si="3"/>
        <v>2701.8139499999997</v>
      </c>
      <c r="J68" s="41">
        <f t="shared" si="4"/>
        <v>432.29023199999995</v>
      </c>
      <c r="K68" s="41">
        <f t="shared" si="5"/>
        <v>3134.1041819999996</v>
      </c>
      <c r="M68" s="60" t="s">
        <v>288</v>
      </c>
      <c r="N68" s="61" t="s">
        <v>348</v>
      </c>
    </row>
    <row r="69" spans="1:14" ht="15">
      <c r="A69" s="2" t="s">
        <v>148</v>
      </c>
      <c r="B69" s="1" t="s">
        <v>149</v>
      </c>
      <c r="C69" s="14">
        <v>2170.4899999999998</v>
      </c>
      <c r="E69" s="41">
        <f t="shared" si="0"/>
        <v>2170.4899999999998</v>
      </c>
      <c r="F69" s="41">
        <f t="shared" si="1"/>
        <v>43.409799999999997</v>
      </c>
      <c r="G69" s="41">
        <f t="shared" si="2"/>
        <v>162.78674999999998</v>
      </c>
      <c r="H69" s="41">
        <f>+INGENIERIA!P69</f>
        <v>0</v>
      </c>
      <c r="I69" s="41">
        <f t="shared" si="3"/>
        <v>2376.6865499999994</v>
      </c>
      <c r="J69" s="41">
        <f t="shared" si="4"/>
        <v>380.26984799999991</v>
      </c>
      <c r="K69" s="41">
        <f t="shared" si="5"/>
        <v>2756.9563979999994</v>
      </c>
      <c r="M69" s="60" t="s">
        <v>288</v>
      </c>
      <c r="N69" s="61" t="s">
        <v>349</v>
      </c>
    </row>
    <row r="70" spans="1:14" ht="15">
      <c r="A70" s="2" t="s">
        <v>150</v>
      </c>
      <c r="B70" s="1" t="s">
        <v>151</v>
      </c>
      <c r="C70" s="14">
        <v>4137.3599999999997</v>
      </c>
      <c r="E70" s="41">
        <f t="shared" si="0"/>
        <v>4137.3599999999997</v>
      </c>
      <c r="F70" s="41">
        <f t="shared" si="1"/>
        <v>82.747199999999992</v>
      </c>
      <c r="G70" s="41">
        <f t="shared" si="2"/>
        <v>310.30199999999996</v>
      </c>
      <c r="H70" s="41">
        <f>+INGENIERIA!P70</f>
        <v>0</v>
      </c>
      <c r="I70" s="41">
        <f t="shared" si="3"/>
        <v>4530.4091999999991</v>
      </c>
      <c r="J70" s="41">
        <f t="shared" si="4"/>
        <v>724.86547199999984</v>
      </c>
      <c r="K70" s="41">
        <f t="shared" si="5"/>
        <v>5255.2746719999986</v>
      </c>
      <c r="M70" s="60" t="s">
        <v>288</v>
      </c>
      <c r="N70" s="61" t="s">
        <v>350</v>
      </c>
    </row>
    <row r="71" spans="1:14" ht="15">
      <c r="A71" s="2" t="s">
        <v>152</v>
      </c>
      <c r="B71" s="1" t="s">
        <v>153</v>
      </c>
      <c r="C71" s="14">
        <v>3267.76</v>
      </c>
      <c r="E71" s="41">
        <f t="shared" si="0"/>
        <v>3267.76</v>
      </c>
      <c r="F71" s="41">
        <f t="shared" si="1"/>
        <v>65.355200000000011</v>
      </c>
      <c r="G71" s="41">
        <f t="shared" si="2"/>
        <v>245.08199999999999</v>
      </c>
      <c r="H71" s="41">
        <f>+INGENIERIA!P71</f>
        <v>0</v>
      </c>
      <c r="I71" s="41">
        <f t="shared" si="3"/>
        <v>3578.1972000000001</v>
      </c>
      <c r="J71" s="41">
        <f t="shared" si="4"/>
        <v>572.51155200000005</v>
      </c>
      <c r="K71" s="41">
        <f t="shared" si="5"/>
        <v>4150.7087520000005</v>
      </c>
      <c r="M71" s="60" t="s">
        <v>316</v>
      </c>
      <c r="N71" s="61" t="s">
        <v>351</v>
      </c>
    </row>
    <row r="72" spans="1:14" ht="15">
      <c r="A72" s="2" t="s">
        <v>154</v>
      </c>
      <c r="B72" s="1" t="s">
        <v>155</v>
      </c>
      <c r="C72" s="14">
        <v>2874.63</v>
      </c>
      <c r="E72" s="41">
        <f t="shared" si="0"/>
        <v>2874.63</v>
      </c>
      <c r="F72" s="41">
        <f t="shared" si="1"/>
        <v>57.492600000000003</v>
      </c>
      <c r="G72" s="41">
        <f t="shared" si="2"/>
        <v>215.59725</v>
      </c>
      <c r="H72" s="41">
        <f>+INGENIERIA!P72</f>
        <v>0</v>
      </c>
      <c r="I72" s="41">
        <f t="shared" si="3"/>
        <v>3147.71985</v>
      </c>
      <c r="J72" s="41">
        <f t="shared" si="4"/>
        <v>503.635176</v>
      </c>
      <c r="K72" s="41">
        <f t="shared" si="5"/>
        <v>3651.3550260000002</v>
      </c>
      <c r="M72" s="60" t="s">
        <v>286</v>
      </c>
      <c r="N72" s="61" t="s">
        <v>352</v>
      </c>
    </row>
    <row r="73" spans="1:14" ht="15">
      <c r="A73" s="2" t="s">
        <v>156</v>
      </c>
      <c r="B73" s="1" t="s">
        <v>157</v>
      </c>
      <c r="C73" s="14">
        <v>5130.57</v>
      </c>
      <c r="E73" s="41">
        <f t="shared" si="0"/>
        <v>5130.57</v>
      </c>
      <c r="F73" s="41">
        <f t="shared" si="1"/>
        <v>102.6114</v>
      </c>
      <c r="G73" s="41">
        <f t="shared" si="2"/>
        <v>384.79274999999996</v>
      </c>
      <c r="H73" s="41">
        <f>+INGENIERIA!P73</f>
        <v>0</v>
      </c>
      <c r="I73" s="41">
        <f t="shared" si="3"/>
        <v>5617.9741499999991</v>
      </c>
      <c r="J73" s="41">
        <f t="shared" si="4"/>
        <v>898.87586399999986</v>
      </c>
      <c r="K73" s="41">
        <f t="shared" si="5"/>
        <v>6516.8500139999987</v>
      </c>
      <c r="M73" s="60" t="s">
        <v>288</v>
      </c>
      <c r="N73" s="61" t="s">
        <v>353</v>
      </c>
    </row>
    <row r="74" spans="1:14" ht="15">
      <c r="A74" s="2" t="s">
        <v>158</v>
      </c>
      <c r="B74" s="1" t="s">
        <v>159</v>
      </c>
      <c r="C74" s="14">
        <v>1936.99</v>
      </c>
      <c r="E74" s="41">
        <f t="shared" si="0"/>
        <v>1936.99</v>
      </c>
      <c r="F74" s="41">
        <f t="shared" si="1"/>
        <v>38.739800000000002</v>
      </c>
      <c r="G74" s="41">
        <f t="shared" si="2"/>
        <v>145.27424999999999</v>
      </c>
      <c r="H74" s="41">
        <f>+INGENIERIA!P74</f>
        <v>0</v>
      </c>
      <c r="I74" s="41">
        <f t="shared" si="3"/>
        <v>2121.00405</v>
      </c>
      <c r="J74" s="41">
        <f t="shared" si="4"/>
        <v>339.36064800000003</v>
      </c>
      <c r="K74" s="41">
        <f t="shared" si="5"/>
        <v>2460.3646979999999</v>
      </c>
      <c r="M74" s="60" t="s">
        <v>298</v>
      </c>
      <c r="N74" s="61" t="s">
        <v>354</v>
      </c>
    </row>
    <row r="75" spans="1:14" s="7" customFormat="1">
      <c r="A75" s="17" t="s">
        <v>160</v>
      </c>
      <c r="C75" s="7" t="s">
        <v>161</v>
      </c>
      <c r="E75" s="39" t="s">
        <v>161</v>
      </c>
      <c r="F75" s="39" t="s">
        <v>161</v>
      </c>
      <c r="G75" s="39" t="s">
        <v>161</v>
      </c>
      <c r="H75" s="39" t="s">
        <v>161</v>
      </c>
      <c r="I75" s="39" t="s">
        <v>161</v>
      </c>
      <c r="J75" s="39" t="s">
        <v>161</v>
      </c>
      <c r="K75" s="39" t="s">
        <v>161</v>
      </c>
    </row>
    <row r="76" spans="1:14">
      <c r="C76" s="19">
        <v>188118.65</v>
      </c>
      <c r="E76" s="42">
        <f>SUM(E12:E74)</f>
        <v>188118.65</v>
      </c>
      <c r="F76" s="42">
        <f t="shared" ref="F76:J76" si="6">SUM(F12:F74)</f>
        <v>3762.373000000001</v>
      </c>
      <c r="G76" s="42">
        <f t="shared" si="6"/>
        <v>14108.89875</v>
      </c>
      <c r="H76" s="42">
        <f t="shared" si="6"/>
        <v>0</v>
      </c>
      <c r="I76" s="42">
        <f t="shared" si="6"/>
        <v>205989.92175000001</v>
      </c>
      <c r="J76" s="42">
        <f t="shared" si="6"/>
        <v>32958.387479999998</v>
      </c>
      <c r="K76" s="42">
        <f>SUM(K12:K74)</f>
        <v>238948.30922999993</v>
      </c>
    </row>
    <row r="78" spans="1:14">
      <c r="A78" s="12" t="s">
        <v>162</v>
      </c>
    </row>
    <row r="79" spans="1:14">
      <c r="A79" s="2" t="s">
        <v>163</v>
      </c>
      <c r="B79" s="1" t="s">
        <v>164</v>
      </c>
      <c r="C79" s="14">
        <v>2248.2199999999998</v>
      </c>
      <c r="E79" s="41">
        <f>+C79</f>
        <v>2248.2199999999998</v>
      </c>
      <c r="F79" s="41">
        <f>+E79*2%</f>
        <v>44.964399999999998</v>
      </c>
      <c r="G79" s="41">
        <f>+E79*7.5%</f>
        <v>168.61649999999997</v>
      </c>
      <c r="H79" s="41">
        <f>+INGENIERIA!P79</f>
        <v>110.16</v>
      </c>
      <c r="I79" s="41">
        <f>SUM(E79:H79)</f>
        <v>2571.9608999999996</v>
      </c>
      <c r="J79" s="41">
        <f>+I79*16%</f>
        <v>411.51374399999992</v>
      </c>
      <c r="K79" s="41">
        <f>+I79+J79</f>
        <v>2983.4746439999994</v>
      </c>
    </row>
    <row r="80" spans="1:14">
      <c r="A80" s="2" t="s">
        <v>165</v>
      </c>
      <c r="B80" s="1" t="s">
        <v>166</v>
      </c>
      <c r="C80" s="14">
        <v>4848.59</v>
      </c>
      <c r="E80" s="41">
        <f t="shared" ref="E80:E120" si="7">+C80</f>
        <v>4848.59</v>
      </c>
      <c r="F80" s="41">
        <f t="shared" ref="F80:F120" si="8">+E80*2%</f>
        <v>96.971800000000002</v>
      </c>
      <c r="G80" s="41">
        <f t="shared" ref="G80:G120" si="9">+E80*7.5%</f>
        <v>363.64425</v>
      </c>
      <c r="H80" s="41">
        <f>+INGENIERIA!P80</f>
        <v>237.58</v>
      </c>
      <c r="I80" s="41">
        <f t="shared" ref="I80:I120" si="10">SUM(E80:H80)</f>
        <v>5546.7860500000006</v>
      </c>
      <c r="J80" s="41">
        <f t="shared" ref="J80:J120" si="11">+I80*16%</f>
        <v>887.48576800000012</v>
      </c>
      <c r="K80" s="41">
        <f t="shared" ref="K80:K120" si="12">+I80+J80</f>
        <v>6434.2718180000011</v>
      </c>
    </row>
    <row r="81" spans="1:11">
      <c r="A81" s="2" t="s">
        <v>167</v>
      </c>
      <c r="B81" s="1" t="s">
        <v>168</v>
      </c>
      <c r="C81" s="14">
        <v>2896.9</v>
      </c>
      <c r="E81" s="41">
        <f t="shared" si="7"/>
        <v>2896.9</v>
      </c>
      <c r="F81" s="41">
        <f t="shared" si="8"/>
        <v>57.938000000000002</v>
      </c>
      <c r="G81" s="41">
        <f t="shared" si="9"/>
        <v>217.26750000000001</v>
      </c>
      <c r="H81" s="41">
        <f>+INGENIERIA!P81</f>
        <v>141.94999999999999</v>
      </c>
      <c r="I81" s="41">
        <f t="shared" si="10"/>
        <v>3314.0554999999999</v>
      </c>
      <c r="J81" s="41">
        <f t="shared" si="11"/>
        <v>530.24887999999999</v>
      </c>
      <c r="K81" s="41">
        <f t="shared" si="12"/>
        <v>3844.30438</v>
      </c>
    </row>
    <row r="82" spans="1:11">
      <c r="A82" s="2" t="s">
        <v>169</v>
      </c>
      <c r="B82" s="1" t="s">
        <v>170</v>
      </c>
      <c r="C82" s="14">
        <v>1395.17</v>
      </c>
      <c r="E82" s="41">
        <f t="shared" si="7"/>
        <v>1395.17</v>
      </c>
      <c r="F82" s="41">
        <f t="shared" si="8"/>
        <v>27.903400000000001</v>
      </c>
      <c r="G82" s="41">
        <f t="shared" si="9"/>
        <v>104.63775</v>
      </c>
      <c r="H82" s="41">
        <f>+INGENIERIA!P82</f>
        <v>68.36</v>
      </c>
      <c r="I82" s="41">
        <f t="shared" si="10"/>
        <v>1596.07115</v>
      </c>
      <c r="J82" s="41">
        <f t="shared" si="11"/>
        <v>255.37138400000001</v>
      </c>
      <c r="K82" s="41">
        <f t="shared" si="12"/>
        <v>1851.442534</v>
      </c>
    </row>
    <row r="83" spans="1:11">
      <c r="A83" s="2" t="s">
        <v>171</v>
      </c>
      <c r="B83" s="1" t="s">
        <v>172</v>
      </c>
      <c r="C83" s="14">
        <v>3847.38</v>
      </c>
      <c r="E83" s="41">
        <f t="shared" si="7"/>
        <v>3847.38</v>
      </c>
      <c r="F83" s="41">
        <f t="shared" si="8"/>
        <v>76.947600000000008</v>
      </c>
      <c r="G83" s="41">
        <f t="shared" si="9"/>
        <v>288.55349999999999</v>
      </c>
      <c r="H83" s="41">
        <f>+INGENIERIA!P83</f>
        <v>188.52</v>
      </c>
      <c r="I83" s="41">
        <f t="shared" si="10"/>
        <v>4401.401100000001</v>
      </c>
      <c r="J83" s="41">
        <f t="shared" si="11"/>
        <v>704.22417600000017</v>
      </c>
      <c r="K83" s="41">
        <f t="shared" si="12"/>
        <v>5105.6252760000007</v>
      </c>
    </row>
    <row r="84" spans="1:11">
      <c r="A84" s="2" t="s">
        <v>173</v>
      </c>
      <c r="B84" s="1" t="s">
        <v>174</v>
      </c>
      <c r="C84" s="14">
        <v>3149.63</v>
      </c>
      <c r="E84" s="41">
        <f t="shared" si="7"/>
        <v>3149.63</v>
      </c>
      <c r="F84" s="41">
        <f t="shared" si="8"/>
        <v>62.992600000000003</v>
      </c>
      <c r="G84" s="41">
        <f t="shared" si="9"/>
        <v>236.22225</v>
      </c>
      <c r="H84" s="41">
        <f>+INGENIERIA!P84</f>
        <v>0</v>
      </c>
      <c r="I84" s="41">
        <f t="shared" si="10"/>
        <v>3448.84485</v>
      </c>
      <c r="J84" s="41">
        <f t="shared" si="11"/>
        <v>551.81517599999995</v>
      </c>
      <c r="K84" s="41">
        <f t="shared" si="12"/>
        <v>4000.660026</v>
      </c>
    </row>
    <row r="85" spans="1:11">
      <c r="A85" s="2" t="s">
        <v>175</v>
      </c>
      <c r="B85" s="1" t="s">
        <v>176</v>
      </c>
      <c r="C85" s="14">
        <v>903.63</v>
      </c>
      <c r="E85" s="41">
        <f t="shared" si="7"/>
        <v>903.63</v>
      </c>
      <c r="F85" s="41">
        <f t="shared" si="8"/>
        <v>18.072600000000001</v>
      </c>
      <c r="G85" s="41">
        <f t="shared" si="9"/>
        <v>67.77225</v>
      </c>
      <c r="H85" s="41">
        <f>+INGENIERIA!P85</f>
        <v>44.28</v>
      </c>
      <c r="I85" s="41">
        <f t="shared" si="10"/>
        <v>1033.75485</v>
      </c>
      <c r="J85" s="41">
        <f t="shared" si="11"/>
        <v>165.40077600000001</v>
      </c>
      <c r="K85" s="41">
        <f t="shared" si="12"/>
        <v>1199.155626</v>
      </c>
    </row>
    <row r="86" spans="1:11">
      <c r="A86" s="2" t="s">
        <v>177</v>
      </c>
      <c r="B86" s="1" t="s">
        <v>178</v>
      </c>
      <c r="C86" s="14">
        <v>738.99</v>
      </c>
      <c r="E86" s="41">
        <f t="shared" si="7"/>
        <v>738.99</v>
      </c>
      <c r="F86" s="41">
        <f t="shared" si="8"/>
        <v>14.7798</v>
      </c>
      <c r="G86" s="41">
        <f t="shared" si="9"/>
        <v>55.424250000000001</v>
      </c>
      <c r="H86" s="41">
        <f>+INGENIERIA!P86</f>
        <v>0</v>
      </c>
      <c r="I86" s="41">
        <f t="shared" si="10"/>
        <v>809.19405000000006</v>
      </c>
      <c r="J86" s="41">
        <f t="shared" si="11"/>
        <v>129.47104800000002</v>
      </c>
      <c r="K86" s="41">
        <f t="shared" si="12"/>
        <v>938.66509800000006</v>
      </c>
    </row>
    <row r="87" spans="1:11">
      <c r="A87" s="2" t="s">
        <v>179</v>
      </c>
      <c r="B87" s="1" t="s">
        <v>180</v>
      </c>
      <c r="C87" s="14">
        <v>4709.53</v>
      </c>
      <c r="E87" s="41">
        <f t="shared" si="7"/>
        <v>4709.53</v>
      </c>
      <c r="F87" s="41">
        <f t="shared" si="8"/>
        <v>94.190600000000003</v>
      </c>
      <c r="G87" s="41">
        <f t="shared" si="9"/>
        <v>353.21474999999998</v>
      </c>
      <c r="H87" s="41">
        <f>+INGENIERIA!P87</f>
        <v>230.77</v>
      </c>
      <c r="I87" s="41">
        <f t="shared" si="10"/>
        <v>5387.7053500000002</v>
      </c>
      <c r="J87" s="41">
        <f t="shared" si="11"/>
        <v>862.03285600000004</v>
      </c>
      <c r="K87" s="41">
        <f t="shared" si="12"/>
        <v>6249.738206</v>
      </c>
    </row>
    <row r="88" spans="1:11">
      <c r="A88" s="2" t="s">
        <v>181</v>
      </c>
      <c r="B88" s="1" t="s">
        <v>182</v>
      </c>
      <c r="C88" s="14">
        <v>5596.3</v>
      </c>
      <c r="E88" s="41">
        <f t="shared" si="7"/>
        <v>5596.3</v>
      </c>
      <c r="F88" s="41">
        <f t="shared" si="8"/>
        <v>111.926</v>
      </c>
      <c r="G88" s="41">
        <f t="shared" si="9"/>
        <v>419.72250000000003</v>
      </c>
      <c r="H88" s="41">
        <f>+INGENIERIA!P88</f>
        <v>274.22000000000003</v>
      </c>
      <c r="I88" s="41">
        <f t="shared" si="10"/>
        <v>6402.1685000000007</v>
      </c>
      <c r="J88" s="41">
        <f t="shared" si="11"/>
        <v>1024.3469600000001</v>
      </c>
      <c r="K88" s="41">
        <f t="shared" si="12"/>
        <v>7426.5154600000005</v>
      </c>
    </row>
    <row r="89" spans="1:11">
      <c r="A89" s="2" t="s">
        <v>183</v>
      </c>
      <c r="B89" s="1" t="s">
        <v>184</v>
      </c>
      <c r="C89" s="14">
        <v>2260.2800000000002</v>
      </c>
      <c r="E89" s="41">
        <f t="shared" si="7"/>
        <v>2260.2800000000002</v>
      </c>
      <c r="F89" s="41">
        <f t="shared" si="8"/>
        <v>45.205600000000004</v>
      </c>
      <c r="G89" s="41">
        <f t="shared" si="9"/>
        <v>169.52100000000002</v>
      </c>
      <c r="H89" s="41">
        <f>+INGENIERIA!P89</f>
        <v>110.75</v>
      </c>
      <c r="I89" s="41">
        <f t="shared" si="10"/>
        <v>2585.7566000000002</v>
      </c>
      <c r="J89" s="41">
        <f t="shared" si="11"/>
        <v>413.72105600000003</v>
      </c>
      <c r="K89" s="41">
        <f t="shared" si="12"/>
        <v>2999.477656</v>
      </c>
    </row>
    <row r="90" spans="1:11">
      <c r="A90" s="2" t="s">
        <v>185</v>
      </c>
      <c r="B90" s="1" t="s">
        <v>186</v>
      </c>
      <c r="C90" s="14">
        <v>1309.92</v>
      </c>
      <c r="E90" s="41">
        <f t="shared" si="7"/>
        <v>1309.92</v>
      </c>
      <c r="F90" s="41">
        <f t="shared" si="8"/>
        <v>26.198400000000003</v>
      </c>
      <c r="G90" s="41">
        <f t="shared" si="9"/>
        <v>98.244</v>
      </c>
      <c r="H90" s="41">
        <f>+INGENIERIA!P90</f>
        <v>64.19</v>
      </c>
      <c r="I90" s="41">
        <f t="shared" si="10"/>
        <v>1498.5524</v>
      </c>
      <c r="J90" s="41">
        <f t="shared" si="11"/>
        <v>239.768384</v>
      </c>
      <c r="K90" s="41">
        <f t="shared" si="12"/>
        <v>1738.320784</v>
      </c>
    </row>
    <row r="91" spans="1:11">
      <c r="A91" s="2" t="s">
        <v>187</v>
      </c>
      <c r="B91" s="1" t="s">
        <v>188</v>
      </c>
      <c r="C91" s="14">
        <v>1168.99</v>
      </c>
      <c r="E91" s="41">
        <f t="shared" si="7"/>
        <v>1168.99</v>
      </c>
      <c r="F91" s="41">
        <f t="shared" si="8"/>
        <v>23.379799999999999</v>
      </c>
      <c r="G91" s="41">
        <f t="shared" si="9"/>
        <v>87.674250000000001</v>
      </c>
      <c r="H91" s="41">
        <f>+INGENIERIA!P91</f>
        <v>57.28</v>
      </c>
      <c r="I91" s="41">
        <f t="shared" si="10"/>
        <v>1337.3240499999999</v>
      </c>
      <c r="J91" s="41">
        <f t="shared" si="11"/>
        <v>213.97184799999999</v>
      </c>
      <c r="K91" s="41">
        <f t="shared" si="12"/>
        <v>1551.2958979999999</v>
      </c>
    </row>
    <row r="92" spans="1:11">
      <c r="A92" s="2" t="s">
        <v>189</v>
      </c>
      <c r="B92" s="1" t="s">
        <v>190</v>
      </c>
      <c r="C92" s="14">
        <v>3445.35</v>
      </c>
      <c r="E92" s="41">
        <f t="shared" si="7"/>
        <v>3445.35</v>
      </c>
      <c r="F92" s="41">
        <f t="shared" si="8"/>
        <v>68.906999999999996</v>
      </c>
      <c r="G92" s="41">
        <f t="shared" si="9"/>
        <v>258.40125</v>
      </c>
      <c r="H92" s="41">
        <f>+INGENIERIA!P92</f>
        <v>0</v>
      </c>
      <c r="I92" s="41">
        <f t="shared" si="10"/>
        <v>3772.65825</v>
      </c>
      <c r="J92" s="41">
        <f t="shared" si="11"/>
        <v>603.62531999999999</v>
      </c>
      <c r="K92" s="41">
        <f t="shared" si="12"/>
        <v>4376.2835699999996</v>
      </c>
    </row>
    <row r="93" spans="1:11">
      <c r="A93" s="2" t="s">
        <v>191</v>
      </c>
      <c r="B93" s="1" t="s">
        <v>192</v>
      </c>
      <c r="C93" s="14">
        <v>1402.68</v>
      </c>
      <c r="E93" s="41">
        <f t="shared" si="7"/>
        <v>1402.68</v>
      </c>
      <c r="F93" s="41">
        <f t="shared" si="8"/>
        <v>28.053600000000003</v>
      </c>
      <c r="G93" s="41">
        <f t="shared" si="9"/>
        <v>105.20100000000001</v>
      </c>
      <c r="H93" s="41">
        <f>+INGENIERIA!P93</f>
        <v>0</v>
      </c>
      <c r="I93" s="41">
        <f t="shared" si="10"/>
        <v>1535.9346</v>
      </c>
      <c r="J93" s="41">
        <f t="shared" si="11"/>
        <v>245.74953600000001</v>
      </c>
      <c r="K93" s="41">
        <f t="shared" si="12"/>
        <v>1781.6841360000001</v>
      </c>
    </row>
    <row r="94" spans="1:11">
      <c r="A94" s="2" t="s">
        <v>193</v>
      </c>
      <c r="B94" s="1" t="s">
        <v>194</v>
      </c>
      <c r="C94" s="14">
        <v>1285.4000000000001</v>
      </c>
      <c r="E94" s="41">
        <f t="shared" si="7"/>
        <v>1285.4000000000001</v>
      </c>
      <c r="F94" s="41">
        <f t="shared" si="8"/>
        <v>25.708000000000002</v>
      </c>
      <c r="G94" s="41">
        <f t="shared" si="9"/>
        <v>96.405000000000001</v>
      </c>
      <c r="H94" s="41">
        <f>+INGENIERIA!P94</f>
        <v>62.98</v>
      </c>
      <c r="I94" s="41">
        <f t="shared" si="10"/>
        <v>1470.4930000000002</v>
      </c>
      <c r="J94" s="41">
        <f t="shared" si="11"/>
        <v>235.27888000000004</v>
      </c>
      <c r="K94" s="41">
        <f t="shared" si="12"/>
        <v>1705.7718800000002</v>
      </c>
    </row>
    <row r="95" spans="1:11">
      <c r="A95" s="2" t="s">
        <v>195</v>
      </c>
      <c r="B95" s="1" t="s">
        <v>196</v>
      </c>
      <c r="C95" s="14">
        <v>2078.06</v>
      </c>
      <c r="E95" s="41">
        <f t="shared" si="7"/>
        <v>2078.06</v>
      </c>
      <c r="F95" s="41">
        <f t="shared" si="8"/>
        <v>41.561199999999999</v>
      </c>
      <c r="G95" s="41">
        <f t="shared" si="9"/>
        <v>155.8545</v>
      </c>
      <c r="H95" s="41">
        <f>+INGENIERIA!P95</f>
        <v>101.82</v>
      </c>
      <c r="I95" s="41">
        <f t="shared" si="10"/>
        <v>2377.2957000000001</v>
      </c>
      <c r="J95" s="41">
        <f t="shared" si="11"/>
        <v>380.36731200000003</v>
      </c>
      <c r="K95" s="41">
        <f t="shared" si="12"/>
        <v>2757.663012</v>
      </c>
    </row>
    <row r="96" spans="1:11">
      <c r="A96" s="2" t="s">
        <v>197</v>
      </c>
      <c r="B96" s="1" t="s">
        <v>198</v>
      </c>
      <c r="C96" s="14">
        <v>3599.82</v>
      </c>
      <c r="E96" s="41">
        <f t="shared" si="7"/>
        <v>3599.82</v>
      </c>
      <c r="F96" s="41">
        <f t="shared" si="8"/>
        <v>71.996400000000008</v>
      </c>
      <c r="G96" s="41">
        <f t="shared" si="9"/>
        <v>269.98649999999998</v>
      </c>
      <c r="H96" s="41">
        <f>+INGENIERIA!P96</f>
        <v>176.39</v>
      </c>
      <c r="I96" s="41">
        <f t="shared" si="10"/>
        <v>4118.1929</v>
      </c>
      <c r="J96" s="41">
        <f t="shared" si="11"/>
        <v>658.91086400000006</v>
      </c>
      <c r="K96" s="41">
        <f t="shared" si="12"/>
        <v>4777.1037640000004</v>
      </c>
    </row>
    <row r="97" spans="1:11">
      <c r="A97" s="2" t="s">
        <v>199</v>
      </c>
      <c r="B97" s="1" t="s">
        <v>200</v>
      </c>
      <c r="C97" s="14">
        <v>4835.03</v>
      </c>
      <c r="E97" s="41">
        <f t="shared" si="7"/>
        <v>4835.03</v>
      </c>
      <c r="F97" s="41">
        <f t="shared" si="8"/>
        <v>96.700599999999994</v>
      </c>
      <c r="G97" s="41">
        <f t="shared" si="9"/>
        <v>362.62724999999995</v>
      </c>
      <c r="H97" s="41">
        <f>+INGENIERIA!P97</f>
        <v>0</v>
      </c>
      <c r="I97" s="41">
        <f t="shared" si="10"/>
        <v>5294.3578499999994</v>
      </c>
      <c r="J97" s="41">
        <f t="shared" si="11"/>
        <v>847.0972559999999</v>
      </c>
      <c r="K97" s="41">
        <f t="shared" si="12"/>
        <v>6141.4551059999994</v>
      </c>
    </row>
    <row r="98" spans="1:11">
      <c r="A98" s="2" t="s">
        <v>201</v>
      </c>
      <c r="B98" s="1" t="s">
        <v>202</v>
      </c>
      <c r="C98" s="14">
        <v>2002.82</v>
      </c>
      <c r="E98" s="41">
        <f t="shared" si="7"/>
        <v>2002.82</v>
      </c>
      <c r="F98" s="41">
        <f t="shared" si="8"/>
        <v>40.056399999999996</v>
      </c>
      <c r="G98" s="41">
        <f t="shared" si="9"/>
        <v>150.2115</v>
      </c>
      <c r="H98" s="41">
        <f>+INGENIERIA!P98</f>
        <v>98.14</v>
      </c>
      <c r="I98" s="41">
        <f t="shared" si="10"/>
        <v>2291.2278999999999</v>
      </c>
      <c r="J98" s="41">
        <f t="shared" si="11"/>
        <v>366.59646399999997</v>
      </c>
      <c r="K98" s="41">
        <f t="shared" si="12"/>
        <v>2657.8243640000001</v>
      </c>
    </row>
    <row r="99" spans="1:11">
      <c r="A99" s="2" t="s">
        <v>203</v>
      </c>
      <c r="B99" s="1" t="s">
        <v>204</v>
      </c>
      <c r="C99" s="14">
        <v>2634.61</v>
      </c>
      <c r="E99" s="41">
        <f t="shared" si="7"/>
        <v>2634.61</v>
      </c>
      <c r="F99" s="41">
        <f t="shared" si="8"/>
        <v>52.692200000000007</v>
      </c>
      <c r="G99" s="41">
        <f t="shared" si="9"/>
        <v>197.59575000000001</v>
      </c>
      <c r="H99" s="41">
        <f>+INGENIERIA!P99</f>
        <v>0</v>
      </c>
      <c r="I99" s="41">
        <f t="shared" si="10"/>
        <v>2884.89795</v>
      </c>
      <c r="J99" s="41">
        <f t="shared" si="11"/>
        <v>461.58367200000004</v>
      </c>
      <c r="K99" s="41">
        <f t="shared" si="12"/>
        <v>3346.4816220000002</v>
      </c>
    </row>
    <row r="100" spans="1:11">
      <c r="A100" s="2" t="s">
        <v>205</v>
      </c>
      <c r="B100" s="1" t="s">
        <v>206</v>
      </c>
      <c r="C100" s="14">
        <v>715.34</v>
      </c>
      <c r="E100" s="41">
        <f t="shared" si="7"/>
        <v>715.34</v>
      </c>
      <c r="F100" s="41">
        <f t="shared" si="8"/>
        <v>14.306800000000001</v>
      </c>
      <c r="G100" s="41">
        <f t="shared" si="9"/>
        <v>53.650500000000001</v>
      </c>
      <c r="H100" s="41">
        <f>+INGENIERIA!P100</f>
        <v>35.049999999999997</v>
      </c>
      <c r="I100" s="41">
        <f t="shared" si="10"/>
        <v>818.3472999999999</v>
      </c>
      <c r="J100" s="41">
        <f t="shared" si="11"/>
        <v>130.93556799999999</v>
      </c>
      <c r="K100" s="41">
        <f t="shared" si="12"/>
        <v>949.28286799999989</v>
      </c>
    </row>
    <row r="101" spans="1:11">
      <c r="A101" s="2" t="s">
        <v>207</v>
      </c>
      <c r="B101" s="1" t="s">
        <v>208</v>
      </c>
      <c r="C101" s="14">
        <v>2093.9299999999998</v>
      </c>
      <c r="E101" s="41">
        <f t="shared" si="7"/>
        <v>2093.9299999999998</v>
      </c>
      <c r="F101" s="41">
        <f t="shared" si="8"/>
        <v>41.878599999999999</v>
      </c>
      <c r="G101" s="41">
        <f t="shared" si="9"/>
        <v>157.04474999999999</v>
      </c>
      <c r="H101" s="41">
        <f>+INGENIERIA!P101</f>
        <v>0</v>
      </c>
      <c r="I101" s="41">
        <f t="shared" si="10"/>
        <v>2292.8533499999999</v>
      </c>
      <c r="J101" s="41">
        <f t="shared" si="11"/>
        <v>366.85653600000001</v>
      </c>
      <c r="K101" s="41">
        <f t="shared" si="12"/>
        <v>2659.7098859999996</v>
      </c>
    </row>
    <row r="102" spans="1:11">
      <c r="A102" s="2" t="s">
        <v>209</v>
      </c>
      <c r="B102" s="1" t="s">
        <v>210</v>
      </c>
      <c r="C102" s="14">
        <v>2553.61</v>
      </c>
      <c r="E102" s="41">
        <f t="shared" si="7"/>
        <v>2553.61</v>
      </c>
      <c r="F102" s="41">
        <f t="shared" si="8"/>
        <v>51.072200000000002</v>
      </c>
      <c r="G102" s="41">
        <f t="shared" si="9"/>
        <v>191.52074999999999</v>
      </c>
      <c r="H102" s="41">
        <f>+INGENIERIA!P102</f>
        <v>0</v>
      </c>
      <c r="I102" s="41">
        <f t="shared" si="10"/>
        <v>2796.2029500000003</v>
      </c>
      <c r="J102" s="41">
        <f t="shared" si="11"/>
        <v>447.39247200000005</v>
      </c>
      <c r="K102" s="41">
        <f t="shared" si="12"/>
        <v>3243.5954220000003</v>
      </c>
    </row>
    <row r="103" spans="1:11">
      <c r="A103" s="2" t="s">
        <v>211</v>
      </c>
      <c r="B103" s="1" t="s">
        <v>212</v>
      </c>
      <c r="C103" s="14">
        <v>1557.03</v>
      </c>
      <c r="E103" s="41">
        <f t="shared" si="7"/>
        <v>1557.03</v>
      </c>
      <c r="F103" s="41">
        <f t="shared" si="8"/>
        <v>31.140599999999999</v>
      </c>
      <c r="G103" s="41">
        <f t="shared" si="9"/>
        <v>116.77725</v>
      </c>
      <c r="H103" s="41">
        <f>+INGENIERIA!P103</f>
        <v>76.290000000000006</v>
      </c>
      <c r="I103" s="41">
        <f t="shared" si="10"/>
        <v>1781.23785</v>
      </c>
      <c r="J103" s="41">
        <f t="shared" si="11"/>
        <v>284.99805600000002</v>
      </c>
      <c r="K103" s="41">
        <f t="shared" si="12"/>
        <v>2066.2359059999999</v>
      </c>
    </row>
    <row r="104" spans="1:11">
      <c r="A104" s="2" t="s">
        <v>213</v>
      </c>
      <c r="B104" s="1" t="s">
        <v>214</v>
      </c>
      <c r="C104" s="14">
        <v>4279.01</v>
      </c>
      <c r="E104" s="41">
        <f t="shared" si="7"/>
        <v>4279.01</v>
      </c>
      <c r="F104" s="41">
        <f t="shared" si="8"/>
        <v>85.580200000000005</v>
      </c>
      <c r="G104" s="41">
        <f t="shared" si="9"/>
        <v>320.92574999999999</v>
      </c>
      <c r="H104" s="41">
        <f>+INGENIERIA!P104</f>
        <v>209.67</v>
      </c>
      <c r="I104" s="41">
        <f t="shared" si="10"/>
        <v>4895.185950000001</v>
      </c>
      <c r="J104" s="41">
        <f t="shared" si="11"/>
        <v>783.22975200000019</v>
      </c>
      <c r="K104" s="41">
        <f t="shared" si="12"/>
        <v>5678.4157020000011</v>
      </c>
    </row>
    <row r="105" spans="1:11">
      <c r="A105" s="2" t="s">
        <v>215</v>
      </c>
      <c r="B105" s="1" t="s">
        <v>216</v>
      </c>
      <c r="C105" s="14">
        <v>1120</v>
      </c>
      <c r="E105" s="41">
        <f t="shared" si="7"/>
        <v>1120</v>
      </c>
      <c r="F105" s="41">
        <f t="shared" si="8"/>
        <v>22.400000000000002</v>
      </c>
      <c r="G105" s="41">
        <f t="shared" si="9"/>
        <v>84</v>
      </c>
      <c r="H105" s="41">
        <f>+INGENIERIA!P105</f>
        <v>0</v>
      </c>
      <c r="I105" s="41">
        <f t="shared" si="10"/>
        <v>1226.4000000000001</v>
      </c>
      <c r="J105" s="41">
        <f t="shared" si="11"/>
        <v>196.22400000000002</v>
      </c>
      <c r="K105" s="41">
        <f t="shared" si="12"/>
        <v>1422.624</v>
      </c>
    </row>
    <row r="106" spans="1:11">
      <c r="A106" s="2" t="s">
        <v>217</v>
      </c>
      <c r="B106" s="1" t="s">
        <v>218</v>
      </c>
      <c r="C106" s="14">
        <v>9754.07</v>
      </c>
      <c r="E106" s="41">
        <f t="shared" si="7"/>
        <v>9754.07</v>
      </c>
      <c r="F106" s="41">
        <f t="shared" si="8"/>
        <v>195.0814</v>
      </c>
      <c r="G106" s="41">
        <f t="shared" si="9"/>
        <v>731.55525</v>
      </c>
      <c r="H106" s="41">
        <f>+INGENIERIA!P106</f>
        <v>0</v>
      </c>
      <c r="I106" s="41">
        <f t="shared" si="10"/>
        <v>10680.706649999998</v>
      </c>
      <c r="J106" s="41">
        <f t="shared" si="11"/>
        <v>1708.9130639999998</v>
      </c>
      <c r="K106" s="41">
        <f t="shared" si="12"/>
        <v>12389.619713999999</v>
      </c>
    </row>
    <row r="107" spans="1:11">
      <c r="A107" s="2" t="s">
        <v>219</v>
      </c>
      <c r="B107" s="1" t="s">
        <v>220</v>
      </c>
      <c r="C107" s="14">
        <v>1725.68</v>
      </c>
      <c r="E107" s="41">
        <f t="shared" si="7"/>
        <v>1725.68</v>
      </c>
      <c r="F107" s="41">
        <f t="shared" si="8"/>
        <v>34.513600000000004</v>
      </c>
      <c r="G107" s="41">
        <f t="shared" si="9"/>
        <v>129.42599999999999</v>
      </c>
      <c r="H107" s="41">
        <f>+INGENIERIA!P107</f>
        <v>0</v>
      </c>
      <c r="I107" s="41">
        <f t="shared" si="10"/>
        <v>1889.6196</v>
      </c>
      <c r="J107" s="41">
        <f t="shared" si="11"/>
        <v>302.339136</v>
      </c>
      <c r="K107" s="41">
        <f t="shared" si="12"/>
        <v>2191.958736</v>
      </c>
    </row>
    <row r="108" spans="1:11">
      <c r="A108" s="2" t="s">
        <v>221</v>
      </c>
      <c r="B108" s="1" t="s">
        <v>222</v>
      </c>
      <c r="C108" s="14">
        <v>8467.76</v>
      </c>
      <c r="E108" s="41">
        <f t="shared" si="7"/>
        <v>8467.76</v>
      </c>
      <c r="F108" s="41">
        <f t="shared" si="8"/>
        <v>169.3552</v>
      </c>
      <c r="G108" s="41">
        <f t="shared" si="9"/>
        <v>635.08199999999999</v>
      </c>
      <c r="H108" s="41">
        <f>+INGENIERIA!P108</f>
        <v>0</v>
      </c>
      <c r="I108" s="41">
        <f t="shared" si="10"/>
        <v>9272.1972000000005</v>
      </c>
      <c r="J108" s="41">
        <f t="shared" si="11"/>
        <v>1483.5515520000001</v>
      </c>
      <c r="K108" s="41">
        <f t="shared" si="12"/>
        <v>10755.748752000001</v>
      </c>
    </row>
    <row r="109" spans="1:11">
      <c r="A109" s="2" t="s">
        <v>223</v>
      </c>
      <c r="B109" s="1" t="s">
        <v>224</v>
      </c>
      <c r="C109" s="14">
        <v>3961.32</v>
      </c>
      <c r="E109" s="41">
        <f t="shared" si="7"/>
        <v>3961.32</v>
      </c>
      <c r="F109" s="41">
        <f t="shared" si="8"/>
        <v>79.226399999999998</v>
      </c>
      <c r="G109" s="41">
        <f t="shared" si="9"/>
        <v>297.09899999999999</v>
      </c>
      <c r="H109" s="41">
        <f>+INGENIERIA!P109</f>
        <v>194.1</v>
      </c>
      <c r="I109" s="41">
        <f t="shared" si="10"/>
        <v>4531.7454000000007</v>
      </c>
      <c r="J109" s="41">
        <f t="shared" si="11"/>
        <v>725.07926400000008</v>
      </c>
      <c r="K109" s="41">
        <f t="shared" si="12"/>
        <v>5256.8246640000007</v>
      </c>
    </row>
    <row r="110" spans="1:11">
      <c r="A110" s="2" t="s">
        <v>225</v>
      </c>
      <c r="B110" s="1" t="s">
        <v>226</v>
      </c>
      <c r="C110" s="14">
        <v>1360.28</v>
      </c>
      <c r="E110" s="41">
        <f t="shared" si="7"/>
        <v>1360.28</v>
      </c>
      <c r="F110" s="41">
        <f t="shared" si="8"/>
        <v>27.2056</v>
      </c>
      <c r="G110" s="41">
        <f t="shared" si="9"/>
        <v>102.021</v>
      </c>
      <c r="H110" s="41">
        <f>+INGENIERIA!P110</f>
        <v>66.650000000000006</v>
      </c>
      <c r="I110" s="41">
        <f t="shared" si="10"/>
        <v>1556.1566</v>
      </c>
      <c r="J110" s="41">
        <f t="shared" si="11"/>
        <v>248.98505600000001</v>
      </c>
      <c r="K110" s="41">
        <f t="shared" si="12"/>
        <v>1805.141656</v>
      </c>
    </row>
    <row r="111" spans="1:11">
      <c r="A111" s="2" t="s">
        <v>227</v>
      </c>
      <c r="B111" s="1" t="s">
        <v>228</v>
      </c>
      <c r="C111" s="14">
        <v>1533.61</v>
      </c>
      <c r="E111" s="41">
        <f t="shared" si="7"/>
        <v>1533.61</v>
      </c>
      <c r="F111" s="41">
        <f t="shared" si="8"/>
        <v>30.6722</v>
      </c>
      <c r="G111" s="41">
        <f t="shared" si="9"/>
        <v>115.02074999999999</v>
      </c>
      <c r="H111" s="41">
        <f>+INGENIERIA!P111</f>
        <v>75.150000000000006</v>
      </c>
      <c r="I111" s="41">
        <f t="shared" si="10"/>
        <v>1754.4529499999999</v>
      </c>
      <c r="J111" s="41">
        <f t="shared" si="11"/>
        <v>280.71247199999999</v>
      </c>
      <c r="K111" s="41">
        <f t="shared" si="12"/>
        <v>2035.1654219999998</v>
      </c>
    </row>
    <row r="112" spans="1:11">
      <c r="A112" s="2" t="s">
        <v>229</v>
      </c>
      <c r="B112" s="1" t="s">
        <v>230</v>
      </c>
      <c r="C112" s="14">
        <v>1204.05</v>
      </c>
      <c r="E112" s="41">
        <f t="shared" si="7"/>
        <v>1204.05</v>
      </c>
      <c r="F112" s="41">
        <f t="shared" si="8"/>
        <v>24.081</v>
      </c>
      <c r="G112" s="41">
        <f t="shared" si="9"/>
        <v>90.303749999999994</v>
      </c>
      <c r="H112" s="41">
        <f>+INGENIERIA!P112</f>
        <v>59</v>
      </c>
      <c r="I112" s="41">
        <f t="shared" si="10"/>
        <v>1377.4347499999999</v>
      </c>
      <c r="J112" s="41">
        <f t="shared" si="11"/>
        <v>220.38955999999999</v>
      </c>
      <c r="K112" s="41">
        <f t="shared" si="12"/>
        <v>1597.82431</v>
      </c>
    </row>
    <row r="113" spans="1:11">
      <c r="A113" s="2" t="s">
        <v>231</v>
      </c>
      <c r="B113" s="1" t="s">
        <v>232</v>
      </c>
      <c r="C113" s="14">
        <v>4364.71</v>
      </c>
      <c r="E113" s="41">
        <f t="shared" si="7"/>
        <v>4364.71</v>
      </c>
      <c r="F113" s="41">
        <f t="shared" si="8"/>
        <v>87.294200000000004</v>
      </c>
      <c r="G113" s="41">
        <f t="shared" si="9"/>
        <v>327.35325</v>
      </c>
      <c r="H113" s="41">
        <f>+INGENIERIA!P113</f>
        <v>213.87</v>
      </c>
      <c r="I113" s="41">
        <f t="shared" si="10"/>
        <v>4993.2274500000003</v>
      </c>
      <c r="J113" s="41">
        <f t="shared" si="11"/>
        <v>798.91639200000009</v>
      </c>
      <c r="K113" s="41">
        <f t="shared" si="12"/>
        <v>5792.1438420000004</v>
      </c>
    </row>
    <row r="114" spans="1:11">
      <c r="A114" s="2" t="s">
        <v>233</v>
      </c>
      <c r="B114" s="1" t="s">
        <v>234</v>
      </c>
      <c r="C114" s="14">
        <v>3188.06</v>
      </c>
      <c r="E114" s="41">
        <f t="shared" si="7"/>
        <v>3188.06</v>
      </c>
      <c r="F114" s="41">
        <f t="shared" si="8"/>
        <v>63.761200000000002</v>
      </c>
      <c r="G114" s="41">
        <f t="shared" si="9"/>
        <v>239.10449999999997</v>
      </c>
      <c r="H114" s="41">
        <f>+INGENIERIA!P114</f>
        <v>0</v>
      </c>
      <c r="I114" s="41">
        <f t="shared" si="10"/>
        <v>3490.9256999999998</v>
      </c>
      <c r="J114" s="41">
        <f t="shared" si="11"/>
        <v>558.54811199999995</v>
      </c>
      <c r="K114" s="41">
        <f t="shared" si="12"/>
        <v>4049.4738119999997</v>
      </c>
    </row>
    <row r="115" spans="1:11">
      <c r="A115" s="2" t="s">
        <v>235</v>
      </c>
      <c r="B115" s="1" t="s">
        <v>236</v>
      </c>
      <c r="C115" s="14">
        <v>4830.1899999999996</v>
      </c>
      <c r="E115" s="41">
        <f t="shared" si="7"/>
        <v>4830.1899999999996</v>
      </c>
      <c r="F115" s="41">
        <f t="shared" si="8"/>
        <v>96.603799999999993</v>
      </c>
      <c r="G115" s="41">
        <f t="shared" si="9"/>
        <v>362.26424999999995</v>
      </c>
      <c r="H115" s="41">
        <f>+INGENIERIA!P115</f>
        <v>0</v>
      </c>
      <c r="I115" s="41">
        <f t="shared" si="10"/>
        <v>5289.0580499999996</v>
      </c>
      <c r="J115" s="41">
        <f t="shared" si="11"/>
        <v>846.24928799999998</v>
      </c>
      <c r="K115" s="41">
        <f t="shared" si="12"/>
        <v>6135.3073379999996</v>
      </c>
    </row>
    <row r="116" spans="1:11">
      <c r="A116" s="2" t="s">
        <v>237</v>
      </c>
      <c r="B116" s="1" t="s">
        <v>238</v>
      </c>
      <c r="C116" s="14">
        <v>1224.6300000000001</v>
      </c>
      <c r="E116" s="41">
        <f t="shared" si="7"/>
        <v>1224.6300000000001</v>
      </c>
      <c r="F116" s="41">
        <f t="shared" si="8"/>
        <v>24.492600000000003</v>
      </c>
      <c r="G116" s="41">
        <f t="shared" si="9"/>
        <v>91.847250000000003</v>
      </c>
      <c r="H116" s="41">
        <f>+INGENIERIA!P116</f>
        <v>60.01</v>
      </c>
      <c r="I116" s="41">
        <f t="shared" si="10"/>
        <v>1400.9798500000002</v>
      </c>
      <c r="J116" s="41">
        <f t="shared" si="11"/>
        <v>224.15677600000004</v>
      </c>
      <c r="K116" s="41">
        <f t="shared" si="12"/>
        <v>1625.1366260000002</v>
      </c>
    </row>
    <row r="117" spans="1:11">
      <c r="A117" s="2" t="s">
        <v>239</v>
      </c>
      <c r="B117" s="1" t="s">
        <v>240</v>
      </c>
      <c r="C117" s="14">
        <v>5152.34</v>
      </c>
      <c r="E117" s="41">
        <f t="shared" si="7"/>
        <v>5152.34</v>
      </c>
      <c r="F117" s="41">
        <f t="shared" si="8"/>
        <v>103.0468</v>
      </c>
      <c r="G117" s="41">
        <f t="shared" si="9"/>
        <v>386.4255</v>
      </c>
      <c r="H117" s="41">
        <f>+INGENIERIA!P117</f>
        <v>252.46</v>
      </c>
      <c r="I117" s="41">
        <f t="shared" si="10"/>
        <v>5894.2723000000005</v>
      </c>
      <c r="J117" s="41">
        <f t="shared" si="11"/>
        <v>943.08356800000013</v>
      </c>
      <c r="K117" s="41">
        <f t="shared" si="12"/>
        <v>6837.3558680000006</v>
      </c>
    </row>
    <row r="118" spans="1:11">
      <c r="A118" s="2" t="s">
        <v>241</v>
      </c>
      <c r="B118" s="1" t="s">
        <v>242</v>
      </c>
      <c r="C118" s="14">
        <v>803.43</v>
      </c>
      <c r="E118" s="41">
        <f t="shared" si="7"/>
        <v>803.43</v>
      </c>
      <c r="F118" s="41">
        <f t="shared" si="8"/>
        <v>16.0686</v>
      </c>
      <c r="G118" s="41">
        <f t="shared" si="9"/>
        <v>60.257249999999992</v>
      </c>
      <c r="H118" s="41">
        <f>+INGENIERIA!P118</f>
        <v>39.369999999999997</v>
      </c>
      <c r="I118" s="41">
        <f t="shared" si="10"/>
        <v>919.1258499999999</v>
      </c>
      <c r="J118" s="41">
        <f t="shared" si="11"/>
        <v>147.060136</v>
      </c>
      <c r="K118" s="41">
        <f t="shared" si="12"/>
        <v>1066.185986</v>
      </c>
    </row>
    <row r="119" spans="1:11">
      <c r="A119" s="2" t="s">
        <v>243</v>
      </c>
      <c r="B119" s="1" t="s">
        <v>244</v>
      </c>
      <c r="C119" s="14">
        <v>2600.66</v>
      </c>
      <c r="E119" s="41">
        <f t="shared" si="7"/>
        <v>2600.66</v>
      </c>
      <c r="F119" s="41">
        <f t="shared" si="8"/>
        <v>52.013199999999998</v>
      </c>
      <c r="G119" s="41">
        <f t="shared" si="9"/>
        <v>195.04949999999999</v>
      </c>
      <c r="H119" s="41">
        <f>+INGENIERIA!P119</f>
        <v>0</v>
      </c>
      <c r="I119" s="41">
        <f t="shared" si="10"/>
        <v>2847.7226999999998</v>
      </c>
      <c r="J119" s="41">
        <f t="shared" si="11"/>
        <v>455.63563199999999</v>
      </c>
      <c r="K119" s="41">
        <f t="shared" si="12"/>
        <v>3303.3583319999998</v>
      </c>
    </row>
    <row r="120" spans="1:11">
      <c r="A120" s="2" t="s">
        <v>245</v>
      </c>
      <c r="B120" s="1" t="s">
        <v>246</v>
      </c>
      <c r="C120" s="14">
        <v>4878.1499999999996</v>
      </c>
      <c r="E120" s="41">
        <f t="shared" si="7"/>
        <v>4878.1499999999996</v>
      </c>
      <c r="F120" s="41">
        <f t="shared" si="8"/>
        <v>97.562999999999988</v>
      </c>
      <c r="G120" s="41">
        <f t="shared" si="9"/>
        <v>365.86124999999998</v>
      </c>
      <c r="H120" s="41">
        <f>+INGENIERIA!P120</f>
        <v>0</v>
      </c>
      <c r="I120" s="41">
        <f t="shared" si="10"/>
        <v>5341.5742499999997</v>
      </c>
      <c r="J120" s="41">
        <f t="shared" si="11"/>
        <v>854.65188000000001</v>
      </c>
      <c r="K120" s="41">
        <f t="shared" si="12"/>
        <v>6196.22613</v>
      </c>
    </row>
    <row r="121" spans="1:11" s="7" customFormat="1">
      <c r="A121" s="17" t="s">
        <v>160</v>
      </c>
      <c r="C121" s="7" t="s">
        <v>161</v>
      </c>
      <c r="E121" s="39" t="s">
        <v>161</v>
      </c>
      <c r="F121" s="39" t="s">
        <v>161</v>
      </c>
      <c r="G121" s="39" t="s">
        <v>161</v>
      </c>
      <c r="H121" s="39" t="s">
        <v>161</v>
      </c>
      <c r="I121" s="39" t="s">
        <v>161</v>
      </c>
      <c r="J121" s="39" t="s">
        <v>161</v>
      </c>
      <c r="K121" s="39" t="s">
        <v>161</v>
      </c>
    </row>
    <row r="122" spans="1:11">
      <c r="C122" s="19">
        <v>123725.16</v>
      </c>
      <c r="E122" s="42">
        <f>SUM(E79:E120)</f>
        <v>123725.15999999997</v>
      </c>
      <c r="F122" s="42">
        <f t="shared" ref="F122:K122" si="13">SUM(F79:F120)</f>
        <v>2474.5032000000001</v>
      </c>
      <c r="G122" s="42">
        <f t="shared" si="13"/>
        <v>9279.3870000000006</v>
      </c>
      <c r="H122" s="42">
        <f t="shared" si="13"/>
        <v>3249.01</v>
      </c>
      <c r="I122" s="42">
        <f t="shared" si="13"/>
        <v>138728.06020000004</v>
      </c>
      <c r="J122" s="42">
        <f t="shared" si="13"/>
        <v>22196.489632000004</v>
      </c>
      <c r="K122" s="42">
        <f t="shared" si="13"/>
        <v>160924.54983200002</v>
      </c>
    </row>
    <row r="124" spans="1:11" s="7" customFormat="1">
      <c r="A124" s="16"/>
      <c r="C124" s="7" t="s">
        <v>247</v>
      </c>
      <c r="E124" s="39" t="s">
        <v>247</v>
      </c>
      <c r="F124" s="39" t="s">
        <v>247</v>
      </c>
      <c r="G124" s="39" t="s">
        <v>247</v>
      </c>
      <c r="H124" s="39" t="s">
        <v>247</v>
      </c>
      <c r="I124" s="39" t="s">
        <v>247</v>
      </c>
      <c r="J124" s="39" t="s">
        <v>247</v>
      </c>
      <c r="K124" s="39" t="s">
        <v>247</v>
      </c>
    </row>
    <row r="125" spans="1:11" ht="13.5" thickBot="1">
      <c r="A125" s="17" t="s">
        <v>248</v>
      </c>
      <c r="B125" s="1" t="s">
        <v>249</v>
      </c>
      <c r="C125" s="19">
        <v>311843.81</v>
      </c>
      <c r="E125" s="43">
        <f>+E76+E122</f>
        <v>311843.80999999994</v>
      </c>
      <c r="F125" s="43">
        <f t="shared" ref="F125:K125" si="14">+F76+F122</f>
        <v>6236.8762000000006</v>
      </c>
      <c r="G125" s="43">
        <f t="shared" si="14"/>
        <v>23388.285750000003</v>
      </c>
      <c r="H125" s="43">
        <f t="shared" si="14"/>
        <v>3249.01</v>
      </c>
      <c r="I125" s="43">
        <f t="shared" si="14"/>
        <v>344717.98195000004</v>
      </c>
      <c r="J125" s="43">
        <f t="shared" si="14"/>
        <v>55154.877112000002</v>
      </c>
      <c r="K125" s="43">
        <f t="shared" si="14"/>
        <v>399872.85906199994</v>
      </c>
    </row>
    <row r="126" spans="1:11" ht="12" thickTop="1"/>
    <row r="127" spans="1:11">
      <c r="C127" s="1" t="s">
        <v>249</v>
      </c>
    </row>
    <row r="128" spans="1:11">
      <c r="A128" s="2" t="s">
        <v>249</v>
      </c>
      <c r="B128" s="1" t="s">
        <v>249</v>
      </c>
      <c r="C128" s="18"/>
    </row>
  </sheetData>
  <autoFilter ref="A11:N76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8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A122" sqref="A122"/>
    </sheetView>
  </sheetViews>
  <sheetFormatPr baseColWidth="10" defaultRowHeight="11.25"/>
  <cols>
    <col min="1" max="1" width="8.140625" style="2" customWidth="1"/>
    <col min="2" max="2" width="28.85546875" style="1" customWidth="1"/>
    <col min="3" max="3" width="11.140625" style="1" customWidth="1"/>
    <col min="4" max="4" width="11.42578125" style="1" customWidth="1"/>
    <col min="5" max="5" width="13.140625" style="1" customWidth="1"/>
    <col min="6" max="6" width="14.42578125" style="1" customWidth="1"/>
    <col min="7" max="7" width="13.5703125" style="1" customWidth="1"/>
    <col min="8" max="8" width="15" style="1" bestFit="1" customWidth="1"/>
    <col min="9" max="9" width="10.85546875" style="1" customWidth="1"/>
    <col min="10" max="10" width="11.140625" style="1" customWidth="1"/>
    <col min="11" max="11" width="11" style="1" customWidth="1"/>
    <col min="12" max="12" width="10.28515625" style="1" customWidth="1"/>
    <col min="13" max="13" width="11.28515625" style="1" customWidth="1"/>
    <col min="14" max="14" width="10.140625" style="1" customWidth="1"/>
    <col min="15" max="15" width="11.28515625" style="1" customWidth="1"/>
    <col min="16" max="16" width="10.7109375" style="1" customWidth="1"/>
    <col min="17" max="17" width="9.42578125" style="1" customWidth="1"/>
    <col min="18" max="19" width="12.85546875" style="1" customWidth="1"/>
    <col min="20" max="20" width="10.7109375" style="1" customWidth="1"/>
    <col min="21" max="21" width="11.5703125" style="1" customWidth="1"/>
    <col min="22" max="22" width="9.140625" style="1" customWidth="1"/>
    <col min="23" max="23" width="10.140625" style="1" customWidth="1"/>
    <col min="24" max="24" width="13.28515625" style="1" customWidth="1"/>
    <col min="25" max="25" width="12.42578125" style="1" customWidth="1"/>
    <col min="26" max="16384" width="11.42578125" style="1"/>
  </cols>
  <sheetData>
    <row r="1" spans="1:25" ht="18" customHeight="1">
      <c r="A1" s="3" t="s">
        <v>0</v>
      </c>
      <c r="B1" s="47" t="s">
        <v>249</v>
      </c>
      <c r="C1" s="48"/>
      <c r="D1" s="48"/>
    </row>
    <row r="2" spans="1:25" ht="24.95" customHeight="1">
      <c r="A2" s="4" t="s">
        <v>1</v>
      </c>
      <c r="B2" s="21" t="s">
        <v>2</v>
      </c>
      <c r="C2" s="22"/>
      <c r="D2" s="22"/>
    </row>
    <row r="3" spans="1:25" ht="15.75">
      <c r="B3" s="23" t="s">
        <v>3</v>
      </c>
      <c r="C3" s="24"/>
      <c r="D3" s="24"/>
      <c r="E3" s="7"/>
    </row>
    <row r="4" spans="1:25" ht="15">
      <c r="B4" s="25" t="s">
        <v>4</v>
      </c>
      <c r="C4" s="24"/>
      <c r="D4" s="24"/>
      <c r="E4" s="7"/>
    </row>
    <row r="5" spans="1:25">
      <c r="B5" s="6" t="s">
        <v>5</v>
      </c>
    </row>
    <row r="6" spans="1:25">
      <c r="B6" s="6" t="s">
        <v>6</v>
      </c>
    </row>
    <row r="8" spans="1:25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>
      <c r="A9" s="13" t="s">
        <v>32</v>
      </c>
    </row>
    <row r="11" spans="1:25">
      <c r="A11" s="12" t="s">
        <v>33</v>
      </c>
    </row>
    <row r="12" spans="1:25">
      <c r="A12" s="2" t="s">
        <v>34</v>
      </c>
      <c r="B12" s="1" t="s">
        <v>35</v>
      </c>
      <c r="C12" s="14">
        <v>999.66</v>
      </c>
      <c r="D12" s="14">
        <v>166.61</v>
      </c>
      <c r="E12" s="14">
        <v>1328.17</v>
      </c>
      <c r="F12" s="14">
        <v>0</v>
      </c>
      <c r="G12" s="14">
        <v>0</v>
      </c>
      <c r="H12" s="14">
        <v>2494.44</v>
      </c>
      <c r="I12" s="14">
        <v>0</v>
      </c>
      <c r="J12" s="14">
        <v>0</v>
      </c>
      <c r="K12" s="14">
        <v>0</v>
      </c>
      <c r="L12" s="14">
        <v>277.42</v>
      </c>
      <c r="M12" s="14">
        <v>76.16</v>
      </c>
      <c r="N12" s="14">
        <v>0</v>
      </c>
      <c r="O12" s="14">
        <v>0</v>
      </c>
      <c r="P12" s="14">
        <v>0</v>
      </c>
      <c r="Q12" s="14">
        <v>0.06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353.64</v>
      </c>
      <c r="Y12" s="14">
        <v>2140.8000000000002</v>
      </c>
    </row>
    <row r="13" spans="1:25">
      <c r="A13" s="2" t="s">
        <v>36</v>
      </c>
      <c r="B13" s="1" t="s">
        <v>37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4666.6899999999996</v>
      </c>
      <c r="I13" s="14">
        <v>0</v>
      </c>
      <c r="J13" s="14">
        <v>0</v>
      </c>
      <c r="K13" s="14">
        <v>0</v>
      </c>
      <c r="L13" s="14">
        <v>741.42</v>
      </c>
      <c r="M13" s="14">
        <v>360.26</v>
      </c>
      <c r="N13" s="14">
        <v>0</v>
      </c>
      <c r="O13" s="14">
        <v>0</v>
      </c>
      <c r="P13" s="14">
        <v>0</v>
      </c>
      <c r="Q13" s="14">
        <v>0.01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327</v>
      </c>
      <c r="X13" s="14">
        <v>1428.69</v>
      </c>
      <c r="Y13" s="14">
        <v>3238</v>
      </c>
    </row>
    <row r="14" spans="1:25">
      <c r="A14" s="2" t="s">
        <v>38</v>
      </c>
      <c r="B14" s="1" t="s">
        <v>39</v>
      </c>
      <c r="C14" s="14">
        <v>999.66</v>
      </c>
      <c r="D14" s="14">
        <v>166.61</v>
      </c>
      <c r="E14" s="14">
        <v>1375</v>
      </c>
      <c r="F14" s="14">
        <v>0</v>
      </c>
      <c r="G14" s="14">
        <v>0</v>
      </c>
      <c r="H14" s="14">
        <v>2541.27</v>
      </c>
      <c r="I14" s="14">
        <v>0</v>
      </c>
      <c r="J14" s="14">
        <v>0</v>
      </c>
      <c r="K14" s="14">
        <v>0</v>
      </c>
      <c r="L14" s="14">
        <v>287.43</v>
      </c>
      <c r="M14" s="14">
        <v>58.8</v>
      </c>
      <c r="N14" s="14">
        <v>0</v>
      </c>
      <c r="O14" s="14">
        <v>0</v>
      </c>
      <c r="P14" s="14">
        <v>0</v>
      </c>
      <c r="Q14" s="15">
        <v>-0.16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346.07</v>
      </c>
      <c r="Y14" s="14">
        <v>2195.1999999999998</v>
      </c>
    </row>
    <row r="15" spans="1:25">
      <c r="A15" s="2" t="s">
        <v>40</v>
      </c>
      <c r="B15" s="1" t="s">
        <v>41</v>
      </c>
      <c r="C15" s="14">
        <v>880.02</v>
      </c>
      <c r="D15" s="14">
        <v>146.66999999999999</v>
      </c>
      <c r="E15" s="14">
        <v>413.99</v>
      </c>
      <c r="F15" s="14">
        <v>0</v>
      </c>
      <c r="G15" s="14">
        <v>0</v>
      </c>
      <c r="H15" s="14">
        <v>1440.68</v>
      </c>
      <c r="I15" s="14">
        <v>192</v>
      </c>
      <c r="J15" s="14">
        <v>0</v>
      </c>
      <c r="K15" s="14">
        <v>0</v>
      </c>
      <c r="L15" s="14">
        <v>49.81</v>
      </c>
      <c r="M15" s="14">
        <v>93.1</v>
      </c>
      <c r="N15" s="14">
        <v>0</v>
      </c>
      <c r="O15" s="14">
        <v>363.64</v>
      </c>
      <c r="P15" s="14">
        <v>0</v>
      </c>
      <c r="Q15" s="15">
        <v>-7.0000000000000007E-2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698.48</v>
      </c>
      <c r="Y15" s="14">
        <v>742.2</v>
      </c>
    </row>
    <row r="16" spans="1:25">
      <c r="A16" s="2" t="s">
        <v>42</v>
      </c>
      <c r="B16" s="1" t="s">
        <v>43</v>
      </c>
      <c r="C16" s="14">
        <v>1400.04</v>
      </c>
      <c r="D16" s="14">
        <v>233.34</v>
      </c>
      <c r="E16" s="14">
        <v>7000</v>
      </c>
      <c r="F16" s="14">
        <v>0</v>
      </c>
      <c r="G16" s="14">
        <v>0</v>
      </c>
      <c r="H16" s="14">
        <v>8633.3799999999992</v>
      </c>
      <c r="I16" s="14">
        <v>0</v>
      </c>
      <c r="J16" s="14">
        <v>1900</v>
      </c>
      <c r="K16" s="14">
        <v>0</v>
      </c>
      <c r="L16" s="14">
        <v>1742.85</v>
      </c>
      <c r="M16" s="14">
        <v>145.96</v>
      </c>
      <c r="N16" s="14">
        <v>0</v>
      </c>
      <c r="O16" s="14">
        <v>0</v>
      </c>
      <c r="P16" s="14">
        <v>0</v>
      </c>
      <c r="Q16" s="15">
        <v>-0.03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3788.78</v>
      </c>
      <c r="Y16" s="14">
        <v>4844.6000000000004</v>
      </c>
    </row>
    <row r="17" spans="1:25">
      <c r="A17" s="2" t="s">
        <v>44</v>
      </c>
      <c r="B17" s="1" t="s">
        <v>45</v>
      </c>
      <c r="C17" s="14">
        <v>4000.02</v>
      </c>
      <c r="D17" s="14">
        <v>666.67</v>
      </c>
      <c r="E17" s="14">
        <v>0</v>
      </c>
      <c r="F17" s="14">
        <v>0</v>
      </c>
      <c r="G17" s="14">
        <v>0</v>
      </c>
      <c r="H17" s="14">
        <v>4666.6899999999996</v>
      </c>
      <c r="I17" s="14">
        <v>0</v>
      </c>
      <c r="J17" s="14">
        <v>0</v>
      </c>
      <c r="K17" s="14">
        <v>0</v>
      </c>
      <c r="L17" s="14">
        <v>741.42</v>
      </c>
      <c r="M17" s="14">
        <v>360.26</v>
      </c>
      <c r="N17" s="14">
        <v>0</v>
      </c>
      <c r="O17" s="14">
        <v>0</v>
      </c>
      <c r="P17" s="14">
        <v>0</v>
      </c>
      <c r="Q17" s="14">
        <v>0.02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413.79</v>
      </c>
      <c r="X17" s="14">
        <v>1515.49</v>
      </c>
      <c r="Y17" s="14">
        <v>3151.2</v>
      </c>
    </row>
    <row r="18" spans="1:25">
      <c r="A18" s="2" t="s">
        <v>46</v>
      </c>
      <c r="B18" s="1" t="s">
        <v>47</v>
      </c>
      <c r="C18" s="14">
        <v>880.02</v>
      </c>
      <c r="D18" s="14">
        <v>146.66999999999999</v>
      </c>
      <c r="E18" s="14">
        <v>1642.46</v>
      </c>
      <c r="F18" s="14">
        <v>0</v>
      </c>
      <c r="G18" s="14">
        <v>0</v>
      </c>
      <c r="H18" s="14">
        <v>2669.15</v>
      </c>
      <c r="I18" s="14">
        <v>0</v>
      </c>
      <c r="J18" s="14">
        <v>358.34</v>
      </c>
      <c r="K18" s="14">
        <v>0</v>
      </c>
      <c r="L18" s="14">
        <v>314.74</v>
      </c>
      <c r="M18" s="14">
        <v>98.14</v>
      </c>
      <c r="N18" s="14">
        <v>0</v>
      </c>
      <c r="O18" s="14">
        <v>0</v>
      </c>
      <c r="P18" s="14">
        <v>0</v>
      </c>
      <c r="Q18" s="14">
        <v>0.13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771.35</v>
      </c>
      <c r="Y18" s="14">
        <v>1897.8</v>
      </c>
    </row>
    <row r="19" spans="1:25">
      <c r="A19" s="2" t="s">
        <v>48</v>
      </c>
      <c r="B19" s="1" t="s">
        <v>49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0</v>
      </c>
      <c r="H19" s="14">
        <v>1026.69</v>
      </c>
      <c r="I19" s="14">
        <v>200</v>
      </c>
      <c r="J19" s="14">
        <v>0</v>
      </c>
      <c r="K19" s="15">
        <v>-18.41</v>
      </c>
      <c r="L19" s="14">
        <v>0</v>
      </c>
      <c r="M19" s="14">
        <v>25.54</v>
      </c>
      <c r="N19" s="14">
        <v>0</v>
      </c>
      <c r="O19" s="14">
        <v>0</v>
      </c>
      <c r="P19" s="14">
        <v>0</v>
      </c>
      <c r="Q19" s="14">
        <v>0.03</v>
      </c>
      <c r="R19" s="14">
        <v>0</v>
      </c>
      <c r="S19" s="14">
        <v>648.92999999999995</v>
      </c>
      <c r="T19" s="14">
        <v>0</v>
      </c>
      <c r="U19" s="14">
        <v>0</v>
      </c>
      <c r="V19" s="14">
        <v>0</v>
      </c>
      <c r="W19" s="14">
        <v>0</v>
      </c>
      <c r="X19" s="14">
        <v>856.09</v>
      </c>
      <c r="Y19" s="14">
        <v>170.6</v>
      </c>
    </row>
    <row r="20" spans="1:25">
      <c r="A20" s="2" t="s">
        <v>50</v>
      </c>
      <c r="B20" s="1" t="s">
        <v>51</v>
      </c>
      <c r="C20" s="14">
        <v>4000.02</v>
      </c>
      <c r="D20" s="14">
        <v>666.67</v>
      </c>
      <c r="E20" s="14">
        <v>0</v>
      </c>
      <c r="F20" s="14">
        <v>0</v>
      </c>
      <c r="G20" s="14">
        <v>0</v>
      </c>
      <c r="H20" s="14">
        <v>4666.6899999999996</v>
      </c>
      <c r="I20" s="14">
        <v>0</v>
      </c>
      <c r="J20" s="14">
        <v>0</v>
      </c>
      <c r="K20" s="14">
        <v>0</v>
      </c>
      <c r="L20" s="14">
        <v>741.42</v>
      </c>
      <c r="M20" s="14">
        <v>360.26</v>
      </c>
      <c r="N20" s="14">
        <v>0</v>
      </c>
      <c r="O20" s="14">
        <v>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0</v>
      </c>
      <c r="V20" s="14">
        <v>1000</v>
      </c>
      <c r="W20" s="14">
        <v>413.79</v>
      </c>
      <c r="X20" s="14">
        <v>2515.4899999999998</v>
      </c>
      <c r="Y20" s="14">
        <v>2151.1999999999998</v>
      </c>
    </row>
    <row r="21" spans="1:25">
      <c r="A21" s="2" t="s">
        <v>52</v>
      </c>
      <c r="B21" s="1" t="s">
        <v>53</v>
      </c>
      <c r="C21" s="14">
        <v>880.02</v>
      </c>
      <c r="D21" s="14">
        <v>146.66999999999999</v>
      </c>
      <c r="E21" s="14">
        <v>2586.44</v>
      </c>
      <c r="F21" s="14">
        <v>0</v>
      </c>
      <c r="G21" s="14">
        <v>0</v>
      </c>
      <c r="H21" s="14">
        <v>3613.13</v>
      </c>
      <c r="I21" s="14">
        <v>43.66</v>
      </c>
      <c r="J21" s="14">
        <v>0</v>
      </c>
      <c r="K21" s="14">
        <v>0</v>
      </c>
      <c r="L21" s="14">
        <v>516.38</v>
      </c>
      <c r="M21" s="14">
        <v>113.89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673.93</v>
      </c>
      <c r="Y21" s="14">
        <v>2939.2</v>
      </c>
    </row>
    <row r="22" spans="1:25">
      <c r="A22" s="2" t="s">
        <v>54</v>
      </c>
      <c r="B22" s="1" t="s">
        <v>55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1026.69</v>
      </c>
      <c r="I22" s="14">
        <v>599.98</v>
      </c>
      <c r="J22" s="14">
        <v>0</v>
      </c>
      <c r="K22" s="15">
        <v>-18.41</v>
      </c>
      <c r="L22" s="14">
        <v>0</v>
      </c>
      <c r="M22" s="14">
        <v>103.97</v>
      </c>
      <c r="N22" s="14">
        <v>0</v>
      </c>
      <c r="O22" s="14">
        <v>0</v>
      </c>
      <c r="P22" s="14">
        <v>0</v>
      </c>
      <c r="Q22" s="14">
        <v>0.15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685.69</v>
      </c>
      <c r="Y22" s="14">
        <v>341</v>
      </c>
    </row>
    <row r="23" spans="1:25">
      <c r="A23" s="2" t="s">
        <v>56</v>
      </c>
      <c r="B23" s="1" t="s">
        <v>57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1869</v>
      </c>
      <c r="I23" s="14">
        <v>0</v>
      </c>
      <c r="J23" s="14">
        <v>0</v>
      </c>
      <c r="K23" s="14">
        <v>0</v>
      </c>
      <c r="L23" s="14">
        <v>163.25</v>
      </c>
      <c r="M23" s="14">
        <v>52.62</v>
      </c>
      <c r="N23" s="14">
        <v>0</v>
      </c>
      <c r="O23" s="14">
        <v>0</v>
      </c>
      <c r="P23" s="14">
        <v>0</v>
      </c>
      <c r="Q23" s="15">
        <v>-0.01</v>
      </c>
      <c r="R23" s="14">
        <v>0</v>
      </c>
      <c r="S23" s="14">
        <v>495.94</v>
      </c>
      <c r="T23" s="14">
        <v>0</v>
      </c>
      <c r="U23" s="14">
        <v>0</v>
      </c>
      <c r="V23" s="14">
        <v>300</v>
      </c>
      <c r="W23" s="14">
        <v>0</v>
      </c>
      <c r="X23" s="14">
        <v>1011.8</v>
      </c>
      <c r="Y23" s="14">
        <v>857.2</v>
      </c>
    </row>
    <row r="24" spans="1:25">
      <c r="A24" s="2" t="s">
        <v>58</v>
      </c>
      <c r="B24" s="1" t="s">
        <v>59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1869</v>
      </c>
      <c r="I24" s="14">
        <v>0</v>
      </c>
      <c r="J24" s="14">
        <v>0</v>
      </c>
      <c r="K24" s="14">
        <v>0</v>
      </c>
      <c r="L24" s="14">
        <v>163.25</v>
      </c>
      <c r="M24" s="14">
        <v>68.400000000000006</v>
      </c>
      <c r="N24" s="14">
        <v>0</v>
      </c>
      <c r="O24" s="14">
        <v>0</v>
      </c>
      <c r="P24" s="14">
        <v>0</v>
      </c>
      <c r="Q24" s="15">
        <v>-0.05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231.6</v>
      </c>
      <c r="Y24" s="14">
        <v>1637.4</v>
      </c>
    </row>
    <row r="25" spans="1:25">
      <c r="A25" s="2" t="s">
        <v>60</v>
      </c>
      <c r="B25" s="1" t="s">
        <v>61</v>
      </c>
      <c r="C25" s="14">
        <v>999.66</v>
      </c>
      <c r="D25" s="14">
        <v>166.61</v>
      </c>
      <c r="E25" s="14">
        <v>1398.84</v>
      </c>
      <c r="F25" s="14">
        <v>0</v>
      </c>
      <c r="G25" s="14">
        <v>0</v>
      </c>
      <c r="H25" s="14">
        <v>2565.11</v>
      </c>
      <c r="I25" s="14">
        <v>660.45</v>
      </c>
      <c r="J25" s="14">
        <v>0</v>
      </c>
      <c r="K25" s="14">
        <v>0</v>
      </c>
      <c r="L25" s="14">
        <v>292.52</v>
      </c>
      <c r="M25" s="14">
        <v>72.69</v>
      </c>
      <c r="N25" s="14">
        <v>0</v>
      </c>
      <c r="O25" s="14">
        <v>0</v>
      </c>
      <c r="P25" s="14">
        <v>0</v>
      </c>
      <c r="Q25" s="14">
        <v>0.05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1025.71</v>
      </c>
      <c r="Y25" s="14">
        <v>1539.4</v>
      </c>
    </row>
    <row r="26" spans="1:25">
      <c r="A26" s="2" t="s">
        <v>62</v>
      </c>
      <c r="B26" s="1" t="s">
        <v>63</v>
      </c>
      <c r="C26" s="14">
        <v>999.66</v>
      </c>
      <c r="D26" s="14">
        <v>166.61</v>
      </c>
      <c r="E26" s="14">
        <v>2000</v>
      </c>
      <c r="F26" s="14">
        <v>0</v>
      </c>
      <c r="G26" s="14">
        <v>0</v>
      </c>
      <c r="H26" s="14">
        <v>3166.27</v>
      </c>
      <c r="I26" s="14">
        <v>0</v>
      </c>
      <c r="J26" s="14">
        <v>0</v>
      </c>
      <c r="K26" s="14">
        <v>0</v>
      </c>
      <c r="L26" s="14">
        <v>420.93</v>
      </c>
      <c r="M26" s="14">
        <v>67.81</v>
      </c>
      <c r="N26" s="14">
        <v>0</v>
      </c>
      <c r="O26" s="14">
        <v>0</v>
      </c>
      <c r="P26" s="14">
        <v>0</v>
      </c>
      <c r="Q26" s="15">
        <v>-7.0000000000000007E-2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488.67</v>
      </c>
      <c r="Y26" s="14">
        <v>2677.6</v>
      </c>
    </row>
    <row r="27" spans="1:25">
      <c r="A27" s="2" t="s">
        <v>64</v>
      </c>
      <c r="B27" s="1" t="s">
        <v>65</v>
      </c>
      <c r="C27" s="14">
        <v>4000.02</v>
      </c>
      <c r="D27" s="14">
        <v>666.67</v>
      </c>
      <c r="E27" s="14">
        <v>0</v>
      </c>
      <c r="F27" s="14">
        <v>0</v>
      </c>
      <c r="G27" s="14">
        <v>0</v>
      </c>
      <c r="H27" s="14">
        <v>4666.6899999999996</v>
      </c>
      <c r="I27" s="14">
        <v>0</v>
      </c>
      <c r="J27" s="14">
        <v>0</v>
      </c>
      <c r="K27" s="14">
        <v>0</v>
      </c>
      <c r="L27" s="14">
        <v>741.42</v>
      </c>
      <c r="M27" s="14">
        <v>360.26</v>
      </c>
      <c r="N27" s="14">
        <v>0</v>
      </c>
      <c r="O27" s="14">
        <v>0</v>
      </c>
      <c r="P27" s="14">
        <v>0</v>
      </c>
      <c r="Q27" s="14">
        <v>0.02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413.79</v>
      </c>
      <c r="X27" s="14">
        <v>1515.49</v>
      </c>
      <c r="Y27" s="14">
        <v>3151.2</v>
      </c>
    </row>
    <row r="28" spans="1:25">
      <c r="A28" s="2" t="s">
        <v>66</v>
      </c>
      <c r="B28" s="1" t="s">
        <v>67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300</v>
      </c>
      <c r="J28" s="14">
        <v>0</v>
      </c>
      <c r="K28" s="15">
        <v>-18.41</v>
      </c>
      <c r="L28" s="14">
        <v>0</v>
      </c>
      <c r="M28" s="14">
        <v>113.67</v>
      </c>
      <c r="N28" s="14">
        <v>0</v>
      </c>
      <c r="O28" s="14">
        <v>0</v>
      </c>
      <c r="P28" s="14">
        <v>0</v>
      </c>
      <c r="Q28" s="15">
        <v>-0.17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395.09</v>
      </c>
      <c r="Y28" s="14">
        <v>631.6</v>
      </c>
    </row>
    <row r="29" spans="1:25">
      <c r="A29" s="2" t="s">
        <v>68</v>
      </c>
      <c r="B29" s="1" t="s">
        <v>69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0</v>
      </c>
      <c r="J29" s="14">
        <v>0</v>
      </c>
      <c r="K29" s="15">
        <v>-18.41</v>
      </c>
      <c r="L29" s="14">
        <v>0</v>
      </c>
      <c r="M29" s="14">
        <v>25.48</v>
      </c>
      <c r="N29" s="14">
        <v>0</v>
      </c>
      <c r="O29" s="14">
        <v>0</v>
      </c>
      <c r="P29" s="14">
        <v>0</v>
      </c>
      <c r="Q29" s="14">
        <v>0.02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7.09</v>
      </c>
      <c r="Y29" s="14">
        <v>1019.6</v>
      </c>
    </row>
    <row r="30" spans="1:25">
      <c r="A30" s="2" t="s">
        <v>70</v>
      </c>
      <c r="B30" s="1" t="s">
        <v>71</v>
      </c>
      <c r="C30" s="14">
        <v>880.02</v>
      </c>
      <c r="D30" s="14">
        <v>146.66999999999999</v>
      </c>
      <c r="E30" s="14">
        <v>4598.41</v>
      </c>
      <c r="F30" s="14">
        <v>0</v>
      </c>
      <c r="G30" s="14">
        <v>0</v>
      </c>
      <c r="H30" s="14">
        <v>5625.1</v>
      </c>
      <c r="I30" s="14">
        <v>0</v>
      </c>
      <c r="J30" s="14">
        <v>0</v>
      </c>
      <c r="K30" s="14">
        <v>0</v>
      </c>
      <c r="L30" s="14">
        <v>964.33</v>
      </c>
      <c r="M30" s="14">
        <v>133.47</v>
      </c>
      <c r="N30" s="14">
        <v>0</v>
      </c>
      <c r="O30" s="14">
        <v>0</v>
      </c>
      <c r="P30" s="14">
        <v>0</v>
      </c>
      <c r="Q30" s="15">
        <v>-0.1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1097.7</v>
      </c>
      <c r="Y30" s="14">
        <v>4527.3999999999996</v>
      </c>
    </row>
    <row r="31" spans="1:25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8330.51</v>
      </c>
      <c r="F31" s="14">
        <v>0</v>
      </c>
      <c r="G31" s="14">
        <v>0</v>
      </c>
      <c r="H31" s="14">
        <v>9357.2000000000007</v>
      </c>
      <c r="I31" s="14">
        <v>0</v>
      </c>
      <c r="J31" s="14">
        <v>0</v>
      </c>
      <c r="K31" s="14">
        <v>0</v>
      </c>
      <c r="L31" s="14">
        <v>1960</v>
      </c>
      <c r="M31" s="14">
        <v>25.48</v>
      </c>
      <c r="N31" s="14">
        <v>0</v>
      </c>
      <c r="O31" s="14">
        <v>0</v>
      </c>
      <c r="P31" s="14">
        <v>0</v>
      </c>
      <c r="Q31" s="14">
        <v>0.12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1985.6</v>
      </c>
      <c r="Y31" s="14">
        <v>7371.6</v>
      </c>
    </row>
    <row r="32" spans="1:25">
      <c r="A32" s="2" t="s">
        <v>74</v>
      </c>
      <c r="B32" s="1" t="s">
        <v>75</v>
      </c>
      <c r="C32" s="14">
        <v>1800</v>
      </c>
      <c r="D32" s="14">
        <v>300</v>
      </c>
      <c r="E32" s="14">
        <v>0</v>
      </c>
      <c r="F32" s="14">
        <v>0</v>
      </c>
      <c r="G32" s="14">
        <v>0</v>
      </c>
      <c r="H32" s="14">
        <v>2100</v>
      </c>
      <c r="I32" s="14">
        <v>0</v>
      </c>
      <c r="J32" s="14">
        <v>0</v>
      </c>
      <c r="K32" s="14">
        <v>0</v>
      </c>
      <c r="L32" s="14">
        <v>202.51</v>
      </c>
      <c r="M32" s="14">
        <v>54.65</v>
      </c>
      <c r="N32" s="14">
        <v>0</v>
      </c>
      <c r="O32" s="14">
        <v>0</v>
      </c>
      <c r="P32" s="14">
        <v>0</v>
      </c>
      <c r="Q32" s="14">
        <v>0.04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257.2</v>
      </c>
      <c r="Y32" s="14">
        <v>1842.8</v>
      </c>
    </row>
    <row r="33" spans="1:25">
      <c r="A33" s="2" t="s">
        <v>76</v>
      </c>
      <c r="B33" s="1" t="s">
        <v>77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0</v>
      </c>
      <c r="J33" s="14">
        <v>0</v>
      </c>
      <c r="K33" s="15">
        <v>-18.41</v>
      </c>
      <c r="L33" s="14">
        <v>0</v>
      </c>
      <c r="M33" s="14">
        <v>65.11</v>
      </c>
      <c r="N33" s="14">
        <v>0</v>
      </c>
      <c r="O33" s="14">
        <v>0</v>
      </c>
      <c r="P33" s="14">
        <v>0</v>
      </c>
      <c r="Q33" s="15">
        <v>-0.01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46.69</v>
      </c>
      <c r="Y33" s="14">
        <v>980</v>
      </c>
    </row>
    <row r="34" spans="1:25">
      <c r="A34" s="2" t="s">
        <v>78</v>
      </c>
      <c r="B34" s="1" t="s">
        <v>79</v>
      </c>
      <c r="C34" s="14">
        <v>1299.96</v>
      </c>
      <c r="D34" s="14">
        <v>216.66</v>
      </c>
      <c r="E34" s="14">
        <v>0</v>
      </c>
      <c r="F34" s="14">
        <v>0</v>
      </c>
      <c r="G34" s="14">
        <v>0</v>
      </c>
      <c r="H34" s="14">
        <v>1516.62</v>
      </c>
      <c r="I34" s="14">
        <v>0</v>
      </c>
      <c r="J34" s="14">
        <v>0</v>
      </c>
      <c r="K34" s="14">
        <v>0</v>
      </c>
      <c r="L34" s="14">
        <v>58.08</v>
      </c>
      <c r="M34" s="14">
        <v>43.86</v>
      </c>
      <c r="N34" s="14">
        <v>0</v>
      </c>
      <c r="O34" s="14">
        <v>0</v>
      </c>
      <c r="P34" s="14">
        <v>0</v>
      </c>
      <c r="Q34" s="14">
        <v>0.08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102.02</v>
      </c>
      <c r="Y34" s="14">
        <v>1414.6</v>
      </c>
    </row>
    <row r="35" spans="1:25">
      <c r="A35" s="2" t="s">
        <v>80</v>
      </c>
      <c r="B35" s="1" t="s">
        <v>81</v>
      </c>
      <c r="C35" s="14">
        <v>733.35</v>
      </c>
      <c r="D35" s="14">
        <v>122.22</v>
      </c>
      <c r="E35" s="14">
        <v>1121.1099999999999</v>
      </c>
      <c r="F35" s="14">
        <v>0</v>
      </c>
      <c r="G35" s="14">
        <v>0</v>
      </c>
      <c r="H35" s="14">
        <v>1976.68</v>
      </c>
      <c r="I35" s="14">
        <v>0</v>
      </c>
      <c r="J35" s="14">
        <v>0</v>
      </c>
      <c r="K35" s="14">
        <v>0</v>
      </c>
      <c r="L35" s="14">
        <v>180.48</v>
      </c>
      <c r="M35" s="14">
        <v>83.5</v>
      </c>
      <c r="N35" s="14">
        <v>0</v>
      </c>
      <c r="O35" s="14">
        <v>0</v>
      </c>
      <c r="P35" s="14">
        <v>0</v>
      </c>
      <c r="Q35" s="14">
        <v>0.1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264.08</v>
      </c>
      <c r="Y35" s="14">
        <v>1712.6</v>
      </c>
    </row>
    <row r="36" spans="1:25">
      <c r="A36" s="2" t="s">
        <v>82</v>
      </c>
      <c r="B36" s="1" t="s">
        <v>83</v>
      </c>
      <c r="C36" s="14">
        <v>880.02</v>
      </c>
      <c r="D36" s="14">
        <v>146.66999999999999</v>
      </c>
      <c r="E36" s="14">
        <v>1840.88</v>
      </c>
      <c r="F36" s="14">
        <v>0</v>
      </c>
      <c r="G36" s="14">
        <v>0</v>
      </c>
      <c r="H36" s="14">
        <v>2867.57</v>
      </c>
      <c r="I36" s="14">
        <v>0</v>
      </c>
      <c r="J36" s="14">
        <v>0</v>
      </c>
      <c r="K36" s="14">
        <v>0</v>
      </c>
      <c r="L36" s="14">
        <v>357.12</v>
      </c>
      <c r="M36" s="14">
        <v>167.97</v>
      </c>
      <c r="N36" s="14">
        <v>0</v>
      </c>
      <c r="O36" s="14">
        <v>0</v>
      </c>
      <c r="P36" s="14">
        <v>0</v>
      </c>
      <c r="Q36" s="14">
        <v>0.08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525.16999999999996</v>
      </c>
      <c r="Y36" s="14">
        <v>2342.4</v>
      </c>
    </row>
    <row r="37" spans="1:25">
      <c r="A37" s="2" t="s">
        <v>84</v>
      </c>
      <c r="B37" s="1" t="s">
        <v>85</v>
      </c>
      <c r="C37" s="14">
        <v>1399.98</v>
      </c>
      <c r="D37" s="14">
        <v>233.33</v>
      </c>
      <c r="E37" s="14">
        <v>2900</v>
      </c>
      <c r="F37" s="14">
        <v>0</v>
      </c>
      <c r="G37" s="14">
        <v>0</v>
      </c>
      <c r="H37" s="14">
        <v>4533.3100000000004</v>
      </c>
      <c r="I37" s="14">
        <v>0</v>
      </c>
      <c r="J37" s="14">
        <v>0</v>
      </c>
      <c r="K37" s="14">
        <v>0</v>
      </c>
      <c r="L37" s="14">
        <v>712.93</v>
      </c>
      <c r="M37" s="14">
        <v>172.38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885.31</v>
      </c>
      <c r="Y37" s="14">
        <v>3648</v>
      </c>
    </row>
    <row r="38" spans="1:25">
      <c r="A38" s="2" t="s">
        <v>86</v>
      </c>
      <c r="B38" s="1" t="s">
        <v>87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802.69</v>
      </c>
      <c r="J38" s="14">
        <v>0</v>
      </c>
      <c r="K38" s="15">
        <v>-18.41</v>
      </c>
      <c r="L38" s="14">
        <v>0</v>
      </c>
      <c r="M38" s="14">
        <v>157.85</v>
      </c>
      <c r="N38" s="14">
        <v>0</v>
      </c>
      <c r="O38" s="14">
        <v>0</v>
      </c>
      <c r="P38" s="14">
        <v>0</v>
      </c>
      <c r="Q38" s="14">
        <v>0.16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942.29</v>
      </c>
      <c r="Y38" s="14">
        <v>84.4</v>
      </c>
    </row>
    <row r="39" spans="1:25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1026.69</v>
      </c>
      <c r="I39" s="14">
        <v>0</v>
      </c>
      <c r="J39" s="14">
        <v>0</v>
      </c>
      <c r="K39" s="15">
        <v>-18.41</v>
      </c>
      <c r="L39" s="14">
        <v>0</v>
      </c>
      <c r="M39" s="14">
        <v>50.36</v>
      </c>
      <c r="N39" s="14">
        <v>0</v>
      </c>
      <c r="O39" s="14">
        <v>0</v>
      </c>
      <c r="P39" s="14">
        <v>0</v>
      </c>
      <c r="Q39" s="15">
        <v>-0.06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31.89</v>
      </c>
      <c r="Y39" s="14">
        <v>994.8</v>
      </c>
    </row>
    <row r="40" spans="1:25">
      <c r="A40" s="2" t="s">
        <v>90</v>
      </c>
      <c r="B40" s="1" t="s">
        <v>91</v>
      </c>
      <c r="C40" s="14">
        <v>880.02</v>
      </c>
      <c r="D40" s="14">
        <v>146.66999999999999</v>
      </c>
      <c r="E40" s="14">
        <v>1690.29</v>
      </c>
      <c r="F40" s="14">
        <v>0</v>
      </c>
      <c r="G40" s="14">
        <v>0</v>
      </c>
      <c r="H40" s="14">
        <v>2716.98</v>
      </c>
      <c r="I40" s="14">
        <v>0</v>
      </c>
      <c r="J40" s="14">
        <v>0</v>
      </c>
      <c r="K40" s="14">
        <v>0</v>
      </c>
      <c r="L40" s="14">
        <v>324.95999999999998</v>
      </c>
      <c r="M40" s="14">
        <v>195.7</v>
      </c>
      <c r="N40" s="14">
        <v>0</v>
      </c>
      <c r="O40" s="14">
        <v>0</v>
      </c>
      <c r="P40" s="14">
        <v>0</v>
      </c>
      <c r="Q40" s="15">
        <v>-0.08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520.58000000000004</v>
      </c>
      <c r="Y40" s="14">
        <v>2196.4</v>
      </c>
    </row>
    <row r="41" spans="1:25">
      <c r="A41" s="2" t="s">
        <v>92</v>
      </c>
      <c r="B41" s="1" t="s">
        <v>93</v>
      </c>
      <c r="C41" s="14">
        <v>733.35</v>
      </c>
      <c r="D41" s="14">
        <v>146.66999999999999</v>
      </c>
      <c r="E41" s="14">
        <v>0</v>
      </c>
      <c r="F41" s="14">
        <v>0</v>
      </c>
      <c r="G41" s="14">
        <v>0</v>
      </c>
      <c r="H41" s="14">
        <v>880.02</v>
      </c>
      <c r="I41" s="14">
        <v>0</v>
      </c>
      <c r="J41" s="14">
        <v>0</v>
      </c>
      <c r="K41" s="15">
        <v>-36.86</v>
      </c>
      <c r="L41" s="14">
        <v>0</v>
      </c>
      <c r="M41" s="14">
        <v>21.85</v>
      </c>
      <c r="N41" s="14">
        <v>0</v>
      </c>
      <c r="O41" s="14">
        <v>0</v>
      </c>
      <c r="P41" s="14">
        <v>0</v>
      </c>
      <c r="Q41" s="14">
        <v>0.03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-14.98</v>
      </c>
      <c r="Y41" s="14">
        <v>895</v>
      </c>
    </row>
    <row r="42" spans="1:25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6299.62</v>
      </c>
      <c r="F42" s="14">
        <v>0</v>
      </c>
      <c r="G42" s="14">
        <v>0</v>
      </c>
      <c r="H42" s="14">
        <v>7326.31</v>
      </c>
      <c r="I42" s="14">
        <v>0</v>
      </c>
      <c r="J42" s="14">
        <v>0</v>
      </c>
      <c r="K42" s="14">
        <v>0</v>
      </c>
      <c r="L42" s="14">
        <v>1364.45</v>
      </c>
      <c r="M42" s="14">
        <v>215.07</v>
      </c>
      <c r="N42" s="14">
        <v>0</v>
      </c>
      <c r="O42" s="14">
        <v>0</v>
      </c>
      <c r="P42" s="14">
        <v>0</v>
      </c>
      <c r="Q42" s="14">
        <v>0.19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1579.71</v>
      </c>
      <c r="Y42" s="14">
        <v>5746.6</v>
      </c>
    </row>
    <row r="43" spans="1:25">
      <c r="A43" s="2" t="s">
        <v>96</v>
      </c>
      <c r="B43" s="1" t="s">
        <v>97</v>
      </c>
      <c r="C43" s="14">
        <v>880.02</v>
      </c>
      <c r="D43" s="14">
        <v>146.66999999999999</v>
      </c>
      <c r="E43" s="14">
        <v>6315.75</v>
      </c>
      <c r="F43" s="14">
        <v>0</v>
      </c>
      <c r="G43" s="14">
        <v>0</v>
      </c>
      <c r="H43" s="14">
        <v>7342.44</v>
      </c>
      <c r="I43" s="14">
        <v>0</v>
      </c>
      <c r="J43" s="14">
        <v>0</v>
      </c>
      <c r="K43" s="14">
        <v>0</v>
      </c>
      <c r="L43" s="14">
        <v>1368.25</v>
      </c>
      <c r="M43" s="14">
        <v>98.22</v>
      </c>
      <c r="N43" s="14">
        <v>0</v>
      </c>
      <c r="O43" s="14">
        <v>0</v>
      </c>
      <c r="P43" s="14">
        <v>0</v>
      </c>
      <c r="Q43" s="15">
        <v>-0.03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1466.44</v>
      </c>
      <c r="Y43" s="14">
        <v>5876</v>
      </c>
    </row>
    <row r="44" spans="1:25">
      <c r="A44" s="2" t="s">
        <v>98</v>
      </c>
      <c r="B44" s="1" t="s">
        <v>99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0</v>
      </c>
      <c r="H44" s="14">
        <v>1026.69</v>
      </c>
      <c r="I44" s="14">
        <v>0</v>
      </c>
      <c r="J44" s="14">
        <v>0</v>
      </c>
      <c r="K44" s="15">
        <v>-18.41</v>
      </c>
      <c r="L44" s="14">
        <v>0</v>
      </c>
      <c r="M44" s="14">
        <v>25.48</v>
      </c>
      <c r="N44" s="14">
        <v>0</v>
      </c>
      <c r="O44" s="14">
        <v>0</v>
      </c>
      <c r="P44" s="14">
        <v>0</v>
      </c>
      <c r="Q44" s="14">
        <v>0.02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7.09</v>
      </c>
      <c r="Y44" s="14">
        <v>1019.6</v>
      </c>
    </row>
    <row r="45" spans="1:25">
      <c r="A45" s="2" t="s">
        <v>100</v>
      </c>
      <c r="B45" s="1" t="s">
        <v>101</v>
      </c>
      <c r="C45" s="14">
        <v>880.02</v>
      </c>
      <c r="D45" s="14">
        <v>146.66999999999999</v>
      </c>
      <c r="E45" s="14">
        <v>9507.77</v>
      </c>
      <c r="F45" s="14">
        <v>0</v>
      </c>
      <c r="G45" s="14">
        <v>0</v>
      </c>
      <c r="H45" s="14">
        <v>10534.46</v>
      </c>
      <c r="I45" s="14">
        <v>0</v>
      </c>
      <c r="J45" s="14">
        <v>0</v>
      </c>
      <c r="K45" s="14">
        <v>0</v>
      </c>
      <c r="L45" s="14">
        <v>2313.1799999999998</v>
      </c>
      <c r="M45" s="14">
        <v>323.33</v>
      </c>
      <c r="N45" s="14">
        <v>0</v>
      </c>
      <c r="O45" s="14">
        <v>0</v>
      </c>
      <c r="P45" s="14">
        <v>0</v>
      </c>
      <c r="Q45" s="14">
        <v>0.15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2636.66</v>
      </c>
      <c r="Y45" s="14">
        <v>7897.8</v>
      </c>
    </row>
    <row r="46" spans="1:25">
      <c r="A46" s="2" t="s">
        <v>102</v>
      </c>
      <c r="B46" s="1" t="s">
        <v>103</v>
      </c>
      <c r="C46" s="14">
        <v>880.02</v>
      </c>
      <c r="D46" s="14">
        <v>146.66999999999999</v>
      </c>
      <c r="E46" s="14">
        <v>61.5</v>
      </c>
      <c r="F46" s="14">
        <v>0</v>
      </c>
      <c r="G46" s="14">
        <v>0</v>
      </c>
      <c r="H46" s="14">
        <v>1088.19</v>
      </c>
      <c r="I46" s="14">
        <v>0</v>
      </c>
      <c r="J46" s="14">
        <v>0</v>
      </c>
      <c r="K46" s="15">
        <v>-4.96</v>
      </c>
      <c r="L46" s="14">
        <v>0</v>
      </c>
      <c r="M46" s="14">
        <v>230.06</v>
      </c>
      <c r="N46" s="14">
        <v>0</v>
      </c>
      <c r="O46" s="14">
        <v>257.3</v>
      </c>
      <c r="P46" s="14">
        <v>0</v>
      </c>
      <c r="Q46" s="15">
        <v>-0.01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482.39</v>
      </c>
      <c r="Y46" s="14">
        <v>605.79999999999995</v>
      </c>
    </row>
    <row r="47" spans="1:25">
      <c r="A47" s="2" t="s">
        <v>104</v>
      </c>
      <c r="B47" s="1" t="s">
        <v>105</v>
      </c>
      <c r="C47" s="14">
        <v>1602</v>
      </c>
      <c r="D47" s="14">
        <v>267</v>
      </c>
      <c r="E47" s="14">
        <v>450</v>
      </c>
      <c r="F47" s="14">
        <v>0</v>
      </c>
      <c r="G47" s="14">
        <v>0</v>
      </c>
      <c r="H47" s="14">
        <v>2319</v>
      </c>
      <c r="I47" s="14">
        <v>0</v>
      </c>
      <c r="J47" s="14">
        <v>0</v>
      </c>
      <c r="K47" s="14">
        <v>0</v>
      </c>
      <c r="L47" s="14">
        <v>241.75</v>
      </c>
      <c r="M47" s="14">
        <v>60.53</v>
      </c>
      <c r="N47" s="14">
        <v>0</v>
      </c>
      <c r="O47" s="14">
        <v>0</v>
      </c>
      <c r="P47" s="14">
        <v>0</v>
      </c>
      <c r="Q47" s="15">
        <v>-0.08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302.2</v>
      </c>
      <c r="Y47" s="14">
        <v>2016.8</v>
      </c>
    </row>
    <row r="48" spans="1:25">
      <c r="A48" s="2" t="s">
        <v>106</v>
      </c>
      <c r="B48" s="1" t="s">
        <v>107</v>
      </c>
      <c r="C48" s="14">
        <v>2599.98</v>
      </c>
      <c r="D48" s="14">
        <v>433.33</v>
      </c>
      <c r="E48" s="14">
        <v>0</v>
      </c>
      <c r="F48" s="14">
        <v>0</v>
      </c>
      <c r="G48" s="14">
        <v>0</v>
      </c>
      <c r="H48" s="14">
        <v>3033.31</v>
      </c>
      <c r="I48" s="14">
        <v>0</v>
      </c>
      <c r="J48" s="14">
        <v>0</v>
      </c>
      <c r="K48" s="14">
        <v>0</v>
      </c>
      <c r="L48" s="14">
        <v>392.53</v>
      </c>
      <c r="M48" s="14">
        <v>81.650000000000006</v>
      </c>
      <c r="N48" s="14">
        <v>0</v>
      </c>
      <c r="O48" s="14">
        <v>572.66999999999996</v>
      </c>
      <c r="P48" s="14">
        <v>0</v>
      </c>
      <c r="Q48" s="14">
        <v>0.06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1250</v>
      </c>
      <c r="X48" s="14">
        <v>2296.91</v>
      </c>
      <c r="Y48" s="14">
        <v>736.4</v>
      </c>
    </row>
    <row r="49" spans="1:25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61.5</v>
      </c>
      <c r="F49" s="14">
        <v>0</v>
      </c>
      <c r="G49" s="14">
        <v>0</v>
      </c>
      <c r="H49" s="14">
        <v>1088.19</v>
      </c>
      <c r="I49" s="14">
        <v>0</v>
      </c>
      <c r="J49" s="14">
        <v>0</v>
      </c>
      <c r="K49" s="15">
        <v>-4.96</v>
      </c>
      <c r="L49" s="14">
        <v>0</v>
      </c>
      <c r="M49" s="14">
        <v>25.48</v>
      </c>
      <c r="N49" s="14">
        <v>0</v>
      </c>
      <c r="O49" s="14">
        <v>0</v>
      </c>
      <c r="P49" s="14">
        <v>0</v>
      </c>
      <c r="Q49" s="15">
        <v>-0.13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20.39</v>
      </c>
      <c r="Y49" s="14">
        <v>1067.8</v>
      </c>
    </row>
    <row r="50" spans="1:25">
      <c r="A50" s="2" t="s">
        <v>110</v>
      </c>
      <c r="B50" s="1" t="s">
        <v>111</v>
      </c>
      <c r="C50" s="14">
        <v>880.02</v>
      </c>
      <c r="D50" s="14">
        <v>146.66999999999999</v>
      </c>
      <c r="E50" s="14">
        <v>2502.81</v>
      </c>
      <c r="F50" s="14">
        <v>0</v>
      </c>
      <c r="G50" s="14">
        <v>0</v>
      </c>
      <c r="H50" s="14">
        <v>3529.5</v>
      </c>
      <c r="I50" s="14">
        <v>0</v>
      </c>
      <c r="J50" s="14">
        <v>0</v>
      </c>
      <c r="K50" s="14">
        <v>0</v>
      </c>
      <c r="L50" s="14">
        <v>498.51</v>
      </c>
      <c r="M50" s="14">
        <v>101.85</v>
      </c>
      <c r="N50" s="14">
        <v>0</v>
      </c>
      <c r="O50" s="14">
        <v>0</v>
      </c>
      <c r="P50" s="14">
        <v>0</v>
      </c>
      <c r="Q50" s="15">
        <v>-0.06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600.29999999999995</v>
      </c>
      <c r="Y50" s="14">
        <v>2929.2</v>
      </c>
    </row>
    <row r="51" spans="1:25">
      <c r="A51" s="2" t="s">
        <v>112</v>
      </c>
      <c r="B51" s="1" t="s">
        <v>113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4">
        <v>0</v>
      </c>
      <c r="J51" s="14">
        <v>0</v>
      </c>
      <c r="K51" s="15">
        <v>-18.41</v>
      </c>
      <c r="L51" s="14">
        <v>0</v>
      </c>
      <c r="M51" s="14">
        <v>168.72</v>
      </c>
      <c r="N51" s="14">
        <v>0</v>
      </c>
      <c r="O51" s="14">
        <v>0</v>
      </c>
      <c r="P51" s="14">
        <v>0</v>
      </c>
      <c r="Q51" s="15">
        <v>-0.02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150.29</v>
      </c>
      <c r="Y51" s="14">
        <v>876.4</v>
      </c>
    </row>
    <row r="52" spans="1:25">
      <c r="A52" s="2" t="s">
        <v>114</v>
      </c>
      <c r="B52" s="1" t="s">
        <v>115</v>
      </c>
      <c r="C52" s="14">
        <v>733.35</v>
      </c>
      <c r="D52" s="14">
        <v>122.22</v>
      </c>
      <c r="E52" s="14">
        <v>1862.7</v>
      </c>
      <c r="F52" s="14">
        <v>0</v>
      </c>
      <c r="G52" s="14">
        <v>0</v>
      </c>
      <c r="H52" s="14">
        <v>2718.27</v>
      </c>
      <c r="I52" s="14">
        <v>0</v>
      </c>
      <c r="J52" s="14">
        <v>0</v>
      </c>
      <c r="K52" s="14">
        <v>0</v>
      </c>
      <c r="L52" s="14">
        <v>325.23</v>
      </c>
      <c r="M52" s="14">
        <v>49.57</v>
      </c>
      <c r="N52" s="14">
        <v>0</v>
      </c>
      <c r="O52" s="14">
        <v>0</v>
      </c>
      <c r="P52" s="14">
        <v>0</v>
      </c>
      <c r="Q52" s="14">
        <v>7.0000000000000007E-2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374.87</v>
      </c>
      <c r="Y52" s="14">
        <v>2343.4</v>
      </c>
    </row>
    <row r="53" spans="1:25">
      <c r="A53" s="2" t="s">
        <v>116</v>
      </c>
      <c r="B53" s="1" t="s">
        <v>117</v>
      </c>
      <c r="C53" s="14">
        <v>216.67</v>
      </c>
      <c r="D53" s="14">
        <v>216.67</v>
      </c>
      <c r="E53" s="14">
        <v>0</v>
      </c>
      <c r="F53" s="14">
        <v>0</v>
      </c>
      <c r="G53" s="14">
        <v>0</v>
      </c>
      <c r="H53" s="14">
        <v>433.34</v>
      </c>
      <c r="I53" s="14">
        <v>0</v>
      </c>
      <c r="J53" s="14">
        <v>0</v>
      </c>
      <c r="K53" s="15">
        <v>-71.06</v>
      </c>
      <c r="L53" s="14">
        <v>0</v>
      </c>
      <c r="M53" s="14">
        <v>10.76</v>
      </c>
      <c r="N53" s="14">
        <v>0</v>
      </c>
      <c r="O53" s="14">
        <v>0</v>
      </c>
      <c r="P53" s="14">
        <v>0</v>
      </c>
      <c r="Q53" s="14">
        <v>0.04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-60.26</v>
      </c>
      <c r="Y53" s="14">
        <v>493.6</v>
      </c>
    </row>
    <row r="54" spans="1:25">
      <c r="A54" s="2" t="s">
        <v>118</v>
      </c>
      <c r="B54" s="1" t="s">
        <v>119</v>
      </c>
      <c r="C54" s="14">
        <v>586.67999999999995</v>
      </c>
      <c r="D54" s="14">
        <v>97.78</v>
      </c>
      <c r="E54" s="14">
        <v>0</v>
      </c>
      <c r="F54" s="14">
        <v>0</v>
      </c>
      <c r="G54" s="14">
        <v>0</v>
      </c>
      <c r="H54" s="14">
        <v>684.46</v>
      </c>
      <c r="I54" s="14">
        <v>0</v>
      </c>
      <c r="J54" s="14">
        <v>0</v>
      </c>
      <c r="K54" s="15">
        <v>-54.94</v>
      </c>
      <c r="L54" s="14">
        <v>0</v>
      </c>
      <c r="M54" s="14">
        <v>54.08</v>
      </c>
      <c r="N54" s="14">
        <v>0</v>
      </c>
      <c r="O54" s="14">
        <v>0</v>
      </c>
      <c r="P54" s="14">
        <v>0</v>
      </c>
      <c r="Q54" s="15">
        <v>-0.08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-0.94</v>
      </c>
      <c r="Y54" s="14">
        <v>685.4</v>
      </c>
    </row>
    <row r="55" spans="1:25">
      <c r="A55" s="2" t="s">
        <v>120</v>
      </c>
      <c r="B55" s="1" t="s">
        <v>121</v>
      </c>
      <c r="C55" s="14">
        <v>999.66</v>
      </c>
      <c r="D55" s="14">
        <v>166.61</v>
      </c>
      <c r="E55" s="14">
        <v>1948.62</v>
      </c>
      <c r="F55" s="14">
        <v>0</v>
      </c>
      <c r="G55" s="14">
        <v>0</v>
      </c>
      <c r="H55" s="14">
        <v>3114.89</v>
      </c>
      <c r="I55" s="14">
        <v>0</v>
      </c>
      <c r="J55" s="14">
        <v>0</v>
      </c>
      <c r="K55" s="14">
        <v>0</v>
      </c>
      <c r="L55" s="14">
        <v>409.95</v>
      </c>
      <c r="M55" s="14">
        <v>83.35</v>
      </c>
      <c r="N55" s="14">
        <v>0</v>
      </c>
      <c r="O55" s="14">
        <v>0</v>
      </c>
      <c r="P55" s="14">
        <v>0</v>
      </c>
      <c r="Q55" s="15">
        <v>-0.01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493.29</v>
      </c>
      <c r="Y55" s="14">
        <v>2621.6</v>
      </c>
    </row>
    <row r="56" spans="1:25">
      <c r="A56" s="2" t="s">
        <v>122</v>
      </c>
      <c r="B56" s="1" t="s">
        <v>123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1026.69</v>
      </c>
      <c r="I56" s="14">
        <v>0</v>
      </c>
      <c r="J56" s="14">
        <v>0</v>
      </c>
      <c r="K56" s="15">
        <v>-18.41</v>
      </c>
      <c r="L56" s="14">
        <v>0</v>
      </c>
      <c r="M56" s="14">
        <v>147.26</v>
      </c>
      <c r="N56" s="14">
        <v>0</v>
      </c>
      <c r="O56" s="14">
        <v>0</v>
      </c>
      <c r="P56" s="14">
        <v>0</v>
      </c>
      <c r="Q56" s="14">
        <v>0.04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128.88999999999999</v>
      </c>
      <c r="Y56" s="14">
        <v>897.8</v>
      </c>
    </row>
    <row r="57" spans="1:25">
      <c r="A57" s="2" t="s">
        <v>124</v>
      </c>
      <c r="B57" s="1" t="s">
        <v>125</v>
      </c>
      <c r="C57" s="14">
        <v>733.35</v>
      </c>
      <c r="D57" s="14">
        <v>122.22</v>
      </c>
      <c r="E57" s="14">
        <v>6257.65</v>
      </c>
      <c r="F57" s="14">
        <v>0</v>
      </c>
      <c r="G57" s="14">
        <v>0</v>
      </c>
      <c r="H57" s="14">
        <v>7113.22</v>
      </c>
      <c r="I57" s="14">
        <v>0</v>
      </c>
      <c r="J57" s="14">
        <v>0</v>
      </c>
      <c r="K57" s="14">
        <v>0</v>
      </c>
      <c r="L57" s="14">
        <v>1314.34</v>
      </c>
      <c r="M57" s="14">
        <v>127.1</v>
      </c>
      <c r="N57" s="14">
        <v>0</v>
      </c>
      <c r="O57" s="14">
        <v>3511</v>
      </c>
      <c r="P57" s="14">
        <v>0</v>
      </c>
      <c r="Q57" s="15">
        <v>-0.02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4952.42</v>
      </c>
      <c r="Y57" s="14">
        <v>2160.8000000000002</v>
      </c>
    </row>
    <row r="58" spans="1:25">
      <c r="A58" s="2" t="s">
        <v>126</v>
      </c>
      <c r="B58" s="1" t="s">
        <v>127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1026.69</v>
      </c>
      <c r="I58" s="14">
        <v>200</v>
      </c>
      <c r="J58" s="14">
        <v>0</v>
      </c>
      <c r="K58" s="15">
        <v>-18.41</v>
      </c>
      <c r="L58" s="14">
        <v>0</v>
      </c>
      <c r="M58" s="14">
        <v>76.52</v>
      </c>
      <c r="N58" s="14">
        <v>0</v>
      </c>
      <c r="O58" s="14">
        <v>500</v>
      </c>
      <c r="P58" s="14">
        <v>0</v>
      </c>
      <c r="Q58" s="15">
        <v>-0.02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758.09</v>
      </c>
      <c r="Y58" s="14">
        <v>268.60000000000002</v>
      </c>
    </row>
    <row r="59" spans="1:25">
      <c r="A59" s="2" t="s">
        <v>128</v>
      </c>
      <c r="B59" s="1" t="s">
        <v>129</v>
      </c>
      <c r="C59" s="14">
        <v>1602</v>
      </c>
      <c r="D59" s="14">
        <v>267</v>
      </c>
      <c r="E59" s="14">
        <v>100</v>
      </c>
      <c r="F59" s="14">
        <v>0</v>
      </c>
      <c r="G59" s="14">
        <v>0</v>
      </c>
      <c r="H59" s="14">
        <v>1969</v>
      </c>
      <c r="I59" s="14">
        <v>0</v>
      </c>
      <c r="J59" s="14">
        <v>0</v>
      </c>
      <c r="K59" s="14">
        <v>0</v>
      </c>
      <c r="L59" s="14">
        <v>179.25</v>
      </c>
      <c r="M59" s="14">
        <v>49.68</v>
      </c>
      <c r="N59" s="14">
        <v>0</v>
      </c>
      <c r="O59" s="14">
        <v>0</v>
      </c>
      <c r="P59" s="14">
        <v>0</v>
      </c>
      <c r="Q59" s="15">
        <v>-0.13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228.8</v>
      </c>
      <c r="Y59" s="14">
        <v>1740.2</v>
      </c>
    </row>
    <row r="60" spans="1:25">
      <c r="A60" s="2" t="s">
        <v>130</v>
      </c>
      <c r="B60" s="1" t="s">
        <v>131</v>
      </c>
      <c r="C60" s="14">
        <v>833.05</v>
      </c>
      <c r="D60" s="14">
        <v>138.84</v>
      </c>
      <c r="E60" s="14">
        <v>971.47</v>
      </c>
      <c r="F60" s="14">
        <v>0</v>
      </c>
      <c r="G60" s="14">
        <v>0</v>
      </c>
      <c r="H60" s="14">
        <v>1943.36</v>
      </c>
      <c r="I60" s="14">
        <v>0</v>
      </c>
      <c r="J60" s="14">
        <v>0</v>
      </c>
      <c r="K60" s="14">
        <v>0</v>
      </c>
      <c r="L60" s="14">
        <v>175.15</v>
      </c>
      <c r="M60" s="14">
        <v>59.78</v>
      </c>
      <c r="N60" s="14">
        <v>0</v>
      </c>
      <c r="O60" s="14">
        <v>0</v>
      </c>
      <c r="P60" s="14">
        <v>0</v>
      </c>
      <c r="Q60" s="14">
        <v>0.03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234.96</v>
      </c>
      <c r="Y60" s="14">
        <v>1708.4</v>
      </c>
    </row>
    <row r="61" spans="1:25">
      <c r="A61" s="2" t="s">
        <v>132</v>
      </c>
      <c r="B61" s="1" t="s">
        <v>133</v>
      </c>
      <c r="C61" s="14">
        <v>833.05</v>
      </c>
      <c r="D61" s="14">
        <v>138.84</v>
      </c>
      <c r="E61" s="14">
        <v>1961.63</v>
      </c>
      <c r="F61" s="14">
        <v>0</v>
      </c>
      <c r="G61" s="14">
        <v>0</v>
      </c>
      <c r="H61" s="14">
        <v>2933.52</v>
      </c>
      <c r="I61" s="14">
        <v>0</v>
      </c>
      <c r="J61" s="14">
        <v>0</v>
      </c>
      <c r="K61" s="14">
        <v>0</v>
      </c>
      <c r="L61" s="14">
        <v>371.21</v>
      </c>
      <c r="M61" s="14">
        <v>74.58</v>
      </c>
      <c r="N61" s="14">
        <v>0</v>
      </c>
      <c r="O61" s="14">
        <v>0</v>
      </c>
      <c r="P61" s="14">
        <v>0</v>
      </c>
      <c r="Q61" s="15">
        <v>-7.0000000000000007E-2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445.72</v>
      </c>
      <c r="Y61" s="14">
        <v>2487.8000000000002</v>
      </c>
    </row>
    <row r="62" spans="1:25">
      <c r="A62" s="2" t="s">
        <v>134</v>
      </c>
      <c r="B62" s="1" t="s">
        <v>135</v>
      </c>
      <c r="C62" s="14">
        <v>880.02</v>
      </c>
      <c r="D62" s="14">
        <v>146.66999999999999</v>
      </c>
      <c r="E62" s="14">
        <v>0</v>
      </c>
      <c r="F62" s="14">
        <v>0</v>
      </c>
      <c r="G62" s="14">
        <v>0</v>
      </c>
      <c r="H62" s="14">
        <v>1026.69</v>
      </c>
      <c r="I62" s="14">
        <v>0</v>
      </c>
      <c r="J62" s="14">
        <v>0</v>
      </c>
      <c r="K62" s="15">
        <v>-18.41</v>
      </c>
      <c r="L62" s="14">
        <v>0</v>
      </c>
      <c r="M62" s="14">
        <v>65.239999999999995</v>
      </c>
      <c r="N62" s="14">
        <v>0</v>
      </c>
      <c r="O62" s="14">
        <v>500</v>
      </c>
      <c r="P62" s="14">
        <v>0</v>
      </c>
      <c r="Q62" s="14">
        <v>0.06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546.89</v>
      </c>
      <c r="Y62" s="14">
        <v>479.8</v>
      </c>
    </row>
    <row r="63" spans="1:25">
      <c r="A63" s="2" t="s">
        <v>136</v>
      </c>
      <c r="B63" s="1" t="s">
        <v>137</v>
      </c>
      <c r="C63" s="14">
        <v>1071.45</v>
      </c>
      <c r="D63" s="14">
        <v>178.57</v>
      </c>
      <c r="E63" s="14">
        <v>0</v>
      </c>
      <c r="F63" s="14">
        <v>90.89</v>
      </c>
      <c r="G63" s="14">
        <v>321.44</v>
      </c>
      <c r="H63" s="14">
        <v>1662.35</v>
      </c>
      <c r="I63" s="14">
        <v>0</v>
      </c>
      <c r="J63" s="14">
        <v>0</v>
      </c>
      <c r="K63" s="14">
        <v>0</v>
      </c>
      <c r="L63" s="14">
        <v>29.5</v>
      </c>
      <c r="M63" s="14">
        <v>57.81</v>
      </c>
      <c r="N63" s="14">
        <v>0</v>
      </c>
      <c r="O63" s="14">
        <v>0</v>
      </c>
      <c r="P63" s="14">
        <v>0</v>
      </c>
      <c r="Q63" s="14">
        <v>0.04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87.35</v>
      </c>
      <c r="Y63" s="14">
        <v>1575</v>
      </c>
    </row>
    <row r="64" spans="1:25">
      <c r="A64" s="2" t="s">
        <v>138</v>
      </c>
      <c r="B64" s="1" t="s">
        <v>139</v>
      </c>
      <c r="C64" s="14">
        <v>1602</v>
      </c>
      <c r="D64" s="14">
        <v>267</v>
      </c>
      <c r="E64" s="14">
        <v>250</v>
      </c>
      <c r="F64" s="14">
        <v>0</v>
      </c>
      <c r="G64" s="14">
        <v>0</v>
      </c>
      <c r="H64" s="14">
        <v>2119</v>
      </c>
      <c r="I64" s="14">
        <v>355.52</v>
      </c>
      <c r="J64" s="14">
        <v>0</v>
      </c>
      <c r="K64" s="14">
        <v>0</v>
      </c>
      <c r="L64" s="14">
        <v>205.91</v>
      </c>
      <c r="M64" s="14">
        <v>56.95</v>
      </c>
      <c r="N64" s="14">
        <v>0</v>
      </c>
      <c r="O64" s="14">
        <v>0</v>
      </c>
      <c r="P64" s="14">
        <v>0</v>
      </c>
      <c r="Q64" s="14">
        <v>0.02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618.4</v>
      </c>
      <c r="Y64" s="14">
        <v>1500.6</v>
      </c>
    </row>
    <row r="65" spans="1:25">
      <c r="A65" s="2" t="s">
        <v>140</v>
      </c>
      <c r="B65" s="1" t="s">
        <v>141</v>
      </c>
      <c r="C65" s="14">
        <v>880.02</v>
      </c>
      <c r="D65" s="14">
        <v>146.66999999999999</v>
      </c>
      <c r="E65" s="14">
        <v>5852.41</v>
      </c>
      <c r="F65" s="14">
        <v>0</v>
      </c>
      <c r="G65" s="14">
        <v>0</v>
      </c>
      <c r="H65" s="14">
        <v>6879.1</v>
      </c>
      <c r="I65" s="14">
        <v>0</v>
      </c>
      <c r="J65" s="14">
        <v>0</v>
      </c>
      <c r="K65" s="14">
        <v>0</v>
      </c>
      <c r="L65" s="14">
        <v>1259.27</v>
      </c>
      <c r="M65" s="14">
        <v>114.19</v>
      </c>
      <c r="N65" s="14">
        <v>0</v>
      </c>
      <c r="O65" s="14">
        <v>0</v>
      </c>
      <c r="P65" s="14">
        <v>0</v>
      </c>
      <c r="Q65" s="14">
        <v>0.04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1373.5</v>
      </c>
      <c r="Y65" s="14">
        <v>5505.6</v>
      </c>
    </row>
    <row r="66" spans="1:25">
      <c r="A66" s="2" t="s">
        <v>142</v>
      </c>
      <c r="B66" s="1" t="s">
        <v>143</v>
      </c>
      <c r="C66" s="14">
        <v>999.66</v>
      </c>
      <c r="D66" s="14">
        <v>166.61</v>
      </c>
      <c r="E66" s="14">
        <v>500</v>
      </c>
      <c r="F66" s="14">
        <v>0</v>
      </c>
      <c r="G66" s="14">
        <v>0</v>
      </c>
      <c r="H66" s="14">
        <v>1666.27</v>
      </c>
      <c r="I66" s="14">
        <v>0</v>
      </c>
      <c r="J66" s="14">
        <v>0</v>
      </c>
      <c r="K66" s="14">
        <v>0</v>
      </c>
      <c r="L66" s="14">
        <v>82.63</v>
      </c>
      <c r="M66" s="14">
        <v>28.95</v>
      </c>
      <c r="N66" s="14">
        <v>0</v>
      </c>
      <c r="O66" s="14">
        <v>0</v>
      </c>
      <c r="P66" s="14">
        <v>0</v>
      </c>
      <c r="Q66" s="14">
        <v>0.09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111.67</v>
      </c>
      <c r="Y66" s="14">
        <v>1554.6</v>
      </c>
    </row>
    <row r="67" spans="1:25">
      <c r="A67" s="2" t="s">
        <v>144</v>
      </c>
      <c r="B67" s="1" t="s">
        <v>145</v>
      </c>
      <c r="C67" s="14">
        <v>799.98</v>
      </c>
      <c r="D67" s="14">
        <v>133.33000000000001</v>
      </c>
      <c r="E67" s="14">
        <v>2280</v>
      </c>
      <c r="F67" s="14">
        <v>0</v>
      </c>
      <c r="G67" s="14">
        <v>0</v>
      </c>
      <c r="H67" s="14">
        <v>3213.31</v>
      </c>
      <c r="I67" s="14">
        <v>0</v>
      </c>
      <c r="J67" s="14">
        <v>0</v>
      </c>
      <c r="K67" s="14">
        <v>0</v>
      </c>
      <c r="L67" s="14">
        <v>430.97</v>
      </c>
      <c r="M67" s="14">
        <v>23.17</v>
      </c>
      <c r="N67" s="14">
        <v>0</v>
      </c>
      <c r="O67" s="14">
        <v>0</v>
      </c>
      <c r="P67" s="14">
        <v>0</v>
      </c>
      <c r="Q67" s="15">
        <v>-0.13</v>
      </c>
      <c r="R67" s="14">
        <v>43.9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497.91</v>
      </c>
      <c r="Y67" s="14">
        <v>2715.4</v>
      </c>
    </row>
    <row r="68" spans="1:25">
      <c r="A68" s="2" t="s">
        <v>146</v>
      </c>
      <c r="B68" s="1" t="s">
        <v>147</v>
      </c>
      <c r="C68" s="14">
        <v>880.02</v>
      </c>
      <c r="D68" s="14">
        <v>146.66999999999999</v>
      </c>
      <c r="E68" s="14">
        <v>1440.72</v>
      </c>
      <c r="F68" s="14">
        <v>0</v>
      </c>
      <c r="G68" s="14">
        <v>0</v>
      </c>
      <c r="H68" s="14">
        <v>2467.41</v>
      </c>
      <c r="I68" s="14">
        <v>505.56</v>
      </c>
      <c r="J68" s="14">
        <v>0</v>
      </c>
      <c r="K68" s="14">
        <v>0</v>
      </c>
      <c r="L68" s="14">
        <v>271.64999999999998</v>
      </c>
      <c r="M68" s="14">
        <v>82.33</v>
      </c>
      <c r="N68" s="14">
        <v>0</v>
      </c>
      <c r="O68" s="14">
        <v>0</v>
      </c>
      <c r="P68" s="14">
        <v>0</v>
      </c>
      <c r="Q68" s="14">
        <v>7.0000000000000007E-2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859.61</v>
      </c>
      <c r="Y68" s="14">
        <v>1607.8</v>
      </c>
    </row>
    <row r="69" spans="1:25">
      <c r="A69" s="2" t="s">
        <v>148</v>
      </c>
      <c r="B69" s="1" t="s">
        <v>149</v>
      </c>
      <c r="C69" s="14">
        <v>880.02</v>
      </c>
      <c r="D69" s="14">
        <v>146.66999999999999</v>
      </c>
      <c r="E69" s="14">
        <v>1143.8</v>
      </c>
      <c r="F69" s="14">
        <v>0</v>
      </c>
      <c r="G69" s="14">
        <v>0</v>
      </c>
      <c r="H69" s="14">
        <v>2170.4899999999998</v>
      </c>
      <c r="I69" s="14">
        <v>0</v>
      </c>
      <c r="J69" s="14">
        <v>0</v>
      </c>
      <c r="K69" s="14">
        <v>0</v>
      </c>
      <c r="L69" s="14">
        <v>215.14</v>
      </c>
      <c r="M69" s="14">
        <v>25.48</v>
      </c>
      <c r="N69" s="14">
        <v>0</v>
      </c>
      <c r="O69" s="14">
        <v>0</v>
      </c>
      <c r="P69" s="14">
        <v>0</v>
      </c>
      <c r="Q69" s="14">
        <v>7.0000000000000007E-2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240.69</v>
      </c>
      <c r="Y69" s="14">
        <v>1929.8</v>
      </c>
    </row>
    <row r="70" spans="1:25">
      <c r="A70" s="2" t="s">
        <v>150</v>
      </c>
      <c r="B70" s="1" t="s">
        <v>151</v>
      </c>
      <c r="C70" s="14">
        <v>880.02</v>
      </c>
      <c r="D70" s="14">
        <v>146.66999999999999</v>
      </c>
      <c r="E70" s="14">
        <v>3110.67</v>
      </c>
      <c r="F70" s="14">
        <v>0</v>
      </c>
      <c r="G70" s="14">
        <v>0</v>
      </c>
      <c r="H70" s="14">
        <v>4137.3599999999997</v>
      </c>
      <c r="I70" s="14">
        <v>0</v>
      </c>
      <c r="J70" s="14">
        <v>208.65</v>
      </c>
      <c r="K70" s="14">
        <v>0</v>
      </c>
      <c r="L70" s="14">
        <v>628.35</v>
      </c>
      <c r="M70" s="14">
        <v>169.13</v>
      </c>
      <c r="N70" s="14">
        <v>0</v>
      </c>
      <c r="O70" s="14">
        <v>205</v>
      </c>
      <c r="P70" s="14">
        <v>0</v>
      </c>
      <c r="Q70" s="14">
        <v>0.03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1211.1600000000001</v>
      </c>
      <c r="Y70" s="14">
        <v>2926.2</v>
      </c>
    </row>
    <row r="71" spans="1:25">
      <c r="A71" s="2" t="s">
        <v>152</v>
      </c>
      <c r="B71" s="1" t="s">
        <v>153</v>
      </c>
      <c r="C71" s="14">
        <v>666.65</v>
      </c>
      <c r="D71" s="14">
        <v>111.11</v>
      </c>
      <c r="E71" s="14">
        <v>2490</v>
      </c>
      <c r="F71" s="14">
        <v>0</v>
      </c>
      <c r="G71" s="14">
        <v>0</v>
      </c>
      <c r="H71" s="14">
        <v>3267.76</v>
      </c>
      <c r="I71" s="14">
        <v>0</v>
      </c>
      <c r="J71" s="14">
        <v>0</v>
      </c>
      <c r="K71" s="14">
        <v>0</v>
      </c>
      <c r="L71" s="14">
        <v>442.6</v>
      </c>
      <c r="M71" s="14">
        <v>82.41</v>
      </c>
      <c r="N71" s="14">
        <v>0</v>
      </c>
      <c r="O71" s="14">
        <v>0</v>
      </c>
      <c r="P71" s="14">
        <v>0</v>
      </c>
      <c r="Q71" s="15">
        <v>-0.05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524.96</v>
      </c>
      <c r="Y71" s="14">
        <v>2742.8</v>
      </c>
    </row>
    <row r="72" spans="1:25">
      <c r="A72" s="2" t="s">
        <v>154</v>
      </c>
      <c r="B72" s="1" t="s">
        <v>155</v>
      </c>
      <c r="C72" s="14">
        <v>999.66</v>
      </c>
      <c r="D72" s="14">
        <v>166.61</v>
      </c>
      <c r="E72" s="14">
        <v>1708.36</v>
      </c>
      <c r="F72" s="14">
        <v>0</v>
      </c>
      <c r="G72" s="14">
        <v>0</v>
      </c>
      <c r="H72" s="14">
        <v>2874.63</v>
      </c>
      <c r="I72" s="14">
        <v>0</v>
      </c>
      <c r="J72" s="14">
        <v>0</v>
      </c>
      <c r="K72" s="14">
        <v>0</v>
      </c>
      <c r="L72" s="14">
        <v>358.63</v>
      </c>
      <c r="M72" s="14">
        <v>80.73</v>
      </c>
      <c r="N72" s="14">
        <v>0</v>
      </c>
      <c r="O72" s="14">
        <v>0</v>
      </c>
      <c r="P72" s="14">
        <v>0</v>
      </c>
      <c r="Q72" s="15">
        <v>-0.13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439.23</v>
      </c>
      <c r="Y72" s="14">
        <v>2435.4</v>
      </c>
    </row>
    <row r="73" spans="1:25">
      <c r="A73" s="2" t="s">
        <v>156</v>
      </c>
      <c r="B73" s="1" t="s">
        <v>157</v>
      </c>
      <c r="C73" s="14">
        <v>880.02</v>
      </c>
      <c r="D73" s="14">
        <v>146.66999999999999</v>
      </c>
      <c r="E73" s="14">
        <v>4103.88</v>
      </c>
      <c r="F73" s="14">
        <v>0</v>
      </c>
      <c r="G73" s="14">
        <v>0</v>
      </c>
      <c r="H73" s="14">
        <v>5130.57</v>
      </c>
      <c r="I73" s="14">
        <v>0</v>
      </c>
      <c r="J73" s="14">
        <v>0</v>
      </c>
      <c r="K73" s="14">
        <v>0</v>
      </c>
      <c r="L73" s="14">
        <v>848.02</v>
      </c>
      <c r="M73" s="14">
        <v>109</v>
      </c>
      <c r="N73" s="14">
        <v>0</v>
      </c>
      <c r="O73" s="14">
        <v>2500</v>
      </c>
      <c r="P73" s="14">
        <v>0</v>
      </c>
      <c r="Q73" s="15">
        <v>-0.05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3456.97</v>
      </c>
      <c r="Y73" s="14">
        <v>1673.6</v>
      </c>
    </row>
    <row r="74" spans="1:25">
      <c r="A74" s="2" t="s">
        <v>158</v>
      </c>
      <c r="B74" s="1" t="s">
        <v>159</v>
      </c>
      <c r="C74" s="14">
        <v>732.85</v>
      </c>
      <c r="D74" s="14">
        <v>122.14</v>
      </c>
      <c r="E74" s="14">
        <v>1082</v>
      </c>
      <c r="F74" s="14">
        <v>0</v>
      </c>
      <c r="G74" s="14">
        <v>0</v>
      </c>
      <c r="H74" s="14">
        <v>1936.99</v>
      </c>
      <c r="I74" s="14">
        <v>0</v>
      </c>
      <c r="J74" s="14">
        <v>0</v>
      </c>
      <c r="K74" s="14">
        <v>0</v>
      </c>
      <c r="L74" s="14">
        <v>174.13</v>
      </c>
      <c r="M74" s="14">
        <v>22.78</v>
      </c>
      <c r="N74" s="14">
        <v>0</v>
      </c>
      <c r="O74" s="14">
        <v>0</v>
      </c>
      <c r="P74" s="14">
        <v>0</v>
      </c>
      <c r="Q74" s="14">
        <v>0.08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196.99</v>
      </c>
      <c r="Y74" s="14">
        <v>1740</v>
      </c>
    </row>
    <row r="75" spans="1:25" s="7" customFormat="1">
      <c r="A75" s="17" t="s">
        <v>160</v>
      </c>
      <c r="C75" s="7" t="s">
        <v>161</v>
      </c>
      <c r="D75" s="7" t="s">
        <v>161</v>
      </c>
      <c r="E75" s="7" t="s">
        <v>161</v>
      </c>
      <c r="F75" s="7" t="s">
        <v>161</v>
      </c>
      <c r="G75" s="7" t="s">
        <v>161</v>
      </c>
      <c r="H75" s="7" t="s">
        <v>161</v>
      </c>
      <c r="I75" s="7" t="s">
        <v>161</v>
      </c>
      <c r="J75" s="7" t="s">
        <v>161</v>
      </c>
      <c r="K75" s="7" t="s">
        <v>161</v>
      </c>
      <c r="L75" s="7" t="s">
        <v>161</v>
      </c>
      <c r="M75" s="7" t="s">
        <v>161</v>
      </c>
      <c r="N75" s="7" t="s">
        <v>161</v>
      </c>
      <c r="O75" s="7" t="s">
        <v>161</v>
      </c>
      <c r="P75" s="7" t="s">
        <v>161</v>
      </c>
      <c r="Q75" s="7" t="s">
        <v>161</v>
      </c>
      <c r="R75" s="7" t="s">
        <v>161</v>
      </c>
      <c r="S75" s="7" t="s">
        <v>161</v>
      </c>
      <c r="T75" s="7" t="s">
        <v>161</v>
      </c>
      <c r="U75" s="7" t="s">
        <v>161</v>
      </c>
      <c r="V75" s="7" t="s">
        <v>161</v>
      </c>
      <c r="W75" s="7" t="s">
        <v>161</v>
      </c>
      <c r="X75" s="7" t="s">
        <v>161</v>
      </c>
      <c r="Y75" s="7" t="s">
        <v>161</v>
      </c>
    </row>
    <row r="76" spans="1:25">
      <c r="C76" s="19">
        <v>74582.039999999994</v>
      </c>
      <c r="D76" s="19">
        <v>12635.32</v>
      </c>
      <c r="E76" s="19">
        <v>100488.96000000001</v>
      </c>
      <c r="F76" s="19">
        <v>90.89</v>
      </c>
      <c r="G76" s="19">
        <v>321.44</v>
      </c>
      <c r="H76" s="19">
        <v>188118.65</v>
      </c>
      <c r="I76" s="19">
        <v>3859.86</v>
      </c>
      <c r="J76" s="19">
        <v>2466.9899999999998</v>
      </c>
      <c r="K76" s="20">
        <v>-393.7</v>
      </c>
      <c r="L76" s="19">
        <v>25855.27</v>
      </c>
      <c r="M76" s="19">
        <v>6710.69</v>
      </c>
      <c r="N76" s="19">
        <v>0</v>
      </c>
      <c r="O76" s="19">
        <v>8409.61</v>
      </c>
      <c r="P76" s="19">
        <v>0</v>
      </c>
      <c r="Q76" s="19">
        <v>0.39</v>
      </c>
      <c r="R76" s="19">
        <v>43.9</v>
      </c>
      <c r="S76" s="19">
        <v>1144.8699999999999</v>
      </c>
      <c r="T76" s="19">
        <v>0</v>
      </c>
      <c r="U76" s="19">
        <v>0</v>
      </c>
      <c r="V76" s="19">
        <v>1300</v>
      </c>
      <c r="W76" s="19">
        <v>2818.37</v>
      </c>
      <c r="X76" s="19">
        <v>52216.25</v>
      </c>
      <c r="Y76" s="19">
        <v>135902.39999999999</v>
      </c>
    </row>
    <row r="78" spans="1:25">
      <c r="A78" s="12" t="s">
        <v>162</v>
      </c>
    </row>
    <row r="79" spans="1:25">
      <c r="A79" s="2" t="s">
        <v>163</v>
      </c>
      <c r="B79" s="1" t="s">
        <v>164</v>
      </c>
      <c r="C79" s="14">
        <v>572.46</v>
      </c>
      <c r="D79" s="14">
        <v>95.41</v>
      </c>
      <c r="E79" s="14">
        <v>1580.35</v>
      </c>
      <c r="F79" s="14">
        <v>0</v>
      </c>
      <c r="G79" s="14">
        <v>0</v>
      </c>
      <c r="H79" s="14">
        <v>2248.2199999999998</v>
      </c>
      <c r="I79" s="14">
        <v>0</v>
      </c>
      <c r="J79" s="14">
        <v>0</v>
      </c>
      <c r="K79" s="14">
        <v>0</v>
      </c>
      <c r="L79" s="14">
        <v>229.07</v>
      </c>
      <c r="M79" s="14">
        <v>74.39</v>
      </c>
      <c r="N79" s="14">
        <v>22.48</v>
      </c>
      <c r="O79" s="14">
        <v>0</v>
      </c>
      <c r="P79" s="14">
        <v>110.16</v>
      </c>
      <c r="Q79" s="14">
        <v>0.05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134.66999999999999</v>
      </c>
      <c r="X79" s="14">
        <v>570.82000000000005</v>
      </c>
      <c r="Y79" s="14">
        <v>1677.4</v>
      </c>
    </row>
    <row r="80" spans="1:25">
      <c r="A80" s="2" t="s">
        <v>165</v>
      </c>
      <c r="B80" s="1" t="s">
        <v>166</v>
      </c>
      <c r="C80" s="14">
        <v>537.54</v>
      </c>
      <c r="D80" s="14">
        <v>89.59</v>
      </c>
      <c r="E80" s="14">
        <v>4221.46</v>
      </c>
      <c r="F80" s="14">
        <v>0</v>
      </c>
      <c r="G80" s="14">
        <v>0</v>
      </c>
      <c r="H80" s="14">
        <v>4848.59</v>
      </c>
      <c r="I80" s="14">
        <v>0</v>
      </c>
      <c r="J80" s="14">
        <v>0</v>
      </c>
      <c r="K80" s="14">
        <v>0</v>
      </c>
      <c r="L80" s="14">
        <v>781.69</v>
      </c>
      <c r="M80" s="14">
        <v>153.77000000000001</v>
      </c>
      <c r="N80" s="14">
        <v>48.49</v>
      </c>
      <c r="O80" s="14">
        <v>0</v>
      </c>
      <c r="P80" s="14">
        <v>237.58</v>
      </c>
      <c r="Q80" s="14">
        <v>0.11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372.75</v>
      </c>
      <c r="X80" s="14">
        <v>1594.39</v>
      </c>
      <c r="Y80" s="14">
        <v>3254.2</v>
      </c>
    </row>
    <row r="81" spans="1:25">
      <c r="A81" s="2" t="s">
        <v>167</v>
      </c>
      <c r="B81" s="1" t="s">
        <v>168</v>
      </c>
      <c r="C81" s="14">
        <v>537.54</v>
      </c>
      <c r="D81" s="14">
        <v>89.59</v>
      </c>
      <c r="E81" s="14">
        <v>2269.77</v>
      </c>
      <c r="F81" s="14">
        <v>0</v>
      </c>
      <c r="G81" s="14">
        <v>0</v>
      </c>
      <c r="H81" s="14">
        <v>2896.9</v>
      </c>
      <c r="I81" s="14">
        <v>0</v>
      </c>
      <c r="J81" s="14">
        <v>0</v>
      </c>
      <c r="K81" s="14">
        <v>0</v>
      </c>
      <c r="L81" s="14">
        <v>363.39</v>
      </c>
      <c r="M81" s="14">
        <v>75.37</v>
      </c>
      <c r="N81" s="14">
        <v>28.97</v>
      </c>
      <c r="O81" s="14">
        <v>0</v>
      </c>
      <c r="P81" s="14">
        <v>141.94999999999999</v>
      </c>
      <c r="Q81" s="14">
        <v>0.04</v>
      </c>
      <c r="R81" s="14">
        <v>0</v>
      </c>
      <c r="S81" s="14">
        <v>0</v>
      </c>
      <c r="T81" s="14">
        <v>0</v>
      </c>
      <c r="U81" s="14">
        <v>0</v>
      </c>
      <c r="V81" s="14">
        <v>300</v>
      </c>
      <c r="W81" s="14">
        <v>275.38</v>
      </c>
      <c r="X81" s="14">
        <v>1185.0999999999999</v>
      </c>
      <c r="Y81" s="14">
        <v>1711.8</v>
      </c>
    </row>
    <row r="82" spans="1:25">
      <c r="A82" s="2" t="s">
        <v>169</v>
      </c>
      <c r="B82" s="1" t="s">
        <v>170</v>
      </c>
      <c r="C82" s="14">
        <v>480.24</v>
      </c>
      <c r="D82" s="14">
        <v>80.040000000000006</v>
      </c>
      <c r="E82" s="14">
        <v>834.89</v>
      </c>
      <c r="F82" s="14">
        <v>0</v>
      </c>
      <c r="G82" s="14">
        <v>0</v>
      </c>
      <c r="H82" s="14">
        <v>1395.17</v>
      </c>
      <c r="I82" s="14">
        <v>0</v>
      </c>
      <c r="J82" s="14">
        <v>0</v>
      </c>
      <c r="K82" s="14">
        <v>0</v>
      </c>
      <c r="L82" s="14">
        <v>35.4</v>
      </c>
      <c r="M82" s="14">
        <v>34.89</v>
      </c>
      <c r="N82" s="14">
        <v>13.95</v>
      </c>
      <c r="O82" s="14">
        <v>0</v>
      </c>
      <c r="P82" s="14">
        <v>68.36</v>
      </c>
      <c r="Q82" s="15">
        <v>-0.03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152.57</v>
      </c>
      <c r="Y82" s="14">
        <v>1242.5999999999999</v>
      </c>
    </row>
    <row r="83" spans="1:25">
      <c r="A83" s="2" t="s">
        <v>171</v>
      </c>
      <c r="B83" s="1" t="s">
        <v>172</v>
      </c>
      <c r="C83" s="14">
        <v>480.24</v>
      </c>
      <c r="D83" s="14">
        <v>80.040000000000006</v>
      </c>
      <c r="E83" s="14">
        <v>3287.1</v>
      </c>
      <c r="F83" s="14">
        <v>0</v>
      </c>
      <c r="G83" s="14">
        <v>0</v>
      </c>
      <c r="H83" s="14">
        <v>3847.38</v>
      </c>
      <c r="I83" s="14">
        <v>0</v>
      </c>
      <c r="J83" s="14">
        <v>0</v>
      </c>
      <c r="K83" s="14">
        <v>0</v>
      </c>
      <c r="L83" s="14">
        <v>566.41</v>
      </c>
      <c r="M83" s="14">
        <v>130.69999999999999</v>
      </c>
      <c r="N83" s="14">
        <v>38.47</v>
      </c>
      <c r="O83" s="14">
        <v>0</v>
      </c>
      <c r="P83" s="14">
        <v>188.52</v>
      </c>
      <c r="Q83" s="14">
        <v>0.08</v>
      </c>
      <c r="R83" s="14">
        <v>0</v>
      </c>
      <c r="S83" s="14">
        <v>0</v>
      </c>
      <c r="T83" s="14">
        <v>0</v>
      </c>
      <c r="U83" s="14">
        <v>0</v>
      </c>
      <c r="V83" s="14">
        <v>700</v>
      </c>
      <c r="W83" s="14">
        <v>0</v>
      </c>
      <c r="X83" s="14">
        <v>1624.18</v>
      </c>
      <c r="Y83" s="14">
        <v>2223.1999999999998</v>
      </c>
    </row>
    <row r="84" spans="1:25">
      <c r="A84" s="2" t="s">
        <v>173</v>
      </c>
      <c r="B84" s="1" t="s">
        <v>174</v>
      </c>
      <c r="C84" s="14">
        <v>633.6</v>
      </c>
      <c r="D84" s="14">
        <v>105.6</v>
      </c>
      <c r="E84" s="14">
        <v>2410.4299999999998</v>
      </c>
      <c r="F84" s="14">
        <v>0</v>
      </c>
      <c r="G84" s="14">
        <v>0</v>
      </c>
      <c r="H84" s="14">
        <v>3149.63</v>
      </c>
      <c r="I84" s="14">
        <v>0</v>
      </c>
      <c r="J84" s="14">
        <v>0</v>
      </c>
      <c r="K84" s="14">
        <v>0</v>
      </c>
      <c r="L84" s="14">
        <v>417.37</v>
      </c>
      <c r="M84" s="14">
        <v>75.34</v>
      </c>
      <c r="N84" s="14">
        <v>0</v>
      </c>
      <c r="O84" s="14">
        <v>0</v>
      </c>
      <c r="P84" s="14">
        <v>0</v>
      </c>
      <c r="Q84" s="14">
        <v>0.12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492.83</v>
      </c>
      <c r="Y84" s="14">
        <v>2656.8</v>
      </c>
    </row>
    <row r="85" spans="1:25">
      <c r="A85" s="2" t="s">
        <v>175</v>
      </c>
      <c r="B85" s="1" t="s">
        <v>176</v>
      </c>
      <c r="C85" s="14">
        <v>400.2</v>
      </c>
      <c r="D85" s="14">
        <v>66.7</v>
      </c>
      <c r="E85" s="14">
        <v>436.73</v>
      </c>
      <c r="F85" s="14">
        <v>0</v>
      </c>
      <c r="G85" s="14">
        <v>0</v>
      </c>
      <c r="H85" s="14">
        <v>903.63</v>
      </c>
      <c r="I85" s="14">
        <v>0</v>
      </c>
      <c r="J85" s="14">
        <v>0</v>
      </c>
      <c r="K85" s="15">
        <v>-35.35</v>
      </c>
      <c r="L85" s="14">
        <v>0</v>
      </c>
      <c r="M85" s="14">
        <v>17.670000000000002</v>
      </c>
      <c r="N85" s="14">
        <v>9.0399999999999991</v>
      </c>
      <c r="O85" s="14">
        <v>0</v>
      </c>
      <c r="P85" s="14">
        <v>44.28</v>
      </c>
      <c r="Q85" s="15">
        <v>-0.01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35.630000000000003</v>
      </c>
      <c r="Y85" s="14">
        <v>868</v>
      </c>
    </row>
    <row r="86" spans="1:25">
      <c r="A86" s="2" t="s">
        <v>177</v>
      </c>
      <c r="B86" s="1" t="s">
        <v>178</v>
      </c>
      <c r="C86" s="14">
        <v>633.41999999999996</v>
      </c>
      <c r="D86" s="14">
        <v>105.57</v>
      </c>
      <c r="E86" s="14">
        <v>0</v>
      </c>
      <c r="F86" s="14">
        <v>0</v>
      </c>
      <c r="G86" s="14">
        <v>0</v>
      </c>
      <c r="H86" s="14">
        <v>738.99</v>
      </c>
      <c r="I86" s="14">
        <v>0</v>
      </c>
      <c r="J86" s="14">
        <v>0</v>
      </c>
      <c r="K86" s="15">
        <v>-51.45</v>
      </c>
      <c r="L86" s="14">
        <v>0</v>
      </c>
      <c r="M86" s="14">
        <v>108.12</v>
      </c>
      <c r="N86" s="14">
        <v>0</v>
      </c>
      <c r="O86" s="14">
        <v>0</v>
      </c>
      <c r="P86" s="14">
        <v>0</v>
      </c>
      <c r="Q86" s="14">
        <v>0.12</v>
      </c>
      <c r="R86" s="14">
        <v>0</v>
      </c>
      <c r="S86" s="14">
        <v>0</v>
      </c>
      <c r="T86" s="14">
        <v>0</v>
      </c>
      <c r="U86" s="14">
        <v>0</v>
      </c>
      <c r="V86" s="14">
        <v>150</v>
      </c>
      <c r="W86" s="14">
        <v>0</v>
      </c>
      <c r="X86" s="14">
        <v>206.79</v>
      </c>
      <c r="Y86" s="14">
        <v>532.20000000000005</v>
      </c>
    </row>
    <row r="87" spans="1:25">
      <c r="A87" s="2" t="s">
        <v>179</v>
      </c>
      <c r="B87" s="1" t="s">
        <v>180</v>
      </c>
      <c r="C87" s="14">
        <v>537.54</v>
      </c>
      <c r="D87" s="14">
        <v>89.59</v>
      </c>
      <c r="E87" s="14">
        <v>4082.4</v>
      </c>
      <c r="F87" s="14">
        <v>0</v>
      </c>
      <c r="G87" s="14">
        <v>0</v>
      </c>
      <c r="H87" s="14">
        <v>4709.53</v>
      </c>
      <c r="I87" s="14">
        <v>0</v>
      </c>
      <c r="J87" s="14">
        <v>0</v>
      </c>
      <c r="K87" s="14">
        <v>0</v>
      </c>
      <c r="L87" s="14">
        <v>750.57</v>
      </c>
      <c r="M87" s="14">
        <v>72.91</v>
      </c>
      <c r="N87" s="14">
        <v>47.1</v>
      </c>
      <c r="O87" s="14">
        <v>0</v>
      </c>
      <c r="P87" s="14">
        <v>230.77</v>
      </c>
      <c r="Q87" s="15">
        <v>-0.03</v>
      </c>
      <c r="R87" s="14">
        <v>0</v>
      </c>
      <c r="S87" s="14">
        <v>0</v>
      </c>
      <c r="T87" s="14">
        <v>0</v>
      </c>
      <c r="U87" s="14">
        <v>0</v>
      </c>
      <c r="V87" s="14">
        <v>500</v>
      </c>
      <c r="W87" s="14">
        <v>199.21</v>
      </c>
      <c r="X87" s="14">
        <v>1800.53</v>
      </c>
      <c r="Y87" s="14">
        <v>2909</v>
      </c>
    </row>
    <row r="88" spans="1:25">
      <c r="A88" s="2" t="s">
        <v>181</v>
      </c>
      <c r="B88" s="1" t="s">
        <v>182</v>
      </c>
      <c r="C88" s="14">
        <v>537.54</v>
      </c>
      <c r="D88" s="14">
        <v>89.59</v>
      </c>
      <c r="E88" s="14">
        <v>4969.17</v>
      </c>
      <c r="F88" s="14">
        <v>0</v>
      </c>
      <c r="G88" s="14">
        <v>0</v>
      </c>
      <c r="H88" s="14">
        <v>5596.3</v>
      </c>
      <c r="I88" s="14">
        <v>0</v>
      </c>
      <c r="J88" s="14">
        <v>0</v>
      </c>
      <c r="K88" s="14">
        <v>0</v>
      </c>
      <c r="L88" s="14">
        <v>957.56</v>
      </c>
      <c r="M88" s="14">
        <v>190.22</v>
      </c>
      <c r="N88" s="14">
        <v>55.96</v>
      </c>
      <c r="O88" s="14">
        <v>0</v>
      </c>
      <c r="P88" s="14">
        <v>274.22000000000003</v>
      </c>
      <c r="Q88" s="15">
        <v>-0.06</v>
      </c>
      <c r="R88" s="14">
        <v>0</v>
      </c>
      <c r="S88" s="14">
        <v>0</v>
      </c>
      <c r="T88" s="14">
        <v>0</v>
      </c>
      <c r="U88" s="14">
        <v>0</v>
      </c>
      <c r="V88" s="14">
        <v>1000</v>
      </c>
      <c r="W88" s="14">
        <v>0</v>
      </c>
      <c r="X88" s="14">
        <v>2477.9</v>
      </c>
      <c r="Y88" s="14">
        <v>3118.4</v>
      </c>
    </row>
    <row r="89" spans="1:25">
      <c r="A89" s="2" t="s">
        <v>183</v>
      </c>
      <c r="B89" s="1" t="s">
        <v>184</v>
      </c>
      <c r="C89" s="14">
        <v>480.24</v>
      </c>
      <c r="D89" s="14">
        <v>80.040000000000006</v>
      </c>
      <c r="E89" s="14">
        <v>1700</v>
      </c>
      <c r="F89" s="14">
        <v>0</v>
      </c>
      <c r="G89" s="14">
        <v>0</v>
      </c>
      <c r="H89" s="14">
        <v>2260.2800000000002</v>
      </c>
      <c r="I89" s="14">
        <v>0</v>
      </c>
      <c r="J89" s="14">
        <v>0</v>
      </c>
      <c r="K89" s="14">
        <v>0</v>
      </c>
      <c r="L89" s="14">
        <v>231.23</v>
      </c>
      <c r="M89" s="14">
        <v>49.85</v>
      </c>
      <c r="N89" s="14">
        <v>22.6</v>
      </c>
      <c r="O89" s="14">
        <v>0</v>
      </c>
      <c r="P89" s="14">
        <v>110.75</v>
      </c>
      <c r="Q89" s="14">
        <v>0.05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414.48</v>
      </c>
      <c r="Y89" s="14">
        <v>1845.8</v>
      </c>
    </row>
    <row r="90" spans="1:25">
      <c r="A90" s="2" t="s">
        <v>185</v>
      </c>
      <c r="B90" s="1" t="s">
        <v>186</v>
      </c>
      <c r="C90" s="14">
        <v>480.24</v>
      </c>
      <c r="D90" s="14">
        <v>80.040000000000006</v>
      </c>
      <c r="E90" s="14">
        <v>749.64</v>
      </c>
      <c r="F90" s="14">
        <v>0</v>
      </c>
      <c r="G90" s="14">
        <v>0</v>
      </c>
      <c r="H90" s="14">
        <v>1309.92</v>
      </c>
      <c r="I90" s="14">
        <v>0</v>
      </c>
      <c r="J90" s="14">
        <v>0</v>
      </c>
      <c r="K90" s="14">
        <v>0</v>
      </c>
      <c r="L90" s="14">
        <v>26.13</v>
      </c>
      <c r="M90" s="14">
        <v>28.32</v>
      </c>
      <c r="N90" s="14">
        <v>13.1</v>
      </c>
      <c r="O90" s="14">
        <v>0</v>
      </c>
      <c r="P90" s="14">
        <v>64.19</v>
      </c>
      <c r="Q90" s="14">
        <v>0.18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131.91999999999999</v>
      </c>
      <c r="Y90" s="14">
        <v>1178</v>
      </c>
    </row>
    <row r="91" spans="1:25">
      <c r="A91" s="2" t="s">
        <v>187</v>
      </c>
      <c r="B91" s="1" t="s">
        <v>188</v>
      </c>
      <c r="C91" s="14">
        <v>480.24</v>
      </c>
      <c r="D91" s="14">
        <v>80.040000000000006</v>
      </c>
      <c r="E91" s="14">
        <v>608.71</v>
      </c>
      <c r="F91" s="14">
        <v>0</v>
      </c>
      <c r="G91" s="14">
        <v>0</v>
      </c>
      <c r="H91" s="14">
        <v>1168.99</v>
      </c>
      <c r="I91" s="14">
        <v>0</v>
      </c>
      <c r="J91" s="14">
        <v>0</v>
      </c>
      <c r="K91" s="14">
        <v>0</v>
      </c>
      <c r="L91" s="14">
        <v>3.83</v>
      </c>
      <c r="M91" s="14">
        <v>0</v>
      </c>
      <c r="N91" s="14">
        <v>11.69</v>
      </c>
      <c r="O91" s="14">
        <v>0</v>
      </c>
      <c r="P91" s="14">
        <v>57.28</v>
      </c>
      <c r="Q91" s="15">
        <v>-0.01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72.790000000000006</v>
      </c>
      <c r="Y91" s="14">
        <v>1096.2</v>
      </c>
    </row>
    <row r="92" spans="1:25">
      <c r="A92" s="2" t="s">
        <v>189</v>
      </c>
      <c r="B92" s="1" t="s">
        <v>190</v>
      </c>
      <c r="C92" s="14">
        <v>528</v>
      </c>
      <c r="D92" s="14">
        <v>88</v>
      </c>
      <c r="E92" s="14">
        <v>2829.35</v>
      </c>
      <c r="F92" s="14">
        <v>0</v>
      </c>
      <c r="G92" s="14">
        <v>0</v>
      </c>
      <c r="H92" s="14">
        <v>3445.35</v>
      </c>
      <c r="I92" s="14">
        <v>0</v>
      </c>
      <c r="J92" s="14">
        <v>0</v>
      </c>
      <c r="K92" s="14">
        <v>0</v>
      </c>
      <c r="L92" s="14">
        <v>480.54</v>
      </c>
      <c r="M92" s="14">
        <v>123.34</v>
      </c>
      <c r="N92" s="14">
        <v>0</v>
      </c>
      <c r="O92" s="14">
        <v>0</v>
      </c>
      <c r="P92" s="14">
        <v>0</v>
      </c>
      <c r="Q92" s="14">
        <v>7.0000000000000007E-2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603.95000000000005</v>
      </c>
      <c r="Y92" s="14">
        <v>2841.4</v>
      </c>
    </row>
    <row r="93" spans="1:25">
      <c r="A93" s="2" t="s">
        <v>191</v>
      </c>
      <c r="B93" s="1" t="s">
        <v>192</v>
      </c>
      <c r="C93" s="14">
        <v>480.24</v>
      </c>
      <c r="D93" s="14">
        <v>80.040000000000006</v>
      </c>
      <c r="E93" s="14">
        <v>842.4</v>
      </c>
      <c r="F93" s="14">
        <v>0</v>
      </c>
      <c r="G93" s="14">
        <v>0</v>
      </c>
      <c r="H93" s="14">
        <v>1402.68</v>
      </c>
      <c r="I93" s="14">
        <v>0</v>
      </c>
      <c r="J93" s="14">
        <v>0</v>
      </c>
      <c r="K93" s="14">
        <v>0</v>
      </c>
      <c r="L93" s="14">
        <v>36.22</v>
      </c>
      <c r="M93" s="14">
        <v>0</v>
      </c>
      <c r="N93" s="14">
        <v>0</v>
      </c>
      <c r="O93" s="14">
        <v>0</v>
      </c>
      <c r="P93" s="14">
        <v>0</v>
      </c>
      <c r="Q93" s="15">
        <v>-0.14000000000000001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36.08</v>
      </c>
      <c r="Y93" s="14">
        <v>1366.6</v>
      </c>
    </row>
    <row r="94" spans="1:25">
      <c r="A94" s="2" t="s">
        <v>193</v>
      </c>
      <c r="B94" s="1" t="s">
        <v>194</v>
      </c>
      <c r="C94" s="14">
        <v>400.2</v>
      </c>
      <c r="D94" s="14">
        <v>66.7</v>
      </c>
      <c r="E94" s="14">
        <v>818.5</v>
      </c>
      <c r="F94" s="14">
        <v>0</v>
      </c>
      <c r="G94" s="14">
        <v>0</v>
      </c>
      <c r="H94" s="14">
        <v>1285.4000000000001</v>
      </c>
      <c r="I94" s="14">
        <v>0</v>
      </c>
      <c r="J94" s="14">
        <v>0</v>
      </c>
      <c r="K94" s="14">
        <v>0</v>
      </c>
      <c r="L94" s="14">
        <v>23.46</v>
      </c>
      <c r="M94" s="14">
        <v>0</v>
      </c>
      <c r="N94" s="14">
        <v>12.85</v>
      </c>
      <c r="O94" s="14">
        <v>0</v>
      </c>
      <c r="P94" s="14">
        <v>62.98</v>
      </c>
      <c r="Q94" s="14">
        <v>0.11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99.4</v>
      </c>
      <c r="Y94" s="14">
        <v>1186</v>
      </c>
    </row>
    <row r="95" spans="1:25">
      <c r="A95" s="2" t="s">
        <v>195</v>
      </c>
      <c r="B95" s="1" t="s">
        <v>196</v>
      </c>
      <c r="C95" s="14">
        <v>480.24</v>
      </c>
      <c r="D95" s="14">
        <v>80.040000000000006</v>
      </c>
      <c r="E95" s="14">
        <v>1517.78</v>
      </c>
      <c r="F95" s="14">
        <v>0</v>
      </c>
      <c r="G95" s="14">
        <v>0</v>
      </c>
      <c r="H95" s="14">
        <v>2078.06</v>
      </c>
      <c r="I95" s="14">
        <v>0</v>
      </c>
      <c r="J95" s="14">
        <v>0</v>
      </c>
      <c r="K95" s="14">
        <v>0</v>
      </c>
      <c r="L95" s="14">
        <v>198.57</v>
      </c>
      <c r="M95" s="14">
        <v>45.96</v>
      </c>
      <c r="N95" s="14">
        <v>20.78</v>
      </c>
      <c r="O95" s="14">
        <v>0</v>
      </c>
      <c r="P95" s="14">
        <v>101.82</v>
      </c>
      <c r="Q95" s="14">
        <v>0.13</v>
      </c>
      <c r="R95" s="14">
        <v>0</v>
      </c>
      <c r="S95" s="14">
        <v>0</v>
      </c>
      <c r="T95" s="14">
        <v>0</v>
      </c>
      <c r="U95" s="14">
        <v>0</v>
      </c>
      <c r="V95" s="14">
        <v>300</v>
      </c>
      <c r="W95" s="14">
        <v>0</v>
      </c>
      <c r="X95" s="14">
        <v>667.26</v>
      </c>
      <c r="Y95" s="14">
        <v>1410.8</v>
      </c>
    </row>
    <row r="96" spans="1:25">
      <c r="A96" s="2" t="s">
        <v>197</v>
      </c>
      <c r="B96" s="1" t="s">
        <v>198</v>
      </c>
      <c r="C96" s="14">
        <v>537.54</v>
      </c>
      <c r="D96" s="14">
        <v>89.59</v>
      </c>
      <c r="E96" s="14">
        <v>2972.69</v>
      </c>
      <c r="F96" s="14">
        <v>0</v>
      </c>
      <c r="G96" s="14">
        <v>0</v>
      </c>
      <c r="H96" s="14">
        <v>3599.82</v>
      </c>
      <c r="I96" s="14">
        <v>0</v>
      </c>
      <c r="J96" s="14">
        <v>0</v>
      </c>
      <c r="K96" s="14">
        <v>0</v>
      </c>
      <c r="L96" s="14">
        <v>513.53</v>
      </c>
      <c r="M96" s="14">
        <v>101.9</v>
      </c>
      <c r="N96" s="14">
        <v>36</v>
      </c>
      <c r="O96" s="14">
        <v>0</v>
      </c>
      <c r="P96" s="14">
        <v>176.39</v>
      </c>
      <c r="Q96" s="15">
        <v>-0.03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246.63</v>
      </c>
      <c r="X96" s="14">
        <v>1074.42</v>
      </c>
      <c r="Y96" s="14">
        <v>2525.4</v>
      </c>
    </row>
    <row r="97" spans="1:25">
      <c r="A97" s="2" t="s">
        <v>199</v>
      </c>
      <c r="B97" s="1" t="s">
        <v>200</v>
      </c>
      <c r="C97" s="14">
        <v>400.2</v>
      </c>
      <c r="D97" s="14">
        <v>66.7</v>
      </c>
      <c r="E97" s="14">
        <v>4368.13</v>
      </c>
      <c r="F97" s="14">
        <v>0</v>
      </c>
      <c r="G97" s="14">
        <v>0</v>
      </c>
      <c r="H97" s="14">
        <v>4835.03</v>
      </c>
      <c r="I97" s="14">
        <v>0</v>
      </c>
      <c r="J97" s="14">
        <v>0</v>
      </c>
      <c r="K97" s="14">
        <v>0</v>
      </c>
      <c r="L97" s="14">
        <v>778.51</v>
      </c>
      <c r="M97" s="14">
        <v>114.06</v>
      </c>
      <c r="N97" s="14">
        <v>0</v>
      </c>
      <c r="O97" s="14">
        <v>0</v>
      </c>
      <c r="P97" s="14">
        <v>0</v>
      </c>
      <c r="Q97" s="14">
        <v>0.06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892.63</v>
      </c>
      <c r="Y97" s="14">
        <v>3942.4</v>
      </c>
    </row>
    <row r="98" spans="1:25">
      <c r="A98" s="2" t="s">
        <v>201</v>
      </c>
      <c r="B98" s="1" t="s">
        <v>202</v>
      </c>
      <c r="C98" s="14">
        <v>537.54</v>
      </c>
      <c r="D98" s="14">
        <v>89.59</v>
      </c>
      <c r="E98" s="14">
        <v>1375.69</v>
      </c>
      <c r="F98" s="14">
        <v>0</v>
      </c>
      <c r="G98" s="14">
        <v>0</v>
      </c>
      <c r="H98" s="14">
        <v>2002.82</v>
      </c>
      <c r="I98" s="14">
        <v>0</v>
      </c>
      <c r="J98" s="14">
        <v>0</v>
      </c>
      <c r="K98" s="14">
        <v>0</v>
      </c>
      <c r="L98" s="14">
        <v>185.09</v>
      </c>
      <c r="M98" s="14">
        <v>59.16</v>
      </c>
      <c r="N98" s="14">
        <v>20.03</v>
      </c>
      <c r="O98" s="14">
        <v>0</v>
      </c>
      <c r="P98" s="14">
        <v>98.14</v>
      </c>
      <c r="Q98" s="14">
        <v>7.0000000000000007E-2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307.93</v>
      </c>
      <c r="X98" s="14">
        <v>670.42</v>
      </c>
      <c r="Y98" s="14">
        <v>1332.4</v>
      </c>
    </row>
    <row r="99" spans="1:25">
      <c r="A99" s="2" t="s">
        <v>203</v>
      </c>
      <c r="B99" s="1" t="s">
        <v>204</v>
      </c>
      <c r="C99" s="14">
        <v>422.4</v>
      </c>
      <c r="D99" s="14">
        <v>70.400000000000006</v>
      </c>
      <c r="E99" s="14">
        <v>2141.81</v>
      </c>
      <c r="F99" s="14">
        <v>0</v>
      </c>
      <c r="G99" s="14">
        <v>0</v>
      </c>
      <c r="H99" s="14">
        <v>2634.61</v>
      </c>
      <c r="I99" s="14">
        <v>0</v>
      </c>
      <c r="J99" s="14">
        <v>0</v>
      </c>
      <c r="K99" s="14">
        <v>0</v>
      </c>
      <c r="L99" s="14">
        <v>307.36</v>
      </c>
      <c r="M99" s="14">
        <v>108.33</v>
      </c>
      <c r="N99" s="14">
        <v>0</v>
      </c>
      <c r="O99" s="14">
        <v>0</v>
      </c>
      <c r="P99" s="14">
        <v>0</v>
      </c>
      <c r="Q99" s="15">
        <v>-0.08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415.61</v>
      </c>
      <c r="Y99" s="14">
        <v>2219</v>
      </c>
    </row>
    <row r="100" spans="1:25">
      <c r="A100" s="2" t="s">
        <v>205</v>
      </c>
      <c r="B100" s="1" t="s">
        <v>206</v>
      </c>
      <c r="C100" s="14">
        <v>480.24</v>
      </c>
      <c r="D100" s="14">
        <v>80.040000000000006</v>
      </c>
      <c r="E100" s="14">
        <v>155.06</v>
      </c>
      <c r="F100" s="14">
        <v>0</v>
      </c>
      <c r="G100" s="14">
        <v>0</v>
      </c>
      <c r="H100" s="14">
        <v>715.34</v>
      </c>
      <c r="I100" s="14">
        <v>0</v>
      </c>
      <c r="J100" s="14">
        <v>0</v>
      </c>
      <c r="K100" s="15">
        <v>-52.97</v>
      </c>
      <c r="L100" s="14">
        <v>0</v>
      </c>
      <c r="M100" s="14">
        <v>63.8</v>
      </c>
      <c r="N100" s="14">
        <v>7.15</v>
      </c>
      <c r="O100" s="14">
        <v>0</v>
      </c>
      <c r="P100" s="14">
        <v>35.049999999999997</v>
      </c>
      <c r="Q100" s="15">
        <v>-0.09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175</v>
      </c>
      <c r="X100" s="14">
        <v>227.94</v>
      </c>
      <c r="Y100" s="14">
        <v>487.4</v>
      </c>
    </row>
    <row r="101" spans="1:25">
      <c r="A101" s="2" t="s">
        <v>207</v>
      </c>
      <c r="B101" s="1" t="s">
        <v>208</v>
      </c>
      <c r="C101" s="14">
        <v>1028.58</v>
      </c>
      <c r="D101" s="14">
        <v>171.43</v>
      </c>
      <c r="E101" s="14">
        <v>893.92</v>
      </c>
      <c r="F101" s="14">
        <v>0</v>
      </c>
      <c r="G101" s="14">
        <v>0</v>
      </c>
      <c r="H101" s="14">
        <v>2093.9299999999998</v>
      </c>
      <c r="I101" s="14">
        <v>0</v>
      </c>
      <c r="J101" s="14">
        <v>301.08999999999997</v>
      </c>
      <c r="K101" s="14">
        <v>0</v>
      </c>
      <c r="L101" s="14">
        <v>201.42</v>
      </c>
      <c r="M101" s="14">
        <v>29.79</v>
      </c>
      <c r="N101" s="14">
        <v>0</v>
      </c>
      <c r="O101" s="14">
        <v>0</v>
      </c>
      <c r="P101" s="14">
        <v>0</v>
      </c>
      <c r="Q101" s="14">
        <v>0.03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532.33000000000004</v>
      </c>
      <c r="Y101" s="14">
        <v>1561.6</v>
      </c>
    </row>
    <row r="102" spans="1:25">
      <c r="A102" s="2" t="s">
        <v>209</v>
      </c>
      <c r="B102" s="1" t="s">
        <v>210</v>
      </c>
      <c r="C102" s="14">
        <v>633.6</v>
      </c>
      <c r="D102" s="14">
        <v>105.6</v>
      </c>
      <c r="E102" s="14">
        <v>1814.41</v>
      </c>
      <c r="F102" s="14">
        <v>0</v>
      </c>
      <c r="G102" s="14">
        <v>0</v>
      </c>
      <c r="H102" s="14">
        <v>2553.61</v>
      </c>
      <c r="I102" s="14">
        <v>0</v>
      </c>
      <c r="J102" s="14">
        <v>0</v>
      </c>
      <c r="K102" s="14">
        <v>0</v>
      </c>
      <c r="L102" s="14">
        <v>290.06</v>
      </c>
      <c r="M102" s="14">
        <v>92.77</v>
      </c>
      <c r="N102" s="14">
        <v>0</v>
      </c>
      <c r="O102" s="14">
        <v>0</v>
      </c>
      <c r="P102" s="14">
        <v>0</v>
      </c>
      <c r="Q102" s="15">
        <v>-0.02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382.81</v>
      </c>
      <c r="Y102" s="14">
        <v>2170.8000000000002</v>
      </c>
    </row>
    <row r="103" spans="1:25">
      <c r="A103" s="2" t="s">
        <v>211</v>
      </c>
      <c r="B103" s="1" t="s">
        <v>212</v>
      </c>
      <c r="C103" s="14">
        <v>537.54</v>
      </c>
      <c r="D103" s="14">
        <v>89.59</v>
      </c>
      <c r="E103" s="14">
        <v>929.9</v>
      </c>
      <c r="F103" s="14">
        <v>0</v>
      </c>
      <c r="G103" s="14">
        <v>0</v>
      </c>
      <c r="H103" s="14">
        <v>1557.03</v>
      </c>
      <c r="I103" s="14">
        <v>0</v>
      </c>
      <c r="J103" s="14">
        <v>0</v>
      </c>
      <c r="K103" s="14">
        <v>0</v>
      </c>
      <c r="L103" s="14">
        <v>62.47</v>
      </c>
      <c r="M103" s="14">
        <v>53.46</v>
      </c>
      <c r="N103" s="14">
        <v>15.57</v>
      </c>
      <c r="O103" s="14">
        <v>0</v>
      </c>
      <c r="P103" s="14">
        <v>76.290000000000006</v>
      </c>
      <c r="Q103" s="15">
        <v>-7.0000000000000007E-2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236.31</v>
      </c>
      <c r="X103" s="14">
        <v>444.03</v>
      </c>
      <c r="Y103" s="14">
        <v>1113</v>
      </c>
    </row>
    <row r="104" spans="1:25">
      <c r="A104" s="2" t="s">
        <v>213</v>
      </c>
      <c r="B104" s="1" t="s">
        <v>214</v>
      </c>
      <c r="C104" s="14">
        <v>480.24</v>
      </c>
      <c r="D104" s="14">
        <v>80.040000000000006</v>
      </c>
      <c r="E104" s="14">
        <v>3718.73</v>
      </c>
      <c r="F104" s="14">
        <v>0</v>
      </c>
      <c r="G104" s="14">
        <v>0</v>
      </c>
      <c r="H104" s="14">
        <v>4279.01</v>
      </c>
      <c r="I104" s="14">
        <v>0</v>
      </c>
      <c r="J104" s="14">
        <v>0</v>
      </c>
      <c r="K104" s="14">
        <v>0</v>
      </c>
      <c r="L104" s="14">
        <v>658.61</v>
      </c>
      <c r="M104" s="14">
        <v>120.25</v>
      </c>
      <c r="N104" s="14">
        <v>42.79</v>
      </c>
      <c r="O104" s="14">
        <v>0</v>
      </c>
      <c r="P104" s="14">
        <v>209.67</v>
      </c>
      <c r="Q104" s="14">
        <v>0.09</v>
      </c>
      <c r="R104" s="14">
        <v>0</v>
      </c>
      <c r="S104" s="14">
        <v>0</v>
      </c>
      <c r="T104" s="14">
        <v>0</v>
      </c>
      <c r="U104" s="14">
        <v>0</v>
      </c>
      <c r="V104" s="14">
        <v>250</v>
      </c>
      <c r="W104" s="14">
        <v>0</v>
      </c>
      <c r="X104" s="14">
        <v>1281.4100000000001</v>
      </c>
      <c r="Y104" s="14">
        <v>2997.6</v>
      </c>
    </row>
    <row r="105" spans="1:25">
      <c r="A105" s="2" t="s">
        <v>215</v>
      </c>
      <c r="B105" s="1" t="s">
        <v>216</v>
      </c>
      <c r="C105" s="14">
        <v>960</v>
      </c>
      <c r="D105" s="14">
        <v>160</v>
      </c>
      <c r="E105" s="14">
        <v>0</v>
      </c>
      <c r="F105" s="14">
        <v>0</v>
      </c>
      <c r="G105" s="14">
        <v>0</v>
      </c>
      <c r="H105" s="14">
        <v>1120</v>
      </c>
      <c r="I105" s="14">
        <v>0</v>
      </c>
      <c r="J105" s="14">
        <v>0</v>
      </c>
      <c r="K105" s="15">
        <v>-1.5</v>
      </c>
      <c r="L105" s="14">
        <v>0</v>
      </c>
      <c r="M105" s="14">
        <v>27.81</v>
      </c>
      <c r="N105" s="14">
        <v>0</v>
      </c>
      <c r="O105" s="14">
        <v>0</v>
      </c>
      <c r="P105" s="14">
        <v>0</v>
      </c>
      <c r="Q105" s="14">
        <v>0.09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26.4</v>
      </c>
      <c r="Y105" s="14">
        <v>1093.5999999999999</v>
      </c>
    </row>
    <row r="106" spans="1:25">
      <c r="A106" s="2" t="s">
        <v>217</v>
      </c>
      <c r="B106" s="1" t="s">
        <v>218</v>
      </c>
      <c r="C106" s="14">
        <v>633.6</v>
      </c>
      <c r="D106" s="14">
        <v>105.6</v>
      </c>
      <c r="E106" s="14">
        <v>4269.91</v>
      </c>
      <c r="F106" s="14">
        <v>4533.76</v>
      </c>
      <c r="G106" s="14">
        <v>211.2</v>
      </c>
      <c r="H106" s="14">
        <v>9754.07</v>
      </c>
      <c r="I106" s="14">
        <v>0</v>
      </c>
      <c r="J106" s="14">
        <v>0</v>
      </c>
      <c r="K106" s="14">
        <v>0</v>
      </c>
      <c r="L106" s="14">
        <v>2015.7</v>
      </c>
      <c r="M106" s="14">
        <v>165.04</v>
      </c>
      <c r="N106" s="14">
        <v>0</v>
      </c>
      <c r="O106" s="14">
        <v>0</v>
      </c>
      <c r="P106" s="14">
        <v>0</v>
      </c>
      <c r="Q106" s="14">
        <v>0.13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2180.87</v>
      </c>
      <c r="Y106" s="14">
        <v>7573.2</v>
      </c>
    </row>
    <row r="107" spans="1:25">
      <c r="A107" s="2" t="s">
        <v>219</v>
      </c>
      <c r="B107" s="1" t="s">
        <v>220</v>
      </c>
      <c r="C107" s="14">
        <v>480.24</v>
      </c>
      <c r="D107" s="14">
        <v>80.040000000000006</v>
      </c>
      <c r="E107" s="14">
        <v>1165.4000000000001</v>
      </c>
      <c r="F107" s="14">
        <v>0</v>
      </c>
      <c r="G107" s="14">
        <v>0</v>
      </c>
      <c r="H107" s="14">
        <v>1725.68</v>
      </c>
      <c r="I107" s="14">
        <v>0</v>
      </c>
      <c r="J107" s="14">
        <v>0</v>
      </c>
      <c r="K107" s="14">
        <v>0</v>
      </c>
      <c r="L107" s="14">
        <v>140.32</v>
      </c>
      <c r="M107" s="14">
        <v>62.88</v>
      </c>
      <c r="N107" s="14">
        <v>0</v>
      </c>
      <c r="O107" s="14">
        <v>0</v>
      </c>
      <c r="P107" s="14">
        <v>0</v>
      </c>
      <c r="Q107" s="14">
        <v>0.08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203.28</v>
      </c>
      <c r="Y107" s="14">
        <v>1522.4</v>
      </c>
    </row>
    <row r="108" spans="1:25">
      <c r="A108" s="2" t="s">
        <v>221</v>
      </c>
      <c r="B108" s="1" t="s">
        <v>222</v>
      </c>
      <c r="C108" s="14">
        <v>633.6</v>
      </c>
      <c r="D108" s="14">
        <v>105.6</v>
      </c>
      <c r="E108" s="14">
        <v>4106.21</v>
      </c>
      <c r="F108" s="14">
        <v>3463.95</v>
      </c>
      <c r="G108" s="14">
        <v>158.4</v>
      </c>
      <c r="H108" s="14">
        <v>8467.76</v>
      </c>
      <c r="I108" s="14">
        <v>0</v>
      </c>
      <c r="J108" s="14">
        <v>0</v>
      </c>
      <c r="K108" s="14">
        <v>0</v>
      </c>
      <c r="L108" s="14">
        <v>1645.65</v>
      </c>
      <c r="M108" s="14">
        <v>149.56</v>
      </c>
      <c r="N108" s="14">
        <v>0</v>
      </c>
      <c r="O108" s="14">
        <v>0</v>
      </c>
      <c r="P108" s="14">
        <v>0</v>
      </c>
      <c r="Q108" s="14">
        <v>0.15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1795.36</v>
      </c>
      <c r="Y108" s="14">
        <v>6672.4</v>
      </c>
    </row>
    <row r="109" spans="1:25">
      <c r="A109" s="2" t="s">
        <v>223</v>
      </c>
      <c r="B109" s="1" t="s">
        <v>224</v>
      </c>
      <c r="C109" s="14">
        <v>537.54</v>
      </c>
      <c r="D109" s="14">
        <v>89.59</v>
      </c>
      <c r="E109" s="14">
        <v>3334.19</v>
      </c>
      <c r="F109" s="14">
        <v>0</v>
      </c>
      <c r="G109" s="14">
        <v>0</v>
      </c>
      <c r="H109" s="14">
        <v>3961.32</v>
      </c>
      <c r="I109" s="14">
        <v>0</v>
      </c>
      <c r="J109" s="14">
        <v>0</v>
      </c>
      <c r="K109" s="14">
        <v>0</v>
      </c>
      <c r="L109" s="14">
        <v>590.75</v>
      </c>
      <c r="M109" s="14">
        <v>118.47</v>
      </c>
      <c r="N109" s="14">
        <v>39.61</v>
      </c>
      <c r="O109" s="14">
        <v>0</v>
      </c>
      <c r="P109" s="14">
        <v>194.1</v>
      </c>
      <c r="Q109" s="14">
        <v>0.02</v>
      </c>
      <c r="R109" s="14">
        <v>0</v>
      </c>
      <c r="S109" s="14">
        <v>0</v>
      </c>
      <c r="T109" s="14">
        <v>765.9</v>
      </c>
      <c r="U109" s="14">
        <v>343.11</v>
      </c>
      <c r="V109" s="14">
        <v>400</v>
      </c>
      <c r="W109" s="14">
        <v>209.76</v>
      </c>
      <c r="X109" s="14">
        <v>2661.72</v>
      </c>
      <c r="Y109" s="14">
        <v>1299.5999999999999</v>
      </c>
    </row>
    <row r="110" spans="1:25">
      <c r="A110" s="2" t="s">
        <v>225</v>
      </c>
      <c r="B110" s="1" t="s">
        <v>226</v>
      </c>
      <c r="C110" s="14">
        <v>480.24</v>
      </c>
      <c r="D110" s="14">
        <v>80.040000000000006</v>
      </c>
      <c r="E110" s="14">
        <v>800</v>
      </c>
      <c r="F110" s="14">
        <v>0</v>
      </c>
      <c r="G110" s="14">
        <v>0</v>
      </c>
      <c r="H110" s="14">
        <v>1360.28</v>
      </c>
      <c r="I110" s="14">
        <v>0</v>
      </c>
      <c r="J110" s="14">
        <v>0</v>
      </c>
      <c r="K110" s="14">
        <v>0</v>
      </c>
      <c r="L110" s="14">
        <v>31.6</v>
      </c>
      <c r="M110" s="14">
        <v>36.82</v>
      </c>
      <c r="N110" s="14">
        <v>13.6</v>
      </c>
      <c r="O110" s="14">
        <v>0</v>
      </c>
      <c r="P110" s="14">
        <v>66.650000000000006</v>
      </c>
      <c r="Q110" s="14">
        <v>0.01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148.68</v>
      </c>
      <c r="Y110" s="14">
        <v>1211.5999999999999</v>
      </c>
    </row>
    <row r="111" spans="1:25">
      <c r="A111" s="2" t="s">
        <v>227</v>
      </c>
      <c r="B111" s="1" t="s">
        <v>228</v>
      </c>
      <c r="C111" s="14">
        <v>534.29999999999995</v>
      </c>
      <c r="D111" s="14">
        <v>89.05</v>
      </c>
      <c r="E111" s="14">
        <v>910.26</v>
      </c>
      <c r="F111" s="14">
        <v>0</v>
      </c>
      <c r="G111" s="14">
        <v>0</v>
      </c>
      <c r="H111" s="14">
        <v>1533.61</v>
      </c>
      <c r="I111" s="14">
        <v>0</v>
      </c>
      <c r="J111" s="14">
        <v>0</v>
      </c>
      <c r="K111" s="14">
        <v>0</v>
      </c>
      <c r="L111" s="14">
        <v>59.92</v>
      </c>
      <c r="M111" s="14">
        <v>41.38</v>
      </c>
      <c r="N111" s="14">
        <v>15.34</v>
      </c>
      <c r="O111" s="14">
        <v>0</v>
      </c>
      <c r="P111" s="14">
        <v>75.150000000000006</v>
      </c>
      <c r="Q111" s="14">
        <v>0.02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191.81</v>
      </c>
      <c r="Y111" s="14">
        <v>1341.8</v>
      </c>
    </row>
    <row r="112" spans="1:25">
      <c r="A112" s="2" t="s">
        <v>229</v>
      </c>
      <c r="B112" s="1" t="s">
        <v>230</v>
      </c>
      <c r="C112" s="14">
        <v>480.24</v>
      </c>
      <c r="D112" s="14">
        <v>80.040000000000006</v>
      </c>
      <c r="E112" s="14">
        <v>643.77</v>
      </c>
      <c r="F112" s="14">
        <v>0</v>
      </c>
      <c r="G112" s="14">
        <v>0</v>
      </c>
      <c r="H112" s="14">
        <v>1204.05</v>
      </c>
      <c r="I112" s="14">
        <v>0</v>
      </c>
      <c r="J112" s="14">
        <v>0</v>
      </c>
      <c r="K112" s="14">
        <v>0</v>
      </c>
      <c r="L112" s="14">
        <v>7.64</v>
      </c>
      <c r="M112" s="14">
        <v>63.27</v>
      </c>
      <c r="N112" s="14">
        <v>12.04</v>
      </c>
      <c r="O112" s="14">
        <v>0</v>
      </c>
      <c r="P112" s="14">
        <v>59</v>
      </c>
      <c r="Q112" s="15">
        <v>-0.1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141.85</v>
      </c>
      <c r="Y112" s="14">
        <v>1062.2</v>
      </c>
    </row>
    <row r="113" spans="1:25">
      <c r="A113" s="2" t="s">
        <v>231</v>
      </c>
      <c r="B113" s="1" t="s">
        <v>232</v>
      </c>
      <c r="C113" s="14">
        <v>537.54</v>
      </c>
      <c r="D113" s="14">
        <v>89.59</v>
      </c>
      <c r="E113" s="14">
        <v>3737.58</v>
      </c>
      <c r="F113" s="14">
        <v>0</v>
      </c>
      <c r="G113" s="14">
        <v>0</v>
      </c>
      <c r="H113" s="14">
        <v>4364.71</v>
      </c>
      <c r="I113" s="14">
        <v>0</v>
      </c>
      <c r="J113" s="14">
        <v>0</v>
      </c>
      <c r="K113" s="14">
        <v>0</v>
      </c>
      <c r="L113" s="14">
        <v>676.91</v>
      </c>
      <c r="M113" s="14">
        <v>122.64</v>
      </c>
      <c r="N113" s="14">
        <v>43.65</v>
      </c>
      <c r="O113" s="14">
        <v>0</v>
      </c>
      <c r="P113" s="14">
        <v>213.87</v>
      </c>
      <c r="Q113" s="14">
        <v>0.02</v>
      </c>
      <c r="R113" s="14">
        <v>0</v>
      </c>
      <c r="S113" s="14">
        <v>0</v>
      </c>
      <c r="T113" s="14">
        <v>0</v>
      </c>
      <c r="U113" s="14">
        <v>343.11</v>
      </c>
      <c r="V113" s="14">
        <v>200</v>
      </c>
      <c r="W113" s="14">
        <v>216.71</v>
      </c>
      <c r="X113" s="14">
        <v>1816.91</v>
      </c>
      <c r="Y113" s="14">
        <v>2547.8000000000002</v>
      </c>
    </row>
    <row r="114" spans="1:25">
      <c r="A114" s="2" t="s">
        <v>233</v>
      </c>
      <c r="B114" s="1" t="s">
        <v>234</v>
      </c>
      <c r="C114" s="14">
        <v>633.6</v>
      </c>
      <c r="D114" s="14">
        <v>105.6</v>
      </c>
      <c r="E114" s="14">
        <v>2448.86</v>
      </c>
      <c r="F114" s="14">
        <v>0</v>
      </c>
      <c r="G114" s="14">
        <v>0</v>
      </c>
      <c r="H114" s="14">
        <v>3188.06</v>
      </c>
      <c r="I114" s="14">
        <v>442.08</v>
      </c>
      <c r="J114" s="14">
        <v>0</v>
      </c>
      <c r="K114" s="14">
        <v>0</v>
      </c>
      <c r="L114" s="14">
        <v>425.58</v>
      </c>
      <c r="M114" s="14">
        <v>102.6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200</v>
      </c>
      <c r="W114" s="14">
        <v>0</v>
      </c>
      <c r="X114" s="14">
        <v>1170.26</v>
      </c>
      <c r="Y114" s="14">
        <v>2017.8</v>
      </c>
    </row>
    <row r="115" spans="1:25">
      <c r="A115" s="2" t="s">
        <v>235</v>
      </c>
      <c r="B115" s="1" t="s">
        <v>236</v>
      </c>
      <c r="C115" s="14">
        <v>480.24</v>
      </c>
      <c r="D115" s="14">
        <v>80.040000000000006</v>
      </c>
      <c r="E115" s="14">
        <v>4269.91</v>
      </c>
      <c r="F115" s="14">
        <v>0</v>
      </c>
      <c r="G115" s="14">
        <v>0</v>
      </c>
      <c r="H115" s="14">
        <v>4830.1899999999996</v>
      </c>
      <c r="I115" s="14">
        <v>0</v>
      </c>
      <c r="J115" s="14">
        <v>0</v>
      </c>
      <c r="K115" s="14">
        <v>0</v>
      </c>
      <c r="L115" s="14">
        <v>777.37</v>
      </c>
      <c r="M115" s="14">
        <v>121.93</v>
      </c>
      <c r="N115" s="14">
        <v>0</v>
      </c>
      <c r="O115" s="14">
        <v>0</v>
      </c>
      <c r="P115" s="14">
        <v>0</v>
      </c>
      <c r="Q115" s="15">
        <v>-0.11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899.19</v>
      </c>
      <c r="Y115" s="14">
        <v>3931</v>
      </c>
    </row>
    <row r="116" spans="1:25">
      <c r="A116" s="2" t="s">
        <v>237</v>
      </c>
      <c r="B116" s="1" t="s">
        <v>238</v>
      </c>
      <c r="C116" s="14">
        <v>480.24</v>
      </c>
      <c r="D116" s="14">
        <v>80.040000000000006</v>
      </c>
      <c r="E116" s="14">
        <v>664.35</v>
      </c>
      <c r="F116" s="14">
        <v>0</v>
      </c>
      <c r="G116" s="14">
        <v>0</v>
      </c>
      <c r="H116" s="14">
        <v>1224.6300000000001</v>
      </c>
      <c r="I116" s="14">
        <v>0</v>
      </c>
      <c r="J116" s="14">
        <v>0</v>
      </c>
      <c r="K116" s="14">
        <v>0</v>
      </c>
      <c r="L116" s="14">
        <v>9.8800000000000008</v>
      </c>
      <c r="M116" s="14">
        <v>24.97</v>
      </c>
      <c r="N116" s="14">
        <v>12.25</v>
      </c>
      <c r="O116" s="14">
        <v>0</v>
      </c>
      <c r="P116" s="14">
        <v>60.01</v>
      </c>
      <c r="Q116" s="15">
        <v>-0.08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107.03</v>
      </c>
      <c r="Y116" s="14">
        <v>1117.5999999999999</v>
      </c>
    </row>
    <row r="117" spans="1:25">
      <c r="A117" s="2" t="s">
        <v>239</v>
      </c>
      <c r="B117" s="1" t="s">
        <v>240</v>
      </c>
      <c r="C117" s="14">
        <v>537.54</v>
      </c>
      <c r="D117" s="14">
        <v>89.59</v>
      </c>
      <c r="E117" s="14">
        <v>4525.21</v>
      </c>
      <c r="F117" s="14">
        <v>0</v>
      </c>
      <c r="G117" s="14">
        <v>0</v>
      </c>
      <c r="H117" s="14">
        <v>5152.34</v>
      </c>
      <c r="I117" s="14">
        <v>0</v>
      </c>
      <c r="J117" s="14">
        <v>0</v>
      </c>
      <c r="K117" s="14">
        <v>0</v>
      </c>
      <c r="L117" s="14">
        <v>853.14</v>
      </c>
      <c r="M117" s="14">
        <v>108.38</v>
      </c>
      <c r="N117" s="14">
        <v>51.52</v>
      </c>
      <c r="O117" s="14">
        <v>0</v>
      </c>
      <c r="P117" s="14">
        <v>252.46</v>
      </c>
      <c r="Q117" s="15">
        <v>-0.16</v>
      </c>
      <c r="R117" s="14">
        <v>0</v>
      </c>
      <c r="S117" s="14">
        <v>0</v>
      </c>
      <c r="T117" s="14">
        <v>0</v>
      </c>
      <c r="U117" s="14">
        <v>0</v>
      </c>
      <c r="V117" s="14">
        <v>150</v>
      </c>
      <c r="W117" s="14">
        <v>470.2</v>
      </c>
      <c r="X117" s="14">
        <v>1885.54</v>
      </c>
      <c r="Y117" s="14">
        <v>3266.8</v>
      </c>
    </row>
    <row r="118" spans="1:25">
      <c r="A118" s="2" t="s">
        <v>241</v>
      </c>
      <c r="B118" s="1" t="s">
        <v>242</v>
      </c>
      <c r="C118" s="14">
        <v>480.24</v>
      </c>
      <c r="D118" s="14">
        <v>80.040000000000006</v>
      </c>
      <c r="E118" s="14">
        <v>243.15</v>
      </c>
      <c r="F118" s="14">
        <v>0</v>
      </c>
      <c r="G118" s="14">
        <v>0</v>
      </c>
      <c r="H118" s="14">
        <v>803.43</v>
      </c>
      <c r="I118" s="14">
        <v>0</v>
      </c>
      <c r="J118" s="14">
        <v>0</v>
      </c>
      <c r="K118" s="15">
        <v>-44.14</v>
      </c>
      <c r="L118" s="14">
        <v>0</v>
      </c>
      <c r="M118" s="14">
        <v>22.65</v>
      </c>
      <c r="N118" s="14">
        <v>8.0299999999999994</v>
      </c>
      <c r="O118" s="14">
        <v>0</v>
      </c>
      <c r="P118" s="14">
        <v>39.369999999999997</v>
      </c>
      <c r="Q118" s="15">
        <v>-0.08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25.83</v>
      </c>
      <c r="Y118" s="14">
        <v>777.6</v>
      </c>
    </row>
    <row r="119" spans="1:25">
      <c r="A119" s="2" t="s">
        <v>243</v>
      </c>
      <c r="B119" s="1" t="s">
        <v>244</v>
      </c>
      <c r="C119" s="14">
        <v>633.6</v>
      </c>
      <c r="D119" s="14">
        <v>105.6</v>
      </c>
      <c r="E119" s="14">
        <v>1861.46</v>
      </c>
      <c r="F119" s="14">
        <v>0</v>
      </c>
      <c r="G119" s="14">
        <v>0</v>
      </c>
      <c r="H119" s="14">
        <v>2600.66</v>
      </c>
      <c r="I119" s="14">
        <v>0</v>
      </c>
      <c r="J119" s="14">
        <v>0</v>
      </c>
      <c r="K119" s="14">
        <v>0</v>
      </c>
      <c r="L119" s="14">
        <v>300.11</v>
      </c>
      <c r="M119" s="14">
        <v>91.24</v>
      </c>
      <c r="N119" s="14">
        <v>0</v>
      </c>
      <c r="O119" s="14">
        <v>0</v>
      </c>
      <c r="P119" s="14">
        <v>0</v>
      </c>
      <c r="Q119" s="14">
        <v>0.11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391.46</v>
      </c>
      <c r="Y119" s="14">
        <v>2209.1999999999998</v>
      </c>
    </row>
    <row r="120" spans="1:25">
      <c r="A120" s="2" t="s">
        <v>245</v>
      </c>
      <c r="B120" s="1" t="s">
        <v>246</v>
      </c>
      <c r="C120" s="14">
        <v>633.6</v>
      </c>
      <c r="D120" s="14">
        <v>105.6</v>
      </c>
      <c r="E120" s="14">
        <v>4138.95</v>
      </c>
      <c r="F120" s="14">
        <v>0</v>
      </c>
      <c r="G120" s="14">
        <v>0</v>
      </c>
      <c r="H120" s="14">
        <v>4878.1499999999996</v>
      </c>
      <c r="I120" s="14">
        <v>0</v>
      </c>
      <c r="J120" s="14">
        <v>0</v>
      </c>
      <c r="K120" s="14">
        <v>0</v>
      </c>
      <c r="L120" s="14">
        <v>788.65</v>
      </c>
      <c r="M120" s="14">
        <v>173.06</v>
      </c>
      <c r="N120" s="14">
        <v>0</v>
      </c>
      <c r="O120" s="14">
        <v>0</v>
      </c>
      <c r="P120" s="14">
        <v>0</v>
      </c>
      <c r="Q120" s="14">
        <v>0.04</v>
      </c>
      <c r="R120" s="14">
        <v>0</v>
      </c>
      <c r="S120" s="14">
        <v>0</v>
      </c>
      <c r="T120" s="14">
        <v>0</v>
      </c>
      <c r="U120" s="14">
        <v>0</v>
      </c>
      <c r="V120" s="14">
        <v>500</v>
      </c>
      <c r="W120" s="14">
        <v>0</v>
      </c>
      <c r="X120" s="14">
        <v>1461.75</v>
      </c>
      <c r="Y120" s="14">
        <v>3416.4</v>
      </c>
    </row>
    <row r="121" spans="1:25" s="7" customFormat="1">
      <c r="A121" s="17" t="s">
        <v>160</v>
      </c>
      <c r="C121" s="7" t="s">
        <v>161</v>
      </c>
      <c r="D121" s="7" t="s">
        <v>161</v>
      </c>
      <c r="E121" s="7" t="s">
        <v>161</v>
      </c>
      <c r="F121" s="7" t="s">
        <v>161</v>
      </c>
      <c r="G121" s="7" t="s">
        <v>161</v>
      </c>
      <c r="H121" s="7" t="s">
        <v>161</v>
      </c>
      <c r="I121" s="7" t="s">
        <v>161</v>
      </c>
      <c r="J121" s="7" t="s">
        <v>161</v>
      </c>
      <c r="K121" s="7" t="s">
        <v>161</v>
      </c>
      <c r="L121" s="7" t="s">
        <v>161</v>
      </c>
      <c r="M121" s="7" t="s">
        <v>161</v>
      </c>
      <c r="N121" s="7" t="s">
        <v>161</v>
      </c>
      <c r="O121" s="7" t="s">
        <v>161</v>
      </c>
      <c r="P121" s="7" t="s">
        <v>161</v>
      </c>
      <c r="Q121" s="7" t="s">
        <v>161</v>
      </c>
      <c r="R121" s="7" t="s">
        <v>161</v>
      </c>
      <c r="S121" s="7" t="s">
        <v>161</v>
      </c>
      <c r="T121" s="7" t="s">
        <v>161</v>
      </c>
      <c r="U121" s="7" t="s">
        <v>161</v>
      </c>
      <c r="V121" s="7" t="s">
        <v>161</v>
      </c>
      <c r="W121" s="7" t="s">
        <v>161</v>
      </c>
      <c r="X121" s="7" t="s">
        <v>161</v>
      </c>
      <c r="Y121" s="7" t="s">
        <v>161</v>
      </c>
    </row>
    <row r="122" spans="1:25">
      <c r="C122" s="19">
        <v>22893.96</v>
      </c>
      <c r="D122" s="19">
        <v>3815.66</v>
      </c>
      <c r="E122" s="19">
        <v>88648.23</v>
      </c>
      <c r="F122" s="19">
        <v>7997.71</v>
      </c>
      <c r="G122" s="19">
        <v>369.6</v>
      </c>
      <c r="H122" s="19">
        <v>123725.16</v>
      </c>
      <c r="I122" s="19">
        <v>442.08</v>
      </c>
      <c r="J122" s="19">
        <v>301.08999999999997</v>
      </c>
      <c r="K122" s="20">
        <v>-185.41</v>
      </c>
      <c r="L122" s="19">
        <v>16421.71</v>
      </c>
      <c r="M122" s="19">
        <v>3357.07</v>
      </c>
      <c r="N122" s="19">
        <v>663.06</v>
      </c>
      <c r="O122" s="19">
        <v>0</v>
      </c>
      <c r="P122" s="19">
        <v>3249.01</v>
      </c>
      <c r="Q122" s="19">
        <v>0.88</v>
      </c>
      <c r="R122" s="19">
        <v>0</v>
      </c>
      <c r="S122" s="19">
        <v>0</v>
      </c>
      <c r="T122" s="19">
        <v>765.9</v>
      </c>
      <c r="U122" s="19">
        <v>686.22</v>
      </c>
      <c r="V122" s="19">
        <v>4650</v>
      </c>
      <c r="W122" s="19">
        <v>2844.55</v>
      </c>
      <c r="X122" s="19">
        <v>33196.160000000003</v>
      </c>
      <c r="Y122" s="19">
        <v>90529</v>
      </c>
    </row>
    <row r="124" spans="1:25" s="7" customFormat="1">
      <c r="A124" s="16"/>
      <c r="C124" s="7" t="s">
        <v>247</v>
      </c>
      <c r="D124" s="7" t="s">
        <v>247</v>
      </c>
      <c r="E124" s="7" t="s">
        <v>247</v>
      </c>
      <c r="F124" s="7" t="s">
        <v>247</v>
      </c>
      <c r="G124" s="7" t="s">
        <v>247</v>
      </c>
      <c r="H124" s="7" t="s">
        <v>247</v>
      </c>
      <c r="I124" s="7" t="s">
        <v>247</v>
      </c>
      <c r="J124" s="7" t="s">
        <v>247</v>
      </c>
      <c r="K124" s="7" t="s">
        <v>247</v>
      </c>
      <c r="L124" s="7" t="s">
        <v>247</v>
      </c>
      <c r="M124" s="7" t="s">
        <v>247</v>
      </c>
      <c r="N124" s="7" t="s">
        <v>247</v>
      </c>
      <c r="O124" s="7" t="s">
        <v>247</v>
      </c>
      <c r="P124" s="7" t="s">
        <v>247</v>
      </c>
      <c r="Q124" s="7" t="s">
        <v>247</v>
      </c>
      <c r="R124" s="7" t="s">
        <v>247</v>
      </c>
      <c r="S124" s="7" t="s">
        <v>247</v>
      </c>
      <c r="T124" s="7" t="s">
        <v>247</v>
      </c>
      <c r="U124" s="7" t="s">
        <v>247</v>
      </c>
      <c r="V124" s="7" t="s">
        <v>247</v>
      </c>
      <c r="W124" s="7" t="s">
        <v>247</v>
      </c>
      <c r="X124" s="7" t="s">
        <v>247</v>
      </c>
      <c r="Y124" s="7" t="s">
        <v>247</v>
      </c>
    </row>
    <row r="125" spans="1:25">
      <c r="A125" s="17" t="s">
        <v>248</v>
      </c>
      <c r="B125" s="1" t="s">
        <v>249</v>
      </c>
      <c r="C125" s="19">
        <v>97476</v>
      </c>
      <c r="D125" s="19">
        <v>16450.98</v>
      </c>
      <c r="E125" s="19">
        <v>189137.19</v>
      </c>
      <c r="F125" s="19">
        <v>8088.6</v>
      </c>
      <c r="G125" s="19">
        <v>691.04</v>
      </c>
      <c r="H125" s="19">
        <v>311843.81</v>
      </c>
      <c r="I125" s="19">
        <v>4301.9399999999996</v>
      </c>
      <c r="J125" s="19">
        <v>2768.08</v>
      </c>
      <c r="K125" s="20">
        <v>-579.11</v>
      </c>
      <c r="L125" s="19">
        <v>42276.98</v>
      </c>
      <c r="M125" s="19">
        <v>10067.76</v>
      </c>
      <c r="N125" s="19">
        <v>663.06</v>
      </c>
      <c r="O125" s="19">
        <v>8409.61</v>
      </c>
      <c r="P125" s="19">
        <v>3249.01</v>
      </c>
      <c r="Q125" s="19">
        <v>1.27</v>
      </c>
      <c r="R125" s="19">
        <v>43.9</v>
      </c>
      <c r="S125" s="19">
        <v>1144.8699999999999</v>
      </c>
      <c r="T125" s="19">
        <v>765.9</v>
      </c>
      <c r="U125" s="19">
        <v>686.22</v>
      </c>
      <c r="V125" s="19">
        <v>5950</v>
      </c>
      <c r="W125" s="19">
        <v>5662.92</v>
      </c>
      <c r="X125" s="19">
        <v>85412.41</v>
      </c>
      <c r="Y125" s="19">
        <v>226431.4</v>
      </c>
    </row>
    <row r="127" spans="1:25">
      <c r="C127" s="1" t="s">
        <v>249</v>
      </c>
      <c r="D127" s="1" t="s">
        <v>249</v>
      </c>
      <c r="E127" s="1" t="s">
        <v>249</v>
      </c>
      <c r="F127" s="1" t="s">
        <v>249</v>
      </c>
      <c r="G127" s="1" t="s">
        <v>249</v>
      </c>
      <c r="H127" s="1" t="s">
        <v>249</v>
      </c>
      <c r="I127" s="1" t="s">
        <v>249</v>
      </c>
      <c r="J127" s="1" t="s">
        <v>249</v>
      </c>
      <c r="K127" s="1" t="s">
        <v>249</v>
      </c>
      <c r="L127" s="1" t="s">
        <v>249</v>
      </c>
      <c r="M127" s="1" t="s">
        <v>249</v>
      </c>
      <c r="N127" s="1" t="s">
        <v>249</v>
      </c>
      <c r="O127" s="1" t="s">
        <v>249</v>
      </c>
      <c r="P127" s="1" t="s">
        <v>249</v>
      </c>
      <c r="Q127" s="1" t="s">
        <v>249</v>
      </c>
      <c r="R127" s="1" t="s">
        <v>249</v>
      </c>
      <c r="S127" s="1" t="s">
        <v>249</v>
      </c>
      <c r="T127" s="1" t="s">
        <v>249</v>
      </c>
      <c r="U127" s="1" t="s">
        <v>249</v>
      </c>
      <c r="V127" s="1" t="s">
        <v>249</v>
      </c>
      <c r="W127" s="1" t="s">
        <v>249</v>
      </c>
      <c r="X127" s="1" t="s">
        <v>249</v>
      </c>
      <c r="Y127" s="1" t="s">
        <v>249</v>
      </c>
    </row>
    <row r="128" spans="1:25">
      <c r="A128" s="2" t="s">
        <v>249</v>
      </c>
      <c r="B128" s="1" t="s">
        <v>249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3"/>
  <sheetViews>
    <sheetView workbookViewId="0">
      <selection activeCell="F17" sqref="F17"/>
    </sheetView>
  </sheetViews>
  <sheetFormatPr baseColWidth="10" defaultRowHeight="15"/>
  <cols>
    <col min="2" max="2" width="14" customWidth="1"/>
    <col min="3" max="3" width="19.42578125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251</v>
      </c>
      <c r="B8" s="34" t="s">
        <v>252</v>
      </c>
      <c r="C8" s="34" t="s">
        <v>253</v>
      </c>
      <c r="D8" s="35" t="s">
        <v>254</v>
      </c>
      <c r="E8" s="34" t="s">
        <v>255</v>
      </c>
      <c r="F8" s="33"/>
      <c r="G8" s="33"/>
      <c r="H8" s="33"/>
      <c r="I8" s="33"/>
      <c r="J8" s="33"/>
    </row>
    <row r="9" spans="1:10">
      <c r="A9" s="27" t="s">
        <v>185</v>
      </c>
      <c r="B9" s="27"/>
      <c r="C9" s="27" t="s">
        <v>256</v>
      </c>
      <c r="D9" s="27">
        <v>1178</v>
      </c>
      <c r="E9" s="27" t="s">
        <v>186</v>
      </c>
      <c r="F9" s="27"/>
      <c r="G9" s="27"/>
      <c r="H9" s="27"/>
      <c r="I9" s="27"/>
      <c r="J9" s="27"/>
    </row>
    <row r="10" spans="1:10">
      <c r="A10" s="27" t="s">
        <v>60</v>
      </c>
      <c r="B10" s="27"/>
      <c r="C10" s="27" t="s">
        <v>256</v>
      </c>
      <c r="D10" s="27">
        <v>1539.4</v>
      </c>
      <c r="E10" s="27" t="s">
        <v>61</v>
      </c>
      <c r="F10" s="27"/>
      <c r="G10" s="27"/>
      <c r="H10" s="27"/>
      <c r="I10" s="27"/>
      <c r="J10" s="27"/>
    </row>
    <row r="11" spans="1:10">
      <c r="A11" s="27" t="s">
        <v>187</v>
      </c>
      <c r="B11" s="27"/>
      <c r="C11" s="27" t="s">
        <v>256</v>
      </c>
      <c r="D11" s="27">
        <v>1096.2</v>
      </c>
      <c r="E11" s="27" t="s">
        <v>188</v>
      </c>
      <c r="F11" s="27"/>
      <c r="G11" s="27"/>
      <c r="H11" s="27"/>
      <c r="I11" s="27"/>
      <c r="J11" s="27"/>
    </row>
    <row r="12" spans="1:10">
      <c r="A12" s="27" t="s">
        <v>191</v>
      </c>
      <c r="B12" s="27"/>
      <c r="C12" s="27" t="s">
        <v>256</v>
      </c>
      <c r="D12" s="27">
        <v>1366.6000000000001</v>
      </c>
      <c r="E12" s="27" t="s">
        <v>192</v>
      </c>
      <c r="F12" s="27"/>
      <c r="G12" s="27"/>
      <c r="H12" s="27"/>
      <c r="I12" s="27"/>
      <c r="J12" s="27"/>
    </row>
    <row r="13" spans="1:10">
      <c r="A13" s="27"/>
      <c r="B13" s="27" t="s">
        <v>257</v>
      </c>
      <c r="C13" s="27"/>
      <c r="D13" s="36">
        <v>5180.2</v>
      </c>
      <c r="E13" s="27" t="s">
        <v>258</v>
      </c>
      <c r="F13" s="27"/>
      <c r="G13" s="27"/>
      <c r="H13" s="27"/>
      <c r="I13" s="27"/>
      <c r="J13" s="27"/>
    </row>
    <row r="15" spans="1:10">
      <c r="A15" s="27" t="s">
        <v>163</v>
      </c>
      <c r="B15" s="27">
        <v>56708845760</v>
      </c>
      <c r="C15" s="27" t="s">
        <v>259</v>
      </c>
      <c r="D15" s="27">
        <v>1677.4</v>
      </c>
      <c r="E15" s="27" t="s">
        <v>164</v>
      </c>
      <c r="F15" s="27"/>
      <c r="G15" s="27"/>
      <c r="H15" s="27"/>
      <c r="I15" s="27"/>
      <c r="J15" s="27"/>
    </row>
    <row r="16" spans="1:10">
      <c r="A16" s="27" t="s">
        <v>165</v>
      </c>
      <c r="B16" s="27">
        <v>56708845774</v>
      </c>
      <c r="C16" s="27" t="s">
        <v>259</v>
      </c>
      <c r="D16" s="27">
        <v>3254.2000000000003</v>
      </c>
      <c r="E16" s="27" t="s">
        <v>166</v>
      </c>
      <c r="F16" s="27"/>
      <c r="G16" s="27"/>
      <c r="H16" s="27"/>
      <c r="I16" s="27"/>
      <c r="J16" s="27"/>
    </row>
    <row r="17" spans="1:5">
      <c r="A17" s="27">
        <v>16</v>
      </c>
      <c r="B17" s="27">
        <v>56708881292</v>
      </c>
      <c r="C17" s="27" t="s">
        <v>259</v>
      </c>
      <c r="D17" s="27">
        <v>3151.2000000000003</v>
      </c>
      <c r="E17" s="27" t="s">
        <v>45</v>
      </c>
    </row>
    <row r="18" spans="1:5">
      <c r="A18" s="27" t="s">
        <v>171</v>
      </c>
      <c r="B18" s="27">
        <v>56708845791</v>
      </c>
      <c r="C18" s="27" t="s">
        <v>259</v>
      </c>
      <c r="D18" s="27">
        <v>2223.2000000000003</v>
      </c>
      <c r="E18" s="27" t="s">
        <v>172</v>
      </c>
    </row>
    <row r="19" spans="1:5">
      <c r="A19" s="27">
        <v>18</v>
      </c>
      <c r="B19" s="27">
        <v>56708881349</v>
      </c>
      <c r="C19" s="27" t="s">
        <v>259</v>
      </c>
      <c r="D19" s="27">
        <v>2151.2000000000003</v>
      </c>
      <c r="E19" s="27" t="s">
        <v>51</v>
      </c>
    </row>
    <row r="20" spans="1:5">
      <c r="A20" s="27" t="s">
        <v>179</v>
      </c>
      <c r="B20" s="27">
        <v>56708845820</v>
      </c>
      <c r="C20" s="27" t="s">
        <v>259</v>
      </c>
      <c r="D20" s="27">
        <v>2909</v>
      </c>
      <c r="E20" s="27" t="s">
        <v>180</v>
      </c>
    </row>
    <row r="21" spans="1:5">
      <c r="A21" s="27" t="s">
        <v>181</v>
      </c>
      <c r="B21" s="27">
        <v>56708845834</v>
      </c>
      <c r="C21" s="27" t="s">
        <v>259</v>
      </c>
      <c r="D21" s="27">
        <v>3118.4</v>
      </c>
      <c r="E21" s="27" t="s">
        <v>182</v>
      </c>
    </row>
    <row r="22" spans="1:5">
      <c r="A22" s="27" t="s">
        <v>82</v>
      </c>
      <c r="B22" s="27">
        <v>56708881457</v>
      </c>
      <c r="C22" s="27" t="s">
        <v>259</v>
      </c>
      <c r="D22" s="27">
        <v>2342.4</v>
      </c>
      <c r="E22" s="27" t="s">
        <v>83</v>
      </c>
    </row>
    <row r="23" spans="1:5">
      <c r="A23" s="27" t="s">
        <v>84</v>
      </c>
      <c r="B23" s="27">
        <v>56708845038</v>
      </c>
      <c r="C23" s="27" t="s">
        <v>259</v>
      </c>
      <c r="D23" s="27">
        <v>3648</v>
      </c>
      <c r="E23" s="27" t="s">
        <v>85</v>
      </c>
    </row>
    <row r="24" spans="1:5">
      <c r="A24" s="27" t="s">
        <v>197</v>
      </c>
      <c r="B24" s="27">
        <v>56708881915</v>
      </c>
      <c r="C24" s="27" t="s">
        <v>259</v>
      </c>
      <c r="D24" s="27">
        <v>2525.4</v>
      </c>
      <c r="E24" s="27" t="s">
        <v>198</v>
      </c>
    </row>
    <row r="25" spans="1:5">
      <c r="A25" s="27" t="s">
        <v>201</v>
      </c>
      <c r="B25" s="27">
        <v>56708845865</v>
      </c>
      <c r="C25" s="27" t="s">
        <v>259</v>
      </c>
      <c r="D25" s="27">
        <v>1332.4</v>
      </c>
      <c r="E25" s="27" t="s">
        <v>202</v>
      </c>
    </row>
    <row r="26" spans="1:5">
      <c r="A26" s="27" t="s">
        <v>203</v>
      </c>
      <c r="B26" s="27">
        <v>56708845879</v>
      </c>
      <c r="C26" s="27" t="s">
        <v>259</v>
      </c>
      <c r="D26" s="27">
        <v>2219</v>
      </c>
      <c r="E26" s="27" t="s">
        <v>204</v>
      </c>
    </row>
    <row r="27" spans="1:5">
      <c r="A27" s="27" t="s">
        <v>96</v>
      </c>
      <c r="B27" s="27">
        <v>56708881491</v>
      </c>
      <c r="C27" s="27" t="s">
        <v>259</v>
      </c>
      <c r="D27" s="27">
        <v>5876</v>
      </c>
      <c r="E27" s="27" t="s">
        <v>97</v>
      </c>
    </row>
    <row r="28" spans="1:5">
      <c r="A28" s="27">
        <v>30</v>
      </c>
      <c r="B28" s="27">
        <v>56708881503</v>
      </c>
      <c r="C28" s="27" t="s">
        <v>259</v>
      </c>
      <c r="D28" s="27">
        <v>7897.8</v>
      </c>
      <c r="E28" s="27" t="s">
        <v>101</v>
      </c>
    </row>
    <row r="29" spans="1:5">
      <c r="A29" s="27" t="s">
        <v>211</v>
      </c>
      <c r="B29" s="27">
        <v>56708845911</v>
      </c>
      <c r="C29" s="27" t="s">
        <v>259</v>
      </c>
      <c r="D29" s="27">
        <v>1113</v>
      </c>
      <c r="E29" s="27" t="s">
        <v>212</v>
      </c>
    </row>
    <row r="30" spans="1:5">
      <c r="A30" s="27" t="s">
        <v>223</v>
      </c>
      <c r="B30" s="27">
        <v>56708881946</v>
      </c>
      <c r="C30" s="27" t="s">
        <v>259</v>
      </c>
      <c r="D30" s="27">
        <v>1299.6000000000001</v>
      </c>
      <c r="E30" s="27" t="s">
        <v>224</v>
      </c>
    </row>
    <row r="31" spans="1:5">
      <c r="A31" s="27" t="s">
        <v>134</v>
      </c>
      <c r="B31" s="27">
        <v>56708881596</v>
      </c>
      <c r="C31" s="27" t="s">
        <v>259</v>
      </c>
      <c r="D31" s="27">
        <v>479.8</v>
      </c>
      <c r="E31" s="27" t="s">
        <v>135</v>
      </c>
    </row>
    <row r="32" spans="1:5">
      <c r="A32" s="27" t="s">
        <v>231</v>
      </c>
      <c r="B32" s="27">
        <v>56708881963</v>
      </c>
      <c r="C32" s="27" t="s">
        <v>259</v>
      </c>
      <c r="D32" s="27">
        <v>2547.8000000000002</v>
      </c>
      <c r="E32" s="27" t="s">
        <v>232</v>
      </c>
    </row>
    <row r="33" spans="1:5">
      <c r="A33" s="27" t="s">
        <v>239</v>
      </c>
      <c r="B33" s="27">
        <v>60589747903</v>
      </c>
      <c r="C33" s="27" t="s">
        <v>259</v>
      </c>
      <c r="D33" s="27">
        <v>3266.8</v>
      </c>
      <c r="E33" s="27" t="s">
        <v>240</v>
      </c>
    </row>
    <row r="34" spans="1:5">
      <c r="A34" s="27" t="s">
        <v>245</v>
      </c>
      <c r="B34" s="27">
        <v>56708846050</v>
      </c>
      <c r="C34" s="27" t="s">
        <v>259</v>
      </c>
      <c r="D34" s="27">
        <v>3416.4</v>
      </c>
      <c r="E34" s="27" t="s">
        <v>246</v>
      </c>
    </row>
    <row r="35" spans="1:5">
      <c r="A35" s="27" t="s">
        <v>233</v>
      </c>
      <c r="B35" s="27">
        <v>56708845990</v>
      </c>
      <c r="C35" s="27" t="s">
        <v>259</v>
      </c>
      <c r="D35" s="27">
        <v>2017.8000000000002</v>
      </c>
      <c r="E35" s="27" t="s">
        <v>234</v>
      </c>
    </row>
    <row r="36" spans="1:5">
      <c r="A36" s="27" t="s">
        <v>227</v>
      </c>
      <c r="B36" s="27">
        <v>56708845973</v>
      </c>
      <c r="C36" s="27" t="s">
        <v>259</v>
      </c>
      <c r="D36" s="27">
        <v>1341.8000000000002</v>
      </c>
      <c r="E36" s="27" t="s">
        <v>228</v>
      </c>
    </row>
    <row r="37" spans="1:5">
      <c r="A37" s="27" t="s">
        <v>167</v>
      </c>
      <c r="B37" s="27">
        <v>56708845788</v>
      </c>
      <c r="C37" s="27" t="s">
        <v>259</v>
      </c>
      <c r="D37" s="27">
        <v>1711.8000000000002</v>
      </c>
      <c r="E37" s="27" t="s">
        <v>168</v>
      </c>
    </row>
    <row r="38" spans="1:5">
      <c r="A38" s="27" t="s">
        <v>36</v>
      </c>
      <c r="B38" s="27">
        <v>56708844890</v>
      </c>
      <c r="C38" s="27" t="s">
        <v>259</v>
      </c>
      <c r="D38" s="27">
        <v>3238</v>
      </c>
      <c r="E38" s="27" t="s">
        <v>37</v>
      </c>
    </row>
    <row r="39" spans="1:5">
      <c r="A39" s="27" t="s">
        <v>48</v>
      </c>
      <c r="B39" s="27">
        <v>56708844916</v>
      </c>
      <c r="C39" s="27" t="s">
        <v>259</v>
      </c>
      <c r="D39" s="27">
        <v>170.60000000000002</v>
      </c>
      <c r="E39" s="27" t="s">
        <v>49</v>
      </c>
    </row>
    <row r="40" spans="1:5">
      <c r="A40" s="27" t="s">
        <v>213</v>
      </c>
      <c r="B40" s="27">
        <v>56708845925</v>
      </c>
      <c r="C40" s="27" t="s">
        <v>259</v>
      </c>
      <c r="D40" s="27">
        <v>2997.6000000000004</v>
      </c>
      <c r="E40" s="27" t="s">
        <v>214</v>
      </c>
    </row>
    <row r="41" spans="1:5">
      <c r="A41" s="27" t="s">
        <v>195</v>
      </c>
      <c r="B41" s="27">
        <v>56708845851</v>
      </c>
      <c r="C41" s="27" t="s">
        <v>259</v>
      </c>
      <c r="D41" s="27">
        <v>1410.8000000000002</v>
      </c>
      <c r="E41" s="27" t="s">
        <v>196</v>
      </c>
    </row>
    <row r="42" spans="1:5">
      <c r="A42" s="27" t="s">
        <v>34</v>
      </c>
      <c r="B42" s="27">
        <v>56708844887</v>
      </c>
      <c r="C42" s="27" t="s">
        <v>259</v>
      </c>
      <c r="D42" s="27">
        <v>2140.8000000000002</v>
      </c>
      <c r="E42" s="27" t="s">
        <v>35</v>
      </c>
    </row>
    <row r="43" spans="1:5">
      <c r="A43" s="27" t="s">
        <v>132</v>
      </c>
      <c r="B43" s="27">
        <v>56708845254</v>
      </c>
      <c r="C43" s="27" t="s">
        <v>259</v>
      </c>
      <c r="D43" s="27">
        <v>2487.8000000000002</v>
      </c>
      <c r="E43" s="27" t="s">
        <v>133</v>
      </c>
    </row>
    <row r="44" spans="1:5">
      <c r="A44" s="27" t="s">
        <v>217</v>
      </c>
      <c r="B44" s="27">
        <v>56708845939</v>
      </c>
      <c r="C44" s="27" t="s">
        <v>259</v>
      </c>
      <c r="D44" s="27">
        <v>7573.2000000000007</v>
      </c>
      <c r="E44" s="27" t="s">
        <v>218</v>
      </c>
    </row>
    <row r="45" spans="1:5">
      <c r="A45" s="27" t="s">
        <v>209</v>
      </c>
      <c r="B45" s="27">
        <v>56708881929</v>
      </c>
      <c r="C45" s="27" t="s">
        <v>259</v>
      </c>
      <c r="D45" s="27">
        <v>2170.8000000000002</v>
      </c>
      <c r="E45" s="27" t="s">
        <v>210</v>
      </c>
    </row>
    <row r="46" spans="1:5">
      <c r="A46" s="27" t="s">
        <v>124</v>
      </c>
      <c r="B46" s="27">
        <v>56708845237</v>
      </c>
      <c r="C46" s="27" t="s">
        <v>259</v>
      </c>
      <c r="D46" s="27">
        <v>2160.8000000000002</v>
      </c>
      <c r="E46" s="27" t="s">
        <v>125</v>
      </c>
    </row>
    <row r="47" spans="1:5">
      <c r="A47" s="27" t="s">
        <v>88</v>
      </c>
      <c r="B47" s="27">
        <v>56708881474</v>
      </c>
      <c r="C47" s="27" t="s">
        <v>259</v>
      </c>
      <c r="D47" s="27">
        <v>994.80000000000007</v>
      </c>
      <c r="E47" s="27" t="s">
        <v>89</v>
      </c>
    </row>
    <row r="48" spans="1:5">
      <c r="A48" s="27" t="s">
        <v>56</v>
      </c>
      <c r="B48" s="27">
        <v>56708844950</v>
      </c>
      <c r="C48" s="27" t="s">
        <v>259</v>
      </c>
      <c r="D48" s="27">
        <v>857.2</v>
      </c>
      <c r="E48" s="27" t="s">
        <v>57</v>
      </c>
    </row>
    <row r="49" spans="1:5">
      <c r="A49" s="27" t="s">
        <v>76</v>
      </c>
      <c r="B49" s="27">
        <v>56708845024</v>
      </c>
      <c r="C49" s="27" t="s">
        <v>259</v>
      </c>
      <c r="D49" s="27">
        <v>980</v>
      </c>
      <c r="E49" s="27" t="s">
        <v>77</v>
      </c>
    </row>
    <row r="50" spans="1:5">
      <c r="A50" s="27" t="s">
        <v>136</v>
      </c>
      <c r="B50" s="27">
        <v>56708845268</v>
      </c>
      <c r="C50" s="27" t="s">
        <v>259</v>
      </c>
      <c r="D50" s="27">
        <v>1575</v>
      </c>
      <c r="E50" s="27" t="s">
        <v>137</v>
      </c>
    </row>
    <row r="51" spans="1:5">
      <c r="A51" s="27" t="s">
        <v>146</v>
      </c>
      <c r="B51" s="27">
        <v>56708881807</v>
      </c>
      <c r="C51" s="27" t="s">
        <v>259</v>
      </c>
      <c r="D51" s="27">
        <v>1607.8000000000002</v>
      </c>
      <c r="E51" s="27" t="s">
        <v>147</v>
      </c>
    </row>
    <row r="52" spans="1:5">
      <c r="A52" s="27" t="s">
        <v>118</v>
      </c>
      <c r="B52" s="27">
        <v>56708881548</v>
      </c>
      <c r="C52" s="27" t="s">
        <v>259</v>
      </c>
      <c r="D52" s="27">
        <v>685.40000000000009</v>
      </c>
      <c r="E52" s="27" t="s">
        <v>119</v>
      </c>
    </row>
    <row r="53" spans="1:5">
      <c r="A53" s="27" t="s">
        <v>86</v>
      </c>
      <c r="B53" s="27">
        <v>56708881460</v>
      </c>
      <c r="C53" s="27" t="s">
        <v>259</v>
      </c>
      <c r="D53" s="27">
        <v>84.4</v>
      </c>
      <c r="E53" s="27" t="s">
        <v>87</v>
      </c>
    </row>
    <row r="54" spans="1:5">
      <c r="A54" s="27" t="s">
        <v>90</v>
      </c>
      <c r="B54" s="27">
        <v>56708845069</v>
      </c>
      <c r="C54" s="27" t="s">
        <v>259</v>
      </c>
      <c r="D54" s="27">
        <v>2196.4</v>
      </c>
      <c r="E54" s="27" t="s">
        <v>91</v>
      </c>
    </row>
    <row r="55" spans="1:5">
      <c r="A55" s="27" t="s">
        <v>189</v>
      </c>
      <c r="B55" s="27">
        <v>56708881901</v>
      </c>
      <c r="C55" s="27" t="s">
        <v>259</v>
      </c>
      <c r="D55" s="27">
        <v>2841.4</v>
      </c>
      <c r="E55" s="27" t="s">
        <v>190</v>
      </c>
    </row>
    <row r="56" spans="1:5">
      <c r="A56" s="27" t="s">
        <v>128</v>
      </c>
      <c r="B56" s="27">
        <v>56708845240</v>
      </c>
      <c r="C56" s="27" t="s">
        <v>259</v>
      </c>
      <c r="D56" s="27">
        <v>1740.2</v>
      </c>
      <c r="E56" s="27" t="s">
        <v>129</v>
      </c>
    </row>
    <row r="57" spans="1:5">
      <c r="A57" s="27" t="s">
        <v>54</v>
      </c>
      <c r="B57" s="27">
        <v>56708844947</v>
      </c>
      <c r="C57" s="27" t="s">
        <v>259</v>
      </c>
      <c r="D57" s="27">
        <v>341</v>
      </c>
      <c r="E57" s="27" t="s">
        <v>55</v>
      </c>
    </row>
    <row r="58" spans="1:5">
      <c r="A58" s="27" t="s">
        <v>173</v>
      </c>
      <c r="B58" s="27">
        <v>56708881872</v>
      </c>
      <c r="C58" s="27" t="s">
        <v>259</v>
      </c>
      <c r="D58" s="27">
        <v>2656.8</v>
      </c>
      <c r="E58" s="27" t="s">
        <v>174</v>
      </c>
    </row>
    <row r="59" spans="1:5">
      <c r="A59" s="27" t="s">
        <v>138</v>
      </c>
      <c r="B59" s="27">
        <v>60589939521</v>
      </c>
      <c r="C59" s="27" t="s">
        <v>259</v>
      </c>
      <c r="D59" s="27">
        <v>1500.6000000000001</v>
      </c>
      <c r="E59" s="27" t="s">
        <v>139</v>
      </c>
    </row>
    <row r="60" spans="1:5">
      <c r="A60" s="27" t="s">
        <v>102</v>
      </c>
      <c r="B60" s="27">
        <v>56708845101</v>
      </c>
      <c r="C60" s="27" t="s">
        <v>259</v>
      </c>
      <c r="D60" s="27">
        <v>605.80000000000007</v>
      </c>
      <c r="E60" s="27" t="s">
        <v>103</v>
      </c>
    </row>
    <row r="61" spans="1:5">
      <c r="A61" s="27" t="s">
        <v>243</v>
      </c>
      <c r="B61" s="27">
        <v>56708846047</v>
      </c>
      <c r="C61" s="27" t="s">
        <v>259</v>
      </c>
      <c r="D61" s="27">
        <v>2209.2000000000003</v>
      </c>
      <c r="E61" s="27" t="s">
        <v>244</v>
      </c>
    </row>
    <row r="62" spans="1:5">
      <c r="A62" s="27" t="s">
        <v>46</v>
      </c>
      <c r="B62" s="27">
        <v>56708881304</v>
      </c>
      <c r="C62" s="27" t="s">
        <v>259</v>
      </c>
      <c r="D62" s="27">
        <v>1897.8000000000002</v>
      </c>
      <c r="E62" s="27" t="s">
        <v>47</v>
      </c>
    </row>
    <row r="63" spans="1:5">
      <c r="A63" s="27" t="s">
        <v>126</v>
      </c>
      <c r="B63" s="27">
        <v>56708881579</v>
      </c>
      <c r="C63" s="27" t="s">
        <v>259</v>
      </c>
      <c r="D63" s="27">
        <v>268.60000000000002</v>
      </c>
      <c r="E63" s="27" t="s">
        <v>127</v>
      </c>
    </row>
    <row r="64" spans="1:5">
      <c r="A64" s="27" t="s">
        <v>70</v>
      </c>
      <c r="B64" s="27">
        <v>60590329504</v>
      </c>
      <c r="C64" s="27" t="s">
        <v>259</v>
      </c>
      <c r="D64" s="27">
        <v>4527.4000000000005</v>
      </c>
      <c r="E64" s="27" t="s">
        <v>71</v>
      </c>
    </row>
    <row r="65" spans="1:5">
      <c r="A65" s="27" t="s">
        <v>221</v>
      </c>
      <c r="B65" s="27">
        <v>56708845942</v>
      </c>
      <c r="C65" s="27" t="s">
        <v>259</v>
      </c>
      <c r="D65" s="27">
        <v>6672.4000000000005</v>
      </c>
      <c r="E65" s="27" t="s">
        <v>222</v>
      </c>
    </row>
    <row r="66" spans="1:5">
      <c r="A66" s="27" t="s">
        <v>140</v>
      </c>
      <c r="B66" s="27">
        <v>60589627948</v>
      </c>
      <c r="C66" s="27" t="s">
        <v>259</v>
      </c>
      <c r="D66" s="27">
        <v>5505.6</v>
      </c>
      <c r="E66" s="27" t="s">
        <v>141</v>
      </c>
    </row>
    <row r="67" spans="1:5">
      <c r="A67" s="27" t="s">
        <v>58</v>
      </c>
      <c r="B67" s="27">
        <v>56708844964</v>
      </c>
      <c r="C67" s="27" t="s">
        <v>259</v>
      </c>
      <c r="D67" s="27">
        <v>1637.4</v>
      </c>
      <c r="E67" s="27" t="s">
        <v>59</v>
      </c>
    </row>
    <row r="68" spans="1:5">
      <c r="A68" s="27" t="s">
        <v>104</v>
      </c>
      <c r="B68" s="27">
        <v>60589552237</v>
      </c>
      <c r="C68" s="27" t="s">
        <v>259</v>
      </c>
      <c r="D68" s="27">
        <v>2016.8000000000002</v>
      </c>
      <c r="E68" s="27" t="s">
        <v>105</v>
      </c>
    </row>
    <row r="69" spans="1:5">
      <c r="A69" s="27" t="s">
        <v>205</v>
      </c>
      <c r="B69" s="27">
        <v>56708845882</v>
      </c>
      <c r="C69" s="27" t="s">
        <v>259</v>
      </c>
      <c r="D69" s="27">
        <v>487.40000000000003</v>
      </c>
      <c r="E69" s="27" t="s">
        <v>206</v>
      </c>
    </row>
    <row r="70" spans="1:5">
      <c r="A70" s="27" t="s">
        <v>74</v>
      </c>
      <c r="B70" s="27">
        <v>56708845010</v>
      </c>
      <c r="C70" s="27" t="s">
        <v>259</v>
      </c>
      <c r="D70" s="27">
        <v>1842.8000000000002</v>
      </c>
      <c r="E70" s="27" t="s">
        <v>75</v>
      </c>
    </row>
    <row r="71" spans="1:5">
      <c r="A71" s="27" t="s">
        <v>120</v>
      </c>
      <c r="B71" s="27">
        <v>56708881551</v>
      </c>
      <c r="C71" s="27" t="s">
        <v>259</v>
      </c>
      <c r="D71" s="27">
        <v>2621.6000000000004</v>
      </c>
      <c r="E71" s="27" t="s">
        <v>121</v>
      </c>
    </row>
    <row r="72" spans="1:5">
      <c r="A72" s="27" t="s">
        <v>62</v>
      </c>
      <c r="B72" s="27">
        <v>56708844978</v>
      </c>
      <c r="C72" s="27" t="s">
        <v>259</v>
      </c>
      <c r="D72" s="27">
        <v>2677.6000000000004</v>
      </c>
      <c r="E72" s="27" t="s">
        <v>63</v>
      </c>
    </row>
    <row r="73" spans="1:5">
      <c r="A73" s="27" t="s">
        <v>72</v>
      </c>
      <c r="B73" s="27">
        <v>56708881426</v>
      </c>
      <c r="C73" s="27" t="s">
        <v>259</v>
      </c>
      <c r="D73" s="27">
        <v>7371.6</v>
      </c>
      <c r="E73" s="27" t="s">
        <v>73</v>
      </c>
    </row>
    <row r="74" spans="1:5">
      <c r="A74" s="27" t="s">
        <v>94</v>
      </c>
      <c r="B74" s="27">
        <v>56708845072</v>
      </c>
      <c r="C74" s="27" t="s">
        <v>259</v>
      </c>
      <c r="D74" s="27">
        <v>5746.6</v>
      </c>
      <c r="E74" s="27" t="s">
        <v>95</v>
      </c>
    </row>
    <row r="75" spans="1:5">
      <c r="A75" s="27" t="s">
        <v>152</v>
      </c>
      <c r="B75" s="27">
        <v>56708881838</v>
      </c>
      <c r="C75" s="27" t="s">
        <v>259</v>
      </c>
      <c r="D75" s="27">
        <v>2742.8</v>
      </c>
      <c r="E75" s="27" t="s">
        <v>153</v>
      </c>
    </row>
    <row r="76" spans="1:5">
      <c r="A76" s="27" t="s">
        <v>241</v>
      </c>
      <c r="B76" s="27">
        <v>60590218306</v>
      </c>
      <c r="C76" s="27" t="s">
        <v>259</v>
      </c>
      <c r="D76" s="27">
        <v>777.6</v>
      </c>
      <c r="E76" s="27" t="s">
        <v>242</v>
      </c>
    </row>
    <row r="77" spans="1:5">
      <c r="A77" s="27" t="s">
        <v>156</v>
      </c>
      <c r="B77" s="27">
        <v>60589620126</v>
      </c>
      <c r="C77" s="27" t="s">
        <v>259</v>
      </c>
      <c r="D77" s="27">
        <v>1673.6000000000001</v>
      </c>
      <c r="E77" s="27" t="s">
        <v>157</v>
      </c>
    </row>
    <row r="78" spans="1:5">
      <c r="A78" s="27" t="s">
        <v>225</v>
      </c>
      <c r="B78" s="27">
        <v>56708881608</v>
      </c>
      <c r="C78" s="27" t="s">
        <v>259</v>
      </c>
      <c r="D78" s="27">
        <v>1211.6000000000001</v>
      </c>
      <c r="E78" s="27" t="s">
        <v>226</v>
      </c>
    </row>
    <row r="79" spans="1:5">
      <c r="A79" s="27" t="s">
        <v>64</v>
      </c>
      <c r="B79" s="27">
        <v>56708881383</v>
      </c>
      <c r="C79" s="27" t="s">
        <v>259</v>
      </c>
      <c r="D79" s="27">
        <v>3151.2000000000003</v>
      </c>
      <c r="E79" s="27" t="s">
        <v>65</v>
      </c>
    </row>
    <row r="80" spans="1:5">
      <c r="A80" s="27" t="s">
        <v>130</v>
      </c>
      <c r="B80" s="27">
        <v>56708881582</v>
      </c>
      <c r="C80" s="27" t="s">
        <v>259</v>
      </c>
      <c r="D80" s="27">
        <v>1708.4</v>
      </c>
      <c r="E80" s="27" t="s">
        <v>131</v>
      </c>
    </row>
    <row r="81" spans="1:5">
      <c r="A81" s="27" t="s">
        <v>110</v>
      </c>
      <c r="B81" s="27">
        <v>56708845115</v>
      </c>
      <c r="C81" s="27" t="s">
        <v>259</v>
      </c>
      <c r="D81" s="27">
        <v>2929.2000000000003</v>
      </c>
      <c r="E81" s="27" t="s">
        <v>111</v>
      </c>
    </row>
    <row r="82" spans="1:5">
      <c r="A82" s="27" t="s">
        <v>177</v>
      </c>
      <c r="B82" s="27">
        <v>56710773131</v>
      </c>
      <c r="C82" s="27" t="s">
        <v>259</v>
      </c>
      <c r="D82" s="27">
        <v>532.20000000000005</v>
      </c>
      <c r="E82" s="27" t="s">
        <v>178</v>
      </c>
    </row>
    <row r="83" spans="1:5">
      <c r="A83" s="27" t="s">
        <v>80</v>
      </c>
      <c r="B83" s="27">
        <v>56708881656</v>
      </c>
      <c r="C83" s="27" t="s">
        <v>259</v>
      </c>
      <c r="D83" s="27">
        <v>1712.6000000000001</v>
      </c>
      <c r="E83" s="27" t="s">
        <v>81</v>
      </c>
    </row>
    <row r="84" spans="1:5">
      <c r="A84" s="27" t="s">
        <v>112</v>
      </c>
      <c r="B84" s="27">
        <v>56708845530</v>
      </c>
      <c r="C84" s="27" t="s">
        <v>259</v>
      </c>
      <c r="D84" s="27">
        <v>876.40000000000009</v>
      </c>
      <c r="E84" s="27" t="s">
        <v>113</v>
      </c>
    </row>
    <row r="85" spans="1:5">
      <c r="A85" s="27" t="s">
        <v>154</v>
      </c>
      <c r="B85" s="27">
        <v>56710784605</v>
      </c>
      <c r="C85" s="27" t="s">
        <v>259</v>
      </c>
      <c r="D85" s="27">
        <v>2435.4</v>
      </c>
      <c r="E85" s="27" t="s">
        <v>155</v>
      </c>
    </row>
    <row r="86" spans="1:5">
      <c r="A86" s="27" t="s">
        <v>207</v>
      </c>
      <c r="B86" s="27">
        <v>60589845501</v>
      </c>
      <c r="C86" s="27" t="s">
        <v>259</v>
      </c>
      <c r="D86" s="27">
        <v>1561.6000000000001</v>
      </c>
      <c r="E86" s="27" t="s">
        <v>208</v>
      </c>
    </row>
    <row r="87" spans="1:5">
      <c r="A87" s="27" t="s">
        <v>42</v>
      </c>
      <c r="B87" s="27">
        <v>60590124291</v>
      </c>
      <c r="C87" s="27" t="s">
        <v>259</v>
      </c>
      <c r="D87" s="27">
        <v>4844.6000000000004</v>
      </c>
      <c r="E87" s="27" t="s">
        <v>43</v>
      </c>
    </row>
    <row r="88" spans="1:5">
      <c r="A88" s="27" t="s">
        <v>38</v>
      </c>
      <c r="B88" s="27">
        <v>56708519619</v>
      </c>
      <c r="C88" s="27" t="s">
        <v>259</v>
      </c>
      <c r="D88" s="27">
        <v>2195.2000000000003</v>
      </c>
      <c r="E88" s="27" t="s">
        <v>39</v>
      </c>
    </row>
    <row r="89" spans="1:5">
      <c r="A89" s="27" t="s">
        <v>122</v>
      </c>
      <c r="B89" s="27">
        <v>60589669043</v>
      </c>
      <c r="C89" s="27" t="s">
        <v>259</v>
      </c>
      <c r="D89" s="27">
        <v>897.80000000000007</v>
      </c>
      <c r="E89" s="27" t="s">
        <v>123</v>
      </c>
    </row>
    <row r="90" spans="1:5">
      <c r="A90" s="27" t="s">
        <v>114</v>
      </c>
      <c r="B90" s="27">
        <v>60589665774</v>
      </c>
      <c r="C90" s="27" t="s">
        <v>259</v>
      </c>
      <c r="D90" s="27">
        <v>2343.4</v>
      </c>
      <c r="E90" s="27" t="s">
        <v>115</v>
      </c>
    </row>
    <row r="91" spans="1:5">
      <c r="A91" s="27" t="s">
        <v>237</v>
      </c>
      <c r="B91" s="27">
        <v>60589634536</v>
      </c>
      <c r="C91" s="27" t="s">
        <v>259</v>
      </c>
      <c r="D91" s="27">
        <v>1117.6000000000001</v>
      </c>
      <c r="E91" s="27" t="s">
        <v>238</v>
      </c>
    </row>
    <row r="92" spans="1:5">
      <c r="A92" s="27" t="s">
        <v>52</v>
      </c>
      <c r="B92" s="27">
        <v>60589631591</v>
      </c>
      <c r="C92" s="27" t="s">
        <v>259</v>
      </c>
      <c r="D92" s="27">
        <v>2939.2000000000003</v>
      </c>
      <c r="E92" s="27" t="s">
        <v>53</v>
      </c>
    </row>
    <row r="93" spans="1:5">
      <c r="A93" s="27" t="s">
        <v>169</v>
      </c>
      <c r="B93" s="27">
        <v>60589582591</v>
      </c>
      <c r="C93" s="27" t="s">
        <v>259</v>
      </c>
      <c r="D93" s="27">
        <v>1242.6000000000001</v>
      </c>
      <c r="E93" s="27" t="s">
        <v>170</v>
      </c>
    </row>
    <row r="94" spans="1:5">
      <c r="A94" s="27" t="s">
        <v>40</v>
      </c>
      <c r="B94" s="27">
        <v>56676948556</v>
      </c>
      <c r="C94" s="27" t="s">
        <v>259</v>
      </c>
      <c r="D94" s="27">
        <v>742.2</v>
      </c>
      <c r="E94" s="27" t="s">
        <v>41</v>
      </c>
    </row>
    <row r="95" spans="1:5">
      <c r="A95" s="27" t="s">
        <v>175</v>
      </c>
      <c r="B95" s="27">
        <v>60589642468</v>
      </c>
      <c r="C95" s="27" t="s">
        <v>259</v>
      </c>
      <c r="D95" s="27">
        <v>868</v>
      </c>
      <c r="E95" s="27" t="s">
        <v>176</v>
      </c>
    </row>
    <row r="96" spans="1:5">
      <c r="A96" s="27" t="s">
        <v>229</v>
      </c>
      <c r="B96" s="27">
        <v>56684566360</v>
      </c>
      <c r="C96" s="27" t="s">
        <v>259</v>
      </c>
      <c r="D96" s="27">
        <v>1062.2</v>
      </c>
      <c r="E96" s="27" t="s">
        <v>230</v>
      </c>
    </row>
    <row r="97" spans="1:5">
      <c r="A97" s="27" t="s">
        <v>235</v>
      </c>
      <c r="B97" s="27">
        <v>60589597089</v>
      </c>
      <c r="C97" s="27" t="s">
        <v>259</v>
      </c>
      <c r="D97" s="27">
        <v>3931</v>
      </c>
      <c r="E97" s="27" t="s">
        <v>236</v>
      </c>
    </row>
    <row r="98" spans="1:5">
      <c r="A98" s="27" t="s">
        <v>219</v>
      </c>
      <c r="B98" s="27">
        <v>60589426888</v>
      </c>
      <c r="C98" s="27" t="s">
        <v>259</v>
      </c>
      <c r="D98" s="27">
        <v>1522.4</v>
      </c>
      <c r="E98" s="27" t="s">
        <v>220</v>
      </c>
    </row>
    <row r="99" spans="1:5">
      <c r="A99" s="27" t="s">
        <v>78</v>
      </c>
      <c r="B99" s="27">
        <v>60590035188</v>
      </c>
      <c r="C99" s="27" t="s">
        <v>259</v>
      </c>
      <c r="D99" s="27">
        <v>1414.6000000000001</v>
      </c>
      <c r="E99" s="27" t="s">
        <v>79</v>
      </c>
    </row>
    <row r="100" spans="1:5">
      <c r="A100" s="27" t="s">
        <v>98</v>
      </c>
      <c r="B100" s="27">
        <v>60589861092</v>
      </c>
      <c r="C100" s="27" t="s">
        <v>259</v>
      </c>
      <c r="D100" s="27">
        <v>1019.6</v>
      </c>
      <c r="E100" s="27" t="s">
        <v>99</v>
      </c>
    </row>
    <row r="101" spans="1:5">
      <c r="A101" s="27" t="s">
        <v>199</v>
      </c>
      <c r="B101" s="27">
        <v>60589704184</v>
      </c>
      <c r="C101" s="27" t="s">
        <v>259</v>
      </c>
      <c r="D101" s="27">
        <v>3942.4</v>
      </c>
      <c r="E101" s="27" t="s">
        <v>200</v>
      </c>
    </row>
    <row r="102" spans="1:5">
      <c r="A102" s="27" t="s">
        <v>148</v>
      </c>
      <c r="B102" s="27">
        <v>60590199370</v>
      </c>
      <c r="C102" s="27" t="s">
        <v>259</v>
      </c>
      <c r="D102" s="27">
        <v>1929.8000000000002</v>
      </c>
      <c r="E102" s="27" t="s">
        <v>149</v>
      </c>
    </row>
    <row r="103" spans="1:5">
      <c r="A103" s="27" t="s">
        <v>183</v>
      </c>
      <c r="B103" s="27">
        <v>60590100738</v>
      </c>
      <c r="C103" s="27" t="s">
        <v>259</v>
      </c>
      <c r="D103" s="27">
        <v>1845.8000000000002</v>
      </c>
      <c r="E103" s="27" t="s">
        <v>184</v>
      </c>
    </row>
    <row r="104" spans="1:5">
      <c r="A104" s="27" t="s">
        <v>142</v>
      </c>
      <c r="B104" s="27">
        <v>60590412629</v>
      </c>
      <c r="C104" s="27" t="s">
        <v>259</v>
      </c>
      <c r="D104" s="27">
        <v>1554.6000000000001</v>
      </c>
      <c r="E104" s="27" t="s">
        <v>143</v>
      </c>
    </row>
    <row r="105" spans="1:5">
      <c r="A105" s="27" t="s">
        <v>158</v>
      </c>
      <c r="B105" s="27">
        <v>60589566067</v>
      </c>
      <c r="C105" s="27" t="s">
        <v>259</v>
      </c>
      <c r="D105" s="27">
        <v>1740</v>
      </c>
      <c r="E105" s="27" t="s">
        <v>159</v>
      </c>
    </row>
    <row r="106" spans="1:5">
      <c r="A106" s="27" t="s">
        <v>108</v>
      </c>
      <c r="B106" s="27">
        <v>60590678030</v>
      </c>
      <c r="C106" s="27" t="s">
        <v>259</v>
      </c>
      <c r="D106" s="27">
        <v>1067.8</v>
      </c>
      <c r="E106" s="27" t="s">
        <v>109</v>
      </c>
    </row>
    <row r="107" spans="1:5">
      <c r="A107" s="27" t="s">
        <v>193</v>
      </c>
      <c r="B107" s="27">
        <v>60590821112</v>
      </c>
      <c r="C107" s="27" t="s">
        <v>259</v>
      </c>
      <c r="D107" s="27">
        <v>1186</v>
      </c>
      <c r="E107" s="27" t="s">
        <v>194</v>
      </c>
    </row>
    <row r="108" spans="1:5">
      <c r="A108" s="27" t="s">
        <v>106</v>
      </c>
      <c r="B108" s="27">
        <v>60589624037</v>
      </c>
      <c r="C108" s="27" t="s">
        <v>259</v>
      </c>
      <c r="D108" s="27">
        <v>736.40000000000009</v>
      </c>
      <c r="E108" s="27" t="s">
        <v>107</v>
      </c>
    </row>
    <row r="109" spans="1:5">
      <c r="A109" s="27" t="s">
        <v>68</v>
      </c>
      <c r="B109" s="27">
        <v>60591846598</v>
      </c>
      <c r="C109" s="27" t="s">
        <v>259</v>
      </c>
      <c r="D109" s="27">
        <v>1019.6</v>
      </c>
      <c r="E109" s="27" t="s">
        <v>69</v>
      </c>
    </row>
    <row r="110" spans="1:5">
      <c r="A110" s="27" t="s">
        <v>215</v>
      </c>
      <c r="B110" s="27">
        <v>60591508620</v>
      </c>
      <c r="C110" s="27" t="s">
        <v>259</v>
      </c>
      <c r="D110" s="27">
        <v>1093.6000000000001</v>
      </c>
      <c r="E110" s="27" t="s">
        <v>216</v>
      </c>
    </row>
    <row r="111" spans="1:5">
      <c r="A111" s="27" t="s">
        <v>92</v>
      </c>
      <c r="B111" s="27">
        <v>56636408884</v>
      </c>
      <c r="C111" s="27" t="s">
        <v>259</v>
      </c>
      <c r="D111" s="27">
        <v>895</v>
      </c>
      <c r="E111" s="27" t="s">
        <v>93</v>
      </c>
    </row>
    <row r="112" spans="1:5">
      <c r="A112" s="27" t="s">
        <v>116</v>
      </c>
      <c r="B112" s="27">
        <v>60590340221</v>
      </c>
      <c r="C112" s="27" t="s">
        <v>259</v>
      </c>
      <c r="D112" s="27">
        <v>493.6</v>
      </c>
      <c r="E112" s="27" t="s">
        <v>117</v>
      </c>
    </row>
    <row r="113" spans="1:5">
      <c r="A113" s="27"/>
      <c r="B113" s="27" t="s">
        <v>260</v>
      </c>
      <c r="C113" s="27"/>
      <c r="D113" s="36">
        <v>214978</v>
      </c>
      <c r="E113" s="27" t="s">
        <v>261</v>
      </c>
    </row>
    <row r="115" spans="1:5">
      <c r="A115" s="27" t="s">
        <v>150</v>
      </c>
      <c r="B115" s="27">
        <v>1179675078</v>
      </c>
      <c r="C115" s="27" t="s">
        <v>262</v>
      </c>
      <c r="D115" s="27">
        <v>2926.2000000000003</v>
      </c>
      <c r="E115" s="27" t="s">
        <v>151</v>
      </c>
    </row>
    <row r="116" spans="1:5">
      <c r="A116" s="27" t="s">
        <v>144</v>
      </c>
      <c r="B116" s="27">
        <v>2671903578</v>
      </c>
      <c r="C116" s="27" t="s">
        <v>262</v>
      </c>
      <c r="D116" s="27">
        <v>2715.4</v>
      </c>
      <c r="E116" s="27" t="s">
        <v>145</v>
      </c>
    </row>
    <row r="117" spans="1:5">
      <c r="A117" s="27" t="s">
        <v>66</v>
      </c>
      <c r="B117" s="27">
        <v>1129000062</v>
      </c>
      <c r="C117" s="27" t="s">
        <v>262</v>
      </c>
      <c r="D117" s="27">
        <v>631.6</v>
      </c>
      <c r="E117" s="27" t="s">
        <v>67</v>
      </c>
    </row>
    <row r="118" spans="1:5">
      <c r="A118" s="27"/>
      <c r="B118" s="27" t="s">
        <v>263</v>
      </c>
      <c r="C118" s="27"/>
      <c r="D118" s="36">
        <v>6273.2</v>
      </c>
      <c r="E118" s="27" t="s">
        <v>264</v>
      </c>
    </row>
    <row r="120" spans="1:5">
      <c r="A120" s="27"/>
      <c r="B120" s="37" t="s">
        <v>257</v>
      </c>
      <c r="C120" s="37"/>
      <c r="D120" s="38">
        <v>5180.2</v>
      </c>
      <c r="E120" s="37" t="s">
        <v>258</v>
      </c>
    </row>
    <row r="121" spans="1:5">
      <c r="A121" s="27"/>
      <c r="B121" s="37" t="s">
        <v>260</v>
      </c>
      <c r="C121" s="37"/>
      <c r="D121" s="38">
        <v>214978</v>
      </c>
      <c r="E121" s="37" t="s">
        <v>261</v>
      </c>
    </row>
    <row r="122" spans="1:5">
      <c r="A122" s="27"/>
      <c r="B122" s="37" t="s">
        <v>263</v>
      </c>
      <c r="C122" s="37"/>
      <c r="D122" s="38">
        <v>6273.2</v>
      </c>
      <c r="E122" s="37" t="s">
        <v>264</v>
      </c>
    </row>
    <row r="123" spans="1:5">
      <c r="A123" s="27"/>
      <c r="B123" s="37"/>
      <c r="C123" s="37"/>
      <c r="D123" s="38">
        <v>226431.4</v>
      </c>
      <c r="E12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6">
      <c r="A1" s="49" t="s">
        <v>272</v>
      </c>
      <c r="B1" s="49"/>
      <c r="C1" s="50"/>
      <c r="D1" s="51"/>
      <c r="E1" s="51"/>
      <c r="F1" s="52"/>
    </row>
    <row r="2" spans="1:6">
      <c r="A2" s="49" t="s">
        <v>284</v>
      </c>
      <c r="B2" s="49"/>
      <c r="C2" s="50"/>
      <c r="D2" s="51"/>
      <c r="E2" s="51"/>
      <c r="F2" s="52"/>
    </row>
    <row r="3" spans="1:6">
      <c r="A3" s="49" t="s">
        <v>273</v>
      </c>
      <c r="B3" s="53" t="s">
        <v>285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274</v>
      </c>
      <c r="B5" s="50" t="s">
        <v>275</v>
      </c>
      <c r="C5" s="50"/>
      <c r="D5" s="51"/>
      <c r="E5" s="51"/>
      <c r="F5" s="52"/>
    </row>
    <row r="6" spans="1:6">
      <c r="A6" s="51" t="s">
        <v>276</v>
      </c>
      <c r="B6" s="54">
        <v>135822.99</v>
      </c>
      <c r="C6" s="51"/>
      <c r="D6" s="51"/>
      <c r="E6" s="51"/>
      <c r="F6" s="52"/>
    </row>
    <row r="7" spans="1:6">
      <c r="A7" s="51" t="s">
        <v>277</v>
      </c>
      <c r="B7" s="54">
        <v>14707.56</v>
      </c>
      <c r="C7" s="51"/>
      <c r="D7" s="51"/>
      <c r="E7" s="51"/>
      <c r="F7" s="52"/>
    </row>
    <row r="8" spans="1:6">
      <c r="A8" s="51" t="s">
        <v>278</v>
      </c>
      <c r="B8" s="54">
        <v>0</v>
      </c>
      <c r="C8" s="51"/>
      <c r="D8" s="51"/>
      <c r="E8" s="51"/>
      <c r="F8" s="52"/>
    </row>
    <row r="9" spans="1:6">
      <c r="A9" s="51" t="s">
        <v>279</v>
      </c>
      <c r="B9" s="54">
        <v>4455.51</v>
      </c>
      <c r="C9" s="51"/>
      <c r="D9" s="51"/>
      <c r="E9" s="51"/>
      <c r="F9" s="52"/>
    </row>
    <row r="10" spans="1:6">
      <c r="A10" s="51" t="s">
        <v>280</v>
      </c>
      <c r="B10" s="54">
        <v>0</v>
      </c>
      <c r="C10" s="51"/>
      <c r="D10" s="51"/>
      <c r="E10" s="51"/>
      <c r="F10" s="52"/>
    </row>
    <row r="11" spans="1:6">
      <c r="A11" s="51" t="s">
        <v>281</v>
      </c>
      <c r="B11" s="54">
        <v>51003.86</v>
      </c>
      <c r="C11" s="51"/>
      <c r="D11" s="51"/>
      <c r="E11" s="51"/>
      <c r="F11" s="52"/>
    </row>
    <row r="12" spans="1:6">
      <c r="A12" s="51" t="s">
        <v>282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283</v>
      </c>
      <c r="B13" s="56">
        <v>138728.06</v>
      </c>
      <c r="C13" s="51"/>
      <c r="D13" s="51"/>
      <c r="E13" s="51"/>
      <c r="F13" s="52"/>
    </row>
    <row r="14" spans="1:6">
      <c r="A14" s="51"/>
      <c r="B14" s="57">
        <f>SUM(B6:B13)</f>
        <v>344717.98</v>
      </c>
      <c r="C14" s="51"/>
      <c r="D14" s="57"/>
      <c r="E14" s="51"/>
      <c r="F14" s="52"/>
    </row>
    <row r="15" spans="1:6" ht="15.75" thickBot="1">
      <c r="A15" s="51"/>
      <c r="B15" s="58">
        <f>B14*0.16</f>
        <v>55154.876799999998</v>
      </c>
      <c r="C15" s="51"/>
      <c r="D15" s="52"/>
      <c r="E15" s="51"/>
      <c r="F15" s="52"/>
    </row>
    <row r="16" spans="1:6" ht="15.75" thickTop="1">
      <c r="A16" s="51"/>
      <c r="B16" s="59">
        <f>+B14+B15</f>
        <v>399872.85679999995</v>
      </c>
      <c r="C16" s="51"/>
      <c r="D16" s="59"/>
      <c r="E16" s="51"/>
      <c r="F16" s="52"/>
    </row>
    <row r="17" spans="1:6">
      <c r="A17" s="51"/>
      <c r="B17" s="54">
        <v>399872.86</v>
      </c>
      <c r="C17" s="51"/>
      <c r="D17" s="54"/>
      <c r="E17" s="51"/>
      <c r="F17" s="52"/>
    </row>
    <row r="18" spans="1:6">
      <c r="A18" s="51"/>
      <c r="B18" s="54">
        <f>+B16-B17</f>
        <v>-3.2000000355765224E-3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  <row r="21" spans="1:6">
      <c r="A21" s="27"/>
      <c r="B21" s="27"/>
      <c r="C21" s="27"/>
      <c r="D21" s="27"/>
      <c r="E21" s="27"/>
      <c r="F21" s="2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2017-06-16T22:32:53Z</cp:lastPrinted>
  <dcterms:created xsi:type="dcterms:W3CDTF">2017-06-09T15:51:26Z</dcterms:created>
  <dcterms:modified xsi:type="dcterms:W3CDTF">2017-06-16T22:32:59Z</dcterms:modified>
</cp:coreProperties>
</file>