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SINDICATO!$A$1:$I$17</definedName>
  </definedNames>
  <calcPr calcId="124519"/>
</workbook>
</file>

<file path=xl/calcChain.xml><?xml version="1.0" encoding="utf-8"?>
<calcChain xmlns="http://schemas.openxmlformats.org/spreadsheetml/2006/main">
  <c r="D9" i="15"/>
  <c r="D10"/>
  <c r="D11"/>
  <c r="D12"/>
  <c r="B11" i="14"/>
  <c r="B12"/>
  <c r="B13"/>
  <c r="B14"/>
  <c r="B15"/>
  <c r="D17" i="8" l="1"/>
  <c r="G17"/>
  <c r="C17"/>
  <c r="E14"/>
  <c r="D17" i="15"/>
  <c r="E15" i="8"/>
  <c r="B14" i="16"/>
  <c r="A4" i="15"/>
  <c r="A3"/>
  <c r="B4" i="14"/>
  <c r="B3"/>
  <c r="F14" i="8" l="1"/>
  <c r="H14" s="1"/>
  <c r="I14" s="1"/>
  <c r="C12" i="15" s="1"/>
  <c r="C14" i="14"/>
  <c r="E14" s="1"/>
  <c r="F14" s="1"/>
  <c r="G14" s="1"/>
  <c r="F15" i="8"/>
  <c r="H15" s="1"/>
  <c r="I15" s="1"/>
  <c r="C17" i="15" s="1"/>
  <c r="C18" s="1"/>
  <c r="C15" i="14"/>
  <c r="E15" s="1"/>
  <c r="B15" i="16"/>
  <c r="B16" s="1"/>
  <c r="E13" i="8"/>
  <c r="C13" i="14" s="1"/>
  <c r="F15" l="1"/>
  <c r="G15" s="1"/>
  <c r="F13" i="8"/>
  <c r="H13" l="1"/>
  <c r="E13" i="14"/>
  <c r="F13" s="1"/>
  <c r="G13" s="1"/>
  <c r="I13" i="8" l="1"/>
  <c r="C11" i="15" s="1"/>
  <c r="E11" i="8"/>
  <c r="C11" i="14" s="1"/>
  <c r="E12" i="8"/>
  <c r="C12" i="14" s="1"/>
  <c r="E17" i="8" l="1"/>
  <c r="E12" i="14"/>
  <c r="F11" i="8"/>
  <c r="F12"/>
  <c r="H12" s="1"/>
  <c r="C17" i="14" l="1"/>
  <c r="E11"/>
  <c r="E17" s="1"/>
  <c r="F17" i="8"/>
  <c r="H11"/>
  <c r="F12" i="14"/>
  <c r="G12" s="1"/>
  <c r="I12" i="8"/>
  <c r="C10" i="15" s="1"/>
  <c r="F11" i="14" l="1"/>
  <c r="G11" s="1"/>
  <c r="G17" s="1"/>
  <c r="B17" i="16" s="1"/>
  <c r="B18" s="1"/>
  <c r="I11" i="8"/>
  <c r="C9" i="15" s="1"/>
  <c r="H17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F17" i="14" l="1"/>
  <c r="I17" i="8"/>
  <c r="C14" i="15"/>
  <c r="C20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<sst xmlns="http://schemas.openxmlformats.org/spreadsheetml/2006/main" count="827" uniqueCount="479">
  <si>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</si>
  <si>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</si>
  <si>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</si>
  <si>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</si>
  <si>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</si>
  <si>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</si>
  <si>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</si>
  <si>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</si>
  <si>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</si>
  <si>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</si>
  <si>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</si>
  <si>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</si>
  <si>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</si>
  <si>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</si>
  <si>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</si>
  <si>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</si>
  <si>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</si>
  <si>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</si>
  <si>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</si>
  <si>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</si>
  <si>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</si>
  <si>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</si>
  <si>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</si>
  <si>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</si>
  <si>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</si>
  <si>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</si>
  <si>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</si>
  <si>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</si>
  <si>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</si>
  <si>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</si>
  <si>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</si>
  <si>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</si>
  <si>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</si>
  <si>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</si>
  <si>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</si>
  <si>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</si>
  <si>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</si>
  <si>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</si>
  <si>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</si>
  <si>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</si>
  <si>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</si>
  <si>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</si>
  <si>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</si>
  <si>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</si>
  <si>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</si>
  <si>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</si>
  <si>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</si>
  <si>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</si>
  <si>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</si>
  <si>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</si>
  <si>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</si>
  <si>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</si>
  <si>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</si>
  <si>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</si>
  <si>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</si>
  <si>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</si>
  <si>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</si>
  <si>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</si>
  <si>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</si>
  <si>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</si>
  <si>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</si>
  <si>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</si>
  <si>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</si>
  <si>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</si>
  <si>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</si>
  <si>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</si>
  <si>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</si>
  <si>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</si>
  <si>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</si>
  <si>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</si>
  <si>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</si>
  <si>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</si>
  <si>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</si>
  <si>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</si>
  <si>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</si>
  <si>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</si>
  <si>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</si>
  <si>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</si>
  <si>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</si>
  <si>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</si>
  <si>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</si>
  <si>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</si>
  <si>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</si>
  <si>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</si>
  <si>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</si>
  <si>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</si>
  <si>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</si>
  <si>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</si>
  <si>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</si>
  <si>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</si>
  <si>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</si>
  <si>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</si>
  <si>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</si>
  <si>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</si>
  <si>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</si>
  <si>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</si>
  <si>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</si>
  <si>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</si>
  <si>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</si>
  <si>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</si>
  <si>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</si>
  <si>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</si>
  <si>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</si>
  <si>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</si>
  <si>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</si>
  <si>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</si>
  <si>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</si>
  <si>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</si>
  <si>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</si>
  <si>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</si>
  <si>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</si>
  <si>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</si>
  <si>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</si>
  <si>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</si>
  <si>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</si>
  <si>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</si>
  <si>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</si>
  <si>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</si>
  <si>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</si>
  <si>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</si>
  <si>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</si>
  <si>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</si>
  <si>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</si>
  <si>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</si>
  <si>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</si>
  <si>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</si>
  <si>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</si>
  <si>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</si>
  <si>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</si>
  <si>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</si>
  <si>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</si>
  <si>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</si>
  <si>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</si>
  <si>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</si>
  <si>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</si>
  <si>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</si>
  <si>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</si>
  <si>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</si>
  <si>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</si>
  <si>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</si>
  <si>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</si>
  <si>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</si>
  <si>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</si>
  <si>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</si>
  <si>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</si>
  <si>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</si>
  <si>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</si>
  <si>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</si>
  <si>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</si>
  <si>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</si>
  <si>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</si>
  <si>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</si>
  <si>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</si>
  <si>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</si>
  <si>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</si>
  <si>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</si>
  <si>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</si>
  <si>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</si>
  <si>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</si>
  <si>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</si>
  <si>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</si>
  <si>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</si>
  <si>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</si>
  <si>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</si>
  <si>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</si>
  <si>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</si>
  <si>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</si>
  <si>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</si>
  <si>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</si>
  <si>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</si>
  <si>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</si>
  <si>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</si>
  <si>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</si>
  <si>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</si>
  <si>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</si>
  <si>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</si>
  <si>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</si>
  <si>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</si>
  <si>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</si>
  <si>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</si>
  <si>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</si>
  <si>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</si>
  <si>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</si>
  <si>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</si>
  <si>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</si>
  <si>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</si>
  <si>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</si>
  <si>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</si>
  <si>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</si>
  <si>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</si>
  <si>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</si>
  <si>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</si>
  <si>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</si>
  <si>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</si>
  <si>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</si>
  <si>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</si>
  <si>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</si>
  <si>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</si>
  <si>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</si>
  <si>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</si>
  <si>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</si>
  <si>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</si>
  <si>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</si>
  <si>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</si>
  <si>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</si>
  <si>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</si>
  <si>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</si>
  <si>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</si>
  <si>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</si>
  <si>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</si>
  <si>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</si>
  <si>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</si>
  <si>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</si>
  <si>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</si>
  <si>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</si>
  <si>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</si>
  <si>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</si>
  <si>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</si>
  <si>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</si>
  <si>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</si>
  <si>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</si>
  <si>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</si>
  <si>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</si>
  <si>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</si>
  <si>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</si>
  <si>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</si>
  <si>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</si>
  <si>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</si>
  <si>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</si>
  <si>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</si>
  <si>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</si>
  <si>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</si>
  <si>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</si>
  <si>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</si>
  <si>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</si>
  <si>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</si>
  <si>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</si>
  <si>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</si>
  <si>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</si>
  <si>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</si>
  <si>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</si>
  <si>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</si>
  <si>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</si>
  <si>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</si>
  <si>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</si>
  <si>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</si>
  <si>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</si>
  <si>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</si>
  <si>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</si>
  <si>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</si>
  <si>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</si>
  <si>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</si>
  <si>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</si>
  <si>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</si>
  <si>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</si>
  <si>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</si>
  <si>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</si>
  <si>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</si>
  <si>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</si>
  <si>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</si>
  <si>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</si>
  <si>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</si>
  <si>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</si>
  <si>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</si>
  <si>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</si>
  <si>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</si>
  <si>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</si>
  <si>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</si>
  <si>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</si>
  <si>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</si>
  <si>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</si>
  <si>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</si>
  <si>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</si>
  <si>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</si>
  <si>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</si>
  <si>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</si>
  <si>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</si>
  <si>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</si>
  <si>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</si>
  <si>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</si>
  <si>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</si>
  <si>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</si>
  <si>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</si>
  <si>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</si>
  <si>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</si>
  <si>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</si>
  <si>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</si>
  <si>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</si>
  <si>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</si>
  <si>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</si>
  <si>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</si>
  <si>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</si>
  <si>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</si>
  <si>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</si>
  <si>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</si>
  <si>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</si>
  <si>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</si>
  <si>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</si>
  <si>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</si>
  <si>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</si>
  <si>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</si>
  <si>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</si>
  <si>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</si>
  <si>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</si>
  <si>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</si>
  <si>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</si>
  <si>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</si>
  <si>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</si>
  <si>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</si>
  <si>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</si>
  <si>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</si>
  <si>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</si>
  <si>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</si>
  <si>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</si>
  <si>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</si>
  <si>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</si>
  <si>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</si>
  <si>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</si>
  <si>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</si>
  <si>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</si>
  <si>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</si>
  <si>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</si>
  <si>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</si>
  <si>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</si>
  <si>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</si>
  <si>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</si>
  <si>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</si>
  <si>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</si>
  <si>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</si>
  <si>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</si>
  <si>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</si>
  <si>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</si>
  <si>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</si>
  <si>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</si>
  <si>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</si>
  <si>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</si>
  <si>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</si>
  <si>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</si>
  <si>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</si>
  <si>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</si>
  <si>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</si>
  <si>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</si>
  <si>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</si>
  <si>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</si>
  <si>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</si>
  <si>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</si>
  <si>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</si>
  <si>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</si>
  <si>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</si>
  <si>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</si>
  <si>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</si>
  <si>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</si>
  <si>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</si>
  <si>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</si>
  <si>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</si>
  <si>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</si>
  <si>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</si>
  <si>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</si>
  <si>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</si>
  <si>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</si>
  <si>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</si>
  <si>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</si>
  <si>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</si>
  <si>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</si>
  <si>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</si>
  <si>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</si>
  <si>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</si>
  <si>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</si>
  <si>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</si>
  <si>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</si>
  <si>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</si>
  <si>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</si>
  <si>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</si>
  <si>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</si>
  <si>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</si>
  <si>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</si>
  <si>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</si>
  <si>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</si>
  <si>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</si>
  <si>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</si>
  <si>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</si>
  <si>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</si>
  <si>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</si>
  <si>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</si>
  <si>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</si>
  <si>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</si>
  <si>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</si>
  <si>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</si>
  <si>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</si>
  <si>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</si>
  <si>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</si>
  <si>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</si>
  <si>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</si>
  <si>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</si>
  <si>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</si>
  <si>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</si>
  <si>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</si>
  <si>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</si>
  <si>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</si>
  <si>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</si>
  <si>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</si>
  <si>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</si>
  <si>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</si>
  <si>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</si>
  <si>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</si>
  <si>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</si>
  <si>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</si>
  <si>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</si>
  <si>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</si>
  <si>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</si>
  <si>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</si>
  <si>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</si>
  <si>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</si>
  <si>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</si>
  <si>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</si>
  <si>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</si>
  <si>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</si>
  <si>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</si>
  <si>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</si>
  <si>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</si>
  <si>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</si>
  <si>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</si>
  <si>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</si>
  <si>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</si>
  <si>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</si>
  <si>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</si>
  <si>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</si>
  <si>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</si>
  <si>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</si>
  <si>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</si>
  <si>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</si>
  <si>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</si>
  <si>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</si>
  <si>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</si>
  <si>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</si>
  <si>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</si>
  <si>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</si>
  <si>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</si>
  <si>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</si>
  <si>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</si>
  <si>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</si>
  <si>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</si>
  <si>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</si>
  <si>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</si>
  <si>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</si>
  <si>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</si>
  <si>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</si>
  <si>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</si>
  <si>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</si>
  <si>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</si>
  <si>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</si>
  <si>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</si>
  <si>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</si>
  <si>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</si>
  <si>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</si>
  <si>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</si>
  <si>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</si>
  <si>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</si>
  <si>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</si>
  <si>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</si>
  <si>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</si>
  <si>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</si>
  <si>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</si>
  <si>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</si>
  <si>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</si>
  <si>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</si>
  <si>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</si>
  <si>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</si>
  <si>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</si>
  <si>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</si>
  <si>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</si>
  <si>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</si>
  <si>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</si>
  <si>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</si>
  <si>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Total de movimientos 4</t>
  </si>
  <si>
    <t>DESGLOSE DE NOMINA SEMANA 22</t>
  </si>
  <si>
    <t>24/05/2017 AL 30/05/2017</t>
  </si>
  <si>
    <t>SEMANA 22</t>
  </si>
  <si>
    <t>Periodo 22 al 22 Semanal del 24/05/2017 al 30/05/2017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</si>
</sst>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5" sqref="E15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22</v>
      </c>
    </row>
    <row r="4" spans="1:11">
      <c r="A4" s="143"/>
      <c r="B4" s="161" t="str">
        <f>+SINDICATO!B4</f>
        <v>Periodo 22 al 22 Semanal del 24/05/2017 al 30/05/2017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1716</v>
      </c>
      <c r="E11" s="164">
        <f t="shared" ref="E11" si="0">+C11</f>
        <v>1716</v>
      </c>
      <c r="F11" s="164">
        <f t="shared" ref="F11:F12" si="1">+E11*0.16</f>
        <v>274.56</v>
      </c>
      <c r="G11" s="164">
        <f t="shared" ref="G11" si="2">+E11+F11</f>
        <v>1990.56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1816</v>
      </c>
      <c r="E12" s="164">
        <f t="shared" ref="E12" si="3">+C12</f>
        <v>1816</v>
      </c>
      <c r="F12" s="164">
        <f t="shared" si="1"/>
        <v>290.56</v>
      </c>
      <c r="G12" s="164">
        <f>+E12+F12</f>
        <v>2106.56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1114.1999999999998</v>
      </c>
      <c r="E15" s="164">
        <f t="shared" ref="E15" si="8">+C15</f>
        <v>1114.1999999999998</v>
      </c>
      <c r="F15" s="164">
        <f t="shared" ref="F15" si="9">+E15*0.16</f>
        <v>178.27199999999996</v>
      </c>
      <c r="G15" s="164">
        <f>+E15+F15</f>
        <v>1292.4719999999998</v>
      </c>
      <c r="J15" s="189" t="s">
        <v>47</v>
      </c>
      <c r="K15" s="189" t="s">
        <v>467</v>
      </c>
    </row>
    <row r="16" spans="1:11">
      <c r="C16" s="162"/>
    </row>
    <row r="17" spans="3:7" ht="13.5" thickBot="1">
      <c r="C17" s="163">
        <f>SUM(C11:C15)</f>
        <v>7683.7</v>
      </c>
      <c r="E17" s="165">
        <f>SUM(E11:E16)</f>
        <v>7683.7</v>
      </c>
      <c r="F17" s="165">
        <f>SUM(F11:F16)</f>
        <v>1229.3919999999998</v>
      </c>
      <c r="G17" s="165">
        <f>SUM(G11:G16)</f>
        <v>8913.0920000000006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8"/>
  <sheetViews>
    <sheetView zoomScale="118" zoomScaleNormal="118" workbookViewId="0">
      <selection activeCell="D15" sqref="D1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477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478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/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446</v>
      </c>
      <c r="C11" s="159">
        <v>1516</v>
      </c>
      <c r="D11" s="160">
        <v>200</v>
      </c>
      <c r="E11" s="167">
        <f t="shared" ref="E11:E12" si="0">SUM(C11:D11)</f>
        <v>1716</v>
      </c>
      <c r="F11" s="167">
        <f t="shared" ref="F11:F12" si="1">+E11*0.1</f>
        <v>171.60000000000002</v>
      </c>
      <c r="G11" s="160">
        <v>150</v>
      </c>
      <c r="H11" s="167">
        <f t="shared" ref="H11:H12" si="2">SUM(F11:G11)</f>
        <v>321.60000000000002</v>
      </c>
      <c r="I11" s="167">
        <f t="shared" ref="I11:I15" si="3">+E11-H11</f>
        <v>1394.4</v>
      </c>
    </row>
    <row r="12" spans="1:9">
      <c r="A12" s="158"/>
      <c r="B12" s="157" t="s">
        <v>187</v>
      </c>
      <c r="C12" s="159">
        <v>1516</v>
      </c>
      <c r="D12" s="167">
        <v>300</v>
      </c>
      <c r="E12" s="167">
        <f t="shared" si="0"/>
        <v>1816</v>
      </c>
      <c r="F12" s="167">
        <f t="shared" si="1"/>
        <v>181.60000000000002</v>
      </c>
      <c r="G12" s="160">
        <v>0</v>
      </c>
      <c r="H12" s="167">
        <f t="shared" si="2"/>
        <v>181.60000000000002</v>
      </c>
      <c r="I12" s="167">
        <f t="shared" si="3"/>
        <v>1634.4</v>
      </c>
    </row>
    <row r="13" spans="1:9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>
        <v>0</v>
      </c>
      <c r="H13" s="167">
        <f t="shared" ref="H13" si="6">SUM(F13:G13)</f>
        <v>210</v>
      </c>
      <c r="I13" s="167">
        <f t="shared" si="3"/>
        <v>1890</v>
      </c>
    </row>
    <row r="14" spans="1:9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v>0</v>
      </c>
      <c r="H14" s="167">
        <f>SUM(F14:G14)</f>
        <v>93.75</v>
      </c>
      <c r="I14" s="167">
        <f>+E14-H14</f>
        <v>843.75</v>
      </c>
    </row>
    <row r="15" spans="1:9">
      <c r="A15" s="158"/>
      <c r="B15" s="157" t="s">
        <v>467</v>
      </c>
      <c r="C15" s="159">
        <v>560.28</v>
      </c>
      <c r="D15" s="167">
        <v>553.91999999999996</v>
      </c>
      <c r="E15" s="167">
        <f t="shared" ref="E15" si="7">SUM(C15:D15)</f>
        <v>1114.1999999999998</v>
      </c>
      <c r="F15" s="167">
        <f t="shared" ref="F15" si="8">+E15*0.1</f>
        <v>111.41999999999999</v>
      </c>
      <c r="G15" s="167">
        <v>0</v>
      </c>
      <c r="H15" s="167">
        <f t="shared" ref="H15" si="9">SUM(F15:G15)</f>
        <v>111.41999999999999</v>
      </c>
      <c r="I15" s="167">
        <f t="shared" si="3"/>
        <v>1002.7799999999999</v>
      </c>
    </row>
    <row r="17" spans="3:9" ht="13.5" thickBot="1">
      <c r="C17" s="163">
        <f t="shared" ref="C17:I17" si="10">SUM(C11:C15)</f>
        <v>6629.78</v>
      </c>
      <c r="D17" s="163">
        <f t="shared" si="10"/>
        <v>1053.92</v>
      </c>
      <c r="E17" s="163">
        <f t="shared" si="10"/>
        <v>7683.7</v>
      </c>
      <c r="F17" s="163">
        <f t="shared" si="10"/>
        <v>768.37</v>
      </c>
      <c r="G17" s="163">
        <f t="shared" si="10"/>
        <v>150</v>
      </c>
      <c r="H17" s="163">
        <f t="shared" si="10"/>
        <v>918.37</v>
      </c>
      <c r="I17" s="163">
        <f t="shared" si="10"/>
        <v>6765.33</v>
      </c>
    </row>
    <row r="18" spans="3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activeCell="D21" sqref="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22</v>
      </c>
    </row>
    <row r="4" spans="1:5">
      <c r="A4" s="161" t="str">
        <f>+SINDICATO!B4</f>
        <v>Periodo 22 al 22 Semanal del 24/05/2017 al 30/05/2017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+SINDICATO!I11</f>
        <v>1394.4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+SINDICATO!I12</f>
        <v>1634.4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+SINDICATO!I13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+SINDICATO!I14</f>
        <v>843.75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/>
      <c r="B13" s="168"/>
      <c r="C13" s="173"/>
      <c r="D13" s="168"/>
      <c r="E13" s="190"/>
    </row>
    <row r="14" spans="1:5" ht="15">
      <c r="A14" s="169" t="s">
        <v>453</v>
      </c>
      <c r="B14" s="169"/>
      <c r="C14" s="172">
        <f>SUM(C9:C12)</f>
        <v>5762.55</v>
      </c>
      <c r="D14" s="169" t="s">
        <v>474</v>
      </c>
    </row>
    <row r="15" spans="1:5" s="162" customFormat="1" ht="15">
      <c r="A15" s="169"/>
      <c r="B15" s="169"/>
      <c r="C15" s="172"/>
      <c r="D15" s="169"/>
    </row>
    <row r="16" spans="1:5" s="162" customFormat="1" ht="15">
      <c r="A16" s="169"/>
      <c r="B16" s="169"/>
      <c r="C16" s="172"/>
      <c r="D16" s="169"/>
    </row>
    <row r="17" spans="1:4" s="162" customFormat="1" ht="15">
      <c r="A17" s="168"/>
      <c r="B17" s="176" t="s">
        <v>468</v>
      </c>
      <c r="C17" s="173">
        <f>+SINDICATO!I15</f>
        <v>1002.7799999999999</v>
      </c>
      <c r="D17" s="168" t="str">
        <f>+SINDICATO!B15</f>
        <v>JUAREZ URIBE MICHEL</v>
      </c>
    </row>
    <row r="18" spans="1:4" s="162" customFormat="1" ht="15">
      <c r="A18" s="169" t="s">
        <v>470</v>
      </c>
      <c r="B18" s="169"/>
      <c r="C18" s="172">
        <f>+C17</f>
        <v>1002.7799999999999</v>
      </c>
      <c r="D18" s="169" t="s">
        <v>455</v>
      </c>
    </row>
    <row r="20" spans="1:4" ht="18.75">
      <c r="A20" s="174" t="s">
        <v>469</v>
      </c>
      <c r="B20" s="174"/>
      <c r="C20" s="175">
        <f>+C14+C18</f>
        <v>6765.33</v>
      </c>
      <c r="D20" s="174" t="s">
        <v>473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4" sqref="B14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475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476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83">
        <v>3816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2753.5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1114.2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7683.7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1229.3920000000001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8913.0920000000006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+FACTURACION!G17</f>
        <v>8913.0920000000006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2017-06-03T16:19:13Z</dcterms:modified>
</cp:coreProperties>
</file>