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FACTURACION!$A$11:$N$76</definedName>
    <definedName name="_xlnm._FilterDatabase" localSheetId="1" hidden="1">INGENIERIA!$A$11:$Y$76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1" i="3" l="1"/>
  <c r="G121"/>
  <c r="E121"/>
  <c r="E80"/>
  <c r="F80" s="1"/>
  <c r="G80"/>
  <c r="H80"/>
  <c r="E81"/>
  <c r="F81"/>
  <c r="G81"/>
  <c r="H81"/>
  <c r="E82"/>
  <c r="G82" s="1"/>
  <c r="H82"/>
  <c r="E83"/>
  <c r="G83" s="1"/>
  <c r="F83"/>
  <c r="H83"/>
  <c r="E84"/>
  <c r="F84" s="1"/>
  <c r="I84" s="1"/>
  <c r="G84"/>
  <c r="H84"/>
  <c r="E85"/>
  <c r="F85"/>
  <c r="I85" s="1"/>
  <c r="G85"/>
  <c r="H85"/>
  <c r="E86"/>
  <c r="F86" s="1"/>
  <c r="H86"/>
  <c r="E87"/>
  <c r="G87" s="1"/>
  <c r="F87"/>
  <c r="H87"/>
  <c r="E88"/>
  <c r="F88" s="1"/>
  <c r="I88" s="1"/>
  <c r="G88"/>
  <c r="H88"/>
  <c r="E89"/>
  <c r="F89"/>
  <c r="I89" s="1"/>
  <c r="G89"/>
  <c r="H89"/>
  <c r="E90"/>
  <c r="F90" s="1"/>
  <c r="H90"/>
  <c r="E91"/>
  <c r="G91" s="1"/>
  <c r="F91"/>
  <c r="H91"/>
  <c r="E92"/>
  <c r="F92" s="1"/>
  <c r="G92"/>
  <c r="H92"/>
  <c r="E93"/>
  <c r="F93"/>
  <c r="I93" s="1"/>
  <c r="G93"/>
  <c r="H93"/>
  <c r="E94"/>
  <c r="F94" s="1"/>
  <c r="H94"/>
  <c r="E95"/>
  <c r="G95" s="1"/>
  <c r="F95"/>
  <c r="H95"/>
  <c r="E96"/>
  <c r="F96" s="1"/>
  <c r="G96"/>
  <c r="H96"/>
  <c r="E97"/>
  <c r="F97"/>
  <c r="I97" s="1"/>
  <c r="G97"/>
  <c r="H97"/>
  <c r="E98"/>
  <c r="F98" s="1"/>
  <c r="H98"/>
  <c r="E99"/>
  <c r="G99" s="1"/>
  <c r="F99"/>
  <c r="H99"/>
  <c r="E100"/>
  <c r="F100"/>
  <c r="G100"/>
  <c r="H100"/>
  <c r="E101"/>
  <c r="F101"/>
  <c r="G101"/>
  <c r="H101"/>
  <c r="E102"/>
  <c r="F102" s="1"/>
  <c r="H102"/>
  <c r="E103"/>
  <c r="G103" s="1"/>
  <c r="F103"/>
  <c r="H103"/>
  <c r="E104"/>
  <c r="F104"/>
  <c r="G104"/>
  <c r="H104"/>
  <c r="E105"/>
  <c r="F105"/>
  <c r="G105"/>
  <c r="H105"/>
  <c r="E106"/>
  <c r="F106" s="1"/>
  <c r="H106"/>
  <c r="E107"/>
  <c r="G107" s="1"/>
  <c r="F107"/>
  <c r="I107" s="1"/>
  <c r="H107"/>
  <c r="E108"/>
  <c r="I108" s="1"/>
  <c r="F108"/>
  <c r="G108"/>
  <c r="H108"/>
  <c r="E109"/>
  <c r="F109"/>
  <c r="I109" s="1"/>
  <c r="G109"/>
  <c r="H109"/>
  <c r="E110"/>
  <c r="F110" s="1"/>
  <c r="H110"/>
  <c r="E111"/>
  <c r="G111" s="1"/>
  <c r="F111"/>
  <c r="H111"/>
  <c r="E112"/>
  <c r="F112"/>
  <c r="G112"/>
  <c r="H112"/>
  <c r="E113"/>
  <c r="F113"/>
  <c r="G113"/>
  <c r="H113"/>
  <c r="E114"/>
  <c r="H114"/>
  <c r="E115"/>
  <c r="G115" s="1"/>
  <c r="F115"/>
  <c r="I115" s="1"/>
  <c r="H115"/>
  <c r="E116"/>
  <c r="F116"/>
  <c r="G116"/>
  <c r="H116"/>
  <c r="E117"/>
  <c r="F117"/>
  <c r="G117"/>
  <c r="H117"/>
  <c r="E118"/>
  <c r="G118" s="1"/>
  <c r="H118"/>
  <c r="E119"/>
  <c r="G119" s="1"/>
  <c r="F119"/>
  <c r="H119"/>
  <c r="H79"/>
  <c r="G79"/>
  <c r="F79"/>
  <c r="E79"/>
  <c r="E13"/>
  <c r="F13" s="1"/>
  <c r="H13"/>
  <c r="E14"/>
  <c r="G14" s="1"/>
  <c r="H14"/>
  <c r="E15"/>
  <c r="G15" s="1"/>
  <c r="H15"/>
  <c r="E16"/>
  <c r="F16" s="1"/>
  <c r="H16"/>
  <c r="E17"/>
  <c r="F17" s="1"/>
  <c r="H17"/>
  <c r="E18"/>
  <c r="G18" s="1"/>
  <c r="H18"/>
  <c r="E19"/>
  <c r="G19" s="1"/>
  <c r="H19"/>
  <c r="E20"/>
  <c r="F20" s="1"/>
  <c r="H20"/>
  <c r="E21"/>
  <c r="F21" s="1"/>
  <c r="H21"/>
  <c r="E22"/>
  <c r="G22" s="1"/>
  <c r="H22"/>
  <c r="E23"/>
  <c r="G23" s="1"/>
  <c r="H23"/>
  <c r="E24"/>
  <c r="F24" s="1"/>
  <c r="H24"/>
  <c r="E25"/>
  <c r="F25" s="1"/>
  <c r="H25"/>
  <c r="E26"/>
  <c r="G26" s="1"/>
  <c r="H26"/>
  <c r="E27"/>
  <c r="G27" s="1"/>
  <c r="H27"/>
  <c r="E28"/>
  <c r="F28" s="1"/>
  <c r="H28"/>
  <c r="E29"/>
  <c r="F29" s="1"/>
  <c r="H29"/>
  <c r="E30"/>
  <c r="G30" s="1"/>
  <c r="H30"/>
  <c r="E31"/>
  <c r="G31" s="1"/>
  <c r="H31"/>
  <c r="E32"/>
  <c r="F32" s="1"/>
  <c r="H32"/>
  <c r="E33"/>
  <c r="F33" s="1"/>
  <c r="H33"/>
  <c r="E34"/>
  <c r="G34" s="1"/>
  <c r="H34"/>
  <c r="E35"/>
  <c r="G35" s="1"/>
  <c r="H35"/>
  <c r="E36"/>
  <c r="F36" s="1"/>
  <c r="H36"/>
  <c r="E37"/>
  <c r="F37" s="1"/>
  <c r="H37"/>
  <c r="E38"/>
  <c r="G38" s="1"/>
  <c r="H38"/>
  <c r="E39"/>
  <c r="G39" s="1"/>
  <c r="H39"/>
  <c r="E40"/>
  <c r="F40" s="1"/>
  <c r="H40"/>
  <c r="E41"/>
  <c r="F41" s="1"/>
  <c r="H41"/>
  <c r="E42"/>
  <c r="G42" s="1"/>
  <c r="H42"/>
  <c r="E43"/>
  <c r="G43" s="1"/>
  <c r="H43"/>
  <c r="E44"/>
  <c r="G44" s="1"/>
  <c r="H44"/>
  <c r="E45"/>
  <c r="F45" s="1"/>
  <c r="H45"/>
  <c r="E46"/>
  <c r="F46" s="1"/>
  <c r="H46"/>
  <c r="E47"/>
  <c r="G47" s="1"/>
  <c r="H47"/>
  <c r="E48"/>
  <c r="G48" s="1"/>
  <c r="H48"/>
  <c r="E49"/>
  <c r="F49" s="1"/>
  <c r="H49"/>
  <c r="E50"/>
  <c r="F50" s="1"/>
  <c r="H50"/>
  <c r="E51"/>
  <c r="G51" s="1"/>
  <c r="H51"/>
  <c r="E52"/>
  <c r="G52" s="1"/>
  <c r="H52"/>
  <c r="E53"/>
  <c r="F53" s="1"/>
  <c r="H53"/>
  <c r="E54"/>
  <c r="F54" s="1"/>
  <c r="H54"/>
  <c r="E55"/>
  <c r="G55" s="1"/>
  <c r="H55"/>
  <c r="E56"/>
  <c r="G56" s="1"/>
  <c r="H56"/>
  <c r="E57"/>
  <c r="F57" s="1"/>
  <c r="H57"/>
  <c r="E58"/>
  <c r="F58" s="1"/>
  <c r="H58"/>
  <c r="E59"/>
  <c r="H59"/>
  <c r="E60"/>
  <c r="G60" s="1"/>
  <c r="H60"/>
  <c r="E61"/>
  <c r="F61" s="1"/>
  <c r="H61"/>
  <c r="E62"/>
  <c r="F62" s="1"/>
  <c r="H62"/>
  <c r="E63"/>
  <c r="H63"/>
  <c r="E64"/>
  <c r="G64" s="1"/>
  <c r="H64"/>
  <c r="E65"/>
  <c r="G65" s="1"/>
  <c r="H65"/>
  <c r="E66"/>
  <c r="F66" s="1"/>
  <c r="H66"/>
  <c r="E67"/>
  <c r="H67"/>
  <c r="E68"/>
  <c r="G68" s="1"/>
  <c r="H68"/>
  <c r="E69"/>
  <c r="G69" s="1"/>
  <c r="H69"/>
  <c r="E70"/>
  <c r="G70" s="1"/>
  <c r="H70"/>
  <c r="E71"/>
  <c r="H71"/>
  <c r="E72"/>
  <c r="G72" s="1"/>
  <c r="H72"/>
  <c r="E73"/>
  <c r="F73" s="1"/>
  <c r="H73"/>
  <c r="E74"/>
  <c r="F74" s="1"/>
  <c r="H74"/>
  <c r="H12"/>
  <c r="E12"/>
  <c r="G12" s="1"/>
  <c r="G50" l="1"/>
  <c r="I50" s="1"/>
  <c r="J50" s="1"/>
  <c r="K50" s="1"/>
  <c r="G58"/>
  <c r="F30"/>
  <c r="G62"/>
  <c r="F12"/>
  <c r="G66"/>
  <c r="F70"/>
  <c r="G54"/>
  <c r="G49"/>
  <c r="I49" s="1"/>
  <c r="J49" s="1"/>
  <c r="K49" s="1"/>
  <c r="F14"/>
  <c r="G57"/>
  <c r="G46"/>
  <c r="F34"/>
  <c r="I34" s="1"/>
  <c r="F18"/>
  <c r="G13"/>
  <c r="I13" s="1"/>
  <c r="J13" s="1"/>
  <c r="K13" s="1"/>
  <c r="F72"/>
  <c r="F69"/>
  <c r="I69" s="1"/>
  <c r="G61"/>
  <c r="G53"/>
  <c r="G45"/>
  <c r="F38"/>
  <c r="I38" s="1"/>
  <c r="J38" s="1"/>
  <c r="K38" s="1"/>
  <c r="F22"/>
  <c r="F42"/>
  <c r="F26"/>
  <c r="G73"/>
  <c r="I73" s="1"/>
  <c r="G40"/>
  <c r="G36"/>
  <c r="G32"/>
  <c r="I32" s="1"/>
  <c r="J32" s="1"/>
  <c r="K32" s="1"/>
  <c r="G28"/>
  <c r="I28" s="1"/>
  <c r="J28" s="1"/>
  <c r="K28" s="1"/>
  <c r="G24"/>
  <c r="G20"/>
  <c r="G16"/>
  <c r="I16" s="1"/>
  <c r="J16" s="1"/>
  <c r="K16" s="1"/>
  <c r="I12"/>
  <c r="J12" s="1"/>
  <c r="G74"/>
  <c r="E76"/>
  <c r="E124" s="1"/>
  <c r="F68"/>
  <c r="F64"/>
  <c r="I64" s="1"/>
  <c r="J64" s="1"/>
  <c r="K64" s="1"/>
  <c r="F60"/>
  <c r="F56"/>
  <c r="I56" s="1"/>
  <c r="F52"/>
  <c r="I52" s="1"/>
  <c r="F48"/>
  <c r="I48" s="1"/>
  <c r="J48" s="1"/>
  <c r="K48" s="1"/>
  <c r="F44"/>
  <c r="I44" s="1"/>
  <c r="G41"/>
  <c r="I41" s="1"/>
  <c r="J41" s="1"/>
  <c r="K41" s="1"/>
  <c r="G37"/>
  <c r="I37" s="1"/>
  <c r="J37" s="1"/>
  <c r="K37" s="1"/>
  <c r="G33"/>
  <c r="I33" s="1"/>
  <c r="J33" s="1"/>
  <c r="K33" s="1"/>
  <c r="G29"/>
  <c r="I29" s="1"/>
  <c r="J29" s="1"/>
  <c r="K29" s="1"/>
  <c r="G25"/>
  <c r="I25" s="1"/>
  <c r="J25" s="1"/>
  <c r="K25" s="1"/>
  <c r="G21"/>
  <c r="I21" s="1"/>
  <c r="J21" s="1"/>
  <c r="K21" s="1"/>
  <c r="G17"/>
  <c r="I17" s="1"/>
  <c r="J17" s="1"/>
  <c r="K17" s="1"/>
  <c r="I72"/>
  <c r="I105"/>
  <c r="J105" s="1"/>
  <c r="K105" s="1"/>
  <c r="I104"/>
  <c r="I66"/>
  <c r="J66" s="1"/>
  <c r="K66" s="1"/>
  <c r="I61"/>
  <c r="J61" s="1"/>
  <c r="I57"/>
  <c r="J57" s="1"/>
  <c r="I54"/>
  <c r="I53"/>
  <c r="I46"/>
  <c r="I45"/>
  <c r="J45" s="1"/>
  <c r="K45" s="1"/>
  <c r="H76"/>
  <c r="H121"/>
  <c r="I99"/>
  <c r="I95"/>
  <c r="I91"/>
  <c r="I87"/>
  <c r="J87" s="1"/>
  <c r="K87" s="1"/>
  <c r="I83"/>
  <c r="I42"/>
  <c r="J42" s="1"/>
  <c r="K42" s="1"/>
  <c r="I30"/>
  <c r="J30" s="1"/>
  <c r="K30" s="1"/>
  <c r="I26"/>
  <c r="J26" s="1"/>
  <c r="K26" s="1"/>
  <c r="I22"/>
  <c r="I18"/>
  <c r="J18" s="1"/>
  <c r="K18" s="1"/>
  <c r="I14"/>
  <c r="I79"/>
  <c r="I70"/>
  <c r="I40"/>
  <c r="J40" s="1"/>
  <c r="K40" s="1"/>
  <c r="I36"/>
  <c r="J36" s="1"/>
  <c r="K36" s="1"/>
  <c r="I24"/>
  <c r="J24" s="1"/>
  <c r="K24" s="1"/>
  <c r="I20"/>
  <c r="J20" s="1"/>
  <c r="K20" s="1"/>
  <c r="I113"/>
  <c r="J113" s="1"/>
  <c r="K113" s="1"/>
  <c r="I112"/>
  <c r="I81"/>
  <c r="I80"/>
  <c r="I74"/>
  <c r="J74" s="1"/>
  <c r="I68"/>
  <c r="J68" s="1"/>
  <c r="K68" s="1"/>
  <c r="I117"/>
  <c r="J117" s="1"/>
  <c r="I116"/>
  <c r="I111"/>
  <c r="J111" s="1"/>
  <c r="K111" s="1"/>
  <c r="I101"/>
  <c r="J101" s="1"/>
  <c r="I100"/>
  <c r="J100" s="1"/>
  <c r="K100" s="1"/>
  <c r="J108"/>
  <c r="K108" s="1"/>
  <c r="J104"/>
  <c r="K104" s="1"/>
  <c r="J95"/>
  <c r="K95" s="1"/>
  <c r="J116"/>
  <c r="K116" s="1"/>
  <c r="J112"/>
  <c r="K112"/>
  <c r="J107"/>
  <c r="K107" s="1"/>
  <c r="J97"/>
  <c r="K97" s="1"/>
  <c r="J89"/>
  <c r="K89" s="1"/>
  <c r="J81"/>
  <c r="K81" s="1"/>
  <c r="I119"/>
  <c r="J109"/>
  <c r="K109" s="1"/>
  <c r="I103"/>
  <c r="I90"/>
  <c r="I86"/>
  <c r="J83"/>
  <c r="K83"/>
  <c r="J115"/>
  <c r="K115" s="1"/>
  <c r="J99"/>
  <c r="K99" s="1"/>
  <c r="J91"/>
  <c r="K91" s="1"/>
  <c r="J93"/>
  <c r="K93" s="1"/>
  <c r="J88"/>
  <c r="K88" s="1"/>
  <c r="J85"/>
  <c r="K85"/>
  <c r="J84"/>
  <c r="K84" s="1"/>
  <c r="G114"/>
  <c r="G110"/>
  <c r="I110" s="1"/>
  <c r="G106"/>
  <c r="I106" s="1"/>
  <c r="G102"/>
  <c r="I102" s="1"/>
  <c r="G98"/>
  <c r="I98" s="1"/>
  <c r="I96"/>
  <c r="G94"/>
  <c r="I94" s="1"/>
  <c r="I92"/>
  <c r="G90"/>
  <c r="G86"/>
  <c r="F118"/>
  <c r="I118" s="1"/>
  <c r="F114"/>
  <c r="I114" s="1"/>
  <c r="F82"/>
  <c r="I82" s="1"/>
  <c r="F67"/>
  <c r="G67"/>
  <c r="K61"/>
  <c r="J56"/>
  <c r="K56" s="1"/>
  <c r="J44"/>
  <c r="K44" s="1"/>
  <c r="I58"/>
  <c r="J22"/>
  <c r="K22" s="1"/>
  <c r="J14"/>
  <c r="K14" s="1"/>
  <c r="J72"/>
  <c r="K72" s="1"/>
  <c r="I62"/>
  <c r="I60"/>
  <c r="G59"/>
  <c r="F59"/>
  <c r="J54"/>
  <c r="K54" s="1"/>
  <c r="J53"/>
  <c r="K53" s="1"/>
  <c r="J46"/>
  <c r="K46" s="1"/>
  <c r="G63"/>
  <c r="F63"/>
  <c r="F71"/>
  <c r="G71"/>
  <c r="K52"/>
  <c r="J52"/>
  <c r="F55"/>
  <c r="I55" s="1"/>
  <c r="F51"/>
  <c r="I51" s="1"/>
  <c r="F47"/>
  <c r="I47" s="1"/>
  <c r="F43"/>
  <c r="F39"/>
  <c r="I39" s="1"/>
  <c r="F35"/>
  <c r="F31"/>
  <c r="I31" s="1"/>
  <c r="F27"/>
  <c r="I27" s="1"/>
  <c r="F23"/>
  <c r="I23" s="1"/>
  <c r="F19"/>
  <c r="I19" s="1"/>
  <c r="F15"/>
  <c r="I15" s="1"/>
  <c r="I43"/>
  <c r="F65"/>
  <c r="I65" s="1"/>
  <c r="I35"/>
  <c r="I67" l="1"/>
  <c r="K12"/>
  <c r="I71"/>
  <c r="I59"/>
  <c r="F76"/>
  <c r="F124" s="1"/>
  <c r="G76"/>
  <c r="G124" s="1"/>
  <c r="I63"/>
  <c r="J63" s="1"/>
  <c r="K63" s="1"/>
  <c r="K74"/>
  <c r="J70"/>
  <c r="K70" s="1"/>
  <c r="K57"/>
  <c r="H124"/>
  <c r="K117"/>
  <c r="I76"/>
  <c r="J34"/>
  <c r="K34" s="1"/>
  <c r="J80"/>
  <c r="K80" s="1"/>
  <c r="K101"/>
  <c r="I121"/>
  <c r="J79"/>
  <c r="J98"/>
  <c r="K98" s="1"/>
  <c r="K94"/>
  <c r="J94"/>
  <c r="J106"/>
  <c r="K106" s="1"/>
  <c r="J110"/>
  <c r="K110" s="1"/>
  <c r="J114"/>
  <c r="K114" s="1"/>
  <c r="J102"/>
  <c r="K102" s="1"/>
  <c r="J90"/>
  <c r="K90" s="1"/>
  <c r="J96"/>
  <c r="K96" s="1"/>
  <c r="J92"/>
  <c r="K92" s="1"/>
  <c r="J118"/>
  <c r="K118" s="1"/>
  <c r="J82"/>
  <c r="K82" s="1"/>
  <c r="J86"/>
  <c r="K86" s="1"/>
  <c r="J103"/>
  <c r="K103" s="1"/>
  <c r="J119"/>
  <c r="K119" s="1"/>
  <c r="J65"/>
  <c r="K65" s="1"/>
  <c r="J71"/>
  <c r="K71" s="1"/>
  <c r="J51"/>
  <c r="K51" s="1"/>
  <c r="J39"/>
  <c r="K39" s="1"/>
  <c r="J55"/>
  <c r="K55" s="1"/>
  <c r="J73"/>
  <c r="K73" s="1"/>
  <c r="J43"/>
  <c r="K43" s="1"/>
  <c r="J27"/>
  <c r="K27" s="1"/>
  <c r="J47"/>
  <c r="K47" s="1"/>
  <c r="J60"/>
  <c r="K60" s="1"/>
  <c r="J15"/>
  <c r="K15" s="1"/>
  <c r="J31"/>
  <c r="K31" s="1"/>
  <c r="J62"/>
  <c r="K62" s="1"/>
  <c r="J58"/>
  <c r="K58" s="1"/>
  <c r="J19"/>
  <c r="K19" s="1"/>
  <c r="J59"/>
  <c r="K59" s="1"/>
  <c r="J35"/>
  <c r="K35" s="1"/>
  <c r="J67"/>
  <c r="K67" s="1"/>
  <c r="J23"/>
  <c r="K23" s="1"/>
  <c r="J69"/>
  <c r="K69" s="1"/>
  <c r="I124" l="1"/>
  <c r="K76"/>
  <c r="J121"/>
  <c r="K79"/>
  <c r="K121" s="1"/>
  <c r="J76"/>
  <c r="K124" l="1"/>
  <c r="J124"/>
</calcChain>
</file>

<file path=xl/sharedStrings.xml><?xml version="1.0" encoding="utf-8"?>
<sst xmlns="http://schemas.openxmlformats.org/spreadsheetml/2006/main" count="1073" uniqueCount="352">
  <si>
    <t>CONTPAQ i</t>
  </si>
  <si>
    <t xml:space="preserve">      NÓMINAS</t>
  </si>
  <si>
    <t>011 INGENIERIA FISCAL LABORAL SC</t>
  </si>
  <si>
    <t>Lista de Raya (forma tabular)</t>
  </si>
  <si>
    <t>Periodo 21 al 21 Semanal del 17/05/2017 al 23/05/2017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</si>
  <si>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</si>
  <si>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</si>
  <si>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</si>
  <si>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</si>
  <si>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</si>
  <si>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</si>
  <si>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</si>
  <si>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</si>
  <si>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</si>
  <si>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</si>
  <si>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</si>
  <si>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</si>
  <si>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</si>
  <si>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</si>
  <si>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</si>
  <si>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</si>
  <si>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</si>
  <si>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</si>
  <si>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</si>
  <si>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</si>
  <si>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</si>
  <si>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</si>
  <si>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</si>
  <si>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</si>
  <si>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</si>
  <si>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</si>
  <si>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</si>
  <si>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</si>
  <si>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</si>
  <si>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</si>
  <si>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</si>
  <si>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</si>
  <si>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</si>
  <si>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</si>
  <si>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</si>
  <si>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</si>
  <si>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</si>
  <si>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</si>
  <si>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</si>
  <si>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</si>
  <si>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</si>
  <si>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</si>
  <si>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</si>
  <si>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</si>
  <si>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</si>
  <si>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</si>
  <si>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</si>
  <si>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</si>
  <si>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</si>
  <si>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</si>
  <si>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</si>
  <si>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</si>
  <si>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</si>
  <si>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</si>
  <si>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</si>
  <si>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</si>
  <si>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</si>
  <si>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</si>
  <si>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</si>
  <si>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</si>
  <si>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</si>
  <si>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</si>
  <si>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</si>
  <si>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</si>
  <si>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</si>
  <si>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</si>
  <si>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</si>
  <si>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</si>
  <si>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</si>
  <si>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</si>
  <si>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</si>
  <si>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</si>
  <si>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</si>
  <si>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</si>
  <si>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</si>
  <si>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</si>
  <si>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</si>
  <si>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</si>
  <si>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</si>
  <si>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</si>
  <si>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</si>
  <si>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</si>
  <si>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</si>
  <si>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</si>
  <si>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</si>
  <si>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</si>
  <si>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</si>
  <si>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</si>
  <si>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</si>
  <si>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</si>
  <si>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</si>
  <si>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</si>
  <si>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</si>
  <si>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</si>
  <si>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</si>
  <si>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</si>
  <si>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</si>
  <si>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</si>
  <si>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</si>
  <si>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</si>
  <si>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</si>
  <si>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</si>
  <si>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Avedaño Fabiola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</si>
  <si>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</si>
  <si>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</si>
  <si>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</si>
  <si>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</si>
  <si>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</si>
  <si>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</si>
  <si>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</si>
  <si>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</si>
  <si>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0PG04</t>
  </si>
  <si>
    <t>Paleta Guadarrama Ricardo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</si>
  <si>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</si>
  <si>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</si>
  <si>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</si>
  <si>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</si>
  <si>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</si>
  <si>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</si>
  <si>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</si>
  <si>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</si>
  <si>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</si>
  <si>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</si>
  <si>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</si>
  <si>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</si>
  <si>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</si>
  <si>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</si>
  <si>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</si>
  <si>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</si>
  <si>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</si>
  <si>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</si>
  <si>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</si>
  <si>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</si>
  <si>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</si>
  <si>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</si>
  <si>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</si>
  <si>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</si>
  <si>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</si>
  <si>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</si>
  <si>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</si>
  <si>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</si>
  <si>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</si>
  <si>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</si>
  <si>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</si>
  <si>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</si>
  <si>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</si>
  <si>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</si>
  <si>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</si>
  <si>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</si>
  <si>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</si>
  <si>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</si>
  <si>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</si>
  <si>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</si>
  <si>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VCP13</t>
  </si>
  <si>
    <t>Velazquez Cruz Maria Patricia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</si>
  <si>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</si>
  <si>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</si>
  <si>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</si>
  <si>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</si>
  <si>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</si>
  <si>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</si>
  <si>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</si>
  <si>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</si>
  <si>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</si>
  <si>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</si>
  <si>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</si>
  <si>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BRF15</t>
  </si>
  <si>
    <t>Bautista Robles Fernando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</si>
  <si>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</si>
  <si>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</si>
  <si>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</si>
  <si>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</si>
  <si>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</si>
  <si>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</si>
  <si>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</si>
  <si>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</si>
  <si>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</si>
  <si>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</si>
  <si>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</si>
  <si>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</si>
  <si>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</si>
  <si>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</si>
  <si>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</si>
  <si>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</si>
  <si>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</si>
  <si>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</si>
  <si>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</si>
  <si>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</si>
  <si>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LRJ08</t>
  </si>
  <si>
    <t>Luna Ramirez Jairo Fernando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</si>
  <si>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</si>
  <si>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</si>
  <si>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</si>
  <si>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</si>
  <si>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</si>
  <si>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</si>
  <si>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</si>
  <si>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</si>
  <si>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</si>
  <si>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</si>
  <si>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</si>
  <si>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</si>
  <si>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</si>
  <si>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</si>
  <si>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</si>
  <si>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</si>
  <si>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</si>
  <si>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</si>
  <si>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</si>
  <si>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</si>
  <si>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</si>
  <si>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</si>
  <si>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</si>
  <si>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</si>
  <si>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</si>
  <si>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</si>
  <si>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</si>
  <si>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</si>
  <si>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</si>
  <si>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</si>
  <si>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</si>
  <si>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</si>
  <si>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</si>
  <si>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</si>
  <si>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</si>
  <si>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</si>
  <si>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</si>
  <si>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</si>
  <si>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</si>
  <si>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</si>
  <si>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</si>
  <si>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</si>
  <si>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</si>
  <si>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</si>
  <si>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</si>
  <si>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</si>
  <si>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</si>
  <si>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</si>
  <si>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</si>
  <si>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</si>
  <si>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</si>
  <si>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</si>
  <si>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</si>
  <si>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</si>
  <si>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</si>
  <si>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</si>
  <si>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</si>
  <si>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</si>
  <si>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</si>
  <si>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</si>
  <si>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21 del 2017-05-17 al 2017-05-23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</si>
  <si>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</si>
  <si>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</si>
  <si>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</si>
  <si>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</si>
  <si>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</si>
  <si>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</si>
  <si>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</si>
  <si>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</si>
  <si>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28 Tarjeta de Débito</t>
  </si>
  <si>
    <t>Total Tarjeta de Débito</t>
  </si>
  <si>
    <t>Total de movimientos 98</t>
  </si>
  <si>
    <t>99 Otros</t>
  </si>
  <si>
    <t>Total Otros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</si>
  <si>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</si>
  <si>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</si>
  <si>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</si>
  <si>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</si>
  <si>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</si>
  <si>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</si>
  <si>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</si>
  <si>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</si>
  <si>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</si>
  <si>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</si>
  <si>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</si>
  <si>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</si>
  <si>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21</t>
  </si>
  <si>
    <t>17/05/2017 AL 23/05/2017</t>
  </si>
  <si>
    <t>VENTAS</t>
  </si>
  <si>
    <t>AGUAS OROZCO FRANCISCO JAVIER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</si>
  <si>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</si>
  <si>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</si>
  <si>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</si>
  <si>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</si>
  <si>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</si>
  <si>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</si>
  <si>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</si>
  <si>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</si>
  <si>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CARRASCO TOVAR ARTURO</t>
  </si>
  <si>
    <t>CASILLAS GARCIA DEL VALLE RODRIGO BARUCH</t>
  </si>
  <si>
    <t>SEMINUEVOS</t>
  </si>
  <si>
    <t>CASTILLO ORDOÑEZ JORGE</t>
  </si>
  <si>
    <t>CORONEL DE LEON JONATHAN</t>
  </si>
  <si>
    <t>ADMON VENTAS</t>
  </si>
  <si>
    <t>DE JESUS CRUZ JUAN CARLOS</t>
  </si>
  <si>
    <t>DOMINGUEZ ALCANTARA MIGUEL ANGEL</t>
  </si>
  <si>
    <t>FLORES ALDRETE DANIEL</t>
  </si>
  <si>
    <t>GALLEGOS RAMIREZ JOSE</t>
  </si>
  <si>
    <t>GALLEGOS ROMERO CRISTIAN</t>
  </si>
  <si>
    <t>GONZALEZ RODRIGUEZ ERIK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</si>
  <si>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</si>
  <si>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</si>
  <si>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</si>
  <si>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</si>
  <si>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</si>
  <si>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</si>
  <si>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</si>
  <si>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</si>
  <si>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</si>
  <si>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</si>
  <si>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</si>
  <si>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</si>
  <si>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</si>
  <si>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</si>
  <si>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</si>
  <si>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</si>
  <si>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</si>
  <si>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</si>
  <si>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MIRANDA PEON JULIO CESAR</t>
  </si>
  <si>
    <t>MORALES SANCHEZ ANGEL</t>
  </si>
  <si>
    <t>MORANO AVEDAÑO FABIOLA</t>
  </si>
  <si>
    <t>MORENO VALERO NORMA</t>
  </si>
  <si>
    <t>MUÑOZ RODRIGUEZ CONRADO ISRAEL</t>
  </si>
  <si>
    <t>NAVARRO ARENAS ANDREA ARELI</t>
  </si>
  <si>
    <t>OLIVAS MANCILLA JESUS DANIEL</t>
  </si>
  <si>
    <t>PALETA GUADARRAMA RICARDO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</si>
  <si>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</si>
  <si>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</si>
  <si>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</si>
  <si>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</si>
  <si>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</si>
  <si>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</si>
  <si>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</si>
  <si>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</si>
  <si>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</si>
  <si>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</si>
  <si>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</si>
  <si>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</si>
  <si>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</si>
  <si>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TIRADO SAAVEDRA CARLOS ALEJANDRO</t>
  </si>
  <si>
    <t>TORIBIO DEL ANGEL OSCAR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</si>
  <si>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</si>
  <si>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</si>
  <si>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</si>
  <si>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</si>
  <si>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</si>
  <si>
    <t>VELAZQUEZ CRUZ MARIA PATRICIA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</si>
</sst>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1" applyFont="1"/>
    <xf numFmtId="44" fontId="23" fillId="0" borderId="1" xfId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7"/>
  <sheetViews>
    <sheetView workbookViewId="0">
      <pane xSplit="2" ySplit="11" topLeftCell="D102" activePane="bottomRight" state="frozen"/>
      <selection pane="topRight" activeCell="C1" sqref="C1"/>
      <selection pane="bottomLeft" activeCell="A12" sqref="A12"/>
      <selection pane="bottomRight" activeCell="I13" sqref="I13:I72"/>
    </sheetView>
  </sheetViews>
  <sheetFormatPr baseColWidth="10" defaultRowHeight="11.25"/>
  <cols>
    <col min="1" max="1" width="8.85546875" style="2" customWidth="1"/>
    <col min="2" max="2" width="29" style="1" customWidth="1"/>
    <col min="3" max="3" width="14.7109375" style="1" customWidth="1"/>
    <col min="4" max="4" width="11.42578125" style="1"/>
    <col min="5" max="5" width="14.28515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247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248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14</v>
      </c>
      <c r="E8" s="28" t="s">
        <v>14</v>
      </c>
      <c r="F8" s="28" t="s">
        <v>249</v>
      </c>
      <c r="G8" s="28" t="s">
        <v>250</v>
      </c>
      <c r="H8" s="28" t="s">
        <v>251</v>
      </c>
      <c r="I8" s="28" t="s">
        <v>252</v>
      </c>
      <c r="J8" s="28" t="s">
        <v>253</v>
      </c>
      <c r="K8" s="28" t="s">
        <v>254</v>
      </c>
    </row>
    <row r="9" spans="1:14" ht="12" thickTop="1">
      <c r="A9" s="13" t="s">
        <v>32</v>
      </c>
    </row>
    <row r="11" spans="1:14">
      <c r="A11" s="12" t="s">
        <v>33</v>
      </c>
    </row>
    <row r="12" spans="1:14" ht="15">
      <c r="A12" s="2" t="s">
        <v>34</v>
      </c>
      <c r="B12" s="1" t="s">
        <v>35</v>
      </c>
      <c r="C12" s="14">
        <v>4957.3599999999997</v>
      </c>
      <c r="E12" s="29">
        <f>+C12</f>
        <v>4957.3599999999997</v>
      </c>
      <c r="F12" s="29">
        <f>+E12*2%</f>
        <v>99.147199999999998</v>
      </c>
      <c r="G12" s="29">
        <f>+E12*7.5%</f>
        <v>371.80199999999996</v>
      </c>
      <c r="H12" s="29">
        <f>+INGENIERIA!P12</f>
        <v>0</v>
      </c>
      <c r="I12" s="29">
        <f>SUM(E12:H12)</f>
        <v>5428.3091999999997</v>
      </c>
      <c r="J12" s="29">
        <f>+I12*16%</f>
        <v>868.52947199999994</v>
      </c>
      <c r="K12" s="29">
        <f>+I12+J12</f>
        <v>6296.8386719999999</v>
      </c>
      <c r="M12" s="60" t="s">
        <v>283</v>
      </c>
      <c r="N12" s="61" t="s">
        <v>284</v>
      </c>
    </row>
    <row r="13" spans="1:14" ht="15">
      <c r="A13" s="2" t="s">
        <v>36</v>
      </c>
      <c r="B13" s="1" t="s">
        <v>37</v>
      </c>
      <c r="C13" s="14">
        <v>1698.5</v>
      </c>
      <c r="E13" s="29">
        <f t="shared" ref="E13:E74" si="0">+C13</f>
        <v>1698.5</v>
      </c>
      <c r="F13" s="29">
        <f t="shared" ref="F13:F74" si="1">+E13*2%</f>
        <v>33.97</v>
      </c>
      <c r="G13" s="29">
        <f t="shared" ref="G13:G74" si="2">+E13*7.5%</f>
        <v>127.38749999999999</v>
      </c>
      <c r="H13" s="29">
        <f>+INGENIERIA!P13</f>
        <v>0</v>
      </c>
      <c r="I13" s="29">
        <f t="shared" ref="I13:I74" si="3">SUM(E13:H13)</f>
        <v>1859.8575000000001</v>
      </c>
      <c r="J13" s="29">
        <f t="shared" ref="J13:J74" si="4">+I13*16%</f>
        <v>297.5772</v>
      </c>
      <c r="K13" s="29">
        <f t="shared" ref="K13:K74" si="5">+I13+J13</f>
        <v>2157.4347000000002</v>
      </c>
      <c r="M13" s="60" t="s">
        <v>285</v>
      </c>
      <c r="N13" s="61" t="s">
        <v>286</v>
      </c>
    </row>
    <row r="14" spans="1:14" ht="15">
      <c r="A14" s="2" t="s">
        <v>38</v>
      </c>
      <c r="B14" s="1" t="s">
        <v>39</v>
      </c>
      <c r="C14" s="14">
        <v>4666.6899999999996</v>
      </c>
      <c r="E14" s="29">
        <f t="shared" si="0"/>
        <v>4666.6899999999996</v>
      </c>
      <c r="F14" s="29">
        <f t="shared" si="1"/>
        <v>93.333799999999997</v>
      </c>
      <c r="G14" s="29">
        <f t="shared" si="2"/>
        <v>350.00174999999996</v>
      </c>
      <c r="H14" s="29">
        <f>+INGENIERIA!P14</f>
        <v>0</v>
      </c>
      <c r="I14" s="29">
        <f t="shared" si="3"/>
        <v>5110.0255500000003</v>
      </c>
      <c r="J14" s="29">
        <f t="shared" si="4"/>
        <v>817.60408800000005</v>
      </c>
      <c r="K14" s="29">
        <f t="shared" si="5"/>
        <v>5927.6296380000003</v>
      </c>
      <c r="M14" s="60" t="s">
        <v>283</v>
      </c>
      <c r="N14" s="61" t="s">
        <v>287</v>
      </c>
    </row>
    <row r="15" spans="1:14" ht="15">
      <c r="A15" s="2" t="s">
        <v>40</v>
      </c>
      <c r="B15" s="1" t="s">
        <v>41</v>
      </c>
      <c r="C15" s="14">
        <v>2352.6999999999998</v>
      </c>
      <c r="E15" s="29">
        <f t="shared" si="0"/>
        <v>2352.6999999999998</v>
      </c>
      <c r="F15" s="29">
        <f t="shared" si="1"/>
        <v>47.053999999999995</v>
      </c>
      <c r="G15" s="29">
        <f t="shared" si="2"/>
        <v>176.45249999999999</v>
      </c>
      <c r="H15" s="29">
        <f>+INGENIERIA!P15</f>
        <v>0</v>
      </c>
      <c r="I15" s="29">
        <f t="shared" si="3"/>
        <v>2576.2064999999998</v>
      </c>
      <c r="J15" s="29">
        <f t="shared" si="4"/>
        <v>412.19304</v>
      </c>
      <c r="K15" s="29">
        <f t="shared" si="5"/>
        <v>2988.3995399999999</v>
      </c>
      <c r="M15" s="60" t="s">
        <v>285</v>
      </c>
      <c r="N15" s="61" t="s">
        <v>288</v>
      </c>
    </row>
    <row r="16" spans="1:14" ht="15">
      <c r="A16" s="2" t="s">
        <v>42</v>
      </c>
      <c r="B16" s="1" t="s">
        <v>43</v>
      </c>
      <c r="C16" s="14">
        <v>684.46</v>
      </c>
      <c r="E16" s="29">
        <f t="shared" si="0"/>
        <v>684.46</v>
      </c>
      <c r="F16" s="29">
        <f t="shared" si="1"/>
        <v>13.689200000000001</v>
      </c>
      <c r="G16" s="29">
        <f t="shared" si="2"/>
        <v>51.334499999999998</v>
      </c>
      <c r="H16" s="29">
        <f>+INGENIERIA!P16</f>
        <v>0</v>
      </c>
      <c r="I16" s="29">
        <f t="shared" si="3"/>
        <v>749.48370000000011</v>
      </c>
      <c r="J16" s="29">
        <f t="shared" si="4"/>
        <v>119.91739200000002</v>
      </c>
      <c r="K16" s="29">
        <f t="shared" si="5"/>
        <v>869.40109200000018</v>
      </c>
      <c r="M16" s="60" t="s">
        <v>283</v>
      </c>
      <c r="N16" s="61" t="s">
        <v>289</v>
      </c>
    </row>
    <row r="17" spans="1:14" ht="15">
      <c r="A17" s="2" t="s">
        <v>44</v>
      </c>
      <c r="B17" s="1" t="s">
        <v>45</v>
      </c>
      <c r="C17" s="14">
        <v>5329.38</v>
      </c>
      <c r="E17" s="29">
        <f t="shared" si="0"/>
        <v>5329.38</v>
      </c>
      <c r="F17" s="29">
        <f t="shared" si="1"/>
        <v>106.58760000000001</v>
      </c>
      <c r="G17" s="29">
        <f t="shared" si="2"/>
        <v>399.70350000000002</v>
      </c>
      <c r="H17" s="29">
        <f>+INGENIERIA!P17</f>
        <v>0</v>
      </c>
      <c r="I17" s="29">
        <f t="shared" si="3"/>
        <v>5835.6710999999996</v>
      </c>
      <c r="J17" s="29">
        <f t="shared" si="4"/>
        <v>933.70737599999995</v>
      </c>
      <c r="K17" s="29">
        <f t="shared" si="5"/>
        <v>6769.3784759999999</v>
      </c>
      <c r="M17" s="60" t="s">
        <v>285</v>
      </c>
      <c r="N17" s="61" t="s">
        <v>290</v>
      </c>
    </row>
    <row r="18" spans="1:14" ht="15">
      <c r="A18" s="2" t="s">
        <v>46</v>
      </c>
      <c r="B18" s="1" t="s">
        <v>47</v>
      </c>
      <c r="C18" s="14">
        <v>4666.6899999999996</v>
      </c>
      <c r="E18" s="29">
        <f t="shared" si="0"/>
        <v>4666.6899999999996</v>
      </c>
      <c r="F18" s="29">
        <f t="shared" si="1"/>
        <v>93.333799999999997</v>
      </c>
      <c r="G18" s="29">
        <f t="shared" si="2"/>
        <v>350.00174999999996</v>
      </c>
      <c r="H18" s="29">
        <f>+INGENIERIA!P18</f>
        <v>0</v>
      </c>
      <c r="I18" s="29">
        <f t="shared" si="3"/>
        <v>5110.0255500000003</v>
      </c>
      <c r="J18" s="29">
        <f t="shared" si="4"/>
        <v>817.60408800000005</v>
      </c>
      <c r="K18" s="29">
        <f t="shared" si="5"/>
        <v>5927.6296380000003</v>
      </c>
      <c r="M18" s="60" t="s">
        <v>283</v>
      </c>
      <c r="N18" s="61" t="s">
        <v>291</v>
      </c>
    </row>
    <row r="19" spans="1:14" ht="15">
      <c r="A19" s="2" t="s">
        <v>48</v>
      </c>
      <c r="B19" s="1" t="s">
        <v>49</v>
      </c>
      <c r="C19" s="14">
        <v>1026.69</v>
      </c>
      <c r="E19" s="29">
        <f t="shared" si="0"/>
        <v>1026.69</v>
      </c>
      <c r="F19" s="29">
        <f t="shared" si="1"/>
        <v>20.533800000000003</v>
      </c>
      <c r="G19" s="29">
        <f t="shared" si="2"/>
        <v>77.001750000000001</v>
      </c>
      <c r="H19" s="29">
        <f>+INGENIERIA!P19</f>
        <v>0</v>
      </c>
      <c r="I19" s="29">
        <f t="shared" si="3"/>
        <v>1124.2255499999999</v>
      </c>
      <c r="J19" s="29">
        <f t="shared" si="4"/>
        <v>179.87608799999998</v>
      </c>
      <c r="K19" s="29">
        <f t="shared" si="5"/>
        <v>1304.1016379999999</v>
      </c>
      <c r="M19" s="60" t="s">
        <v>283</v>
      </c>
      <c r="N19" s="61" t="s">
        <v>292</v>
      </c>
    </row>
    <row r="20" spans="1:14" ht="15">
      <c r="A20" s="2" t="s">
        <v>50</v>
      </c>
      <c r="B20" s="1" t="s">
        <v>51</v>
      </c>
      <c r="C20" s="14">
        <v>64364.639999999999</v>
      </c>
      <c r="E20" s="29">
        <f t="shared" si="0"/>
        <v>64364.639999999999</v>
      </c>
      <c r="F20" s="29">
        <f t="shared" si="1"/>
        <v>1287.2927999999999</v>
      </c>
      <c r="G20" s="29">
        <f t="shared" si="2"/>
        <v>4827.348</v>
      </c>
      <c r="H20" s="29">
        <f>+INGENIERIA!P20</f>
        <v>0</v>
      </c>
      <c r="I20" s="29">
        <f t="shared" si="3"/>
        <v>70479.280799999993</v>
      </c>
      <c r="J20" s="29">
        <f t="shared" si="4"/>
        <v>11276.684927999999</v>
      </c>
      <c r="K20" s="29">
        <f t="shared" si="5"/>
        <v>81755.965727999996</v>
      </c>
      <c r="M20" s="60" t="s">
        <v>283</v>
      </c>
      <c r="N20" s="61" t="s">
        <v>293</v>
      </c>
    </row>
    <row r="21" spans="1:14" ht="15">
      <c r="A21" s="2" t="s">
        <v>52</v>
      </c>
      <c r="B21" s="1" t="s">
        <v>53</v>
      </c>
      <c r="C21" s="14">
        <v>1026.69</v>
      </c>
      <c r="E21" s="29">
        <f t="shared" si="0"/>
        <v>1026.69</v>
      </c>
      <c r="F21" s="29">
        <f t="shared" si="1"/>
        <v>20.533800000000003</v>
      </c>
      <c r="G21" s="29">
        <f t="shared" si="2"/>
        <v>77.001750000000001</v>
      </c>
      <c r="H21" s="29">
        <f>+INGENIERIA!P21</f>
        <v>0</v>
      </c>
      <c r="I21" s="29">
        <f t="shared" si="3"/>
        <v>1124.2255499999999</v>
      </c>
      <c r="J21" s="29">
        <f t="shared" si="4"/>
        <v>179.87608799999998</v>
      </c>
      <c r="K21" s="29">
        <f t="shared" si="5"/>
        <v>1304.1016379999999</v>
      </c>
      <c r="M21" s="60" t="s">
        <v>283</v>
      </c>
      <c r="N21" s="61" t="s">
        <v>294</v>
      </c>
    </row>
    <row r="22" spans="1:14" ht="15">
      <c r="A22" s="2" t="s">
        <v>54</v>
      </c>
      <c r="B22" s="1" t="s">
        <v>55</v>
      </c>
      <c r="C22" s="14">
        <v>19270.78</v>
      </c>
      <c r="E22" s="29">
        <f t="shared" si="0"/>
        <v>19270.78</v>
      </c>
      <c r="F22" s="29">
        <f t="shared" si="1"/>
        <v>385.41559999999998</v>
      </c>
      <c r="G22" s="29">
        <f t="shared" si="2"/>
        <v>1445.3084999999999</v>
      </c>
      <c r="H22" s="29">
        <f>+INGENIERIA!P22</f>
        <v>0</v>
      </c>
      <c r="I22" s="29">
        <f t="shared" si="3"/>
        <v>21101.504099999998</v>
      </c>
      <c r="J22" s="29">
        <f t="shared" si="4"/>
        <v>3376.2406559999999</v>
      </c>
      <c r="K22" s="29">
        <f t="shared" si="5"/>
        <v>24477.744756</v>
      </c>
      <c r="M22" s="60" t="s">
        <v>295</v>
      </c>
      <c r="N22" s="61" t="s">
        <v>296</v>
      </c>
    </row>
    <row r="23" spans="1:14" ht="15">
      <c r="A23" s="2" t="s">
        <v>56</v>
      </c>
      <c r="B23" s="1" t="s">
        <v>57</v>
      </c>
      <c r="C23" s="14">
        <v>1026.69</v>
      </c>
      <c r="E23" s="29">
        <f t="shared" si="0"/>
        <v>1026.69</v>
      </c>
      <c r="F23" s="29">
        <f t="shared" si="1"/>
        <v>20.533800000000003</v>
      </c>
      <c r="G23" s="29">
        <f t="shared" si="2"/>
        <v>77.001750000000001</v>
      </c>
      <c r="H23" s="29">
        <f>+INGENIERIA!P23</f>
        <v>0</v>
      </c>
      <c r="I23" s="29">
        <f t="shared" si="3"/>
        <v>1124.2255499999999</v>
      </c>
      <c r="J23" s="29">
        <f t="shared" si="4"/>
        <v>179.87608799999998</v>
      </c>
      <c r="K23" s="29">
        <f t="shared" si="5"/>
        <v>1304.1016379999999</v>
      </c>
      <c r="M23" s="60" t="s">
        <v>283</v>
      </c>
      <c r="N23" s="61" t="s">
        <v>297</v>
      </c>
    </row>
    <row r="24" spans="1:14" ht="15">
      <c r="A24" s="2" t="s">
        <v>58</v>
      </c>
      <c r="B24" s="1" t="s">
        <v>59</v>
      </c>
      <c r="C24" s="14">
        <v>2069</v>
      </c>
      <c r="E24" s="29">
        <f t="shared" si="0"/>
        <v>2069</v>
      </c>
      <c r="F24" s="29">
        <f t="shared" si="1"/>
        <v>41.38</v>
      </c>
      <c r="G24" s="29">
        <f t="shared" si="2"/>
        <v>155.17499999999998</v>
      </c>
      <c r="H24" s="29">
        <f>+INGENIERIA!P24</f>
        <v>0</v>
      </c>
      <c r="I24" s="29">
        <f t="shared" si="3"/>
        <v>2265.5550000000003</v>
      </c>
      <c r="J24" s="29">
        <f t="shared" si="4"/>
        <v>362.48880000000003</v>
      </c>
      <c r="K24" s="29">
        <f t="shared" si="5"/>
        <v>2628.0438000000004</v>
      </c>
      <c r="M24" s="60" t="s">
        <v>298</v>
      </c>
      <c r="N24" s="61" t="s">
        <v>299</v>
      </c>
    </row>
    <row r="25" spans="1:14" ht="15">
      <c r="A25" s="2" t="s">
        <v>60</v>
      </c>
      <c r="B25" s="1" t="s">
        <v>61</v>
      </c>
      <c r="C25" s="14">
        <v>2019</v>
      </c>
      <c r="E25" s="29">
        <f t="shared" si="0"/>
        <v>2019</v>
      </c>
      <c r="F25" s="29">
        <f t="shared" si="1"/>
        <v>40.380000000000003</v>
      </c>
      <c r="G25" s="29">
        <f t="shared" si="2"/>
        <v>151.42499999999998</v>
      </c>
      <c r="H25" s="29">
        <f>+INGENIERIA!P25</f>
        <v>0</v>
      </c>
      <c r="I25" s="29">
        <f t="shared" si="3"/>
        <v>2210.8050000000003</v>
      </c>
      <c r="J25" s="29">
        <f t="shared" si="4"/>
        <v>353.72880000000004</v>
      </c>
      <c r="K25" s="29">
        <f t="shared" si="5"/>
        <v>2564.5338000000002</v>
      </c>
      <c r="M25" s="60" t="s">
        <v>298</v>
      </c>
      <c r="N25" s="61" t="s">
        <v>300</v>
      </c>
    </row>
    <row r="26" spans="1:14" ht="15">
      <c r="A26" s="2" t="s">
        <v>62</v>
      </c>
      <c r="B26" s="1" t="s">
        <v>63</v>
      </c>
      <c r="C26" s="14">
        <v>3531.39</v>
      </c>
      <c r="E26" s="29">
        <f t="shared" si="0"/>
        <v>3531.39</v>
      </c>
      <c r="F26" s="29">
        <f t="shared" si="1"/>
        <v>70.627799999999993</v>
      </c>
      <c r="G26" s="29">
        <f t="shared" si="2"/>
        <v>264.85424999999998</v>
      </c>
      <c r="H26" s="29">
        <f>+INGENIERIA!P26</f>
        <v>0</v>
      </c>
      <c r="I26" s="29">
        <f t="shared" si="3"/>
        <v>3866.8720499999999</v>
      </c>
      <c r="J26" s="29">
        <f t="shared" si="4"/>
        <v>618.69952799999999</v>
      </c>
      <c r="K26" s="29">
        <f t="shared" si="5"/>
        <v>4485.571578</v>
      </c>
      <c r="M26" s="60" t="s">
        <v>285</v>
      </c>
      <c r="N26" s="61" t="s">
        <v>301</v>
      </c>
    </row>
    <row r="27" spans="1:14" ht="15">
      <c r="A27" s="2" t="s">
        <v>64</v>
      </c>
      <c r="B27" s="1" t="s">
        <v>65</v>
      </c>
      <c r="C27" s="14">
        <v>2666.86</v>
      </c>
      <c r="E27" s="29">
        <f t="shared" si="0"/>
        <v>2666.86</v>
      </c>
      <c r="F27" s="29">
        <f t="shared" si="1"/>
        <v>53.337200000000003</v>
      </c>
      <c r="G27" s="29">
        <f t="shared" si="2"/>
        <v>200.0145</v>
      </c>
      <c r="H27" s="29">
        <f>+INGENIERIA!P27</f>
        <v>0</v>
      </c>
      <c r="I27" s="29">
        <f t="shared" si="3"/>
        <v>2920.2116999999998</v>
      </c>
      <c r="J27" s="29">
        <f t="shared" si="4"/>
        <v>467.23387199999996</v>
      </c>
      <c r="K27" s="29">
        <f t="shared" si="5"/>
        <v>3387.4455719999996</v>
      </c>
      <c r="M27" s="60" t="s">
        <v>285</v>
      </c>
      <c r="N27" s="61" t="s">
        <v>302</v>
      </c>
    </row>
    <row r="28" spans="1:14" ht="15">
      <c r="A28" s="2" t="s">
        <v>66</v>
      </c>
      <c r="B28" s="1" t="s">
        <v>67</v>
      </c>
      <c r="C28" s="14">
        <v>4666.6899999999996</v>
      </c>
      <c r="E28" s="29">
        <f t="shared" si="0"/>
        <v>4666.6899999999996</v>
      </c>
      <c r="F28" s="29">
        <f t="shared" si="1"/>
        <v>93.333799999999997</v>
      </c>
      <c r="G28" s="29">
        <f t="shared" si="2"/>
        <v>350.00174999999996</v>
      </c>
      <c r="H28" s="29">
        <f>+INGENIERIA!P28</f>
        <v>0</v>
      </c>
      <c r="I28" s="29">
        <f t="shared" si="3"/>
        <v>5110.0255500000003</v>
      </c>
      <c r="J28" s="29">
        <f t="shared" si="4"/>
        <v>817.60408800000005</v>
      </c>
      <c r="K28" s="29">
        <f t="shared" si="5"/>
        <v>5927.6296380000003</v>
      </c>
      <c r="M28" s="60" t="s">
        <v>283</v>
      </c>
      <c r="N28" s="61" t="s">
        <v>303</v>
      </c>
    </row>
    <row r="29" spans="1:14" ht="15">
      <c r="A29" s="2" t="s">
        <v>68</v>
      </c>
      <c r="B29" s="1" t="s">
        <v>69</v>
      </c>
      <c r="C29" s="14">
        <v>7574.12</v>
      </c>
      <c r="E29" s="29">
        <f t="shared" si="0"/>
        <v>7574.12</v>
      </c>
      <c r="F29" s="29">
        <f t="shared" si="1"/>
        <v>151.48240000000001</v>
      </c>
      <c r="G29" s="29">
        <f t="shared" si="2"/>
        <v>568.05899999999997</v>
      </c>
      <c r="H29" s="29">
        <f>+INGENIERIA!P29</f>
        <v>0</v>
      </c>
      <c r="I29" s="29">
        <f t="shared" si="3"/>
        <v>8293.661399999999</v>
      </c>
      <c r="J29" s="29">
        <f t="shared" si="4"/>
        <v>1326.9858239999999</v>
      </c>
      <c r="K29" s="29">
        <f t="shared" si="5"/>
        <v>9620.6472239999985</v>
      </c>
      <c r="M29" s="60" t="s">
        <v>283</v>
      </c>
      <c r="N29" s="61" t="s">
        <v>304</v>
      </c>
    </row>
    <row r="30" spans="1:14" ht="15">
      <c r="A30" s="2" t="s">
        <v>70</v>
      </c>
      <c r="B30" s="1" t="s">
        <v>71</v>
      </c>
      <c r="C30" s="14">
        <v>6506.32</v>
      </c>
      <c r="E30" s="29">
        <f t="shared" si="0"/>
        <v>6506.32</v>
      </c>
      <c r="F30" s="29">
        <f t="shared" si="1"/>
        <v>130.12639999999999</v>
      </c>
      <c r="G30" s="29">
        <f t="shared" si="2"/>
        <v>487.97399999999993</v>
      </c>
      <c r="H30" s="29">
        <f>+INGENIERIA!P30</f>
        <v>0</v>
      </c>
      <c r="I30" s="29">
        <f t="shared" si="3"/>
        <v>7124.4204</v>
      </c>
      <c r="J30" s="29">
        <f t="shared" si="4"/>
        <v>1139.9072639999999</v>
      </c>
      <c r="K30" s="29">
        <f t="shared" si="5"/>
        <v>8264.3276640000004</v>
      </c>
      <c r="M30" s="60" t="s">
        <v>283</v>
      </c>
      <c r="N30" s="61" t="s">
        <v>305</v>
      </c>
    </row>
    <row r="31" spans="1:14" ht="15">
      <c r="A31" s="2" t="s">
        <v>72</v>
      </c>
      <c r="B31" s="1" t="s">
        <v>73</v>
      </c>
      <c r="C31" s="14">
        <v>1026.69</v>
      </c>
      <c r="E31" s="29">
        <f t="shared" si="0"/>
        <v>1026.69</v>
      </c>
      <c r="F31" s="29">
        <f t="shared" si="1"/>
        <v>20.533800000000003</v>
      </c>
      <c r="G31" s="29">
        <f t="shared" si="2"/>
        <v>77.001750000000001</v>
      </c>
      <c r="H31" s="29">
        <f>+INGENIERIA!P31</f>
        <v>0</v>
      </c>
      <c r="I31" s="29">
        <f t="shared" si="3"/>
        <v>1124.2255499999999</v>
      </c>
      <c r="J31" s="29">
        <f t="shared" si="4"/>
        <v>179.87608799999998</v>
      </c>
      <c r="K31" s="29">
        <f t="shared" si="5"/>
        <v>1304.1016379999999</v>
      </c>
      <c r="M31" s="60" t="s">
        <v>283</v>
      </c>
      <c r="N31" s="61" t="s">
        <v>306</v>
      </c>
    </row>
    <row r="32" spans="1:14" ht="15">
      <c r="A32" s="2" t="s">
        <v>74</v>
      </c>
      <c r="B32" s="1" t="s">
        <v>75</v>
      </c>
      <c r="C32" s="14">
        <v>13863.68</v>
      </c>
      <c r="E32" s="29">
        <f t="shared" si="0"/>
        <v>13863.68</v>
      </c>
      <c r="F32" s="29">
        <f t="shared" si="1"/>
        <v>277.27359999999999</v>
      </c>
      <c r="G32" s="29">
        <f t="shared" si="2"/>
        <v>1039.7760000000001</v>
      </c>
      <c r="H32" s="29">
        <f>+INGENIERIA!P32</f>
        <v>0</v>
      </c>
      <c r="I32" s="29">
        <f t="shared" si="3"/>
        <v>15180.729600000001</v>
      </c>
      <c r="J32" s="29">
        <f t="shared" si="4"/>
        <v>2428.9167360000001</v>
      </c>
      <c r="K32" s="29">
        <f t="shared" si="5"/>
        <v>17609.646336000002</v>
      </c>
      <c r="M32" s="60" t="s">
        <v>295</v>
      </c>
      <c r="N32" s="61" t="s">
        <v>307</v>
      </c>
    </row>
    <row r="33" spans="1:14" ht="15">
      <c r="A33" s="2" t="s">
        <v>76</v>
      </c>
      <c r="B33" s="1" t="s">
        <v>77</v>
      </c>
      <c r="C33" s="14">
        <v>2100</v>
      </c>
      <c r="E33" s="29">
        <f t="shared" si="0"/>
        <v>2100</v>
      </c>
      <c r="F33" s="29">
        <f t="shared" si="1"/>
        <v>42</v>
      </c>
      <c r="G33" s="29">
        <f t="shared" si="2"/>
        <v>157.5</v>
      </c>
      <c r="H33" s="29">
        <f>+INGENIERIA!P33</f>
        <v>0</v>
      </c>
      <c r="I33" s="29">
        <f t="shared" si="3"/>
        <v>2299.5</v>
      </c>
      <c r="J33" s="29">
        <f t="shared" si="4"/>
        <v>367.92</v>
      </c>
      <c r="K33" s="29">
        <f t="shared" si="5"/>
        <v>2667.42</v>
      </c>
      <c r="M33" s="60" t="s">
        <v>283</v>
      </c>
      <c r="N33" s="61" t="s">
        <v>308</v>
      </c>
    </row>
    <row r="34" spans="1:14" ht="15">
      <c r="A34" s="2" t="s">
        <v>78</v>
      </c>
      <c r="B34" s="1" t="s">
        <v>79</v>
      </c>
      <c r="C34" s="14">
        <v>2327.08</v>
      </c>
      <c r="E34" s="29">
        <f t="shared" si="0"/>
        <v>2327.08</v>
      </c>
      <c r="F34" s="29">
        <f t="shared" si="1"/>
        <v>46.541600000000003</v>
      </c>
      <c r="G34" s="29">
        <f t="shared" si="2"/>
        <v>174.53099999999998</v>
      </c>
      <c r="H34" s="29">
        <f>+INGENIERIA!P34</f>
        <v>0</v>
      </c>
      <c r="I34" s="29">
        <f t="shared" si="3"/>
        <v>2548.1525999999999</v>
      </c>
      <c r="J34" s="29">
        <f t="shared" si="4"/>
        <v>407.70441599999998</v>
      </c>
      <c r="K34" s="29">
        <f t="shared" si="5"/>
        <v>2955.8570159999999</v>
      </c>
      <c r="M34" s="60" t="s">
        <v>283</v>
      </c>
      <c r="N34" s="61" t="s">
        <v>309</v>
      </c>
    </row>
    <row r="35" spans="1:14" ht="15">
      <c r="A35" s="2" t="s">
        <v>80</v>
      </c>
      <c r="B35" s="1" t="s">
        <v>81</v>
      </c>
      <c r="C35" s="14">
        <v>1666.62</v>
      </c>
      <c r="E35" s="29">
        <f t="shared" si="0"/>
        <v>1666.62</v>
      </c>
      <c r="F35" s="29">
        <f t="shared" si="1"/>
        <v>33.3324</v>
      </c>
      <c r="G35" s="29">
        <f t="shared" si="2"/>
        <v>124.99649999999998</v>
      </c>
      <c r="H35" s="29">
        <f>+INGENIERIA!P35</f>
        <v>0</v>
      </c>
      <c r="I35" s="29">
        <f t="shared" si="3"/>
        <v>1824.9488999999999</v>
      </c>
      <c r="J35" s="29">
        <f t="shared" si="4"/>
        <v>291.99182400000001</v>
      </c>
      <c r="K35" s="29">
        <f t="shared" si="5"/>
        <v>2116.940724</v>
      </c>
      <c r="M35" s="60" t="s">
        <v>310</v>
      </c>
      <c r="N35" s="61" t="s">
        <v>311</v>
      </c>
    </row>
    <row r="36" spans="1:14" ht="15">
      <c r="A36" s="2" t="s">
        <v>82</v>
      </c>
      <c r="B36" s="1" t="s">
        <v>83</v>
      </c>
      <c r="C36" s="14">
        <v>1026.69</v>
      </c>
      <c r="E36" s="29">
        <f t="shared" si="0"/>
        <v>1026.69</v>
      </c>
      <c r="F36" s="29">
        <f t="shared" si="1"/>
        <v>20.533800000000003</v>
      </c>
      <c r="G36" s="29">
        <f t="shared" si="2"/>
        <v>77.001750000000001</v>
      </c>
      <c r="H36" s="29">
        <f>+INGENIERIA!P36</f>
        <v>0</v>
      </c>
      <c r="I36" s="29">
        <f t="shared" si="3"/>
        <v>1124.2255499999999</v>
      </c>
      <c r="J36" s="29">
        <f t="shared" si="4"/>
        <v>179.87608799999998</v>
      </c>
      <c r="K36" s="29">
        <f t="shared" si="5"/>
        <v>1304.1016379999999</v>
      </c>
      <c r="M36" s="60" t="s">
        <v>283</v>
      </c>
      <c r="N36" s="61" t="s">
        <v>312</v>
      </c>
    </row>
    <row r="37" spans="1:14" ht="15">
      <c r="A37" s="2" t="s">
        <v>84</v>
      </c>
      <c r="B37" s="1" t="s">
        <v>85</v>
      </c>
      <c r="C37" s="14">
        <v>1026.69</v>
      </c>
      <c r="E37" s="29">
        <f t="shared" si="0"/>
        <v>1026.69</v>
      </c>
      <c r="F37" s="29">
        <f t="shared" si="1"/>
        <v>20.533800000000003</v>
      </c>
      <c r="G37" s="29">
        <f t="shared" si="2"/>
        <v>77.001750000000001</v>
      </c>
      <c r="H37" s="29">
        <f>+INGENIERIA!P37</f>
        <v>0</v>
      </c>
      <c r="I37" s="29">
        <f t="shared" si="3"/>
        <v>1124.2255499999999</v>
      </c>
      <c r="J37" s="29">
        <f t="shared" si="4"/>
        <v>179.87608799999998</v>
      </c>
      <c r="K37" s="29">
        <f t="shared" si="5"/>
        <v>1304.1016379999999</v>
      </c>
      <c r="M37" s="60" t="s">
        <v>283</v>
      </c>
      <c r="N37" s="61" t="s">
        <v>313</v>
      </c>
    </row>
    <row r="38" spans="1:14" ht="15">
      <c r="A38" s="2" t="s">
        <v>86</v>
      </c>
      <c r="B38" s="1" t="s">
        <v>87</v>
      </c>
      <c r="C38" s="14">
        <v>4729.3100000000004</v>
      </c>
      <c r="E38" s="29">
        <f t="shared" si="0"/>
        <v>4729.3100000000004</v>
      </c>
      <c r="F38" s="29">
        <f t="shared" si="1"/>
        <v>94.586200000000005</v>
      </c>
      <c r="G38" s="29">
        <f t="shared" si="2"/>
        <v>354.69825000000003</v>
      </c>
      <c r="H38" s="29">
        <f>+INGENIERIA!P38</f>
        <v>0</v>
      </c>
      <c r="I38" s="29">
        <f t="shared" si="3"/>
        <v>5178.5944500000005</v>
      </c>
      <c r="J38" s="29">
        <f t="shared" si="4"/>
        <v>828.5751120000001</v>
      </c>
      <c r="K38" s="29">
        <f t="shared" si="5"/>
        <v>6007.169562000001</v>
      </c>
      <c r="M38" s="60" t="s">
        <v>314</v>
      </c>
      <c r="N38" s="61" t="s">
        <v>315</v>
      </c>
    </row>
    <row r="39" spans="1:14" ht="15">
      <c r="A39" s="2" t="s">
        <v>88</v>
      </c>
      <c r="B39" s="1" t="s">
        <v>89</v>
      </c>
      <c r="C39" s="14">
        <v>7378.35</v>
      </c>
      <c r="E39" s="29">
        <f t="shared" si="0"/>
        <v>7378.35</v>
      </c>
      <c r="F39" s="29">
        <f t="shared" si="1"/>
        <v>147.56700000000001</v>
      </c>
      <c r="G39" s="29">
        <f t="shared" si="2"/>
        <v>553.37625000000003</v>
      </c>
      <c r="H39" s="29">
        <f>+INGENIERIA!P39</f>
        <v>0</v>
      </c>
      <c r="I39" s="29">
        <f t="shared" si="3"/>
        <v>8079.2932500000006</v>
      </c>
      <c r="J39" s="29">
        <f t="shared" si="4"/>
        <v>1292.6869200000001</v>
      </c>
      <c r="K39" s="29">
        <f t="shared" si="5"/>
        <v>9371.9801700000007</v>
      </c>
      <c r="M39" s="60" t="s">
        <v>283</v>
      </c>
      <c r="N39" s="61" t="s">
        <v>316</v>
      </c>
    </row>
    <row r="40" spans="1:14" ht="15">
      <c r="A40" s="2" t="s">
        <v>90</v>
      </c>
      <c r="B40" s="1" t="s">
        <v>91</v>
      </c>
      <c r="C40" s="14">
        <v>5576.06</v>
      </c>
      <c r="E40" s="29">
        <f t="shared" si="0"/>
        <v>5576.06</v>
      </c>
      <c r="F40" s="29">
        <f t="shared" si="1"/>
        <v>111.52120000000001</v>
      </c>
      <c r="G40" s="29">
        <f t="shared" si="2"/>
        <v>418.2045</v>
      </c>
      <c r="H40" s="29">
        <f>+INGENIERIA!P40</f>
        <v>0</v>
      </c>
      <c r="I40" s="29">
        <f t="shared" si="3"/>
        <v>6105.7857000000004</v>
      </c>
      <c r="J40" s="29">
        <f t="shared" si="4"/>
        <v>976.92571200000009</v>
      </c>
      <c r="K40" s="29">
        <f t="shared" si="5"/>
        <v>7082.7114120000006</v>
      </c>
      <c r="M40" s="60" t="s">
        <v>295</v>
      </c>
      <c r="N40" s="61" t="s">
        <v>317</v>
      </c>
    </row>
    <row r="41" spans="1:14" ht="15">
      <c r="A41" s="2" t="s">
        <v>92</v>
      </c>
      <c r="B41" s="1" t="s">
        <v>93</v>
      </c>
      <c r="C41" s="14">
        <v>26222.52</v>
      </c>
      <c r="E41" s="29">
        <f t="shared" si="0"/>
        <v>26222.52</v>
      </c>
      <c r="F41" s="29">
        <f t="shared" si="1"/>
        <v>524.45040000000006</v>
      </c>
      <c r="G41" s="29">
        <f t="shared" si="2"/>
        <v>1966.6889999999999</v>
      </c>
      <c r="H41" s="29">
        <f>+INGENIERIA!P41</f>
        <v>0</v>
      </c>
      <c r="I41" s="29">
        <f t="shared" si="3"/>
        <v>28713.6594</v>
      </c>
      <c r="J41" s="29">
        <f t="shared" si="4"/>
        <v>4594.185504</v>
      </c>
      <c r="K41" s="29">
        <f t="shared" si="5"/>
        <v>33307.844903999998</v>
      </c>
      <c r="M41" s="60" t="s">
        <v>283</v>
      </c>
      <c r="N41" s="61" t="s">
        <v>318</v>
      </c>
    </row>
    <row r="42" spans="1:14" ht="15">
      <c r="A42" s="2" t="s">
        <v>94</v>
      </c>
      <c r="B42" s="1" t="s">
        <v>95</v>
      </c>
      <c r="C42" s="14">
        <v>10512.42</v>
      </c>
      <c r="E42" s="29">
        <f t="shared" si="0"/>
        <v>10512.42</v>
      </c>
      <c r="F42" s="29">
        <f t="shared" si="1"/>
        <v>210.2484</v>
      </c>
      <c r="G42" s="29">
        <f t="shared" si="2"/>
        <v>788.43150000000003</v>
      </c>
      <c r="H42" s="29">
        <f>+INGENIERIA!P42</f>
        <v>0</v>
      </c>
      <c r="I42" s="29">
        <f t="shared" si="3"/>
        <v>11511.099900000001</v>
      </c>
      <c r="J42" s="29">
        <f t="shared" si="4"/>
        <v>1841.7759840000001</v>
      </c>
      <c r="K42" s="29">
        <f t="shared" si="5"/>
        <v>13352.875884000001</v>
      </c>
      <c r="M42" s="60" t="s">
        <v>295</v>
      </c>
      <c r="N42" s="61" t="s">
        <v>319</v>
      </c>
    </row>
    <row r="43" spans="1:14" ht="15">
      <c r="A43" s="2" t="s">
        <v>96</v>
      </c>
      <c r="B43" s="1" t="s">
        <v>97</v>
      </c>
      <c r="C43" s="14">
        <v>1705.99</v>
      </c>
      <c r="E43" s="29">
        <f t="shared" si="0"/>
        <v>1705.99</v>
      </c>
      <c r="F43" s="29">
        <f t="shared" si="1"/>
        <v>34.119799999999998</v>
      </c>
      <c r="G43" s="29">
        <f t="shared" si="2"/>
        <v>127.94924999999999</v>
      </c>
      <c r="H43" s="29">
        <f>+INGENIERIA!P43</f>
        <v>0</v>
      </c>
      <c r="I43" s="29">
        <f t="shared" si="3"/>
        <v>1868.0590499999998</v>
      </c>
      <c r="J43" s="29">
        <f t="shared" si="4"/>
        <v>298.88944799999996</v>
      </c>
      <c r="K43" s="29">
        <f t="shared" si="5"/>
        <v>2166.9484979999997</v>
      </c>
      <c r="M43" s="60" t="s">
        <v>283</v>
      </c>
      <c r="N43" s="61" t="s">
        <v>320</v>
      </c>
    </row>
    <row r="44" spans="1:14" ht="15">
      <c r="A44" s="2" t="s">
        <v>98</v>
      </c>
      <c r="B44" s="1" t="s">
        <v>99</v>
      </c>
      <c r="C44" s="14">
        <v>1026.69</v>
      </c>
      <c r="E44" s="29">
        <f t="shared" si="0"/>
        <v>1026.69</v>
      </c>
      <c r="F44" s="29">
        <f t="shared" si="1"/>
        <v>20.533800000000003</v>
      </c>
      <c r="G44" s="29">
        <f t="shared" si="2"/>
        <v>77.001750000000001</v>
      </c>
      <c r="H44" s="29">
        <f>+INGENIERIA!P44</f>
        <v>0</v>
      </c>
      <c r="I44" s="29">
        <f t="shared" si="3"/>
        <v>1124.2255499999999</v>
      </c>
      <c r="J44" s="29">
        <f t="shared" si="4"/>
        <v>179.87608799999998</v>
      </c>
      <c r="K44" s="29">
        <f t="shared" si="5"/>
        <v>1304.1016379999999</v>
      </c>
      <c r="M44" s="60" t="s">
        <v>283</v>
      </c>
      <c r="N44" s="61" t="s">
        <v>321</v>
      </c>
    </row>
    <row r="45" spans="1:14" ht="15">
      <c r="A45" s="2" t="s">
        <v>100</v>
      </c>
      <c r="B45" s="1" t="s">
        <v>101</v>
      </c>
      <c r="C45" s="14">
        <v>18502.419999999998</v>
      </c>
      <c r="E45" s="29">
        <f t="shared" si="0"/>
        <v>18502.419999999998</v>
      </c>
      <c r="F45" s="29">
        <f t="shared" si="1"/>
        <v>370.04839999999996</v>
      </c>
      <c r="G45" s="29">
        <f t="shared" si="2"/>
        <v>1387.6814999999999</v>
      </c>
      <c r="H45" s="29">
        <f>+INGENIERIA!P45</f>
        <v>0</v>
      </c>
      <c r="I45" s="29">
        <f t="shared" si="3"/>
        <v>20260.149899999997</v>
      </c>
      <c r="J45" s="29">
        <f t="shared" si="4"/>
        <v>3241.6239839999994</v>
      </c>
      <c r="K45" s="29">
        <f t="shared" si="5"/>
        <v>23501.773883999995</v>
      </c>
      <c r="M45" s="60" t="s">
        <v>283</v>
      </c>
      <c r="N45" s="61" t="s">
        <v>322</v>
      </c>
    </row>
    <row r="46" spans="1:14" ht="15">
      <c r="A46" s="2" t="s">
        <v>102</v>
      </c>
      <c r="B46" s="1" t="s">
        <v>103</v>
      </c>
      <c r="C46" s="14">
        <v>9026.69</v>
      </c>
      <c r="E46" s="29">
        <f t="shared" si="0"/>
        <v>9026.69</v>
      </c>
      <c r="F46" s="29">
        <f t="shared" si="1"/>
        <v>180.53380000000001</v>
      </c>
      <c r="G46" s="29">
        <f t="shared" si="2"/>
        <v>677.00175000000002</v>
      </c>
      <c r="H46" s="29">
        <f>+INGENIERIA!P46</f>
        <v>0</v>
      </c>
      <c r="I46" s="29">
        <f t="shared" si="3"/>
        <v>9884.2255499999992</v>
      </c>
      <c r="J46" s="29">
        <f t="shared" si="4"/>
        <v>1581.4760879999999</v>
      </c>
      <c r="K46" s="29">
        <f t="shared" si="5"/>
        <v>11465.701637999999</v>
      </c>
      <c r="M46" s="60" t="s">
        <v>283</v>
      </c>
      <c r="N46" s="61" t="s">
        <v>323</v>
      </c>
    </row>
    <row r="47" spans="1:14" ht="15">
      <c r="A47" s="2" t="s">
        <v>104</v>
      </c>
      <c r="B47" s="1" t="s">
        <v>105</v>
      </c>
      <c r="C47" s="14">
        <v>2019</v>
      </c>
      <c r="E47" s="29">
        <f t="shared" si="0"/>
        <v>2019</v>
      </c>
      <c r="F47" s="29">
        <f t="shared" si="1"/>
        <v>40.380000000000003</v>
      </c>
      <c r="G47" s="29">
        <f t="shared" si="2"/>
        <v>151.42499999999998</v>
      </c>
      <c r="H47" s="29">
        <f>+INGENIERIA!P47</f>
        <v>0</v>
      </c>
      <c r="I47" s="29">
        <f t="shared" si="3"/>
        <v>2210.8050000000003</v>
      </c>
      <c r="J47" s="29">
        <f t="shared" si="4"/>
        <v>353.72880000000004</v>
      </c>
      <c r="K47" s="29">
        <f t="shared" si="5"/>
        <v>2564.5338000000002</v>
      </c>
      <c r="M47" s="60" t="s">
        <v>283</v>
      </c>
      <c r="N47" s="61" t="s">
        <v>324</v>
      </c>
    </row>
    <row r="48" spans="1:14" ht="15">
      <c r="A48" s="2" t="s">
        <v>106</v>
      </c>
      <c r="B48" s="1" t="s">
        <v>107</v>
      </c>
      <c r="C48" s="14">
        <v>3033.31</v>
      </c>
      <c r="E48" s="29">
        <f t="shared" si="0"/>
        <v>3033.31</v>
      </c>
      <c r="F48" s="29">
        <f t="shared" si="1"/>
        <v>60.666200000000003</v>
      </c>
      <c r="G48" s="29">
        <f t="shared" si="2"/>
        <v>227.49824999999998</v>
      </c>
      <c r="H48" s="29">
        <f>+INGENIERIA!P48</f>
        <v>0</v>
      </c>
      <c r="I48" s="29">
        <f t="shared" si="3"/>
        <v>3321.4744500000002</v>
      </c>
      <c r="J48" s="29">
        <f t="shared" si="4"/>
        <v>531.43591200000003</v>
      </c>
      <c r="K48" s="29">
        <f t="shared" si="5"/>
        <v>3852.9103620000001</v>
      </c>
      <c r="M48" s="60" t="s">
        <v>283</v>
      </c>
      <c r="N48" s="61" t="s">
        <v>325</v>
      </c>
    </row>
    <row r="49" spans="1:14" ht="15">
      <c r="A49" s="2" t="s">
        <v>108</v>
      </c>
      <c r="B49" s="1" t="s">
        <v>109</v>
      </c>
      <c r="C49" s="14">
        <v>1026.69</v>
      </c>
      <c r="E49" s="29">
        <f t="shared" si="0"/>
        <v>1026.69</v>
      </c>
      <c r="F49" s="29">
        <f t="shared" si="1"/>
        <v>20.533800000000003</v>
      </c>
      <c r="G49" s="29">
        <f t="shared" si="2"/>
        <v>77.001750000000001</v>
      </c>
      <c r="H49" s="29">
        <f>+INGENIERIA!P49</f>
        <v>0</v>
      </c>
      <c r="I49" s="29">
        <f t="shared" si="3"/>
        <v>1124.2255499999999</v>
      </c>
      <c r="J49" s="29">
        <f t="shared" si="4"/>
        <v>179.87608799999998</v>
      </c>
      <c r="K49" s="29">
        <f t="shared" si="5"/>
        <v>1304.1016379999999</v>
      </c>
      <c r="M49" s="60" t="s">
        <v>295</v>
      </c>
      <c r="N49" s="61" t="s">
        <v>326</v>
      </c>
    </row>
    <row r="50" spans="1:14" ht="15">
      <c r="A50" s="2" t="s">
        <v>110</v>
      </c>
      <c r="B50" s="1" t="s">
        <v>111</v>
      </c>
      <c r="C50" s="14">
        <v>5468.41</v>
      </c>
      <c r="E50" s="29">
        <f t="shared" si="0"/>
        <v>5468.41</v>
      </c>
      <c r="F50" s="29">
        <f t="shared" si="1"/>
        <v>109.3682</v>
      </c>
      <c r="G50" s="29">
        <f t="shared" si="2"/>
        <v>410.13074999999998</v>
      </c>
      <c r="H50" s="29">
        <f>+INGENIERIA!P50</f>
        <v>0</v>
      </c>
      <c r="I50" s="29">
        <f t="shared" si="3"/>
        <v>5987.90895</v>
      </c>
      <c r="J50" s="29">
        <f t="shared" si="4"/>
        <v>958.06543199999999</v>
      </c>
      <c r="K50" s="29">
        <f t="shared" si="5"/>
        <v>6945.9743820000003</v>
      </c>
      <c r="M50" s="60" t="s">
        <v>283</v>
      </c>
      <c r="N50" s="61" t="s">
        <v>327</v>
      </c>
    </row>
    <row r="51" spans="1:14" ht="15">
      <c r="A51" s="2" t="s">
        <v>112</v>
      </c>
      <c r="B51" s="1" t="s">
        <v>113</v>
      </c>
      <c r="C51" s="14">
        <v>1026.69</v>
      </c>
      <c r="E51" s="29">
        <f t="shared" si="0"/>
        <v>1026.69</v>
      </c>
      <c r="F51" s="29">
        <f t="shared" si="1"/>
        <v>20.533800000000003</v>
      </c>
      <c r="G51" s="29">
        <f t="shared" si="2"/>
        <v>77.001750000000001</v>
      </c>
      <c r="H51" s="29">
        <f>+INGENIERIA!P51</f>
        <v>0</v>
      </c>
      <c r="I51" s="29">
        <f t="shared" si="3"/>
        <v>1124.2255499999999</v>
      </c>
      <c r="J51" s="29">
        <f t="shared" si="4"/>
        <v>179.87608799999998</v>
      </c>
      <c r="K51" s="29">
        <f t="shared" si="5"/>
        <v>1304.1016379999999</v>
      </c>
      <c r="M51" s="60" t="s">
        <v>295</v>
      </c>
      <c r="N51" s="61" t="s">
        <v>328</v>
      </c>
    </row>
    <row r="52" spans="1:14" ht="15">
      <c r="A52" s="2" t="s">
        <v>114</v>
      </c>
      <c r="B52" s="1" t="s">
        <v>115</v>
      </c>
      <c r="C52" s="14">
        <v>1026.69</v>
      </c>
      <c r="E52" s="29">
        <f t="shared" si="0"/>
        <v>1026.69</v>
      </c>
      <c r="F52" s="29">
        <f t="shared" si="1"/>
        <v>20.533800000000003</v>
      </c>
      <c r="G52" s="29">
        <f t="shared" si="2"/>
        <v>77.001750000000001</v>
      </c>
      <c r="H52" s="29">
        <f>+INGENIERIA!P52</f>
        <v>0</v>
      </c>
      <c r="I52" s="29">
        <f t="shared" si="3"/>
        <v>1124.2255499999999</v>
      </c>
      <c r="J52" s="29">
        <f t="shared" si="4"/>
        <v>179.87608799999998</v>
      </c>
      <c r="K52" s="29">
        <f t="shared" si="5"/>
        <v>1304.1016379999999</v>
      </c>
      <c r="M52" s="60" t="s">
        <v>283</v>
      </c>
      <c r="N52" s="61" t="s">
        <v>329</v>
      </c>
    </row>
    <row r="53" spans="1:14" ht="15">
      <c r="A53" s="2" t="s">
        <v>116</v>
      </c>
      <c r="B53" s="1" t="s">
        <v>117</v>
      </c>
      <c r="C53" s="14">
        <v>1026.69</v>
      </c>
      <c r="E53" s="29">
        <f t="shared" si="0"/>
        <v>1026.69</v>
      </c>
      <c r="F53" s="29">
        <f t="shared" si="1"/>
        <v>20.533800000000003</v>
      </c>
      <c r="G53" s="29">
        <f t="shared" si="2"/>
        <v>77.001750000000001</v>
      </c>
      <c r="H53" s="29">
        <f>+INGENIERIA!P53</f>
        <v>0</v>
      </c>
      <c r="I53" s="29">
        <f t="shared" si="3"/>
        <v>1124.2255499999999</v>
      </c>
      <c r="J53" s="29">
        <f t="shared" si="4"/>
        <v>179.87608799999998</v>
      </c>
      <c r="K53" s="29">
        <f t="shared" si="5"/>
        <v>1304.1016379999999</v>
      </c>
      <c r="M53" s="60" t="s">
        <v>283</v>
      </c>
      <c r="N53" s="61" t="s">
        <v>330</v>
      </c>
    </row>
    <row r="54" spans="1:14" ht="15">
      <c r="A54" s="2" t="s">
        <v>118</v>
      </c>
      <c r="B54" s="1" t="s">
        <v>119</v>
      </c>
      <c r="C54" s="14">
        <v>4175.7</v>
      </c>
      <c r="E54" s="29">
        <f t="shared" si="0"/>
        <v>4175.7</v>
      </c>
      <c r="F54" s="29">
        <f t="shared" si="1"/>
        <v>83.513999999999996</v>
      </c>
      <c r="G54" s="29">
        <f t="shared" si="2"/>
        <v>313.17749999999995</v>
      </c>
      <c r="H54" s="29">
        <f>+INGENIERIA!P54</f>
        <v>0</v>
      </c>
      <c r="I54" s="29">
        <f t="shared" si="3"/>
        <v>4572.3914999999997</v>
      </c>
      <c r="J54" s="29">
        <f t="shared" si="4"/>
        <v>731.58263999999997</v>
      </c>
      <c r="K54" s="29">
        <f t="shared" si="5"/>
        <v>5303.9741399999994</v>
      </c>
      <c r="M54" s="60" t="s">
        <v>285</v>
      </c>
      <c r="N54" s="61" t="s">
        <v>331</v>
      </c>
    </row>
    <row r="55" spans="1:14" ht="15">
      <c r="A55" s="2" t="s">
        <v>120</v>
      </c>
      <c r="B55" s="1" t="s">
        <v>121</v>
      </c>
      <c r="C55" s="14">
        <v>3584.86</v>
      </c>
      <c r="E55" s="29">
        <f t="shared" si="0"/>
        <v>3584.86</v>
      </c>
      <c r="F55" s="29">
        <f t="shared" si="1"/>
        <v>71.697200000000009</v>
      </c>
      <c r="G55" s="29">
        <f t="shared" si="2"/>
        <v>268.86450000000002</v>
      </c>
      <c r="H55" s="29">
        <f>+INGENIERIA!P55</f>
        <v>0</v>
      </c>
      <c r="I55" s="29">
        <f t="shared" si="3"/>
        <v>3925.4217000000003</v>
      </c>
      <c r="J55" s="29">
        <f t="shared" si="4"/>
        <v>628.06747200000007</v>
      </c>
      <c r="K55" s="29">
        <f t="shared" si="5"/>
        <v>4553.4891720000005</v>
      </c>
      <c r="M55" s="60" t="s">
        <v>283</v>
      </c>
      <c r="N55" s="61" t="s">
        <v>332</v>
      </c>
    </row>
    <row r="56" spans="1:14" ht="15">
      <c r="A56" s="2" t="s">
        <v>122</v>
      </c>
      <c r="B56" s="1" t="s">
        <v>123</v>
      </c>
      <c r="C56" s="14">
        <v>9045.7999999999993</v>
      </c>
      <c r="E56" s="29">
        <f t="shared" si="0"/>
        <v>9045.7999999999993</v>
      </c>
      <c r="F56" s="29">
        <f t="shared" si="1"/>
        <v>180.916</v>
      </c>
      <c r="G56" s="29">
        <f t="shared" si="2"/>
        <v>678.43499999999995</v>
      </c>
      <c r="H56" s="29">
        <f>+INGENIERIA!P56</f>
        <v>0</v>
      </c>
      <c r="I56" s="29">
        <f t="shared" si="3"/>
        <v>9905.150999999998</v>
      </c>
      <c r="J56" s="29">
        <f t="shared" si="4"/>
        <v>1584.8241599999997</v>
      </c>
      <c r="K56" s="29">
        <f t="shared" si="5"/>
        <v>11489.975159999998</v>
      </c>
      <c r="M56" s="60" t="s">
        <v>283</v>
      </c>
      <c r="N56" s="61" t="s">
        <v>333</v>
      </c>
    </row>
    <row r="57" spans="1:14" ht="15">
      <c r="A57" s="2" t="s">
        <v>124</v>
      </c>
      <c r="B57" s="1" t="s">
        <v>125</v>
      </c>
      <c r="C57" s="14">
        <v>10994.64</v>
      </c>
      <c r="E57" s="29">
        <f t="shared" si="0"/>
        <v>10994.64</v>
      </c>
      <c r="F57" s="29">
        <f t="shared" si="1"/>
        <v>219.89279999999999</v>
      </c>
      <c r="G57" s="29">
        <f t="shared" si="2"/>
        <v>824.59799999999996</v>
      </c>
      <c r="H57" s="29">
        <f>+INGENIERIA!P57</f>
        <v>0</v>
      </c>
      <c r="I57" s="29">
        <f t="shared" si="3"/>
        <v>12039.130799999999</v>
      </c>
      <c r="J57" s="29">
        <f t="shared" si="4"/>
        <v>1926.2609279999999</v>
      </c>
      <c r="K57" s="29">
        <f t="shared" si="5"/>
        <v>13965.391727999999</v>
      </c>
      <c r="M57" s="60" t="s">
        <v>283</v>
      </c>
      <c r="N57" s="61" t="s">
        <v>334</v>
      </c>
    </row>
    <row r="58" spans="1:14" ht="15">
      <c r="A58" s="2" t="s">
        <v>126</v>
      </c>
      <c r="B58" s="1" t="s">
        <v>127</v>
      </c>
      <c r="C58" s="14">
        <v>1969</v>
      </c>
      <c r="E58" s="29">
        <f t="shared" si="0"/>
        <v>1969</v>
      </c>
      <c r="F58" s="29">
        <f t="shared" si="1"/>
        <v>39.380000000000003</v>
      </c>
      <c r="G58" s="29">
        <f t="shared" si="2"/>
        <v>147.67499999999998</v>
      </c>
      <c r="H58" s="29">
        <f>+INGENIERIA!P58</f>
        <v>0</v>
      </c>
      <c r="I58" s="29">
        <f t="shared" si="3"/>
        <v>2156.0550000000003</v>
      </c>
      <c r="J58" s="29">
        <f t="shared" si="4"/>
        <v>344.96880000000004</v>
      </c>
      <c r="K58" s="29">
        <f t="shared" si="5"/>
        <v>2501.0238000000004</v>
      </c>
      <c r="M58" s="60" t="s">
        <v>285</v>
      </c>
      <c r="N58" s="61" t="s">
        <v>335</v>
      </c>
    </row>
    <row r="59" spans="1:14" ht="15">
      <c r="A59" s="2" t="s">
        <v>128</v>
      </c>
      <c r="B59" s="1" t="s">
        <v>129</v>
      </c>
      <c r="C59" s="14">
        <v>3190.29</v>
      </c>
      <c r="E59" s="29">
        <f t="shared" si="0"/>
        <v>3190.29</v>
      </c>
      <c r="F59" s="29">
        <f t="shared" si="1"/>
        <v>63.805799999999998</v>
      </c>
      <c r="G59" s="29">
        <f t="shared" si="2"/>
        <v>239.27175</v>
      </c>
      <c r="H59" s="29">
        <f>+INGENIERIA!P59</f>
        <v>0</v>
      </c>
      <c r="I59" s="29">
        <f t="shared" si="3"/>
        <v>3493.3675499999999</v>
      </c>
      <c r="J59" s="29">
        <f t="shared" si="4"/>
        <v>558.93880799999999</v>
      </c>
      <c r="K59" s="29">
        <f t="shared" si="5"/>
        <v>4052.3063579999998</v>
      </c>
      <c r="M59" s="60" t="s">
        <v>285</v>
      </c>
      <c r="N59" s="61" t="s">
        <v>336</v>
      </c>
    </row>
    <row r="60" spans="1:14" ht="15">
      <c r="A60" s="2" t="s">
        <v>130</v>
      </c>
      <c r="B60" s="1" t="s">
        <v>131</v>
      </c>
      <c r="C60" s="14">
        <v>2927.56</v>
      </c>
      <c r="E60" s="29">
        <f t="shared" si="0"/>
        <v>2927.56</v>
      </c>
      <c r="F60" s="29">
        <f t="shared" si="1"/>
        <v>58.551200000000001</v>
      </c>
      <c r="G60" s="29">
        <f t="shared" si="2"/>
        <v>219.56699999999998</v>
      </c>
      <c r="H60" s="29">
        <f>+INGENIERIA!P60</f>
        <v>0</v>
      </c>
      <c r="I60" s="29">
        <f t="shared" si="3"/>
        <v>3205.6781999999998</v>
      </c>
      <c r="J60" s="29">
        <f t="shared" si="4"/>
        <v>512.90851199999997</v>
      </c>
      <c r="K60" s="29">
        <f t="shared" si="5"/>
        <v>3718.5867119999998</v>
      </c>
      <c r="M60" s="60" t="s">
        <v>285</v>
      </c>
      <c r="N60" s="61" t="s">
        <v>337</v>
      </c>
    </row>
    <row r="61" spans="1:14" ht="15">
      <c r="A61" s="2" t="s">
        <v>132</v>
      </c>
      <c r="B61" s="1" t="s">
        <v>133</v>
      </c>
      <c r="C61" s="14">
        <v>11132.77</v>
      </c>
      <c r="E61" s="29">
        <f t="shared" si="0"/>
        <v>11132.77</v>
      </c>
      <c r="F61" s="29">
        <f t="shared" si="1"/>
        <v>222.65540000000001</v>
      </c>
      <c r="G61" s="29">
        <f t="shared" si="2"/>
        <v>834.95775000000003</v>
      </c>
      <c r="H61" s="29">
        <f>+INGENIERIA!P61</f>
        <v>0</v>
      </c>
      <c r="I61" s="29">
        <f t="shared" si="3"/>
        <v>12190.38315</v>
      </c>
      <c r="J61" s="29">
        <f t="shared" si="4"/>
        <v>1950.4613039999999</v>
      </c>
      <c r="K61" s="29">
        <f t="shared" si="5"/>
        <v>14140.844454</v>
      </c>
      <c r="M61" s="60" t="s">
        <v>283</v>
      </c>
      <c r="N61" s="61" t="s">
        <v>338</v>
      </c>
    </row>
    <row r="62" spans="1:14" ht="15">
      <c r="A62" s="2" t="s">
        <v>134</v>
      </c>
      <c r="B62" s="1" t="s">
        <v>135</v>
      </c>
      <c r="C62" s="14">
        <v>1500.03</v>
      </c>
      <c r="E62" s="29">
        <f t="shared" si="0"/>
        <v>1500.03</v>
      </c>
      <c r="F62" s="29">
        <f t="shared" si="1"/>
        <v>30.000599999999999</v>
      </c>
      <c r="G62" s="29">
        <f t="shared" si="2"/>
        <v>112.50224999999999</v>
      </c>
      <c r="H62" s="29">
        <f>+INGENIERIA!P62</f>
        <v>0</v>
      </c>
      <c r="I62" s="29">
        <f t="shared" si="3"/>
        <v>1642.5328500000001</v>
      </c>
      <c r="J62" s="29">
        <f t="shared" si="4"/>
        <v>262.80525599999999</v>
      </c>
      <c r="K62" s="29">
        <f t="shared" si="5"/>
        <v>1905.3381060000002</v>
      </c>
      <c r="M62" s="60" t="s">
        <v>314</v>
      </c>
      <c r="N62" s="61" t="s">
        <v>339</v>
      </c>
    </row>
    <row r="63" spans="1:14" ht="15">
      <c r="A63" s="2" t="s">
        <v>136</v>
      </c>
      <c r="B63" s="1" t="s">
        <v>137</v>
      </c>
      <c r="C63" s="14">
        <v>2269</v>
      </c>
      <c r="E63" s="29">
        <f t="shared" si="0"/>
        <v>2269</v>
      </c>
      <c r="F63" s="29">
        <f t="shared" si="1"/>
        <v>45.38</v>
      </c>
      <c r="G63" s="29">
        <f t="shared" si="2"/>
        <v>170.17499999999998</v>
      </c>
      <c r="H63" s="29">
        <f>+INGENIERIA!P63</f>
        <v>0</v>
      </c>
      <c r="I63" s="29">
        <f t="shared" si="3"/>
        <v>2484.5550000000003</v>
      </c>
      <c r="J63" s="29">
        <f t="shared" si="4"/>
        <v>397.52880000000005</v>
      </c>
      <c r="K63" s="29">
        <f t="shared" si="5"/>
        <v>2882.0838000000003</v>
      </c>
      <c r="M63" s="60" t="s">
        <v>310</v>
      </c>
      <c r="N63" s="61" t="s">
        <v>340</v>
      </c>
    </row>
    <row r="64" spans="1:14" ht="15">
      <c r="A64" s="2" t="s">
        <v>138</v>
      </c>
      <c r="B64" s="1" t="s">
        <v>139</v>
      </c>
      <c r="C64" s="14">
        <v>35624.29</v>
      </c>
      <c r="E64" s="29">
        <f t="shared" si="0"/>
        <v>35624.29</v>
      </c>
      <c r="F64" s="29">
        <f t="shared" si="1"/>
        <v>712.48580000000004</v>
      </c>
      <c r="G64" s="29">
        <f t="shared" si="2"/>
        <v>2671.8217500000001</v>
      </c>
      <c r="H64" s="29">
        <f>+INGENIERIA!P64</f>
        <v>0</v>
      </c>
      <c r="I64" s="29">
        <f t="shared" si="3"/>
        <v>39008.597550000006</v>
      </c>
      <c r="J64" s="29">
        <f t="shared" si="4"/>
        <v>6241.3756080000012</v>
      </c>
      <c r="K64" s="29">
        <f t="shared" si="5"/>
        <v>45249.973158000008</v>
      </c>
      <c r="M64" s="60" t="s">
        <v>283</v>
      </c>
      <c r="N64" s="61" t="s">
        <v>341</v>
      </c>
    </row>
    <row r="65" spans="1:14" ht="15">
      <c r="A65" s="2" t="s">
        <v>140</v>
      </c>
      <c r="B65" s="1" t="s">
        <v>141</v>
      </c>
      <c r="C65" s="14">
        <v>1462.84</v>
      </c>
      <c r="E65" s="29">
        <f t="shared" si="0"/>
        <v>1462.84</v>
      </c>
      <c r="F65" s="29">
        <f t="shared" si="1"/>
        <v>29.256799999999998</v>
      </c>
      <c r="G65" s="29">
        <f t="shared" si="2"/>
        <v>109.71299999999999</v>
      </c>
      <c r="H65" s="29">
        <f>+INGENIERIA!P65</f>
        <v>0</v>
      </c>
      <c r="I65" s="29">
        <f t="shared" si="3"/>
        <v>1601.8097999999998</v>
      </c>
      <c r="J65" s="29">
        <f t="shared" si="4"/>
        <v>256.28956799999997</v>
      </c>
      <c r="K65" s="29">
        <f t="shared" si="5"/>
        <v>1858.0993679999997</v>
      </c>
      <c r="M65" s="60" t="s">
        <v>314</v>
      </c>
      <c r="N65" s="61" t="s">
        <v>342</v>
      </c>
    </row>
    <row r="66" spans="1:14" ht="15">
      <c r="A66" s="2" t="s">
        <v>142</v>
      </c>
      <c r="B66" s="1" t="s">
        <v>143</v>
      </c>
      <c r="C66" s="14">
        <v>2763.31</v>
      </c>
      <c r="E66" s="29">
        <f t="shared" si="0"/>
        <v>2763.31</v>
      </c>
      <c r="F66" s="29">
        <f t="shared" si="1"/>
        <v>55.266199999999998</v>
      </c>
      <c r="G66" s="29">
        <f t="shared" si="2"/>
        <v>207.24824999999998</v>
      </c>
      <c r="H66" s="29">
        <f>+INGENIERIA!P66</f>
        <v>0</v>
      </c>
      <c r="I66" s="29">
        <f t="shared" si="3"/>
        <v>3025.8244500000001</v>
      </c>
      <c r="J66" s="29">
        <f t="shared" si="4"/>
        <v>484.131912</v>
      </c>
      <c r="K66" s="29">
        <f t="shared" si="5"/>
        <v>3509.9563619999999</v>
      </c>
      <c r="M66" s="60" t="s">
        <v>314</v>
      </c>
      <c r="N66" s="61" t="s">
        <v>343</v>
      </c>
    </row>
    <row r="67" spans="1:14" ht="15">
      <c r="A67" s="2" t="s">
        <v>144</v>
      </c>
      <c r="B67" s="1" t="s">
        <v>145</v>
      </c>
      <c r="C67" s="14">
        <v>8230.52</v>
      </c>
      <c r="E67" s="29">
        <f t="shared" si="0"/>
        <v>8230.52</v>
      </c>
      <c r="F67" s="29">
        <f t="shared" si="1"/>
        <v>164.6104</v>
      </c>
      <c r="G67" s="29">
        <f t="shared" si="2"/>
        <v>617.28899999999999</v>
      </c>
      <c r="H67" s="29">
        <f>+INGENIERIA!P67</f>
        <v>0</v>
      </c>
      <c r="I67" s="29">
        <f t="shared" si="3"/>
        <v>9012.4194000000007</v>
      </c>
      <c r="J67" s="29">
        <f t="shared" si="4"/>
        <v>1441.987104</v>
      </c>
      <c r="K67" s="29">
        <f t="shared" si="5"/>
        <v>10454.406504</v>
      </c>
      <c r="M67" s="60" t="s">
        <v>283</v>
      </c>
      <c r="N67" s="61" t="s">
        <v>344</v>
      </c>
    </row>
    <row r="68" spans="1:14" ht="15">
      <c r="A68" s="2" t="s">
        <v>146</v>
      </c>
      <c r="B68" s="1" t="s">
        <v>147</v>
      </c>
      <c r="C68" s="14">
        <v>6730.74</v>
      </c>
      <c r="E68" s="29">
        <f t="shared" si="0"/>
        <v>6730.74</v>
      </c>
      <c r="F68" s="29">
        <f t="shared" si="1"/>
        <v>134.6148</v>
      </c>
      <c r="G68" s="29">
        <f t="shared" si="2"/>
        <v>504.80549999999994</v>
      </c>
      <c r="H68" s="29">
        <f>+INGENIERIA!P68</f>
        <v>0</v>
      </c>
      <c r="I68" s="29">
        <f t="shared" si="3"/>
        <v>7370.1602999999996</v>
      </c>
      <c r="J68" s="29">
        <f t="shared" si="4"/>
        <v>1179.2256479999999</v>
      </c>
      <c r="K68" s="29">
        <f t="shared" si="5"/>
        <v>8549.3859479999992</v>
      </c>
      <c r="M68" s="60" t="s">
        <v>295</v>
      </c>
      <c r="N68" s="61" t="s">
        <v>345</v>
      </c>
    </row>
    <row r="69" spans="1:14" ht="15">
      <c r="A69" s="2" t="s">
        <v>148</v>
      </c>
      <c r="B69" s="1" t="s">
        <v>149</v>
      </c>
      <c r="C69" s="14">
        <v>8433.74</v>
      </c>
      <c r="E69" s="29">
        <f t="shared" si="0"/>
        <v>8433.74</v>
      </c>
      <c r="F69" s="29">
        <f t="shared" si="1"/>
        <v>168.6748</v>
      </c>
      <c r="G69" s="29">
        <f t="shared" si="2"/>
        <v>632.53049999999996</v>
      </c>
      <c r="H69" s="29">
        <f>+INGENIERIA!P69</f>
        <v>0</v>
      </c>
      <c r="I69" s="29">
        <f t="shared" si="3"/>
        <v>9234.9453000000012</v>
      </c>
      <c r="J69" s="29">
        <f t="shared" si="4"/>
        <v>1477.5912480000002</v>
      </c>
      <c r="K69" s="29">
        <f t="shared" si="5"/>
        <v>10712.536548000002</v>
      </c>
      <c r="M69" s="60" t="s">
        <v>283</v>
      </c>
      <c r="N69" s="61" t="s">
        <v>346</v>
      </c>
    </row>
    <row r="70" spans="1:14" ht="15">
      <c r="A70" s="2" t="s">
        <v>150</v>
      </c>
      <c r="B70" s="1" t="s">
        <v>151</v>
      </c>
      <c r="C70" s="14">
        <v>8686.07</v>
      </c>
      <c r="E70" s="29">
        <f t="shared" si="0"/>
        <v>8686.07</v>
      </c>
      <c r="F70" s="29">
        <f t="shared" si="1"/>
        <v>173.72139999999999</v>
      </c>
      <c r="G70" s="29">
        <f t="shared" si="2"/>
        <v>651.45524999999998</v>
      </c>
      <c r="H70" s="29">
        <f>+INGENIERIA!P70</f>
        <v>0</v>
      </c>
      <c r="I70" s="29">
        <f t="shared" si="3"/>
        <v>9511.246650000001</v>
      </c>
      <c r="J70" s="29">
        <f t="shared" si="4"/>
        <v>1521.7994640000002</v>
      </c>
      <c r="K70" s="29">
        <f t="shared" si="5"/>
        <v>11033.046114000001</v>
      </c>
      <c r="M70" s="60" t="s">
        <v>283</v>
      </c>
      <c r="N70" s="61" t="s">
        <v>347</v>
      </c>
    </row>
    <row r="71" spans="1:14" ht="15">
      <c r="A71" s="2" t="s">
        <v>152</v>
      </c>
      <c r="B71" s="1" t="s">
        <v>153</v>
      </c>
      <c r="C71" s="14">
        <v>3363.31</v>
      </c>
      <c r="E71" s="29">
        <f t="shared" si="0"/>
        <v>3363.31</v>
      </c>
      <c r="F71" s="29">
        <f t="shared" si="1"/>
        <v>67.266199999999998</v>
      </c>
      <c r="G71" s="29">
        <f t="shared" si="2"/>
        <v>252.24824999999998</v>
      </c>
      <c r="H71" s="29">
        <f>+INGENIERIA!P71</f>
        <v>0</v>
      </c>
      <c r="I71" s="29">
        <f t="shared" si="3"/>
        <v>3682.8244500000001</v>
      </c>
      <c r="J71" s="29">
        <f t="shared" si="4"/>
        <v>589.25191200000006</v>
      </c>
      <c r="K71" s="29">
        <f t="shared" si="5"/>
        <v>4272.0763619999998</v>
      </c>
      <c r="M71" s="60" t="s">
        <v>314</v>
      </c>
      <c r="N71" s="61" t="s">
        <v>348</v>
      </c>
    </row>
    <row r="72" spans="1:14" ht="15">
      <c r="A72" s="2" t="s">
        <v>154</v>
      </c>
      <c r="B72" s="1" t="s">
        <v>155</v>
      </c>
      <c r="C72" s="14">
        <v>3302.66</v>
      </c>
      <c r="E72" s="29">
        <f t="shared" si="0"/>
        <v>3302.66</v>
      </c>
      <c r="F72" s="29">
        <f t="shared" si="1"/>
        <v>66.053200000000004</v>
      </c>
      <c r="G72" s="29">
        <f t="shared" si="2"/>
        <v>247.69949999999997</v>
      </c>
      <c r="H72" s="29">
        <f>+INGENIERIA!P72</f>
        <v>0</v>
      </c>
      <c r="I72" s="29">
        <f t="shared" si="3"/>
        <v>3616.4126999999999</v>
      </c>
      <c r="J72" s="29">
        <f t="shared" si="4"/>
        <v>578.62603200000001</v>
      </c>
      <c r="K72" s="29">
        <f t="shared" si="5"/>
        <v>4195.038732</v>
      </c>
      <c r="M72" s="60" t="s">
        <v>285</v>
      </c>
      <c r="N72" s="61" t="s">
        <v>349</v>
      </c>
    </row>
    <row r="73" spans="1:14" ht="15">
      <c r="A73" s="2" t="s">
        <v>156</v>
      </c>
      <c r="B73" s="1" t="s">
        <v>157</v>
      </c>
      <c r="C73" s="14">
        <v>7378.17</v>
      </c>
      <c r="E73" s="29">
        <f t="shared" si="0"/>
        <v>7378.17</v>
      </c>
      <c r="F73" s="29">
        <f t="shared" si="1"/>
        <v>147.5634</v>
      </c>
      <c r="G73" s="29">
        <f t="shared" si="2"/>
        <v>553.36275000000001</v>
      </c>
      <c r="H73" s="29">
        <f>+INGENIERIA!P73</f>
        <v>0</v>
      </c>
      <c r="I73" s="29">
        <f t="shared" si="3"/>
        <v>8079.0961500000003</v>
      </c>
      <c r="J73" s="29">
        <f t="shared" si="4"/>
        <v>1292.6553840000001</v>
      </c>
      <c r="K73" s="29">
        <f t="shared" si="5"/>
        <v>9371.7515340000009</v>
      </c>
      <c r="M73" s="60" t="s">
        <v>283</v>
      </c>
      <c r="N73" s="61" t="s">
        <v>350</v>
      </c>
    </row>
    <row r="74" spans="1:14" ht="15">
      <c r="A74" s="2" t="s">
        <v>158</v>
      </c>
      <c r="B74" s="1" t="s">
        <v>159</v>
      </c>
      <c r="C74" s="14">
        <v>1025.99</v>
      </c>
      <c r="E74" s="29">
        <f t="shared" si="0"/>
        <v>1025.99</v>
      </c>
      <c r="F74" s="29">
        <f t="shared" si="1"/>
        <v>20.5198</v>
      </c>
      <c r="G74" s="29">
        <f t="shared" si="2"/>
        <v>76.949249999999992</v>
      </c>
      <c r="H74" s="29">
        <f>+INGENIERIA!P74</f>
        <v>0</v>
      </c>
      <c r="I74" s="29">
        <f t="shared" si="3"/>
        <v>1123.4590499999999</v>
      </c>
      <c r="J74" s="29">
        <f t="shared" si="4"/>
        <v>179.75344799999999</v>
      </c>
      <c r="K74" s="29">
        <f t="shared" si="5"/>
        <v>1303.2124979999999</v>
      </c>
      <c r="M74" s="60" t="s">
        <v>295</v>
      </c>
      <c r="N74" s="61" t="s">
        <v>351</v>
      </c>
    </row>
    <row r="75" spans="1:14" s="7" customFormat="1">
      <c r="A75" s="17" t="s">
        <v>160</v>
      </c>
      <c r="C75" s="7" t="s">
        <v>161</v>
      </c>
      <c r="E75" s="27" t="s">
        <v>161</v>
      </c>
      <c r="F75" s="27" t="s">
        <v>161</v>
      </c>
      <c r="G75" s="27" t="s">
        <v>161</v>
      </c>
      <c r="H75" s="27" t="s">
        <v>161</v>
      </c>
      <c r="I75" s="27" t="s">
        <v>161</v>
      </c>
      <c r="J75" s="27" t="s">
        <v>161</v>
      </c>
      <c r="K75" s="27" t="s">
        <v>161</v>
      </c>
    </row>
    <row r="76" spans="1:14">
      <c r="C76" s="19">
        <v>400241.32</v>
      </c>
      <c r="E76" s="30">
        <f>SUM(E12:E74)</f>
        <v>400241.31999999995</v>
      </c>
      <c r="F76" s="30">
        <f t="shared" ref="F76:K76" si="6">SUM(F12:F74)</f>
        <v>8004.8264000000026</v>
      </c>
      <c r="G76" s="30">
        <f t="shared" si="6"/>
        <v>30018.098999999995</v>
      </c>
      <c r="H76" s="30">
        <f t="shared" si="6"/>
        <v>0</v>
      </c>
      <c r="I76" s="30">
        <f t="shared" si="6"/>
        <v>438264.24540000001</v>
      </c>
      <c r="J76" s="30">
        <f t="shared" si="6"/>
        <v>70122.279263999997</v>
      </c>
      <c r="K76" s="30">
        <f t="shared" si="6"/>
        <v>508386.52466399985</v>
      </c>
    </row>
    <row r="78" spans="1:14">
      <c r="A78" s="12" t="s">
        <v>162</v>
      </c>
    </row>
    <row r="79" spans="1:14">
      <c r="A79" s="2" t="s">
        <v>163</v>
      </c>
      <c r="B79" s="1" t="s">
        <v>164</v>
      </c>
      <c r="C79" s="14">
        <v>3211.01</v>
      </c>
      <c r="E79" s="29">
        <f>+C79</f>
        <v>3211.01</v>
      </c>
      <c r="F79" s="29">
        <f>+E79*2%</f>
        <v>64.220200000000006</v>
      </c>
      <c r="G79" s="29">
        <f>+E79*7.5%</f>
        <v>240.82575</v>
      </c>
      <c r="H79" s="29">
        <f>+INGENIERIA!P79</f>
        <v>157.34</v>
      </c>
      <c r="I79" s="29">
        <f>SUM(E79:H79)</f>
        <v>3673.3959500000005</v>
      </c>
      <c r="J79" s="29">
        <f>+I79*16%</f>
        <v>587.74335200000007</v>
      </c>
      <c r="K79" s="29">
        <f>+I79+J79</f>
        <v>4261.1393020000005</v>
      </c>
    </row>
    <row r="80" spans="1:14">
      <c r="A80" s="2" t="s">
        <v>165</v>
      </c>
      <c r="B80" s="1" t="s">
        <v>166</v>
      </c>
      <c r="C80" s="14">
        <v>14481.05</v>
      </c>
      <c r="E80" s="29">
        <f t="shared" ref="E80:E119" si="7">+C80</f>
        <v>14481.05</v>
      </c>
      <c r="F80" s="29">
        <f t="shared" ref="F80:F119" si="8">+E80*2%</f>
        <v>289.62099999999998</v>
      </c>
      <c r="G80" s="29">
        <f t="shared" ref="G80:G119" si="9">+E80*7.5%</f>
        <v>1086.0787499999999</v>
      </c>
      <c r="H80" s="29">
        <f>+INGENIERIA!P80</f>
        <v>709.57</v>
      </c>
      <c r="I80" s="29">
        <f t="shared" ref="I80:I119" si="10">SUM(E80:H80)</f>
        <v>16566.319749999999</v>
      </c>
      <c r="J80" s="29">
        <f t="shared" ref="J80:J119" si="11">+I80*16%</f>
        <v>2650.6111599999999</v>
      </c>
      <c r="K80" s="29">
        <f t="shared" ref="K80:K119" si="12">+I80+J80</f>
        <v>19216.930909999999</v>
      </c>
    </row>
    <row r="81" spans="1:11">
      <c r="A81" s="2" t="s">
        <v>167</v>
      </c>
      <c r="B81" s="1" t="s">
        <v>168</v>
      </c>
      <c r="C81" s="14">
        <v>2698.18</v>
      </c>
      <c r="E81" s="29">
        <f t="shared" si="7"/>
        <v>2698.18</v>
      </c>
      <c r="F81" s="29">
        <f t="shared" si="8"/>
        <v>53.9636</v>
      </c>
      <c r="G81" s="29">
        <f t="shared" si="9"/>
        <v>202.36349999999999</v>
      </c>
      <c r="H81" s="29">
        <f>+INGENIERIA!P81</f>
        <v>132.21</v>
      </c>
      <c r="I81" s="29">
        <f t="shared" si="10"/>
        <v>3086.7170999999998</v>
      </c>
      <c r="J81" s="29">
        <f t="shared" si="11"/>
        <v>493.87473599999998</v>
      </c>
      <c r="K81" s="29">
        <f t="shared" si="12"/>
        <v>3580.5918359999996</v>
      </c>
    </row>
    <row r="82" spans="1:11">
      <c r="A82" s="2" t="s">
        <v>169</v>
      </c>
      <c r="B82" s="1" t="s">
        <v>170</v>
      </c>
      <c r="C82" s="14">
        <v>1497.59</v>
      </c>
      <c r="E82" s="29">
        <f t="shared" si="7"/>
        <v>1497.59</v>
      </c>
      <c r="F82" s="29">
        <f t="shared" si="8"/>
        <v>29.951799999999999</v>
      </c>
      <c r="G82" s="29">
        <f t="shared" si="9"/>
        <v>112.31925</v>
      </c>
      <c r="H82" s="29">
        <f>+INGENIERIA!P82</f>
        <v>73.38</v>
      </c>
      <c r="I82" s="29">
        <f t="shared" si="10"/>
        <v>1713.2410500000001</v>
      </c>
      <c r="J82" s="29">
        <f t="shared" si="11"/>
        <v>274.11856800000004</v>
      </c>
      <c r="K82" s="29">
        <f t="shared" si="12"/>
        <v>1987.3596180000002</v>
      </c>
    </row>
    <row r="83" spans="1:11">
      <c r="A83" s="2" t="s">
        <v>171</v>
      </c>
      <c r="B83" s="1" t="s">
        <v>172</v>
      </c>
      <c r="C83" s="14">
        <v>560.28</v>
      </c>
      <c r="E83" s="29">
        <f t="shared" si="7"/>
        <v>560.28</v>
      </c>
      <c r="F83" s="29">
        <f t="shared" si="8"/>
        <v>11.2056</v>
      </c>
      <c r="G83" s="29">
        <f t="shared" si="9"/>
        <v>42.020999999999994</v>
      </c>
      <c r="H83" s="29">
        <f>+INGENIERIA!P83</f>
        <v>0</v>
      </c>
      <c r="I83" s="29">
        <f t="shared" si="10"/>
        <v>613.50659999999993</v>
      </c>
      <c r="J83" s="29">
        <f t="shared" si="11"/>
        <v>98.161055999999988</v>
      </c>
      <c r="K83" s="29">
        <f t="shared" si="12"/>
        <v>711.66765599999997</v>
      </c>
    </row>
    <row r="84" spans="1:11">
      <c r="A84" s="2" t="s">
        <v>173</v>
      </c>
      <c r="B84" s="1" t="s">
        <v>174</v>
      </c>
      <c r="C84" s="14">
        <v>6270.14</v>
      </c>
      <c r="E84" s="29">
        <f t="shared" si="7"/>
        <v>6270.14</v>
      </c>
      <c r="F84" s="29">
        <f t="shared" si="8"/>
        <v>125.40280000000001</v>
      </c>
      <c r="G84" s="29">
        <f t="shared" si="9"/>
        <v>470.26049999999998</v>
      </c>
      <c r="H84" s="29">
        <f>+INGENIERIA!P84</f>
        <v>307.24</v>
      </c>
      <c r="I84" s="29">
        <f t="shared" si="10"/>
        <v>7173.0433000000003</v>
      </c>
      <c r="J84" s="29">
        <f t="shared" si="11"/>
        <v>1147.6869280000001</v>
      </c>
      <c r="K84" s="29">
        <f t="shared" si="12"/>
        <v>8320.7302280000004</v>
      </c>
    </row>
    <row r="85" spans="1:11">
      <c r="A85" s="2" t="s">
        <v>175</v>
      </c>
      <c r="B85" s="1" t="s">
        <v>176</v>
      </c>
      <c r="C85" s="14">
        <v>2866.23</v>
      </c>
      <c r="E85" s="29">
        <f t="shared" si="7"/>
        <v>2866.23</v>
      </c>
      <c r="F85" s="29">
        <f t="shared" si="8"/>
        <v>57.324600000000004</v>
      </c>
      <c r="G85" s="29">
        <f t="shared" si="9"/>
        <v>214.96725000000001</v>
      </c>
      <c r="H85" s="29">
        <f>+INGENIERIA!P85</f>
        <v>0</v>
      </c>
      <c r="I85" s="29">
        <f t="shared" si="10"/>
        <v>3138.5218500000001</v>
      </c>
      <c r="J85" s="29">
        <f t="shared" si="11"/>
        <v>502.16349600000001</v>
      </c>
      <c r="K85" s="29">
        <f t="shared" si="12"/>
        <v>3640.6853460000002</v>
      </c>
    </row>
    <row r="86" spans="1:11">
      <c r="A86" s="2" t="s">
        <v>177</v>
      </c>
      <c r="B86" s="1" t="s">
        <v>178</v>
      </c>
      <c r="C86" s="14">
        <v>1145.3800000000001</v>
      </c>
      <c r="E86" s="29">
        <f t="shared" si="7"/>
        <v>1145.3800000000001</v>
      </c>
      <c r="F86" s="29">
        <f t="shared" si="8"/>
        <v>22.907600000000002</v>
      </c>
      <c r="G86" s="29">
        <f t="shared" si="9"/>
        <v>85.903500000000008</v>
      </c>
      <c r="H86" s="29">
        <f>+INGENIERIA!P86</f>
        <v>56.12</v>
      </c>
      <c r="I86" s="29">
        <f t="shared" si="10"/>
        <v>1310.3110999999999</v>
      </c>
      <c r="J86" s="29">
        <f t="shared" si="11"/>
        <v>209.64977599999997</v>
      </c>
      <c r="K86" s="29">
        <f t="shared" si="12"/>
        <v>1519.9608759999999</v>
      </c>
    </row>
    <row r="87" spans="1:11">
      <c r="A87" s="2" t="s">
        <v>179</v>
      </c>
      <c r="B87" s="1" t="s">
        <v>180</v>
      </c>
      <c r="C87" s="14">
        <v>2585.5300000000002</v>
      </c>
      <c r="E87" s="29">
        <f t="shared" si="7"/>
        <v>2585.5300000000002</v>
      </c>
      <c r="F87" s="29">
        <f t="shared" si="8"/>
        <v>51.710600000000007</v>
      </c>
      <c r="G87" s="29">
        <f t="shared" si="9"/>
        <v>193.91475</v>
      </c>
      <c r="H87" s="29">
        <f>+INGENIERIA!P87</f>
        <v>0</v>
      </c>
      <c r="I87" s="29">
        <f t="shared" si="10"/>
        <v>2831.15535</v>
      </c>
      <c r="J87" s="29">
        <f t="shared" si="11"/>
        <v>452.98485600000004</v>
      </c>
      <c r="K87" s="29">
        <f t="shared" si="12"/>
        <v>3284.140206</v>
      </c>
    </row>
    <row r="88" spans="1:11">
      <c r="A88" s="2" t="s">
        <v>181</v>
      </c>
      <c r="B88" s="1" t="s">
        <v>182</v>
      </c>
      <c r="C88" s="14">
        <v>3682.23</v>
      </c>
      <c r="E88" s="29">
        <f t="shared" si="7"/>
        <v>3682.23</v>
      </c>
      <c r="F88" s="29">
        <f t="shared" si="8"/>
        <v>73.644599999999997</v>
      </c>
      <c r="G88" s="29">
        <f t="shared" si="9"/>
        <v>276.16724999999997</v>
      </c>
      <c r="H88" s="29">
        <f>+INGENIERIA!P88</f>
        <v>180.43</v>
      </c>
      <c r="I88" s="29">
        <f t="shared" si="10"/>
        <v>4212.4718499999999</v>
      </c>
      <c r="J88" s="29">
        <f t="shared" si="11"/>
        <v>673.995496</v>
      </c>
      <c r="K88" s="29">
        <f t="shared" si="12"/>
        <v>4886.4673459999995</v>
      </c>
    </row>
    <row r="89" spans="1:11">
      <c r="A89" s="2" t="s">
        <v>183</v>
      </c>
      <c r="B89" s="1" t="s">
        <v>184</v>
      </c>
      <c r="C89" s="14">
        <v>6478.65</v>
      </c>
      <c r="E89" s="29">
        <f t="shared" si="7"/>
        <v>6478.65</v>
      </c>
      <c r="F89" s="29">
        <f t="shared" si="8"/>
        <v>129.57300000000001</v>
      </c>
      <c r="G89" s="29">
        <f t="shared" si="9"/>
        <v>485.89874999999995</v>
      </c>
      <c r="H89" s="29">
        <f>+INGENIERIA!P89</f>
        <v>317.45</v>
      </c>
      <c r="I89" s="29">
        <f t="shared" si="10"/>
        <v>7411.5717500000001</v>
      </c>
      <c r="J89" s="29">
        <f t="shared" si="11"/>
        <v>1185.85148</v>
      </c>
      <c r="K89" s="29">
        <f t="shared" si="12"/>
        <v>8597.4232300000003</v>
      </c>
    </row>
    <row r="90" spans="1:11">
      <c r="A90" s="2" t="s">
        <v>185</v>
      </c>
      <c r="B90" s="1" t="s">
        <v>186</v>
      </c>
      <c r="C90" s="14">
        <v>1760.28</v>
      </c>
      <c r="E90" s="29">
        <f t="shared" si="7"/>
        <v>1760.28</v>
      </c>
      <c r="F90" s="29">
        <f t="shared" si="8"/>
        <v>35.205599999999997</v>
      </c>
      <c r="G90" s="29">
        <f t="shared" si="9"/>
        <v>132.02099999999999</v>
      </c>
      <c r="H90" s="29">
        <f>+INGENIERIA!P90</f>
        <v>86.25</v>
      </c>
      <c r="I90" s="29">
        <f t="shared" si="10"/>
        <v>2013.7565999999999</v>
      </c>
      <c r="J90" s="29">
        <f t="shared" si="11"/>
        <v>322.20105599999999</v>
      </c>
      <c r="K90" s="29">
        <f t="shared" si="12"/>
        <v>2335.957656</v>
      </c>
    </row>
    <row r="91" spans="1:11">
      <c r="A91" s="2" t="s">
        <v>187</v>
      </c>
      <c r="B91" s="1" t="s">
        <v>188</v>
      </c>
      <c r="C91" s="14">
        <v>1821.21</v>
      </c>
      <c r="E91" s="29">
        <f t="shared" si="7"/>
        <v>1821.21</v>
      </c>
      <c r="F91" s="29">
        <f t="shared" si="8"/>
        <v>36.424199999999999</v>
      </c>
      <c r="G91" s="29">
        <f t="shared" si="9"/>
        <v>136.59074999999999</v>
      </c>
      <c r="H91" s="29">
        <f>+INGENIERIA!P91</f>
        <v>89.24</v>
      </c>
      <c r="I91" s="29">
        <f t="shared" si="10"/>
        <v>2083.46495</v>
      </c>
      <c r="J91" s="29">
        <f t="shared" si="11"/>
        <v>333.35439200000002</v>
      </c>
      <c r="K91" s="29">
        <f t="shared" si="12"/>
        <v>2416.8193420000002</v>
      </c>
    </row>
    <row r="92" spans="1:11">
      <c r="A92" s="2" t="s">
        <v>189</v>
      </c>
      <c r="B92" s="1" t="s">
        <v>190</v>
      </c>
      <c r="C92" s="14">
        <v>1241.8499999999999</v>
      </c>
      <c r="E92" s="29">
        <f t="shared" si="7"/>
        <v>1241.8499999999999</v>
      </c>
      <c r="F92" s="29">
        <f t="shared" si="8"/>
        <v>24.837</v>
      </c>
      <c r="G92" s="29">
        <f t="shared" si="9"/>
        <v>93.138749999999987</v>
      </c>
      <c r="H92" s="29">
        <f>+INGENIERIA!P92</f>
        <v>60.85</v>
      </c>
      <c r="I92" s="29">
        <f t="shared" si="10"/>
        <v>1420.6757499999999</v>
      </c>
      <c r="J92" s="29">
        <f t="shared" si="11"/>
        <v>227.30811999999997</v>
      </c>
      <c r="K92" s="29">
        <f t="shared" si="12"/>
        <v>1647.9838699999998</v>
      </c>
    </row>
    <row r="93" spans="1:11">
      <c r="A93" s="2" t="s">
        <v>191</v>
      </c>
      <c r="B93" s="1" t="s">
        <v>192</v>
      </c>
      <c r="C93" s="14">
        <v>3698.9</v>
      </c>
      <c r="E93" s="29">
        <f t="shared" si="7"/>
        <v>3698.9</v>
      </c>
      <c r="F93" s="29">
        <f t="shared" si="8"/>
        <v>73.978000000000009</v>
      </c>
      <c r="G93" s="29">
        <f t="shared" si="9"/>
        <v>277.41750000000002</v>
      </c>
      <c r="H93" s="29">
        <f>+INGENIERIA!P93</f>
        <v>0</v>
      </c>
      <c r="I93" s="29">
        <f t="shared" si="10"/>
        <v>4050.2955000000002</v>
      </c>
      <c r="J93" s="29">
        <f t="shared" si="11"/>
        <v>648.04728</v>
      </c>
      <c r="K93" s="29">
        <f t="shared" si="12"/>
        <v>4698.3427799999999</v>
      </c>
    </row>
    <row r="94" spans="1:11">
      <c r="A94" s="2" t="s">
        <v>193</v>
      </c>
      <c r="B94" s="1" t="s">
        <v>194</v>
      </c>
      <c r="C94" s="14">
        <v>2534.85</v>
      </c>
      <c r="E94" s="29">
        <f t="shared" si="7"/>
        <v>2534.85</v>
      </c>
      <c r="F94" s="29">
        <f t="shared" si="8"/>
        <v>50.697000000000003</v>
      </c>
      <c r="G94" s="29">
        <f t="shared" si="9"/>
        <v>190.11374999999998</v>
      </c>
      <c r="H94" s="29">
        <f>+INGENIERIA!P94</f>
        <v>124.21</v>
      </c>
      <c r="I94" s="29">
        <f t="shared" si="10"/>
        <v>2899.87075</v>
      </c>
      <c r="J94" s="29">
        <f t="shared" si="11"/>
        <v>463.97932000000003</v>
      </c>
      <c r="K94" s="29">
        <f t="shared" si="12"/>
        <v>3363.85007</v>
      </c>
    </row>
    <row r="95" spans="1:11">
      <c r="A95" s="2" t="s">
        <v>195</v>
      </c>
      <c r="B95" s="1" t="s">
        <v>196</v>
      </c>
      <c r="C95" s="14">
        <v>2757.22</v>
      </c>
      <c r="E95" s="29">
        <f t="shared" si="7"/>
        <v>2757.22</v>
      </c>
      <c r="F95" s="29">
        <f t="shared" si="8"/>
        <v>55.144399999999997</v>
      </c>
      <c r="G95" s="29">
        <f t="shared" si="9"/>
        <v>206.79149999999998</v>
      </c>
      <c r="H95" s="29">
        <f>+INGENIERIA!P95</f>
        <v>135.1</v>
      </c>
      <c r="I95" s="29">
        <f t="shared" si="10"/>
        <v>3154.2558999999997</v>
      </c>
      <c r="J95" s="29">
        <f t="shared" si="11"/>
        <v>504.68094399999995</v>
      </c>
      <c r="K95" s="29">
        <f t="shared" si="12"/>
        <v>3658.9368439999998</v>
      </c>
    </row>
    <row r="96" spans="1:11">
      <c r="A96" s="2" t="s">
        <v>197</v>
      </c>
      <c r="B96" s="1" t="s">
        <v>198</v>
      </c>
      <c r="C96" s="14">
        <v>4291.07</v>
      </c>
      <c r="E96" s="29">
        <f t="shared" si="7"/>
        <v>4291.07</v>
      </c>
      <c r="F96" s="29">
        <f t="shared" si="8"/>
        <v>85.821399999999997</v>
      </c>
      <c r="G96" s="29">
        <f t="shared" si="9"/>
        <v>321.83024999999998</v>
      </c>
      <c r="H96" s="29">
        <f>+INGENIERIA!P96</f>
        <v>210.26</v>
      </c>
      <c r="I96" s="29">
        <f t="shared" si="10"/>
        <v>4908.9816499999997</v>
      </c>
      <c r="J96" s="29">
        <f t="shared" si="11"/>
        <v>785.43706399999996</v>
      </c>
      <c r="K96" s="29">
        <f t="shared" si="12"/>
        <v>5694.4187139999995</v>
      </c>
    </row>
    <row r="97" spans="1:11">
      <c r="A97" s="2" t="s">
        <v>199</v>
      </c>
      <c r="B97" s="1" t="s">
        <v>200</v>
      </c>
      <c r="C97" s="14">
        <v>3992.58</v>
      </c>
      <c r="E97" s="29">
        <f t="shared" si="7"/>
        <v>3992.58</v>
      </c>
      <c r="F97" s="29">
        <f t="shared" si="8"/>
        <v>79.851600000000005</v>
      </c>
      <c r="G97" s="29">
        <f t="shared" si="9"/>
        <v>299.44349999999997</v>
      </c>
      <c r="H97" s="29">
        <f>+INGENIERIA!P97</f>
        <v>0</v>
      </c>
      <c r="I97" s="29">
        <f t="shared" si="10"/>
        <v>4371.8751000000002</v>
      </c>
      <c r="J97" s="29">
        <f t="shared" si="11"/>
        <v>699.50001600000007</v>
      </c>
      <c r="K97" s="29">
        <f t="shared" si="12"/>
        <v>5071.3751160000002</v>
      </c>
    </row>
    <row r="98" spans="1:11">
      <c r="A98" s="2" t="s">
        <v>201</v>
      </c>
      <c r="B98" s="1" t="s">
        <v>202</v>
      </c>
      <c r="C98" s="14">
        <v>3136.72</v>
      </c>
      <c r="E98" s="29">
        <f t="shared" si="7"/>
        <v>3136.72</v>
      </c>
      <c r="F98" s="29">
        <f t="shared" si="8"/>
        <v>62.734400000000001</v>
      </c>
      <c r="G98" s="29">
        <f t="shared" si="9"/>
        <v>235.25399999999996</v>
      </c>
      <c r="H98" s="29">
        <f>+INGENIERIA!P98</f>
        <v>153.69999999999999</v>
      </c>
      <c r="I98" s="29">
        <f t="shared" si="10"/>
        <v>3588.4083999999993</v>
      </c>
      <c r="J98" s="29">
        <f t="shared" si="11"/>
        <v>574.14534399999991</v>
      </c>
      <c r="K98" s="29">
        <f t="shared" si="12"/>
        <v>4162.5537439999989</v>
      </c>
    </row>
    <row r="99" spans="1:11">
      <c r="A99" s="2" t="s">
        <v>203</v>
      </c>
      <c r="B99" s="1" t="s">
        <v>204</v>
      </c>
      <c r="C99" s="14">
        <v>2248.9499999999998</v>
      </c>
      <c r="E99" s="29">
        <f t="shared" si="7"/>
        <v>2248.9499999999998</v>
      </c>
      <c r="F99" s="29">
        <f t="shared" si="8"/>
        <v>44.978999999999999</v>
      </c>
      <c r="G99" s="29">
        <f t="shared" si="9"/>
        <v>168.67124999999999</v>
      </c>
      <c r="H99" s="29">
        <f>+INGENIERIA!P99</f>
        <v>0</v>
      </c>
      <c r="I99" s="29">
        <f t="shared" si="10"/>
        <v>2462.6002499999995</v>
      </c>
      <c r="J99" s="29">
        <f t="shared" si="11"/>
        <v>394.01603999999992</v>
      </c>
      <c r="K99" s="29">
        <f t="shared" si="12"/>
        <v>2856.6162899999995</v>
      </c>
    </row>
    <row r="100" spans="1:11">
      <c r="A100" s="2" t="s">
        <v>205</v>
      </c>
      <c r="B100" s="1" t="s">
        <v>206</v>
      </c>
      <c r="C100" s="14">
        <v>882.77</v>
      </c>
      <c r="E100" s="29">
        <f t="shared" si="7"/>
        <v>882.77</v>
      </c>
      <c r="F100" s="29">
        <f t="shared" si="8"/>
        <v>17.6554</v>
      </c>
      <c r="G100" s="29">
        <f t="shared" si="9"/>
        <v>66.20774999999999</v>
      </c>
      <c r="H100" s="29">
        <f>+INGENIERIA!P100</f>
        <v>43.26</v>
      </c>
      <c r="I100" s="29">
        <f t="shared" si="10"/>
        <v>1009.89315</v>
      </c>
      <c r="J100" s="29">
        <f t="shared" si="11"/>
        <v>161.58290400000001</v>
      </c>
      <c r="K100" s="29">
        <f t="shared" si="12"/>
        <v>1171.476054</v>
      </c>
    </row>
    <row r="101" spans="1:11">
      <c r="A101" s="2" t="s">
        <v>207</v>
      </c>
      <c r="B101" s="1" t="s">
        <v>208</v>
      </c>
      <c r="C101" s="14">
        <v>2054.89</v>
      </c>
      <c r="E101" s="29">
        <f t="shared" si="7"/>
        <v>2054.89</v>
      </c>
      <c r="F101" s="29">
        <f t="shared" si="8"/>
        <v>41.097799999999999</v>
      </c>
      <c r="G101" s="29">
        <f t="shared" si="9"/>
        <v>154.11675</v>
      </c>
      <c r="H101" s="29">
        <f>+INGENIERIA!P101</f>
        <v>0</v>
      </c>
      <c r="I101" s="29">
        <f t="shared" si="10"/>
        <v>2250.10455</v>
      </c>
      <c r="J101" s="29">
        <f t="shared" si="11"/>
        <v>360.016728</v>
      </c>
      <c r="K101" s="29">
        <f t="shared" si="12"/>
        <v>2610.1212780000001</v>
      </c>
    </row>
    <row r="102" spans="1:11">
      <c r="A102" s="2" t="s">
        <v>209</v>
      </c>
      <c r="B102" s="1" t="s">
        <v>210</v>
      </c>
      <c r="C102" s="14">
        <v>3240.54</v>
      </c>
      <c r="E102" s="29">
        <f t="shared" si="7"/>
        <v>3240.54</v>
      </c>
      <c r="F102" s="29">
        <f t="shared" si="8"/>
        <v>64.8108</v>
      </c>
      <c r="G102" s="29">
        <f t="shared" si="9"/>
        <v>243.04049999999998</v>
      </c>
      <c r="H102" s="29">
        <f>+INGENIERIA!P102</f>
        <v>0</v>
      </c>
      <c r="I102" s="29">
        <f t="shared" si="10"/>
        <v>3548.3913000000002</v>
      </c>
      <c r="J102" s="29">
        <f t="shared" si="11"/>
        <v>567.74260800000002</v>
      </c>
      <c r="K102" s="29">
        <f t="shared" si="12"/>
        <v>4116.1339079999998</v>
      </c>
    </row>
    <row r="103" spans="1:11">
      <c r="A103" s="2" t="s">
        <v>211</v>
      </c>
      <c r="B103" s="1" t="s">
        <v>212</v>
      </c>
      <c r="C103" s="14">
        <v>2648.22</v>
      </c>
      <c r="E103" s="29">
        <f t="shared" si="7"/>
        <v>2648.22</v>
      </c>
      <c r="F103" s="29">
        <f t="shared" si="8"/>
        <v>52.964399999999998</v>
      </c>
      <c r="G103" s="29">
        <f t="shared" si="9"/>
        <v>198.61649999999997</v>
      </c>
      <c r="H103" s="29">
        <f>+INGENIERIA!P103</f>
        <v>129.76</v>
      </c>
      <c r="I103" s="29">
        <f t="shared" si="10"/>
        <v>3029.5608999999995</v>
      </c>
      <c r="J103" s="29">
        <f t="shared" si="11"/>
        <v>484.72974399999993</v>
      </c>
      <c r="K103" s="29">
        <f t="shared" si="12"/>
        <v>3514.2906439999992</v>
      </c>
    </row>
    <row r="104" spans="1:11">
      <c r="A104" s="2" t="s">
        <v>213</v>
      </c>
      <c r="B104" s="1" t="s">
        <v>214</v>
      </c>
      <c r="C104" s="14">
        <v>3451.31</v>
      </c>
      <c r="E104" s="29">
        <f t="shared" si="7"/>
        <v>3451.31</v>
      </c>
      <c r="F104" s="29">
        <f t="shared" si="8"/>
        <v>69.026200000000003</v>
      </c>
      <c r="G104" s="29">
        <f t="shared" si="9"/>
        <v>258.84825000000001</v>
      </c>
      <c r="H104" s="29">
        <f>+INGENIERIA!P104</f>
        <v>169.11</v>
      </c>
      <c r="I104" s="29">
        <f t="shared" si="10"/>
        <v>3948.2944499999999</v>
      </c>
      <c r="J104" s="29">
        <f t="shared" si="11"/>
        <v>631.72711200000003</v>
      </c>
      <c r="K104" s="29">
        <f t="shared" si="12"/>
        <v>4580.0215619999999</v>
      </c>
    </row>
    <row r="105" spans="1:11">
      <c r="A105" s="2" t="s">
        <v>215</v>
      </c>
      <c r="B105" s="1" t="s">
        <v>216</v>
      </c>
      <c r="C105" s="14">
        <v>2585.7399999999998</v>
      </c>
      <c r="E105" s="29">
        <f t="shared" si="7"/>
        <v>2585.7399999999998</v>
      </c>
      <c r="F105" s="29">
        <f t="shared" si="8"/>
        <v>51.714799999999997</v>
      </c>
      <c r="G105" s="29">
        <f t="shared" si="9"/>
        <v>193.93049999999997</v>
      </c>
      <c r="H105" s="29">
        <f>+INGENIERIA!P105</f>
        <v>0</v>
      </c>
      <c r="I105" s="29">
        <f t="shared" si="10"/>
        <v>2831.3852999999999</v>
      </c>
      <c r="J105" s="29">
        <f t="shared" si="11"/>
        <v>453.02164799999997</v>
      </c>
      <c r="K105" s="29">
        <f t="shared" si="12"/>
        <v>3284.4069479999998</v>
      </c>
    </row>
    <row r="106" spans="1:11">
      <c r="A106" s="2" t="s">
        <v>217</v>
      </c>
      <c r="B106" s="1" t="s">
        <v>218</v>
      </c>
      <c r="C106" s="14">
        <v>1770.56</v>
      </c>
      <c r="E106" s="29">
        <f t="shared" si="7"/>
        <v>1770.56</v>
      </c>
      <c r="F106" s="29">
        <f t="shared" si="8"/>
        <v>35.411200000000001</v>
      </c>
      <c r="G106" s="29">
        <f t="shared" si="9"/>
        <v>132.792</v>
      </c>
      <c r="H106" s="29">
        <f>+INGENIERIA!P106</f>
        <v>0</v>
      </c>
      <c r="I106" s="29">
        <f t="shared" si="10"/>
        <v>1938.7631999999999</v>
      </c>
      <c r="J106" s="29">
        <f t="shared" si="11"/>
        <v>310.202112</v>
      </c>
      <c r="K106" s="29">
        <f t="shared" si="12"/>
        <v>2248.9653119999998</v>
      </c>
    </row>
    <row r="107" spans="1:11">
      <c r="A107" s="2" t="s">
        <v>219</v>
      </c>
      <c r="B107" s="1" t="s">
        <v>220</v>
      </c>
      <c r="C107" s="14">
        <v>1741.48</v>
      </c>
      <c r="E107" s="29">
        <f t="shared" si="7"/>
        <v>1741.48</v>
      </c>
      <c r="F107" s="29">
        <f t="shared" si="8"/>
        <v>34.829599999999999</v>
      </c>
      <c r="G107" s="29">
        <f t="shared" si="9"/>
        <v>130.61099999999999</v>
      </c>
      <c r="H107" s="29">
        <f>+INGENIERIA!P107</f>
        <v>0</v>
      </c>
      <c r="I107" s="29">
        <f t="shared" si="10"/>
        <v>1906.9205999999999</v>
      </c>
      <c r="J107" s="29">
        <f t="shared" si="11"/>
        <v>305.10729600000002</v>
      </c>
      <c r="K107" s="29">
        <f t="shared" si="12"/>
        <v>2212.0278960000001</v>
      </c>
    </row>
    <row r="108" spans="1:11">
      <c r="A108" s="2" t="s">
        <v>221</v>
      </c>
      <c r="B108" s="1" t="s">
        <v>222</v>
      </c>
      <c r="C108" s="14">
        <v>7151.02</v>
      </c>
      <c r="E108" s="29">
        <f t="shared" si="7"/>
        <v>7151.02</v>
      </c>
      <c r="F108" s="29">
        <f t="shared" si="8"/>
        <v>143.02040000000002</v>
      </c>
      <c r="G108" s="29">
        <f t="shared" si="9"/>
        <v>536.32650000000001</v>
      </c>
      <c r="H108" s="29">
        <f>+INGENIERIA!P108</f>
        <v>350.4</v>
      </c>
      <c r="I108" s="29">
        <f t="shared" si="10"/>
        <v>8180.7669000000005</v>
      </c>
      <c r="J108" s="29">
        <f t="shared" si="11"/>
        <v>1308.9227040000001</v>
      </c>
      <c r="K108" s="29">
        <f t="shared" si="12"/>
        <v>9489.6896040000011</v>
      </c>
    </row>
    <row r="109" spans="1:11">
      <c r="A109" s="2" t="s">
        <v>223</v>
      </c>
      <c r="B109" s="1" t="s">
        <v>224</v>
      </c>
      <c r="C109" s="14">
        <v>1264.68</v>
      </c>
      <c r="E109" s="29">
        <f t="shared" si="7"/>
        <v>1264.68</v>
      </c>
      <c r="F109" s="29">
        <f t="shared" si="8"/>
        <v>25.293600000000001</v>
      </c>
      <c r="G109" s="29">
        <f t="shared" si="9"/>
        <v>94.850999999999999</v>
      </c>
      <c r="H109" s="29">
        <f>+INGENIERIA!P109</f>
        <v>61.97</v>
      </c>
      <c r="I109" s="29">
        <f t="shared" si="10"/>
        <v>1446.7945999999999</v>
      </c>
      <c r="J109" s="29">
        <f t="shared" si="11"/>
        <v>231.48713599999999</v>
      </c>
      <c r="K109" s="29">
        <f t="shared" si="12"/>
        <v>1678.2817359999999</v>
      </c>
    </row>
    <row r="110" spans="1:11">
      <c r="A110" s="2" t="s">
        <v>225</v>
      </c>
      <c r="B110" s="1" t="s">
        <v>226</v>
      </c>
      <c r="C110" s="14">
        <v>1880.14</v>
      </c>
      <c r="E110" s="29">
        <f t="shared" si="7"/>
        <v>1880.14</v>
      </c>
      <c r="F110" s="29">
        <f t="shared" si="8"/>
        <v>37.602800000000002</v>
      </c>
      <c r="G110" s="29">
        <f t="shared" si="9"/>
        <v>141.01050000000001</v>
      </c>
      <c r="H110" s="29">
        <f>+INGENIERIA!P110</f>
        <v>92.13</v>
      </c>
      <c r="I110" s="29">
        <f t="shared" si="10"/>
        <v>2150.8833</v>
      </c>
      <c r="J110" s="29">
        <f t="shared" si="11"/>
        <v>344.14132799999999</v>
      </c>
      <c r="K110" s="29">
        <f t="shared" si="12"/>
        <v>2495.0246280000001</v>
      </c>
    </row>
    <row r="111" spans="1:11">
      <c r="A111" s="2" t="s">
        <v>227</v>
      </c>
      <c r="B111" s="1" t="s">
        <v>228</v>
      </c>
      <c r="C111" s="14">
        <v>2490.11</v>
      </c>
      <c r="E111" s="29">
        <f t="shared" si="7"/>
        <v>2490.11</v>
      </c>
      <c r="F111" s="29">
        <f t="shared" si="8"/>
        <v>49.802200000000006</v>
      </c>
      <c r="G111" s="29">
        <f t="shared" si="9"/>
        <v>186.75825</v>
      </c>
      <c r="H111" s="29">
        <f>+INGENIERIA!P111</f>
        <v>122.02</v>
      </c>
      <c r="I111" s="29">
        <f t="shared" si="10"/>
        <v>2848.6904500000001</v>
      </c>
      <c r="J111" s="29">
        <f t="shared" si="11"/>
        <v>455.79047200000002</v>
      </c>
      <c r="K111" s="29">
        <f t="shared" si="12"/>
        <v>3304.4809220000002</v>
      </c>
    </row>
    <row r="112" spans="1:11">
      <c r="A112" s="2" t="s">
        <v>229</v>
      </c>
      <c r="B112" s="1" t="s">
        <v>230</v>
      </c>
      <c r="C112" s="14">
        <v>6612.29</v>
      </c>
      <c r="E112" s="29">
        <f t="shared" si="7"/>
        <v>6612.29</v>
      </c>
      <c r="F112" s="29">
        <f t="shared" si="8"/>
        <v>132.2458</v>
      </c>
      <c r="G112" s="29">
        <f t="shared" si="9"/>
        <v>495.92174999999997</v>
      </c>
      <c r="H112" s="29">
        <f>+INGENIERIA!P112</f>
        <v>324</v>
      </c>
      <c r="I112" s="29">
        <f t="shared" si="10"/>
        <v>7564.4575499999992</v>
      </c>
      <c r="J112" s="29">
        <f t="shared" si="11"/>
        <v>1210.3132079999998</v>
      </c>
      <c r="K112" s="29">
        <f t="shared" si="12"/>
        <v>8774.7707579999988</v>
      </c>
    </row>
    <row r="113" spans="1:11">
      <c r="A113" s="2" t="s">
        <v>231</v>
      </c>
      <c r="B113" s="1" t="s">
        <v>232</v>
      </c>
      <c r="C113" s="14">
        <v>2615.63</v>
      </c>
      <c r="E113" s="29">
        <f t="shared" si="7"/>
        <v>2615.63</v>
      </c>
      <c r="F113" s="29">
        <f t="shared" si="8"/>
        <v>52.312600000000003</v>
      </c>
      <c r="G113" s="29">
        <f t="shared" si="9"/>
        <v>196.17224999999999</v>
      </c>
      <c r="H113" s="29">
        <f>+INGENIERIA!P113</f>
        <v>0</v>
      </c>
      <c r="I113" s="29">
        <f t="shared" si="10"/>
        <v>2864.1148500000004</v>
      </c>
      <c r="J113" s="29">
        <f t="shared" si="11"/>
        <v>458.25837600000006</v>
      </c>
      <c r="K113" s="29">
        <f t="shared" si="12"/>
        <v>3322.3732260000006</v>
      </c>
    </row>
    <row r="114" spans="1:11">
      <c r="A114" s="2" t="s">
        <v>233</v>
      </c>
      <c r="B114" s="1" t="s">
        <v>234</v>
      </c>
      <c r="C114" s="14">
        <v>3192.58</v>
      </c>
      <c r="E114" s="29">
        <f t="shared" si="7"/>
        <v>3192.58</v>
      </c>
      <c r="F114" s="29">
        <f t="shared" si="8"/>
        <v>63.851599999999998</v>
      </c>
      <c r="G114" s="29">
        <f t="shared" si="9"/>
        <v>239.44349999999997</v>
      </c>
      <c r="H114" s="29">
        <f>+INGENIERIA!P114</f>
        <v>0</v>
      </c>
      <c r="I114" s="29">
        <f t="shared" si="10"/>
        <v>3495.8750999999997</v>
      </c>
      <c r="J114" s="29">
        <f t="shared" si="11"/>
        <v>559.34001599999999</v>
      </c>
      <c r="K114" s="29">
        <f t="shared" si="12"/>
        <v>4055.2151159999999</v>
      </c>
    </row>
    <row r="115" spans="1:11">
      <c r="A115" s="2" t="s">
        <v>235</v>
      </c>
      <c r="B115" s="1" t="s">
        <v>236</v>
      </c>
      <c r="C115" s="14">
        <v>1322.77</v>
      </c>
      <c r="E115" s="29">
        <f t="shared" si="7"/>
        <v>1322.77</v>
      </c>
      <c r="F115" s="29">
        <f t="shared" si="8"/>
        <v>26.455400000000001</v>
      </c>
      <c r="G115" s="29">
        <f t="shared" si="9"/>
        <v>99.20774999999999</v>
      </c>
      <c r="H115" s="29">
        <f>+INGENIERIA!P115</f>
        <v>64.819999999999993</v>
      </c>
      <c r="I115" s="29">
        <f t="shared" si="10"/>
        <v>1513.25315</v>
      </c>
      <c r="J115" s="29">
        <f t="shared" si="11"/>
        <v>242.12050400000001</v>
      </c>
      <c r="K115" s="29">
        <f t="shared" si="12"/>
        <v>1755.373654</v>
      </c>
    </row>
    <row r="116" spans="1:11">
      <c r="A116" s="2" t="s">
        <v>237</v>
      </c>
      <c r="B116" s="1" t="s">
        <v>238</v>
      </c>
      <c r="C116" s="14">
        <v>5929.54</v>
      </c>
      <c r="E116" s="29">
        <f t="shared" si="7"/>
        <v>5929.54</v>
      </c>
      <c r="F116" s="29">
        <f t="shared" si="8"/>
        <v>118.5908</v>
      </c>
      <c r="G116" s="29">
        <f t="shared" si="9"/>
        <v>444.71549999999996</v>
      </c>
      <c r="H116" s="29">
        <f>+INGENIERIA!P116</f>
        <v>290.55</v>
      </c>
      <c r="I116" s="29">
        <f t="shared" si="10"/>
        <v>6783.3963000000003</v>
      </c>
      <c r="J116" s="29">
        <f t="shared" si="11"/>
        <v>1085.3434080000002</v>
      </c>
      <c r="K116" s="29">
        <f t="shared" si="12"/>
        <v>7868.739708000001</v>
      </c>
    </row>
    <row r="117" spans="1:11">
      <c r="A117" s="2" t="s">
        <v>239</v>
      </c>
      <c r="B117" s="1" t="s">
        <v>240</v>
      </c>
      <c r="C117" s="14">
        <v>961.3</v>
      </c>
      <c r="E117" s="29">
        <f t="shared" si="7"/>
        <v>961.3</v>
      </c>
      <c r="F117" s="29">
        <f t="shared" si="8"/>
        <v>19.225999999999999</v>
      </c>
      <c r="G117" s="29">
        <f t="shared" si="9"/>
        <v>72.097499999999997</v>
      </c>
      <c r="H117" s="29">
        <f>+INGENIERIA!P117</f>
        <v>47.1</v>
      </c>
      <c r="I117" s="29">
        <f t="shared" si="10"/>
        <v>1099.7234999999998</v>
      </c>
      <c r="J117" s="29">
        <f t="shared" si="11"/>
        <v>175.95575999999997</v>
      </c>
      <c r="K117" s="29">
        <f t="shared" si="12"/>
        <v>1275.6792599999999</v>
      </c>
    </row>
    <row r="118" spans="1:11">
      <c r="A118" s="2" t="s">
        <v>241</v>
      </c>
      <c r="B118" s="1" t="s">
        <v>242</v>
      </c>
      <c r="C118" s="14">
        <v>1516.47</v>
      </c>
      <c r="E118" s="29">
        <f t="shared" si="7"/>
        <v>1516.47</v>
      </c>
      <c r="F118" s="29">
        <f t="shared" si="8"/>
        <v>30.3294</v>
      </c>
      <c r="G118" s="29">
        <f t="shared" si="9"/>
        <v>113.73524999999999</v>
      </c>
      <c r="H118" s="29">
        <f>+INGENIERIA!P118</f>
        <v>0</v>
      </c>
      <c r="I118" s="29">
        <f t="shared" si="10"/>
        <v>1660.5346500000001</v>
      </c>
      <c r="J118" s="29">
        <f t="shared" si="11"/>
        <v>265.68554399999999</v>
      </c>
      <c r="K118" s="29">
        <f t="shared" si="12"/>
        <v>1926.220194</v>
      </c>
    </row>
    <row r="119" spans="1:11">
      <c r="A119" s="2" t="s">
        <v>243</v>
      </c>
      <c r="B119" s="1" t="s">
        <v>244</v>
      </c>
      <c r="C119" s="14">
        <v>4419.18</v>
      </c>
      <c r="E119" s="29">
        <f t="shared" si="7"/>
        <v>4419.18</v>
      </c>
      <c r="F119" s="29">
        <f t="shared" si="8"/>
        <v>88.383600000000001</v>
      </c>
      <c r="G119" s="29">
        <f t="shared" si="9"/>
        <v>331.43850000000003</v>
      </c>
      <c r="H119" s="29">
        <f>+INGENIERIA!P119</f>
        <v>0</v>
      </c>
      <c r="I119" s="29">
        <f t="shared" si="10"/>
        <v>4839.0021000000006</v>
      </c>
      <c r="J119" s="29">
        <f t="shared" si="11"/>
        <v>774.24033600000007</v>
      </c>
      <c r="K119" s="29">
        <f t="shared" si="12"/>
        <v>5613.2424360000005</v>
      </c>
    </row>
    <row r="120" spans="1:11" s="7" customFormat="1">
      <c r="A120" s="17" t="s">
        <v>160</v>
      </c>
      <c r="C120" s="7" t="s">
        <v>161</v>
      </c>
      <c r="E120" s="27" t="s">
        <v>161</v>
      </c>
      <c r="F120" s="27" t="s">
        <v>161</v>
      </c>
      <c r="G120" s="27" t="s">
        <v>161</v>
      </c>
      <c r="H120" s="27" t="s">
        <v>161</v>
      </c>
      <c r="I120" s="27" t="s">
        <v>161</v>
      </c>
      <c r="J120" s="27" t="s">
        <v>161</v>
      </c>
      <c r="K120" s="27" t="s">
        <v>161</v>
      </c>
    </row>
    <row r="121" spans="1:11">
      <c r="C121" s="19">
        <v>130691.12</v>
      </c>
      <c r="E121" s="30">
        <f>SUM(E79:E119)</f>
        <v>130691.12</v>
      </c>
      <c r="F121" s="30">
        <f t="shared" ref="F121:K121" si="13">SUM(F79:F119)</f>
        <v>2613.8224000000005</v>
      </c>
      <c r="G121" s="30">
        <f t="shared" si="13"/>
        <v>9801.8339999999989</v>
      </c>
      <c r="H121" s="30">
        <f t="shared" si="13"/>
        <v>4488.47</v>
      </c>
      <c r="I121" s="30">
        <f t="shared" si="13"/>
        <v>147595.2464</v>
      </c>
      <c r="J121" s="30">
        <f t="shared" si="13"/>
        <v>23615.239424000003</v>
      </c>
      <c r="K121" s="30">
        <f t="shared" si="13"/>
        <v>171210.485824</v>
      </c>
    </row>
    <row r="123" spans="1:11" s="7" customFormat="1">
      <c r="A123" s="16"/>
      <c r="C123" s="7" t="s">
        <v>245</v>
      </c>
      <c r="E123" s="27" t="s">
        <v>245</v>
      </c>
      <c r="F123" s="27" t="s">
        <v>245</v>
      </c>
      <c r="G123" s="27" t="s">
        <v>245</v>
      </c>
      <c r="H123" s="27" t="s">
        <v>245</v>
      </c>
      <c r="I123" s="27" t="s">
        <v>245</v>
      </c>
      <c r="J123" s="27" t="s">
        <v>245</v>
      </c>
      <c r="K123" s="27" t="s">
        <v>245</v>
      </c>
    </row>
    <row r="124" spans="1:11" ht="13.5" thickBot="1">
      <c r="A124" s="17" t="s">
        <v>246</v>
      </c>
      <c r="B124" s="1" t="s">
        <v>247</v>
      </c>
      <c r="C124" s="19">
        <v>530932.43999999994</v>
      </c>
      <c r="E124" s="31">
        <f>+E76+E121</f>
        <v>530932.43999999994</v>
      </c>
      <c r="F124" s="31">
        <f t="shared" ref="F124:K124" si="14">+F76+F121</f>
        <v>10618.648800000003</v>
      </c>
      <c r="G124" s="31">
        <f t="shared" si="14"/>
        <v>39819.93299999999</v>
      </c>
      <c r="H124" s="31">
        <f t="shared" si="14"/>
        <v>4488.47</v>
      </c>
      <c r="I124" s="31">
        <f t="shared" si="14"/>
        <v>585859.49179999996</v>
      </c>
      <c r="J124" s="31">
        <f t="shared" si="14"/>
        <v>93737.518687999996</v>
      </c>
      <c r="K124" s="31">
        <f t="shared" si="14"/>
        <v>679597.01048799988</v>
      </c>
    </row>
    <row r="125" spans="1:11" ht="12" thickTop="1"/>
    <row r="126" spans="1:11">
      <c r="C126" s="1" t="s">
        <v>247</v>
      </c>
    </row>
    <row r="127" spans="1:11">
      <c r="A127" s="2" t="s">
        <v>247</v>
      </c>
      <c r="B127" s="1" t="s">
        <v>247</v>
      </c>
      <c r="C127" s="18"/>
    </row>
  </sheetData>
  <autoFilter ref="A11:N76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27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0" sqref="A20"/>
    </sheetView>
  </sheetViews>
  <sheetFormatPr baseColWidth="10" defaultRowHeight="11.25"/>
  <cols>
    <col min="1" max="1" width="8.85546875" style="2" customWidth="1"/>
    <col min="2" max="2" width="29" style="1" customWidth="1"/>
    <col min="3" max="3" width="11" style="1" customWidth="1"/>
    <col min="4" max="4" width="11.7109375" style="1" customWidth="1"/>
    <col min="5" max="5" width="13.140625" style="1" customWidth="1"/>
    <col min="6" max="6" width="13.28515625" style="1" customWidth="1"/>
    <col min="7" max="7" width="13.140625" style="1" customWidth="1"/>
    <col min="8" max="8" width="14.7109375" style="1" customWidth="1"/>
    <col min="9" max="9" width="11.7109375" style="1" customWidth="1"/>
    <col min="10" max="10" width="11.28515625" style="1" customWidth="1"/>
    <col min="11" max="11" width="10" style="1" customWidth="1"/>
    <col min="12" max="12" width="11.5703125" style="1" customWidth="1"/>
    <col min="13" max="13" width="10.5703125" style="1" customWidth="1"/>
    <col min="14" max="14" width="9.140625" style="1" customWidth="1"/>
    <col min="15" max="15" width="10.42578125" style="1" customWidth="1"/>
    <col min="16" max="16" width="9.85546875" style="1" customWidth="1"/>
    <col min="17" max="17" width="10.140625" style="1" customWidth="1"/>
    <col min="18" max="18" width="12.28515625" style="1" customWidth="1"/>
    <col min="19" max="19" width="12.42578125" style="1" customWidth="1"/>
    <col min="20" max="20" width="11" style="1" customWidth="1"/>
    <col min="21" max="21" width="11.42578125" style="1" customWidth="1"/>
    <col min="22" max="22" width="9.28515625" style="1" customWidth="1"/>
    <col min="23" max="23" width="10.42578125" style="1" customWidth="1"/>
    <col min="24" max="25" width="15" style="1" bestFit="1" customWidth="1"/>
    <col min="26" max="16384" width="11.42578125" style="1"/>
  </cols>
  <sheetData>
    <row r="1" spans="1:25" ht="18" customHeight="1">
      <c r="A1" s="3" t="s">
        <v>0</v>
      </c>
      <c r="B1" s="47" t="s">
        <v>247</v>
      </c>
      <c r="C1" s="48"/>
      <c r="D1" s="48"/>
    </row>
    <row r="2" spans="1:25" ht="24.95" customHeight="1">
      <c r="A2" s="4" t="s">
        <v>1</v>
      </c>
      <c r="B2" s="21" t="s">
        <v>2</v>
      </c>
      <c r="C2" s="22"/>
      <c r="D2" s="22"/>
    </row>
    <row r="3" spans="1:25" ht="15.75">
      <c r="B3" s="23" t="s">
        <v>3</v>
      </c>
      <c r="C3" s="24"/>
      <c r="D3" s="24"/>
      <c r="E3" s="7"/>
    </row>
    <row r="4" spans="1:25" ht="15">
      <c r="B4" s="25" t="s">
        <v>4</v>
      </c>
      <c r="C4" s="24"/>
      <c r="D4" s="24"/>
      <c r="E4" s="7"/>
    </row>
    <row r="5" spans="1:25">
      <c r="B5" s="6" t="s">
        <v>5</v>
      </c>
    </row>
    <row r="6" spans="1:25">
      <c r="B6" s="6" t="s">
        <v>6</v>
      </c>
    </row>
    <row r="8" spans="1:25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10" t="s">
        <v>30</v>
      </c>
      <c r="Y8" s="11" t="s">
        <v>31</v>
      </c>
    </row>
    <row r="9" spans="1:25" ht="12" thickTop="1">
      <c r="A9" s="13" t="s">
        <v>32</v>
      </c>
    </row>
    <row r="11" spans="1:25">
      <c r="A11" s="12" t="s">
        <v>33</v>
      </c>
    </row>
    <row r="12" spans="1:25">
      <c r="A12" s="2" t="s">
        <v>34</v>
      </c>
      <c r="B12" s="1" t="s">
        <v>35</v>
      </c>
      <c r="C12" s="14">
        <v>880.02</v>
      </c>
      <c r="D12" s="14">
        <v>146.66999999999999</v>
      </c>
      <c r="E12" s="14">
        <v>3930.67</v>
      </c>
      <c r="F12" s="14">
        <v>0</v>
      </c>
      <c r="G12" s="14">
        <v>0</v>
      </c>
      <c r="H12" s="14">
        <v>4957.3599999999997</v>
      </c>
      <c r="I12" s="14">
        <v>0</v>
      </c>
      <c r="J12" s="14">
        <v>0</v>
      </c>
      <c r="K12" s="14">
        <v>0</v>
      </c>
      <c r="L12" s="14">
        <v>807.28</v>
      </c>
      <c r="M12" s="14">
        <v>100.17</v>
      </c>
      <c r="N12" s="14">
        <v>0</v>
      </c>
      <c r="O12" s="14">
        <v>0</v>
      </c>
      <c r="P12" s="14">
        <v>0</v>
      </c>
      <c r="Q12" s="15">
        <v>-0.09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907.36</v>
      </c>
      <c r="Y12" s="14">
        <v>4050</v>
      </c>
    </row>
    <row r="13" spans="1:25">
      <c r="A13" s="2" t="s">
        <v>36</v>
      </c>
      <c r="B13" s="1" t="s">
        <v>37</v>
      </c>
      <c r="C13" s="14">
        <v>999.66</v>
      </c>
      <c r="D13" s="14">
        <v>166.61</v>
      </c>
      <c r="E13" s="14">
        <v>532.23</v>
      </c>
      <c r="F13" s="14">
        <v>0</v>
      </c>
      <c r="G13" s="14">
        <v>0</v>
      </c>
      <c r="H13" s="14">
        <v>1698.5</v>
      </c>
      <c r="I13" s="14">
        <v>0</v>
      </c>
      <c r="J13" s="14">
        <v>0</v>
      </c>
      <c r="K13" s="14">
        <v>0</v>
      </c>
      <c r="L13" s="14">
        <v>86.14</v>
      </c>
      <c r="M13" s="14">
        <v>76.16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162.30000000000001</v>
      </c>
      <c r="Y13" s="14">
        <v>1536.2</v>
      </c>
    </row>
    <row r="14" spans="1:25">
      <c r="A14" s="2" t="s">
        <v>38</v>
      </c>
      <c r="B14" s="1" t="s">
        <v>39</v>
      </c>
      <c r="C14" s="14">
        <v>4000.02</v>
      </c>
      <c r="D14" s="14">
        <v>666.67</v>
      </c>
      <c r="E14" s="14">
        <v>0</v>
      </c>
      <c r="F14" s="14">
        <v>0</v>
      </c>
      <c r="G14" s="14">
        <v>0</v>
      </c>
      <c r="H14" s="14">
        <v>4666.6899999999996</v>
      </c>
      <c r="I14" s="14">
        <v>0</v>
      </c>
      <c r="J14" s="14">
        <v>0</v>
      </c>
      <c r="K14" s="14">
        <v>0</v>
      </c>
      <c r="L14" s="14">
        <v>741.42</v>
      </c>
      <c r="M14" s="14">
        <v>360.26</v>
      </c>
      <c r="N14" s="14">
        <v>0</v>
      </c>
      <c r="O14" s="14">
        <v>0</v>
      </c>
      <c r="P14" s="14">
        <v>0</v>
      </c>
      <c r="Q14" s="14">
        <v>0.01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327</v>
      </c>
      <c r="X14" s="14">
        <v>1428.69</v>
      </c>
      <c r="Y14" s="14">
        <v>3238</v>
      </c>
    </row>
    <row r="15" spans="1:25">
      <c r="A15" s="2" t="s">
        <v>40</v>
      </c>
      <c r="B15" s="1" t="s">
        <v>41</v>
      </c>
      <c r="C15" s="14">
        <v>833.05</v>
      </c>
      <c r="D15" s="14">
        <v>138.84</v>
      </c>
      <c r="E15" s="14">
        <v>1380.81</v>
      </c>
      <c r="F15" s="14">
        <v>0</v>
      </c>
      <c r="G15" s="14">
        <v>0</v>
      </c>
      <c r="H15" s="14">
        <v>2352.6999999999998</v>
      </c>
      <c r="I15" s="14">
        <v>0</v>
      </c>
      <c r="J15" s="14">
        <v>0</v>
      </c>
      <c r="K15" s="14">
        <v>0</v>
      </c>
      <c r="L15" s="14">
        <v>247.79</v>
      </c>
      <c r="M15" s="14">
        <v>52.94</v>
      </c>
      <c r="N15" s="14">
        <v>0</v>
      </c>
      <c r="O15" s="14">
        <v>0</v>
      </c>
      <c r="P15" s="14">
        <v>0</v>
      </c>
      <c r="Q15" s="15">
        <v>-0.03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300.7</v>
      </c>
      <c r="Y15" s="14">
        <v>2052</v>
      </c>
    </row>
    <row r="16" spans="1:25">
      <c r="A16" s="2" t="s">
        <v>42</v>
      </c>
      <c r="B16" s="1" t="s">
        <v>43</v>
      </c>
      <c r="C16" s="14">
        <v>586.67999999999995</v>
      </c>
      <c r="D16" s="14">
        <v>97.78</v>
      </c>
      <c r="E16" s="14">
        <v>0</v>
      </c>
      <c r="F16" s="14">
        <v>0</v>
      </c>
      <c r="G16" s="14">
        <v>0</v>
      </c>
      <c r="H16" s="14">
        <v>684.46</v>
      </c>
      <c r="I16" s="14">
        <v>192</v>
      </c>
      <c r="J16" s="14">
        <v>0</v>
      </c>
      <c r="K16" s="15">
        <v>-54.94</v>
      </c>
      <c r="L16" s="14">
        <v>0</v>
      </c>
      <c r="M16" s="14">
        <v>75.19</v>
      </c>
      <c r="N16" s="14">
        <v>0</v>
      </c>
      <c r="O16" s="14">
        <v>0</v>
      </c>
      <c r="P16" s="14">
        <v>0</v>
      </c>
      <c r="Q16" s="14">
        <v>0.01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212.26</v>
      </c>
      <c r="Y16" s="14">
        <v>472.2</v>
      </c>
    </row>
    <row r="17" spans="1:25">
      <c r="A17" s="2" t="s">
        <v>44</v>
      </c>
      <c r="B17" s="1" t="s">
        <v>45</v>
      </c>
      <c r="C17" s="14">
        <v>1400.04</v>
      </c>
      <c r="D17" s="14">
        <v>233.34</v>
      </c>
      <c r="E17" s="14">
        <v>3696</v>
      </c>
      <c r="F17" s="14">
        <v>0</v>
      </c>
      <c r="G17" s="14">
        <v>0</v>
      </c>
      <c r="H17" s="14">
        <v>5329.38</v>
      </c>
      <c r="I17" s="14">
        <v>0</v>
      </c>
      <c r="J17" s="14">
        <v>1798.35</v>
      </c>
      <c r="K17" s="14">
        <v>0</v>
      </c>
      <c r="L17" s="14">
        <v>894.78</v>
      </c>
      <c r="M17" s="14">
        <v>145.96</v>
      </c>
      <c r="N17" s="14">
        <v>0</v>
      </c>
      <c r="O17" s="14">
        <v>0</v>
      </c>
      <c r="P17" s="14">
        <v>0</v>
      </c>
      <c r="Q17" s="15">
        <v>-0.11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2838.98</v>
      </c>
      <c r="Y17" s="14">
        <v>2490.4</v>
      </c>
    </row>
    <row r="18" spans="1:25">
      <c r="A18" s="2" t="s">
        <v>46</v>
      </c>
      <c r="B18" s="1" t="s">
        <v>47</v>
      </c>
      <c r="C18" s="14">
        <v>4000.02</v>
      </c>
      <c r="D18" s="14">
        <v>666.67</v>
      </c>
      <c r="E18" s="14">
        <v>0</v>
      </c>
      <c r="F18" s="14">
        <v>0</v>
      </c>
      <c r="G18" s="14">
        <v>0</v>
      </c>
      <c r="H18" s="14">
        <v>4666.6899999999996</v>
      </c>
      <c r="I18" s="14">
        <v>0</v>
      </c>
      <c r="J18" s="14">
        <v>0</v>
      </c>
      <c r="K18" s="14">
        <v>0</v>
      </c>
      <c r="L18" s="14">
        <v>741.42</v>
      </c>
      <c r="M18" s="14">
        <v>360.26</v>
      </c>
      <c r="N18" s="14">
        <v>0</v>
      </c>
      <c r="O18" s="14">
        <v>0</v>
      </c>
      <c r="P18" s="14">
        <v>0</v>
      </c>
      <c r="Q18" s="14">
        <v>0.02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413.79</v>
      </c>
      <c r="X18" s="14">
        <v>1515.49</v>
      </c>
      <c r="Y18" s="14">
        <v>3151.2</v>
      </c>
    </row>
    <row r="19" spans="1:25">
      <c r="A19" s="2" t="s">
        <v>48</v>
      </c>
      <c r="B19" s="1" t="s">
        <v>49</v>
      </c>
      <c r="C19" s="14">
        <v>880.02</v>
      </c>
      <c r="D19" s="14">
        <v>146.66999999999999</v>
      </c>
      <c r="E19" s="14">
        <v>0</v>
      </c>
      <c r="F19" s="14">
        <v>0</v>
      </c>
      <c r="G19" s="14">
        <v>0</v>
      </c>
      <c r="H19" s="14">
        <v>1026.69</v>
      </c>
      <c r="I19" s="14">
        <v>0</v>
      </c>
      <c r="J19" s="14">
        <v>358.34</v>
      </c>
      <c r="K19" s="15">
        <v>-18.41</v>
      </c>
      <c r="L19" s="14">
        <v>0</v>
      </c>
      <c r="M19" s="14">
        <v>98.14</v>
      </c>
      <c r="N19" s="14">
        <v>0</v>
      </c>
      <c r="O19" s="14">
        <v>0</v>
      </c>
      <c r="P19" s="14">
        <v>0</v>
      </c>
      <c r="Q19" s="14">
        <v>0.02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438.09</v>
      </c>
      <c r="Y19" s="14">
        <v>588.6</v>
      </c>
    </row>
    <row r="20" spans="1:25">
      <c r="A20" s="2" t="s">
        <v>50</v>
      </c>
      <c r="B20" s="1" t="s">
        <v>51</v>
      </c>
      <c r="C20" s="14">
        <v>4000.02</v>
      </c>
      <c r="D20" s="14">
        <v>666.67</v>
      </c>
      <c r="E20" s="14">
        <v>59697.95</v>
      </c>
      <c r="F20" s="14">
        <v>0</v>
      </c>
      <c r="G20" s="14">
        <v>0</v>
      </c>
      <c r="H20" s="14">
        <v>64364.639999999999</v>
      </c>
      <c r="I20" s="14">
        <v>0</v>
      </c>
      <c r="J20" s="14">
        <v>0</v>
      </c>
      <c r="K20" s="14">
        <v>0</v>
      </c>
      <c r="L20" s="14">
        <v>20433.2</v>
      </c>
      <c r="M20" s="14">
        <v>360.26</v>
      </c>
      <c r="N20" s="14">
        <v>0</v>
      </c>
      <c r="O20" s="14">
        <v>0</v>
      </c>
      <c r="P20" s="14">
        <v>0</v>
      </c>
      <c r="Q20" s="15">
        <v>-0.01</v>
      </c>
      <c r="R20" s="14">
        <v>0</v>
      </c>
      <c r="S20" s="14">
        <v>0</v>
      </c>
      <c r="T20" s="14">
        <v>0</v>
      </c>
      <c r="U20" s="14">
        <v>0</v>
      </c>
      <c r="V20" s="14">
        <v>1000</v>
      </c>
      <c r="W20" s="14">
        <v>413.79</v>
      </c>
      <c r="X20" s="14">
        <v>22207.24</v>
      </c>
      <c r="Y20" s="14">
        <v>42157.4</v>
      </c>
    </row>
    <row r="21" spans="1:25">
      <c r="A21" s="2" t="s">
        <v>52</v>
      </c>
      <c r="B21" s="1" t="s">
        <v>53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1026.69</v>
      </c>
      <c r="I21" s="14">
        <v>43.66</v>
      </c>
      <c r="J21" s="14">
        <v>0</v>
      </c>
      <c r="K21" s="15">
        <v>-18.41</v>
      </c>
      <c r="L21" s="14">
        <v>0</v>
      </c>
      <c r="M21" s="14">
        <v>113.89</v>
      </c>
      <c r="N21" s="14">
        <v>0</v>
      </c>
      <c r="O21" s="14">
        <v>0</v>
      </c>
      <c r="P21" s="14">
        <v>0</v>
      </c>
      <c r="Q21" s="15">
        <v>-0.05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139.09</v>
      </c>
      <c r="Y21" s="14">
        <v>887.6</v>
      </c>
    </row>
    <row r="22" spans="1:25">
      <c r="A22" s="2" t="s">
        <v>54</v>
      </c>
      <c r="B22" s="1" t="s">
        <v>55</v>
      </c>
      <c r="C22" s="14">
        <v>880.02</v>
      </c>
      <c r="D22" s="14">
        <v>146.66999999999999</v>
      </c>
      <c r="E22" s="14">
        <v>18244.09</v>
      </c>
      <c r="F22" s="14">
        <v>0</v>
      </c>
      <c r="G22" s="14">
        <v>0</v>
      </c>
      <c r="H22" s="14">
        <v>19270.78</v>
      </c>
      <c r="I22" s="14">
        <v>599.98</v>
      </c>
      <c r="J22" s="14">
        <v>0</v>
      </c>
      <c r="K22" s="14">
        <v>0</v>
      </c>
      <c r="L22" s="14">
        <v>5033.3</v>
      </c>
      <c r="M22" s="14">
        <v>103.97</v>
      </c>
      <c r="N22" s="14">
        <v>0</v>
      </c>
      <c r="O22" s="14">
        <v>0</v>
      </c>
      <c r="P22" s="14">
        <v>0</v>
      </c>
      <c r="Q22" s="14">
        <v>0.13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5737.38</v>
      </c>
      <c r="Y22" s="14">
        <v>13533.4</v>
      </c>
    </row>
    <row r="23" spans="1:25">
      <c r="A23" s="2" t="s">
        <v>56</v>
      </c>
      <c r="B23" s="1" t="s">
        <v>57</v>
      </c>
      <c r="C23" s="14">
        <v>880.02</v>
      </c>
      <c r="D23" s="14">
        <v>146.66999999999999</v>
      </c>
      <c r="E23" s="14">
        <v>0</v>
      </c>
      <c r="F23" s="14">
        <v>0</v>
      </c>
      <c r="G23" s="14">
        <v>0</v>
      </c>
      <c r="H23" s="14">
        <v>1026.69</v>
      </c>
      <c r="I23" s="14">
        <v>0</v>
      </c>
      <c r="J23" s="14">
        <v>0</v>
      </c>
      <c r="K23" s="15">
        <v>-18.41</v>
      </c>
      <c r="L23" s="14">
        <v>0</v>
      </c>
      <c r="M23" s="14">
        <v>119.34</v>
      </c>
      <c r="N23" s="14">
        <v>0</v>
      </c>
      <c r="O23" s="14">
        <v>0</v>
      </c>
      <c r="P23" s="14">
        <v>0</v>
      </c>
      <c r="Q23" s="15">
        <v>-0.09</v>
      </c>
      <c r="R23" s="14">
        <v>47.05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147.88999999999999</v>
      </c>
      <c r="Y23" s="14">
        <v>878.8</v>
      </c>
    </row>
    <row r="24" spans="1:25">
      <c r="A24" s="2" t="s">
        <v>58</v>
      </c>
      <c r="B24" s="1" t="s">
        <v>59</v>
      </c>
      <c r="C24" s="14">
        <v>1602</v>
      </c>
      <c r="D24" s="14">
        <v>267</v>
      </c>
      <c r="E24" s="14">
        <v>200</v>
      </c>
      <c r="F24" s="14">
        <v>0</v>
      </c>
      <c r="G24" s="14">
        <v>0</v>
      </c>
      <c r="H24" s="14">
        <v>2069</v>
      </c>
      <c r="I24" s="14">
        <v>0</v>
      </c>
      <c r="J24" s="14">
        <v>0</v>
      </c>
      <c r="K24" s="14">
        <v>0</v>
      </c>
      <c r="L24" s="14">
        <v>196.95</v>
      </c>
      <c r="M24" s="14">
        <v>52.62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545.83000000000004</v>
      </c>
      <c r="T24" s="14">
        <v>0</v>
      </c>
      <c r="U24" s="14">
        <v>0</v>
      </c>
      <c r="V24" s="14">
        <v>300</v>
      </c>
      <c r="W24" s="14">
        <v>0</v>
      </c>
      <c r="X24" s="14">
        <v>1095.4000000000001</v>
      </c>
      <c r="Y24" s="14">
        <v>973.6</v>
      </c>
    </row>
    <row r="25" spans="1:25">
      <c r="A25" s="2" t="s">
        <v>60</v>
      </c>
      <c r="B25" s="1" t="s">
        <v>61</v>
      </c>
      <c r="C25" s="14">
        <v>1602</v>
      </c>
      <c r="D25" s="14">
        <v>267</v>
      </c>
      <c r="E25" s="14">
        <v>150</v>
      </c>
      <c r="F25" s="14">
        <v>0</v>
      </c>
      <c r="G25" s="14">
        <v>0</v>
      </c>
      <c r="H25" s="14">
        <v>2019</v>
      </c>
      <c r="I25" s="14">
        <v>0</v>
      </c>
      <c r="J25" s="14">
        <v>0</v>
      </c>
      <c r="K25" s="14">
        <v>0</v>
      </c>
      <c r="L25" s="14">
        <v>187.99</v>
      </c>
      <c r="M25" s="14">
        <v>68.400000000000006</v>
      </c>
      <c r="N25" s="14">
        <v>0</v>
      </c>
      <c r="O25" s="14">
        <v>0</v>
      </c>
      <c r="P25" s="14">
        <v>0</v>
      </c>
      <c r="Q25" s="14">
        <v>0.01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256.39999999999998</v>
      </c>
      <c r="Y25" s="14">
        <v>1762.6</v>
      </c>
    </row>
    <row r="26" spans="1:25">
      <c r="A26" s="2" t="s">
        <v>62</v>
      </c>
      <c r="B26" s="1" t="s">
        <v>63</v>
      </c>
      <c r="C26" s="14">
        <v>999.66</v>
      </c>
      <c r="D26" s="14">
        <v>166.61</v>
      </c>
      <c r="E26" s="14">
        <v>2365.12</v>
      </c>
      <c r="F26" s="14">
        <v>0</v>
      </c>
      <c r="G26" s="14">
        <v>0</v>
      </c>
      <c r="H26" s="14">
        <v>3531.39</v>
      </c>
      <c r="I26" s="14">
        <v>660.45</v>
      </c>
      <c r="J26" s="14">
        <v>0</v>
      </c>
      <c r="K26" s="14">
        <v>0</v>
      </c>
      <c r="L26" s="14">
        <v>498.92</v>
      </c>
      <c r="M26" s="14">
        <v>72.69</v>
      </c>
      <c r="N26" s="14">
        <v>0</v>
      </c>
      <c r="O26" s="14">
        <v>0</v>
      </c>
      <c r="P26" s="14">
        <v>0</v>
      </c>
      <c r="Q26" s="14">
        <v>0.13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1232.19</v>
      </c>
      <c r="Y26" s="14">
        <v>2299.1999999999998</v>
      </c>
    </row>
    <row r="27" spans="1:25">
      <c r="A27" s="2" t="s">
        <v>64</v>
      </c>
      <c r="B27" s="1" t="s">
        <v>65</v>
      </c>
      <c r="C27" s="14">
        <v>999.66</v>
      </c>
      <c r="D27" s="14">
        <v>166.61</v>
      </c>
      <c r="E27" s="14">
        <v>1500.59</v>
      </c>
      <c r="F27" s="14">
        <v>0</v>
      </c>
      <c r="G27" s="14">
        <v>0</v>
      </c>
      <c r="H27" s="14">
        <v>2666.86</v>
      </c>
      <c r="I27" s="14">
        <v>0</v>
      </c>
      <c r="J27" s="14">
        <v>0</v>
      </c>
      <c r="K27" s="14">
        <v>0</v>
      </c>
      <c r="L27" s="14">
        <v>314.25</v>
      </c>
      <c r="M27" s="14">
        <v>67.81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382.06</v>
      </c>
      <c r="Y27" s="14">
        <v>2284.8000000000002</v>
      </c>
    </row>
    <row r="28" spans="1:25">
      <c r="A28" s="2" t="s">
        <v>66</v>
      </c>
      <c r="B28" s="1" t="s">
        <v>67</v>
      </c>
      <c r="C28" s="14">
        <v>4000.02</v>
      </c>
      <c r="D28" s="14">
        <v>666.67</v>
      </c>
      <c r="E28" s="14">
        <v>0</v>
      </c>
      <c r="F28" s="14">
        <v>0</v>
      </c>
      <c r="G28" s="14">
        <v>0</v>
      </c>
      <c r="H28" s="14">
        <v>4666.6899999999996</v>
      </c>
      <c r="I28" s="14">
        <v>0</v>
      </c>
      <c r="J28" s="14">
        <v>0</v>
      </c>
      <c r="K28" s="14">
        <v>0</v>
      </c>
      <c r="L28" s="14">
        <v>741.42</v>
      </c>
      <c r="M28" s="14">
        <v>360.26</v>
      </c>
      <c r="N28" s="14">
        <v>0</v>
      </c>
      <c r="O28" s="14">
        <v>0</v>
      </c>
      <c r="P28" s="14">
        <v>0</v>
      </c>
      <c r="Q28" s="14">
        <v>0.02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413.79</v>
      </c>
      <c r="X28" s="14">
        <v>1515.49</v>
      </c>
      <c r="Y28" s="14">
        <v>3151.2</v>
      </c>
    </row>
    <row r="29" spans="1:25">
      <c r="A29" s="2" t="s">
        <v>68</v>
      </c>
      <c r="B29" s="1" t="s">
        <v>69</v>
      </c>
      <c r="C29" s="14">
        <v>733.35</v>
      </c>
      <c r="D29" s="14">
        <v>122.22</v>
      </c>
      <c r="E29" s="14">
        <v>6718.55</v>
      </c>
      <c r="F29" s="14">
        <v>0</v>
      </c>
      <c r="G29" s="14">
        <v>0</v>
      </c>
      <c r="H29" s="14">
        <v>7574.12</v>
      </c>
      <c r="I29" s="14">
        <v>781.41</v>
      </c>
      <c r="J29" s="14">
        <v>0</v>
      </c>
      <c r="K29" s="14">
        <v>0</v>
      </c>
      <c r="L29" s="14">
        <v>1425.07</v>
      </c>
      <c r="M29" s="14">
        <v>102.86</v>
      </c>
      <c r="N29" s="14">
        <v>0</v>
      </c>
      <c r="O29" s="14">
        <v>0</v>
      </c>
      <c r="P29" s="14">
        <v>0</v>
      </c>
      <c r="Q29" s="15">
        <v>-0.02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2309.3200000000002</v>
      </c>
      <c r="Y29" s="14">
        <v>5264.8</v>
      </c>
    </row>
    <row r="30" spans="1:25">
      <c r="A30" s="2" t="s">
        <v>70</v>
      </c>
      <c r="B30" s="1" t="s">
        <v>71</v>
      </c>
      <c r="C30" s="14">
        <v>880.02</v>
      </c>
      <c r="D30" s="14">
        <v>146.66999999999999</v>
      </c>
      <c r="E30" s="14">
        <v>5479.63</v>
      </c>
      <c r="F30" s="14">
        <v>0</v>
      </c>
      <c r="G30" s="14">
        <v>0</v>
      </c>
      <c r="H30" s="14">
        <v>6506.32</v>
      </c>
      <c r="I30" s="14">
        <v>0</v>
      </c>
      <c r="J30" s="14">
        <v>0</v>
      </c>
      <c r="K30" s="14">
        <v>0</v>
      </c>
      <c r="L30" s="14">
        <v>1171.5899999999999</v>
      </c>
      <c r="M30" s="14">
        <v>133.47</v>
      </c>
      <c r="N30" s="14">
        <v>0</v>
      </c>
      <c r="O30" s="14">
        <v>0</v>
      </c>
      <c r="P30" s="14">
        <v>0</v>
      </c>
      <c r="Q30" s="14">
        <v>0.06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1305.1199999999999</v>
      </c>
      <c r="Y30" s="14">
        <v>5201.2</v>
      </c>
    </row>
    <row r="31" spans="1:25">
      <c r="A31" s="2" t="s">
        <v>72</v>
      </c>
      <c r="B31" s="1" t="s">
        <v>73</v>
      </c>
      <c r="C31" s="14">
        <v>880.02</v>
      </c>
      <c r="D31" s="14">
        <v>146.66999999999999</v>
      </c>
      <c r="E31" s="14">
        <v>0</v>
      </c>
      <c r="F31" s="14">
        <v>0</v>
      </c>
      <c r="G31" s="14">
        <v>0</v>
      </c>
      <c r="H31" s="14">
        <v>1026.69</v>
      </c>
      <c r="I31" s="14">
        <v>0</v>
      </c>
      <c r="J31" s="14">
        <v>0</v>
      </c>
      <c r="K31" s="15">
        <v>-18.41</v>
      </c>
      <c r="L31" s="14">
        <v>0</v>
      </c>
      <c r="M31" s="14">
        <v>25.48</v>
      </c>
      <c r="N31" s="14">
        <v>0</v>
      </c>
      <c r="O31" s="14">
        <v>0</v>
      </c>
      <c r="P31" s="14">
        <v>0</v>
      </c>
      <c r="Q31" s="14">
        <v>0.02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7.09</v>
      </c>
      <c r="Y31" s="14">
        <v>1019.6</v>
      </c>
    </row>
    <row r="32" spans="1:25">
      <c r="A32" s="2" t="s">
        <v>74</v>
      </c>
      <c r="B32" s="1" t="s">
        <v>75</v>
      </c>
      <c r="C32" s="14">
        <v>880.02</v>
      </c>
      <c r="D32" s="14">
        <v>146.66999999999999</v>
      </c>
      <c r="E32" s="14">
        <v>12836.99</v>
      </c>
      <c r="F32" s="14">
        <v>0</v>
      </c>
      <c r="G32" s="14">
        <v>0</v>
      </c>
      <c r="H32" s="14">
        <v>13863.68</v>
      </c>
      <c r="I32" s="14">
        <v>0</v>
      </c>
      <c r="J32" s="14">
        <v>0</v>
      </c>
      <c r="K32" s="14">
        <v>0</v>
      </c>
      <c r="L32" s="14">
        <v>3311.94</v>
      </c>
      <c r="M32" s="14">
        <v>80.67</v>
      </c>
      <c r="N32" s="14">
        <v>0</v>
      </c>
      <c r="O32" s="14">
        <v>0</v>
      </c>
      <c r="P32" s="14">
        <v>0</v>
      </c>
      <c r="Q32" s="14">
        <v>7.0000000000000007E-2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3392.68</v>
      </c>
      <c r="Y32" s="14">
        <v>10471</v>
      </c>
    </row>
    <row r="33" spans="1:25">
      <c r="A33" s="2" t="s">
        <v>76</v>
      </c>
      <c r="B33" s="1" t="s">
        <v>77</v>
      </c>
      <c r="C33" s="14">
        <v>1800</v>
      </c>
      <c r="D33" s="14">
        <v>300</v>
      </c>
      <c r="E33" s="14">
        <v>0</v>
      </c>
      <c r="F33" s="14">
        <v>0</v>
      </c>
      <c r="G33" s="14">
        <v>0</v>
      </c>
      <c r="H33" s="14">
        <v>2100</v>
      </c>
      <c r="I33" s="14">
        <v>0</v>
      </c>
      <c r="J33" s="14">
        <v>0</v>
      </c>
      <c r="K33" s="14">
        <v>0</v>
      </c>
      <c r="L33" s="14">
        <v>202.51</v>
      </c>
      <c r="M33" s="14">
        <v>54.65</v>
      </c>
      <c r="N33" s="14">
        <v>0</v>
      </c>
      <c r="O33" s="14">
        <v>0</v>
      </c>
      <c r="P33" s="14">
        <v>0</v>
      </c>
      <c r="Q33" s="14">
        <v>0.04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257.2</v>
      </c>
      <c r="Y33" s="14">
        <v>1842.8</v>
      </c>
    </row>
    <row r="34" spans="1:25">
      <c r="A34" s="2" t="s">
        <v>78</v>
      </c>
      <c r="B34" s="1" t="s">
        <v>79</v>
      </c>
      <c r="C34" s="14">
        <v>880.02</v>
      </c>
      <c r="D34" s="14">
        <v>146.66999999999999</v>
      </c>
      <c r="E34" s="14">
        <v>1300.3900000000001</v>
      </c>
      <c r="F34" s="14">
        <v>0</v>
      </c>
      <c r="G34" s="14">
        <v>0</v>
      </c>
      <c r="H34" s="14">
        <v>2327.08</v>
      </c>
      <c r="I34" s="14">
        <v>0</v>
      </c>
      <c r="J34" s="14">
        <v>0</v>
      </c>
      <c r="K34" s="14">
        <v>0</v>
      </c>
      <c r="L34" s="14">
        <v>243.2</v>
      </c>
      <c r="M34" s="14">
        <v>65.11</v>
      </c>
      <c r="N34" s="14">
        <v>0</v>
      </c>
      <c r="O34" s="14">
        <v>0</v>
      </c>
      <c r="P34" s="14">
        <v>0</v>
      </c>
      <c r="Q34" s="14">
        <v>0.17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308.48</v>
      </c>
      <c r="Y34" s="14">
        <v>2018.6</v>
      </c>
    </row>
    <row r="35" spans="1:25">
      <c r="A35" s="2" t="s">
        <v>80</v>
      </c>
      <c r="B35" s="1" t="s">
        <v>81</v>
      </c>
      <c r="C35" s="14">
        <v>1299.96</v>
      </c>
      <c r="D35" s="14">
        <v>216.66</v>
      </c>
      <c r="E35" s="14">
        <v>150</v>
      </c>
      <c r="F35" s="14">
        <v>0</v>
      </c>
      <c r="G35" s="14">
        <v>0</v>
      </c>
      <c r="H35" s="14">
        <v>1666.62</v>
      </c>
      <c r="I35" s="14">
        <v>0</v>
      </c>
      <c r="J35" s="14">
        <v>0</v>
      </c>
      <c r="K35" s="14">
        <v>0</v>
      </c>
      <c r="L35" s="14">
        <v>82.67</v>
      </c>
      <c r="M35" s="14">
        <v>43.86</v>
      </c>
      <c r="N35" s="14">
        <v>0</v>
      </c>
      <c r="O35" s="14">
        <v>0</v>
      </c>
      <c r="P35" s="14">
        <v>0</v>
      </c>
      <c r="Q35" s="14">
        <v>0.09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126.62</v>
      </c>
      <c r="Y35" s="14">
        <v>1540</v>
      </c>
    </row>
    <row r="36" spans="1:25">
      <c r="A36" s="2" t="s">
        <v>82</v>
      </c>
      <c r="B36" s="1" t="s">
        <v>83</v>
      </c>
      <c r="C36" s="14">
        <v>880.02</v>
      </c>
      <c r="D36" s="14">
        <v>146.66999999999999</v>
      </c>
      <c r="E36" s="14">
        <v>0</v>
      </c>
      <c r="F36" s="14">
        <v>0</v>
      </c>
      <c r="G36" s="14">
        <v>0</v>
      </c>
      <c r="H36" s="14">
        <v>1026.69</v>
      </c>
      <c r="I36" s="14">
        <v>0</v>
      </c>
      <c r="J36" s="14">
        <v>0</v>
      </c>
      <c r="K36" s="15">
        <v>-18.41</v>
      </c>
      <c r="L36" s="14">
        <v>0</v>
      </c>
      <c r="M36" s="14">
        <v>92.4</v>
      </c>
      <c r="N36" s="14">
        <v>0</v>
      </c>
      <c r="O36" s="14">
        <v>0</v>
      </c>
      <c r="P36" s="14">
        <v>0</v>
      </c>
      <c r="Q36" s="14">
        <v>0.1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74.09</v>
      </c>
      <c r="Y36" s="14">
        <v>952.6</v>
      </c>
    </row>
    <row r="37" spans="1:25">
      <c r="A37" s="2" t="s">
        <v>84</v>
      </c>
      <c r="B37" s="1" t="s">
        <v>85</v>
      </c>
      <c r="C37" s="14">
        <v>880.02</v>
      </c>
      <c r="D37" s="14">
        <v>146.66999999999999</v>
      </c>
      <c r="E37" s="14">
        <v>0</v>
      </c>
      <c r="F37" s="14">
        <v>0</v>
      </c>
      <c r="G37" s="14">
        <v>0</v>
      </c>
      <c r="H37" s="14">
        <v>1026.69</v>
      </c>
      <c r="I37" s="14">
        <v>0</v>
      </c>
      <c r="J37" s="14">
        <v>0</v>
      </c>
      <c r="K37" s="15">
        <v>-18.41</v>
      </c>
      <c r="L37" s="14">
        <v>0</v>
      </c>
      <c r="M37" s="14">
        <v>167.97</v>
      </c>
      <c r="N37" s="14">
        <v>0</v>
      </c>
      <c r="O37" s="14">
        <v>0</v>
      </c>
      <c r="P37" s="14">
        <v>0</v>
      </c>
      <c r="Q37" s="15">
        <v>-7.0000000000000007E-2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149.49</v>
      </c>
      <c r="Y37" s="14">
        <v>877.2</v>
      </c>
    </row>
    <row r="38" spans="1:25">
      <c r="A38" s="2" t="s">
        <v>86</v>
      </c>
      <c r="B38" s="1" t="s">
        <v>87</v>
      </c>
      <c r="C38" s="14">
        <v>1399.98</v>
      </c>
      <c r="D38" s="14">
        <v>233.33</v>
      </c>
      <c r="E38" s="14">
        <v>3096</v>
      </c>
      <c r="F38" s="14">
        <v>0</v>
      </c>
      <c r="G38" s="14">
        <v>0</v>
      </c>
      <c r="H38" s="14">
        <v>4729.3100000000004</v>
      </c>
      <c r="I38" s="14">
        <v>0</v>
      </c>
      <c r="J38" s="14">
        <v>0</v>
      </c>
      <c r="K38" s="14">
        <v>0</v>
      </c>
      <c r="L38" s="14">
        <v>754.79</v>
      </c>
      <c r="M38" s="14">
        <v>172.38</v>
      </c>
      <c r="N38" s="14">
        <v>0</v>
      </c>
      <c r="O38" s="14">
        <v>0</v>
      </c>
      <c r="P38" s="14">
        <v>0</v>
      </c>
      <c r="Q38" s="15">
        <v>-0.06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927.11</v>
      </c>
      <c r="Y38" s="14">
        <v>3802.2</v>
      </c>
    </row>
    <row r="39" spans="1:25">
      <c r="A39" s="2" t="s">
        <v>88</v>
      </c>
      <c r="B39" s="1" t="s">
        <v>89</v>
      </c>
      <c r="C39" s="14">
        <v>880.02</v>
      </c>
      <c r="D39" s="14">
        <v>146.66999999999999</v>
      </c>
      <c r="E39" s="14">
        <v>6351.66</v>
      </c>
      <c r="F39" s="14">
        <v>0</v>
      </c>
      <c r="G39" s="14">
        <v>0</v>
      </c>
      <c r="H39" s="14">
        <v>7378.35</v>
      </c>
      <c r="I39" s="14">
        <v>802.69</v>
      </c>
      <c r="J39" s="14">
        <v>0</v>
      </c>
      <c r="K39" s="14">
        <v>0</v>
      </c>
      <c r="L39" s="14">
        <v>1376.69</v>
      </c>
      <c r="M39" s="14">
        <v>157.85</v>
      </c>
      <c r="N39" s="14">
        <v>0</v>
      </c>
      <c r="O39" s="14">
        <v>0</v>
      </c>
      <c r="P39" s="14">
        <v>0</v>
      </c>
      <c r="Q39" s="14">
        <v>0.12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2337.35</v>
      </c>
      <c r="Y39" s="14">
        <v>5041</v>
      </c>
    </row>
    <row r="40" spans="1:25">
      <c r="A40" s="2" t="s">
        <v>90</v>
      </c>
      <c r="B40" s="1" t="s">
        <v>91</v>
      </c>
      <c r="C40" s="14">
        <v>880.02</v>
      </c>
      <c r="D40" s="14">
        <v>146.66999999999999</v>
      </c>
      <c r="E40" s="14">
        <v>4549.37</v>
      </c>
      <c r="F40" s="14">
        <v>0</v>
      </c>
      <c r="G40" s="14">
        <v>0</v>
      </c>
      <c r="H40" s="14">
        <v>5576.06</v>
      </c>
      <c r="I40" s="14">
        <v>0</v>
      </c>
      <c r="J40" s="14">
        <v>0</v>
      </c>
      <c r="K40" s="14">
        <v>0</v>
      </c>
      <c r="L40" s="14">
        <v>952.8</v>
      </c>
      <c r="M40" s="14">
        <v>50.36</v>
      </c>
      <c r="N40" s="14">
        <v>0</v>
      </c>
      <c r="O40" s="14">
        <v>0</v>
      </c>
      <c r="P40" s="14">
        <v>0</v>
      </c>
      <c r="Q40" s="14">
        <v>0.1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1003.26</v>
      </c>
      <c r="Y40" s="14">
        <v>4572.8</v>
      </c>
    </row>
    <row r="41" spans="1:25">
      <c r="A41" s="2" t="s">
        <v>92</v>
      </c>
      <c r="B41" s="1" t="s">
        <v>93</v>
      </c>
      <c r="C41" s="14">
        <v>880.02</v>
      </c>
      <c r="D41" s="14">
        <v>146.66999999999999</v>
      </c>
      <c r="E41" s="14">
        <v>25195.83</v>
      </c>
      <c r="F41" s="14">
        <v>0</v>
      </c>
      <c r="G41" s="14">
        <v>0</v>
      </c>
      <c r="H41" s="14">
        <v>26222.52</v>
      </c>
      <c r="I41" s="14">
        <v>0</v>
      </c>
      <c r="J41" s="14">
        <v>0</v>
      </c>
      <c r="K41" s="14">
        <v>0</v>
      </c>
      <c r="L41" s="14">
        <v>7396.89</v>
      </c>
      <c r="M41" s="14">
        <v>195.7</v>
      </c>
      <c r="N41" s="14">
        <v>0</v>
      </c>
      <c r="O41" s="14">
        <v>0</v>
      </c>
      <c r="P41" s="14">
        <v>0</v>
      </c>
      <c r="Q41" s="15">
        <v>-7.0000000000000007E-2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7592.52</v>
      </c>
      <c r="Y41" s="14">
        <v>18630</v>
      </c>
    </row>
    <row r="42" spans="1:25">
      <c r="A42" s="2" t="s">
        <v>94</v>
      </c>
      <c r="B42" s="1" t="s">
        <v>95</v>
      </c>
      <c r="C42" s="14">
        <v>880.02</v>
      </c>
      <c r="D42" s="14">
        <v>146.66999999999999</v>
      </c>
      <c r="E42" s="14">
        <v>9485.73</v>
      </c>
      <c r="F42" s="14">
        <v>0</v>
      </c>
      <c r="G42" s="14">
        <v>0</v>
      </c>
      <c r="H42" s="14">
        <v>10512.42</v>
      </c>
      <c r="I42" s="14">
        <v>0</v>
      </c>
      <c r="J42" s="14">
        <v>0</v>
      </c>
      <c r="K42" s="14">
        <v>0</v>
      </c>
      <c r="L42" s="14">
        <v>2306.56</v>
      </c>
      <c r="M42" s="14">
        <v>215.07</v>
      </c>
      <c r="N42" s="14">
        <v>0</v>
      </c>
      <c r="O42" s="14">
        <v>0</v>
      </c>
      <c r="P42" s="14">
        <v>0</v>
      </c>
      <c r="Q42" s="15">
        <v>-0.01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2521.62</v>
      </c>
      <c r="Y42" s="14">
        <v>7990.8</v>
      </c>
    </row>
    <row r="43" spans="1:25">
      <c r="A43" s="2" t="s">
        <v>96</v>
      </c>
      <c r="B43" s="1" t="s">
        <v>97</v>
      </c>
      <c r="C43" s="14">
        <v>880.02</v>
      </c>
      <c r="D43" s="14">
        <v>146.66999999999999</v>
      </c>
      <c r="E43" s="14">
        <v>0</v>
      </c>
      <c r="F43" s="14">
        <v>385.96</v>
      </c>
      <c r="G43" s="14">
        <v>293.33999999999997</v>
      </c>
      <c r="H43" s="14">
        <v>1705.99</v>
      </c>
      <c r="I43" s="14">
        <v>0</v>
      </c>
      <c r="J43" s="14">
        <v>0</v>
      </c>
      <c r="K43" s="14">
        <v>0</v>
      </c>
      <c r="L43" s="14">
        <v>37.299999999999997</v>
      </c>
      <c r="M43" s="14">
        <v>98.22</v>
      </c>
      <c r="N43" s="14">
        <v>0</v>
      </c>
      <c r="O43" s="14">
        <v>0</v>
      </c>
      <c r="P43" s="14">
        <v>0</v>
      </c>
      <c r="Q43" s="15">
        <v>-0.13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135.38999999999999</v>
      </c>
      <c r="Y43" s="14">
        <v>1570.6</v>
      </c>
    </row>
    <row r="44" spans="1:25">
      <c r="A44" s="2" t="s">
        <v>98</v>
      </c>
      <c r="B44" s="1" t="s">
        <v>99</v>
      </c>
      <c r="C44" s="14">
        <v>880.02</v>
      </c>
      <c r="D44" s="14">
        <v>146.66999999999999</v>
      </c>
      <c r="E44" s="14">
        <v>0</v>
      </c>
      <c r="F44" s="14">
        <v>0</v>
      </c>
      <c r="G44" s="14">
        <v>0</v>
      </c>
      <c r="H44" s="14">
        <v>1026.69</v>
      </c>
      <c r="I44" s="14">
        <v>0</v>
      </c>
      <c r="J44" s="14">
        <v>0</v>
      </c>
      <c r="K44" s="15">
        <v>-18.41</v>
      </c>
      <c r="L44" s="14">
        <v>0</v>
      </c>
      <c r="M44" s="14">
        <v>25.48</v>
      </c>
      <c r="N44" s="14">
        <v>0</v>
      </c>
      <c r="O44" s="14">
        <v>0</v>
      </c>
      <c r="P44" s="14">
        <v>0</v>
      </c>
      <c r="Q44" s="14">
        <v>0.02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7.09</v>
      </c>
      <c r="Y44" s="14">
        <v>1019.6</v>
      </c>
    </row>
    <row r="45" spans="1:25">
      <c r="A45" s="2" t="s">
        <v>100</v>
      </c>
      <c r="B45" s="1" t="s">
        <v>101</v>
      </c>
      <c r="C45" s="14">
        <v>880.02</v>
      </c>
      <c r="D45" s="14">
        <v>146.66999999999999</v>
      </c>
      <c r="E45" s="14">
        <v>17475.73</v>
      </c>
      <c r="F45" s="14">
        <v>0</v>
      </c>
      <c r="G45" s="14">
        <v>0</v>
      </c>
      <c r="H45" s="14">
        <v>18502.419999999998</v>
      </c>
      <c r="I45" s="14">
        <v>0</v>
      </c>
      <c r="J45" s="14">
        <v>0</v>
      </c>
      <c r="K45" s="14">
        <v>0</v>
      </c>
      <c r="L45" s="14">
        <v>4785.78</v>
      </c>
      <c r="M45" s="14">
        <v>323.33</v>
      </c>
      <c r="N45" s="14">
        <v>0</v>
      </c>
      <c r="O45" s="14">
        <v>0</v>
      </c>
      <c r="P45" s="14">
        <v>0</v>
      </c>
      <c r="Q45" s="15">
        <v>-0.09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5109.0200000000004</v>
      </c>
      <c r="Y45" s="14">
        <v>13393.4</v>
      </c>
    </row>
    <row r="46" spans="1:25">
      <c r="A46" s="2" t="s">
        <v>102</v>
      </c>
      <c r="B46" s="1" t="s">
        <v>103</v>
      </c>
      <c r="C46" s="14">
        <v>880.02</v>
      </c>
      <c r="D46" s="14">
        <v>146.66999999999999</v>
      </c>
      <c r="E46" s="14">
        <v>8000</v>
      </c>
      <c r="F46" s="14">
        <v>0</v>
      </c>
      <c r="G46" s="14">
        <v>0</v>
      </c>
      <c r="H46" s="14">
        <v>9026.69</v>
      </c>
      <c r="I46" s="14">
        <v>0</v>
      </c>
      <c r="J46" s="14">
        <v>0</v>
      </c>
      <c r="K46" s="14">
        <v>0</v>
      </c>
      <c r="L46" s="14">
        <v>1860.85</v>
      </c>
      <c r="M46" s="14">
        <v>230.06</v>
      </c>
      <c r="N46" s="14">
        <v>0</v>
      </c>
      <c r="O46" s="14">
        <v>257.3</v>
      </c>
      <c r="P46" s="14">
        <v>0</v>
      </c>
      <c r="Q46" s="15">
        <v>-0.12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2348.09</v>
      </c>
      <c r="Y46" s="14">
        <v>6678.6</v>
      </c>
    </row>
    <row r="47" spans="1:25">
      <c r="A47" s="2" t="s">
        <v>104</v>
      </c>
      <c r="B47" s="1" t="s">
        <v>105</v>
      </c>
      <c r="C47" s="14">
        <v>1602</v>
      </c>
      <c r="D47" s="14">
        <v>267</v>
      </c>
      <c r="E47" s="14">
        <v>150</v>
      </c>
      <c r="F47" s="14">
        <v>0</v>
      </c>
      <c r="G47" s="14">
        <v>0</v>
      </c>
      <c r="H47" s="14">
        <v>2019</v>
      </c>
      <c r="I47" s="14">
        <v>0</v>
      </c>
      <c r="J47" s="14">
        <v>0</v>
      </c>
      <c r="K47" s="14">
        <v>0</v>
      </c>
      <c r="L47" s="14">
        <v>187.99</v>
      </c>
      <c r="M47" s="14">
        <v>60.53</v>
      </c>
      <c r="N47" s="14">
        <v>0</v>
      </c>
      <c r="O47" s="14">
        <v>0</v>
      </c>
      <c r="P47" s="14">
        <v>0</v>
      </c>
      <c r="Q47" s="15">
        <v>-0.12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248.4</v>
      </c>
      <c r="Y47" s="14">
        <v>1770.6</v>
      </c>
    </row>
    <row r="48" spans="1:25">
      <c r="A48" s="2" t="s">
        <v>106</v>
      </c>
      <c r="B48" s="1" t="s">
        <v>107</v>
      </c>
      <c r="C48" s="14">
        <v>2599.98</v>
      </c>
      <c r="D48" s="14">
        <v>433.33</v>
      </c>
      <c r="E48" s="14">
        <v>0</v>
      </c>
      <c r="F48" s="14">
        <v>0</v>
      </c>
      <c r="G48" s="14">
        <v>0</v>
      </c>
      <c r="H48" s="14">
        <v>3033.31</v>
      </c>
      <c r="I48" s="14">
        <v>0</v>
      </c>
      <c r="J48" s="14">
        <v>0</v>
      </c>
      <c r="K48" s="14">
        <v>0</v>
      </c>
      <c r="L48" s="14">
        <v>392.53</v>
      </c>
      <c r="M48" s="14">
        <v>81.650000000000006</v>
      </c>
      <c r="N48" s="14">
        <v>0</v>
      </c>
      <c r="O48" s="14">
        <v>572.66999999999996</v>
      </c>
      <c r="P48" s="14">
        <v>0</v>
      </c>
      <c r="Q48" s="14">
        <v>0.06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1046.9100000000001</v>
      </c>
      <c r="Y48" s="14">
        <v>1986.4</v>
      </c>
    </row>
    <row r="49" spans="1:25">
      <c r="A49" s="2" t="s">
        <v>108</v>
      </c>
      <c r="B49" s="1" t="s">
        <v>109</v>
      </c>
      <c r="C49" s="14">
        <v>880.02</v>
      </c>
      <c r="D49" s="14">
        <v>146.66999999999999</v>
      </c>
      <c r="E49" s="14">
        <v>0</v>
      </c>
      <c r="F49" s="14">
        <v>0</v>
      </c>
      <c r="G49" s="14">
        <v>0</v>
      </c>
      <c r="H49" s="14">
        <v>1026.69</v>
      </c>
      <c r="I49" s="14">
        <v>0</v>
      </c>
      <c r="J49" s="14">
        <v>0</v>
      </c>
      <c r="K49" s="15">
        <v>-18.41</v>
      </c>
      <c r="L49" s="14">
        <v>0</v>
      </c>
      <c r="M49" s="14">
        <v>25.48</v>
      </c>
      <c r="N49" s="14">
        <v>0</v>
      </c>
      <c r="O49" s="14">
        <v>0</v>
      </c>
      <c r="P49" s="14">
        <v>0</v>
      </c>
      <c r="Q49" s="14">
        <v>0.02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7.09</v>
      </c>
      <c r="Y49" s="14">
        <v>1019.6</v>
      </c>
    </row>
    <row r="50" spans="1:25">
      <c r="A50" s="2" t="s">
        <v>110</v>
      </c>
      <c r="B50" s="1" t="s">
        <v>111</v>
      </c>
      <c r="C50" s="14">
        <v>880.02</v>
      </c>
      <c r="D50" s="14">
        <v>146.66999999999999</v>
      </c>
      <c r="E50" s="14">
        <v>4441.72</v>
      </c>
      <c r="F50" s="14">
        <v>0</v>
      </c>
      <c r="G50" s="14">
        <v>0</v>
      </c>
      <c r="H50" s="14">
        <v>5468.41</v>
      </c>
      <c r="I50" s="14">
        <v>0</v>
      </c>
      <c r="J50" s="14">
        <v>0</v>
      </c>
      <c r="K50" s="14">
        <v>0</v>
      </c>
      <c r="L50" s="14">
        <v>927.48</v>
      </c>
      <c r="M50" s="14">
        <v>101.85</v>
      </c>
      <c r="N50" s="14">
        <v>0</v>
      </c>
      <c r="O50" s="14">
        <v>0</v>
      </c>
      <c r="P50" s="14">
        <v>0</v>
      </c>
      <c r="Q50" s="14">
        <v>0.08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1029.4100000000001</v>
      </c>
      <c r="Y50" s="14">
        <v>4439</v>
      </c>
    </row>
    <row r="51" spans="1:25">
      <c r="A51" s="2" t="s">
        <v>112</v>
      </c>
      <c r="B51" s="1" t="s">
        <v>113</v>
      </c>
      <c r="C51" s="14">
        <v>880.02</v>
      </c>
      <c r="D51" s="14">
        <v>146.66999999999999</v>
      </c>
      <c r="E51" s="14">
        <v>0</v>
      </c>
      <c r="F51" s="14">
        <v>0</v>
      </c>
      <c r="G51" s="14">
        <v>0</v>
      </c>
      <c r="H51" s="14">
        <v>1026.69</v>
      </c>
      <c r="I51" s="14">
        <v>0</v>
      </c>
      <c r="J51" s="14">
        <v>0</v>
      </c>
      <c r="K51" s="15">
        <v>-18.41</v>
      </c>
      <c r="L51" s="14">
        <v>0</v>
      </c>
      <c r="M51" s="14">
        <v>168.72</v>
      </c>
      <c r="N51" s="14">
        <v>0</v>
      </c>
      <c r="O51" s="14">
        <v>0</v>
      </c>
      <c r="P51" s="14">
        <v>0</v>
      </c>
      <c r="Q51" s="15">
        <v>-0.02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150.29</v>
      </c>
      <c r="Y51" s="14">
        <v>876.4</v>
      </c>
    </row>
    <row r="52" spans="1:25">
      <c r="A52" s="2" t="s">
        <v>114</v>
      </c>
      <c r="B52" s="1" t="s">
        <v>115</v>
      </c>
      <c r="C52" s="14">
        <v>880.02</v>
      </c>
      <c r="D52" s="14">
        <v>146.66999999999999</v>
      </c>
      <c r="E52" s="14">
        <v>0</v>
      </c>
      <c r="F52" s="14">
        <v>0</v>
      </c>
      <c r="G52" s="14">
        <v>0</v>
      </c>
      <c r="H52" s="14">
        <v>1026.69</v>
      </c>
      <c r="I52" s="14">
        <v>0</v>
      </c>
      <c r="J52" s="14">
        <v>0</v>
      </c>
      <c r="K52" s="15">
        <v>-18.41</v>
      </c>
      <c r="L52" s="14">
        <v>0</v>
      </c>
      <c r="M52" s="14">
        <v>55.11</v>
      </c>
      <c r="N52" s="14">
        <v>0</v>
      </c>
      <c r="O52" s="14">
        <v>0</v>
      </c>
      <c r="P52" s="14">
        <v>0</v>
      </c>
      <c r="Q52" s="15">
        <v>-0.01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36.69</v>
      </c>
      <c r="Y52" s="14">
        <v>990</v>
      </c>
    </row>
    <row r="53" spans="1:25">
      <c r="A53" s="2" t="s">
        <v>116</v>
      </c>
      <c r="B53" s="1" t="s">
        <v>117</v>
      </c>
      <c r="C53" s="14">
        <v>880.02</v>
      </c>
      <c r="D53" s="14">
        <v>146.66999999999999</v>
      </c>
      <c r="E53" s="14">
        <v>0</v>
      </c>
      <c r="F53" s="14">
        <v>0</v>
      </c>
      <c r="G53" s="14">
        <v>0</v>
      </c>
      <c r="H53" s="14">
        <v>1026.69</v>
      </c>
      <c r="I53" s="14">
        <v>0</v>
      </c>
      <c r="J53" s="14">
        <v>0</v>
      </c>
      <c r="K53" s="15">
        <v>-18.41</v>
      </c>
      <c r="L53" s="14">
        <v>0</v>
      </c>
      <c r="M53" s="14">
        <v>67.36</v>
      </c>
      <c r="N53" s="14">
        <v>0</v>
      </c>
      <c r="O53" s="14">
        <v>0</v>
      </c>
      <c r="P53" s="14">
        <v>0</v>
      </c>
      <c r="Q53" s="14">
        <v>0.14000000000000001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49.09</v>
      </c>
      <c r="Y53" s="14">
        <v>977.6</v>
      </c>
    </row>
    <row r="54" spans="1:25">
      <c r="A54" s="2" t="s">
        <v>118</v>
      </c>
      <c r="B54" s="1" t="s">
        <v>119</v>
      </c>
      <c r="C54" s="14">
        <v>999.66</v>
      </c>
      <c r="D54" s="14">
        <v>166.61</v>
      </c>
      <c r="E54" s="14">
        <v>3009.43</v>
      </c>
      <c r="F54" s="14">
        <v>0</v>
      </c>
      <c r="G54" s="14">
        <v>0</v>
      </c>
      <c r="H54" s="14">
        <v>4175.7</v>
      </c>
      <c r="I54" s="14">
        <v>0</v>
      </c>
      <c r="J54" s="14">
        <v>0</v>
      </c>
      <c r="K54" s="14">
        <v>0</v>
      </c>
      <c r="L54" s="14">
        <v>636.54</v>
      </c>
      <c r="M54" s="14">
        <v>83.35</v>
      </c>
      <c r="N54" s="14">
        <v>0</v>
      </c>
      <c r="O54" s="14">
        <v>0</v>
      </c>
      <c r="P54" s="14">
        <v>0</v>
      </c>
      <c r="Q54" s="14">
        <v>0.01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719.9</v>
      </c>
      <c r="Y54" s="14">
        <v>3455.8</v>
      </c>
    </row>
    <row r="55" spans="1:25">
      <c r="A55" s="2" t="s">
        <v>120</v>
      </c>
      <c r="B55" s="1" t="s">
        <v>121</v>
      </c>
      <c r="C55" s="14">
        <v>880.02</v>
      </c>
      <c r="D55" s="14">
        <v>146.66999999999999</v>
      </c>
      <c r="E55" s="14">
        <v>2558.17</v>
      </c>
      <c r="F55" s="14">
        <v>0</v>
      </c>
      <c r="G55" s="14">
        <v>0</v>
      </c>
      <c r="H55" s="14">
        <v>3584.86</v>
      </c>
      <c r="I55" s="14">
        <v>0</v>
      </c>
      <c r="J55" s="14">
        <v>0</v>
      </c>
      <c r="K55" s="14">
        <v>0</v>
      </c>
      <c r="L55" s="14">
        <v>510.34</v>
      </c>
      <c r="M55" s="14">
        <v>147.26</v>
      </c>
      <c r="N55" s="14">
        <v>0</v>
      </c>
      <c r="O55" s="14">
        <v>0</v>
      </c>
      <c r="P55" s="14">
        <v>0</v>
      </c>
      <c r="Q55" s="14">
        <v>0.06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657.66</v>
      </c>
      <c r="Y55" s="14">
        <v>2927.2</v>
      </c>
    </row>
    <row r="56" spans="1:25">
      <c r="A56" s="2" t="s">
        <v>122</v>
      </c>
      <c r="B56" s="1" t="s">
        <v>123</v>
      </c>
      <c r="C56" s="14">
        <v>733.35</v>
      </c>
      <c r="D56" s="14">
        <v>122.22</v>
      </c>
      <c r="E56" s="14">
        <v>8190.23</v>
      </c>
      <c r="F56" s="14">
        <v>0</v>
      </c>
      <c r="G56" s="14">
        <v>0</v>
      </c>
      <c r="H56" s="14">
        <v>9045.7999999999993</v>
      </c>
      <c r="I56" s="14">
        <v>0</v>
      </c>
      <c r="J56" s="14">
        <v>0</v>
      </c>
      <c r="K56" s="14">
        <v>0</v>
      </c>
      <c r="L56" s="14">
        <v>1866.58</v>
      </c>
      <c r="M56" s="14">
        <v>127.1</v>
      </c>
      <c r="N56" s="14">
        <v>0</v>
      </c>
      <c r="O56" s="14">
        <v>4021.86</v>
      </c>
      <c r="P56" s="14">
        <v>0</v>
      </c>
      <c r="Q56" s="15">
        <v>-0.14000000000000001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6015.4</v>
      </c>
      <c r="Y56" s="14">
        <v>3030.4</v>
      </c>
    </row>
    <row r="57" spans="1:25">
      <c r="A57" s="2" t="s">
        <v>124</v>
      </c>
      <c r="B57" s="1" t="s">
        <v>125</v>
      </c>
      <c r="C57" s="14">
        <v>733.35</v>
      </c>
      <c r="D57" s="14">
        <v>122.22</v>
      </c>
      <c r="E57" s="14">
        <v>10139.07</v>
      </c>
      <c r="F57" s="14">
        <v>0</v>
      </c>
      <c r="G57" s="14">
        <v>0</v>
      </c>
      <c r="H57" s="14">
        <v>10994.64</v>
      </c>
      <c r="I57" s="14">
        <v>390.57</v>
      </c>
      <c r="J57" s="14">
        <v>0</v>
      </c>
      <c r="K57" s="14">
        <v>0</v>
      </c>
      <c r="L57" s="14">
        <v>2451.23</v>
      </c>
      <c r="M57" s="14">
        <v>69.06</v>
      </c>
      <c r="N57" s="14">
        <v>0</v>
      </c>
      <c r="O57" s="14">
        <v>4843.25</v>
      </c>
      <c r="P57" s="14">
        <v>0</v>
      </c>
      <c r="Q57" s="15">
        <v>-7.0000000000000007E-2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7754.04</v>
      </c>
      <c r="Y57" s="14">
        <v>3240.6</v>
      </c>
    </row>
    <row r="58" spans="1:25">
      <c r="A58" s="2" t="s">
        <v>126</v>
      </c>
      <c r="B58" s="1" t="s">
        <v>127</v>
      </c>
      <c r="C58" s="14">
        <v>1602</v>
      </c>
      <c r="D58" s="14">
        <v>267</v>
      </c>
      <c r="E58" s="14">
        <v>100</v>
      </c>
      <c r="F58" s="14">
        <v>0</v>
      </c>
      <c r="G58" s="14">
        <v>0</v>
      </c>
      <c r="H58" s="14">
        <v>1969</v>
      </c>
      <c r="I58" s="14">
        <v>0</v>
      </c>
      <c r="J58" s="14">
        <v>0</v>
      </c>
      <c r="K58" s="14">
        <v>0</v>
      </c>
      <c r="L58" s="14">
        <v>179.25</v>
      </c>
      <c r="M58" s="14">
        <v>49.68</v>
      </c>
      <c r="N58" s="14">
        <v>0</v>
      </c>
      <c r="O58" s="14">
        <v>0</v>
      </c>
      <c r="P58" s="14">
        <v>0</v>
      </c>
      <c r="Q58" s="14">
        <v>7.0000000000000007E-2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229</v>
      </c>
      <c r="Y58" s="14">
        <v>1740</v>
      </c>
    </row>
    <row r="59" spans="1:25">
      <c r="A59" s="2" t="s">
        <v>128</v>
      </c>
      <c r="B59" s="1" t="s">
        <v>129</v>
      </c>
      <c r="C59" s="14">
        <v>999.66</v>
      </c>
      <c r="D59" s="14">
        <v>166.61</v>
      </c>
      <c r="E59" s="14">
        <v>2024.02</v>
      </c>
      <c r="F59" s="14">
        <v>0</v>
      </c>
      <c r="G59" s="14">
        <v>0</v>
      </c>
      <c r="H59" s="14">
        <v>3190.29</v>
      </c>
      <c r="I59" s="14">
        <v>0</v>
      </c>
      <c r="J59" s="14">
        <v>0</v>
      </c>
      <c r="K59" s="14">
        <v>0</v>
      </c>
      <c r="L59" s="14">
        <v>426.06</v>
      </c>
      <c r="M59" s="14">
        <v>66.33</v>
      </c>
      <c r="N59" s="14">
        <v>0</v>
      </c>
      <c r="O59" s="14">
        <v>0</v>
      </c>
      <c r="P59" s="14">
        <v>0</v>
      </c>
      <c r="Q59" s="14">
        <v>0.1</v>
      </c>
      <c r="R59" s="14">
        <v>0</v>
      </c>
      <c r="S59" s="14">
        <v>0</v>
      </c>
      <c r="T59" s="14">
        <v>300</v>
      </c>
      <c r="U59" s="14">
        <v>0</v>
      </c>
      <c r="V59" s="14">
        <v>0</v>
      </c>
      <c r="W59" s="14">
        <v>0</v>
      </c>
      <c r="X59" s="14">
        <v>792.49</v>
      </c>
      <c r="Y59" s="14">
        <v>2397.8000000000002</v>
      </c>
    </row>
    <row r="60" spans="1:25">
      <c r="A60" s="2" t="s">
        <v>130</v>
      </c>
      <c r="B60" s="1" t="s">
        <v>131</v>
      </c>
      <c r="C60" s="14">
        <v>999.66</v>
      </c>
      <c r="D60" s="14">
        <v>166.61</v>
      </c>
      <c r="E60" s="14">
        <v>1761.29</v>
      </c>
      <c r="F60" s="14">
        <v>0</v>
      </c>
      <c r="G60" s="14">
        <v>0</v>
      </c>
      <c r="H60" s="14">
        <v>2927.56</v>
      </c>
      <c r="I60" s="14">
        <v>0</v>
      </c>
      <c r="J60" s="14">
        <v>0</v>
      </c>
      <c r="K60" s="14">
        <v>0</v>
      </c>
      <c r="L60" s="14">
        <v>369.94</v>
      </c>
      <c r="M60" s="14">
        <v>82.59</v>
      </c>
      <c r="N60" s="14">
        <v>0</v>
      </c>
      <c r="O60" s="14">
        <v>0</v>
      </c>
      <c r="P60" s="14">
        <v>0</v>
      </c>
      <c r="Q60" s="14">
        <v>0.03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452.56</v>
      </c>
      <c r="Y60" s="14">
        <v>2475</v>
      </c>
    </row>
    <row r="61" spans="1:25">
      <c r="A61" s="2" t="s">
        <v>132</v>
      </c>
      <c r="B61" s="1" t="s">
        <v>133</v>
      </c>
      <c r="C61" s="14">
        <v>880.02</v>
      </c>
      <c r="D61" s="14">
        <v>146.66999999999999</v>
      </c>
      <c r="E61" s="14">
        <v>10106.08</v>
      </c>
      <c r="F61" s="14">
        <v>0</v>
      </c>
      <c r="G61" s="14">
        <v>0</v>
      </c>
      <c r="H61" s="14">
        <v>11132.77</v>
      </c>
      <c r="I61" s="14">
        <v>0</v>
      </c>
      <c r="J61" s="14">
        <v>0</v>
      </c>
      <c r="K61" s="14">
        <v>0</v>
      </c>
      <c r="L61" s="14">
        <v>2492.67</v>
      </c>
      <c r="M61" s="14">
        <v>65.239999999999995</v>
      </c>
      <c r="N61" s="14">
        <v>0</v>
      </c>
      <c r="O61" s="14">
        <v>4449.72</v>
      </c>
      <c r="P61" s="14">
        <v>0</v>
      </c>
      <c r="Q61" s="15">
        <v>-0.06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7007.57</v>
      </c>
      <c r="Y61" s="14">
        <v>4125.2</v>
      </c>
    </row>
    <row r="62" spans="1:25">
      <c r="A62" s="2" t="s">
        <v>134</v>
      </c>
      <c r="B62" s="1" t="s">
        <v>135</v>
      </c>
      <c r="C62" s="14">
        <v>1285.74</v>
      </c>
      <c r="D62" s="14">
        <v>214.29</v>
      </c>
      <c r="E62" s="14">
        <v>0</v>
      </c>
      <c r="F62" s="14">
        <v>0</v>
      </c>
      <c r="G62" s="14">
        <v>0</v>
      </c>
      <c r="H62" s="14">
        <v>1500.03</v>
      </c>
      <c r="I62" s="14">
        <v>0</v>
      </c>
      <c r="J62" s="14">
        <v>0</v>
      </c>
      <c r="K62" s="14">
        <v>0</v>
      </c>
      <c r="L62" s="14">
        <v>56.27</v>
      </c>
      <c r="M62" s="14">
        <v>64.16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120.43</v>
      </c>
      <c r="Y62" s="14">
        <v>1379.6</v>
      </c>
    </row>
    <row r="63" spans="1:25">
      <c r="A63" s="2" t="s">
        <v>136</v>
      </c>
      <c r="B63" s="1" t="s">
        <v>137</v>
      </c>
      <c r="C63" s="14">
        <v>1602</v>
      </c>
      <c r="D63" s="14">
        <v>267</v>
      </c>
      <c r="E63" s="14">
        <v>400</v>
      </c>
      <c r="F63" s="14">
        <v>0</v>
      </c>
      <c r="G63" s="14">
        <v>0</v>
      </c>
      <c r="H63" s="14">
        <v>2269</v>
      </c>
      <c r="I63" s="14">
        <v>355.52</v>
      </c>
      <c r="J63" s="14">
        <v>0</v>
      </c>
      <c r="K63" s="14">
        <v>0</v>
      </c>
      <c r="L63" s="14">
        <v>232.79</v>
      </c>
      <c r="M63" s="14">
        <v>56.95</v>
      </c>
      <c r="N63" s="14">
        <v>0</v>
      </c>
      <c r="O63" s="14">
        <v>0</v>
      </c>
      <c r="P63" s="14">
        <v>0</v>
      </c>
      <c r="Q63" s="15">
        <v>-0.06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645.20000000000005</v>
      </c>
      <c r="Y63" s="14">
        <v>1623.8</v>
      </c>
    </row>
    <row r="64" spans="1:25">
      <c r="A64" s="2" t="s">
        <v>138</v>
      </c>
      <c r="B64" s="1" t="s">
        <v>139</v>
      </c>
      <c r="C64" s="14">
        <v>880.02</v>
      </c>
      <c r="D64" s="14">
        <v>146.66999999999999</v>
      </c>
      <c r="E64" s="14">
        <v>34597.599999999999</v>
      </c>
      <c r="F64" s="14">
        <v>0</v>
      </c>
      <c r="G64" s="14">
        <v>0</v>
      </c>
      <c r="H64" s="14">
        <v>35624.29</v>
      </c>
      <c r="I64" s="14">
        <v>0</v>
      </c>
      <c r="J64" s="14">
        <v>0</v>
      </c>
      <c r="K64" s="14">
        <v>0</v>
      </c>
      <c r="L64" s="14">
        <v>10593.5</v>
      </c>
      <c r="M64" s="14">
        <v>114.19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10707.69</v>
      </c>
      <c r="Y64" s="14">
        <v>24916.6</v>
      </c>
    </row>
    <row r="65" spans="1:25">
      <c r="A65" s="2" t="s">
        <v>140</v>
      </c>
      <c r="B65" s="1" t="s">
        <v>141</v>
      </c>
      <c r="C65" s="14">
        <v>999.66</v>
      </c>
      <c r="D65" s="14">
        <v>166.61</v>
      </c>
      <c r="E65" s="14">
        <v>296.57</v>
      </c>
      <c r="F65" s="14">
        <v>0</v>
      </c>
      <c r="G65" s="14">
        <v>0</v>
      </c>
      <c r="H65" s="14">
        <v>1462.84</v>
      </c>
      <c r="I65" s="14">
        <v>0</v>
      </c>
      <c r="J65" s="14">
        <v>0</v>
      </c>
      <c r="K65" s="14">
        <v>0</v>
      </c>
      <c r="L65" s="14">
        <v>52.22</v>
      </c>
      <c r="M65" s="14">
        <v>28.95</v>
      </c>
      <c r="N65" s="14">
        <v>0</v>
      </c>
      <c r="O65" s="14">
        <v>0</v>
      </c>
      <c r="P65" s="14">
        <v>0</v>
      </c>
      <c r="Q65" s="14">
        <v>7.0000000000000007E-2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81.239999999999995</v>
      </c>
      <c r="Y65" s="14">
        <v>1381.6</v>
      </c>
    </row>
    <row r="66" spans="1:25">
      <c r="A66" s="2" t="s">
        <v>142</v>
      </c>
      <c r="B66" s="1" t="s">
        <v>143</v>
      </c>
      <c r="C66" s="14">
        <v>799.98</v>
      </c>
      <c r="D66" s="14">
        <v>133.33000000000001</v>
      </c>
      <c r="E66" s="14">
        <v>1830</v>
      </c>
      <c r="F66" s="14">
        <v>0</v>
      </c>
      <c r="G66" s="14">
        <v>0</v>
      </c>
      <c r="H66" s="14">
        <v>2763.31</v>
      </c>
      <c r="I66" s="14">
        <v>0</v>
      </c>
      <c r="J66" s="14">
        <v>0</v>
      </c>
      <c r="K66" s="14">
        <v>0</v>
      </c>
      <c r="L66" s="14">
        <v>334.85</v>
      </c>
      <c r="M66" s="14">
        <v>23.17</v>
      </c>
      <c r="N66" s="14">
        <v>0</v>
      </c>
      <c r="O66" s="14">
        <v>0</v>
      </c>
      <c r="P66" s="14">
        <v>0</v>
      </c>
      <c r="Q66" s="15">
        <v>-0.01</v>
      </c>
      <c r="R66" s="14">
        <v>43.9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401.91</v>
      </c>
      <c r="Y66" s="14">
        <v>2361.4</v>
      </c>
    </row>
    <row r="67" spans="1:25">
      <c r="A67" s="2" t="s">
        <v>144</v>
      </c>
      <c r="B67" s="1" t="s">
        <v>145</v>
      </c>
      <c r="C67" s="14">
        <v>880.02</v>
      </c>
      <c r="D67" s="14">
        <v>146.66999999999999</v>
      </c>
      <c r="E67" s="14">
        <v>7203.83</v>
      </c>
      <c r="F67" s="14">
        <v>0</v>
      </c>
      <c r="G67" s="14">
        <v>0</v>
      </c>
      <c r="H67" s="14">
        <v>8230.52</v>
      </c>
      <c r="I67" s="14">
        <v>505.56</v>
      </c>
      <c r="J67" s="14">
        <v>0</v>
      </c>
      <c r="K67" s="14">
        <v>0</v>
      </c>
      <c r="L67" s="14">
        <v>1621.99</v>
      </c>
      <c r="M67" s="14">
        <v>82.33</v>
      </c>
      <c r="N67" s="14">
        <v>0</v>
      </c>
      <c r="O67" s="14">
        <v>0</v>
      </c>
      <c r="P67" s="14">
        <v>0</v>
      </c>
      <c r="Q67" s="14">
        <v>0.04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2209.92</v>
      </c>
      <c r="Y67" s="14">
        <v>6020.6</v>
      </c>
    </row>
    <row r="68" spans="1:25">
      <c r="A68" s="2" t="s">
        <v>146</v>
      </c>
      <c r="B68" s="1" t="s">
        <v>147</v>
      </c>
      <c r="C68" s="14">
        <v>4000.02</v>
      </c>
      <c r="D68" s="14">
        <v>666.67</v>
      </c>
      <c r="E68" s="14">
        <v>2064.0500000000002</v>
      </c>
      <c r="F68" s="14">
        <v>0</v>
      </c>
      <c r="G68" s="14">
        <v>0</v>
      </c>
      <c r="H68" s="14">
        <v>6730.74</v>
      </c>
      <c r="I68" s="14">
        <v>0</v>
      </c>
      <c r="J68" s="14">
        <v>0</v>
      </c>
      <c r="K68" s="14">
        <v>0</v>
      </c>
      <c r="L68" s="14">
        <v>1224.3800000000001</v>
      </c>
      <c r="M68" s="14">
        <v>358.14</v>
      </c>
      <c r="N68" s="14">
        <v>0</v>
      </c>
      <c r="O68" s="14">
        <v>0</v>
      </c>
      <c r="P68" s="14">
        <v>0</v>
      </c>
      <c r="Q68" s="14">
        <v>0.02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1582.54</v>
      </c>
      <c r="Y68" s="14">
        <v>5148.2</v>
      </c>
    </row>
    <row r="69" spans="1:25">
      <c r="A69" s="2" t="s">
        <v>148</v>
      </c>
      <c r="B69" s="1" t="s">
        <v>149</v>
      </c>
      <c r="C69" s="14">
        <v>880.02</v>
      </c>
      <c r="D69" s="14">
        <v>146.66999999999999</v>
      </c>
      <c r="E69" s="14">
        <v>7407.05</v>
      </c>
      <c r="F69" s="14">
        <v>0</v>
      </c>
      <c r="G69" s="14">
        <v>0</v>
      </c>
      <c r="H69" s="14">
        <v>8433.74</v>
      </c>
      <c r="I69" s="14">
        <v>0</v>
      </c>
      <c r="J69" s="14">
        <v>0</v>
      </c>
      <c r="K69" s="14">
        <v>0</v>
      </c>
      <c r="L69" s="14">
        <v>1682.96</v>
      </c>
      <c r="M69" s="14">
        <v>25.48</v>
      </c>
      <c r="N69" s="14">
        <v>0</v>
      </c>
      <c r="O69" s="14">
        <v>0</v>
      </c>
      <c r="P69" s="14">
        <v>0</v>
      </c>
      <c r="Q69" s="14">
        <v>0.1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1708.54</v>
      </c>
      <c r="Y69" s="14">
        <v>6725.2</v>
      </c>
    </row>
    <row r="70" spans="1:25">
      <c r="A70" s="2" t="s">
        <v>150</v>
      </c>
      <c r="B70" s="1" t="s">
        <v>151</v>
      </c>
      <c r="C70" s="14">
        <v>880.02</v>
      </c>
      <c r="D70" s="14">
        <v>146.66999999999999</v>
      </c>
      <c r="E70" s="14">
        <v>7659.38</v>
      </c>
      <c r="F70" s="14">
        <v>0</v>
      </c>
      <c r="G70" s="14">
        <v>0</v>
      </c>
      <c r="H70" s="14">
        <v>8686.07</v>
      </c>
      <c r="I70" s="14">
        <v>0</v>
      </c>
      <c r="J70" s="14">
        <v>208.65</v>
      </c>
      <c r="K70" s="14">
        <v>0</v>
      </c>
      <c r="L70" s="14">
        <v>1758.66</v>
      </c>
      <c r="M70" s="14">
        <v>169.13</v>
      </c>
      <c r="N70" s="14">
        <v>0</v>
      </c>
      <c r="O70" s="14">
        <v>205</v>
      </c>
      <c r="P70" s="14">
        <v>0</v>
      </c>
      <c r="Q70" s="15">
        <v>-0.17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2341.27</v>
      </c>
      <c r="Y70" s="14">
        <v>6344.8</v>
      </c>
    </row>
    <row r="71" spans="1:25">
      <c r="A71" s="2" t="s">
        <v>152</v>
      </c>
      <c r="B71" s="1" t="s">
        <v>153</v>
      </c>
      <c r="C71" s="14">
        <v>799.98</v>
      </c>
      <c r="D71" s="14">
        <v>133.33000000000001</v>
      </c>
      <c r="E71" s="14">
        <v>2430</v>
      </c>
      <c r="F71" s="14">
        <v>0</v>
      </c>
      <c r="G71" s="14">
        <v>0</v>
      </c>
      <c r="H71" s="14">
        <v>3363.31</v>
      </c>
      <c r="I71" s="14">
        <v>0</v>
      </c>
      <c r="J71" s="14">
        <v>0</v>
      </c>
      <c r="K71" s="14">
        <v>0</v>
      </c>
      <c r="L71" s="14">
        <v>463.01</v>
      </c>
      <c r="M71" s="14">
        <v>91.2</v>
      </c>
      <c r="N71" s="14">
        <v>0</v>
      </c>
      <c r="O71" s="14">
        <v>0</v>
      </c>
      <c r="P71" s="14">
        <v>0</v>
      </c>
      <c r="Q71" s="14">
        <v>0.1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554.30999999999995</v>
      </c>
      <c r="Y71" s="14">
        <v>2809</v>
      </c>
    </row>
    <row r="72" spans="1:25">
      <c r="A72" s="2" t="s">
        <v>154</v>
      </c>
      <c r="B72" s="1" t="s">
        <v>155</v>
      </c>
      <c r="C72" s="14">
        <v>833.05</v>
      </c>
      <c r="D72" s="14">
        <v>138.84</v>
      </c>
      <c r="E72" s="14">
        <v>2330.77</v>
      </c>
      <c r="F72" s="14">
        <v>0</v>
      </c>
      <c r="G72" s="14">
        <v>0</v>
      </c>
      <c r="H72" s="14">
        <v>3302.66</v>
      </c>
      <c r="I72" s="14">
        <v>0</v>
      </c>
      <c r="J72" s="14">
        <v>0</v>
      </c>
      <c r="K72" s="14">
        <v>0</v>
      </c>
      <c r="L72" s="14">
        <v>450.06</v>
      </c>
      <c r="M72" s="14">
        <v>72.88</v>
      </c>
      <c r="N72" s="14">
        <v>0</v>
      </c>
      <c r="O72" s="14">
        <v>0</v>
      </c>
      <c r="P72" s="14">
        <v>0</v>
      </c>
      <c r="Q72" s="14">
        <v>0.12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523.05999999999995</v>
      </c>
      <c r="Y72" s="14">
        <v>2779.6</v>
      </c>
    </row>
    <row r="73" spans="1:25">
      <c r="A73" s="2" t="s">
        <v>156</v>
      </c>
      <c r="B73" s="1" t="s">
        <v>157</v>
      </c>
      <c r="C73" s="14">
        <v>880.02</v>
      </c>
      <c r="D73" s="14">
        <v>146.66999999999999</v>
      </c>
      <c r="E73" s="14">
        <v>6351.48</v>
      </c>
      <c r="F73" s="14">
        <v>0</v>
      </c>
      <c r="G73" s="14">
        <v>0</v>
      </c>
      <c r="H73" s="14">
        <v>7378.17</v>
      </c>
      <c r="I73" s="14">
        <v>0</v>
      </c>
      <c r="J73" s="14">
        <v>0</v>
      </c>
      <c r="K73" s="14">
        <v>0</v>
      </c>
      <c r="L73" s="14">
        <v>1376.65</v>
      </c>
      <c r="M73" s="14">
        <v>109</v>
      </c>
      <c r="N73" s="14">
        <v>0</v>
      </c>
      <c r="O73" s="14">
        <v>3024.97</v>
      </c>
      <c r="P73" s="14">
        <v>0</v>
      </c>
      <c r="Q73" s="15">
        <v>-0.05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4510.57</v>
      </c>
      <c r="Y73" s="14">
        <v>2867.6</v>
      </c>
    </row>
    <row r="74" spans="1:25">
      <c r="A74" s="2" t="s">
        <v>158</v>
      </c>
      <c r="B74" s="1" t="s">
        <v>159</v>
      </c>
      <c r="C74" s="14">
        <v>879.42</v>
      </c>
      <c r="D74" s="14">
        <v>146.57</v>
      </c>
      <c r="E74" s="14">
        <v>0</v>
      </c>
      <c r="F74" s="14">
        <v>0</v>
      </c>
      <c r="G74" s="14">
        <v>0</v>
      </c>
      <c r="H74" s="14">
        <v>1025.99</v>
      </c>
      <c r="I74" s="14">
        <v>0</v>
      </c>
      <c r="J74" s="14">
        <v>0</v>
      </c>
      <c r="K74" s="15">
        <v>-18.489999999999998</v>
      </c>
      <c r="L74" s="14">
        <v>0</v>
      </c>
      <c r="M74" s="14">
        <v>25.46</v>
      </c>
      <c r="N74" s="14">
        <v>0</v>
      </c>
      <c r="O74" s="14">
        <v>0</v>
      </c>
      <c r="P74" s="14">
        <v>0</v>
      </c>
      <c r="Q74" s="14">
        <v>0.02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6.99</v>
      </c>
      <c r="Y74" s="14">
        <v>1019</v>
      </c>
    </row>
    <row r="75" spans="1:25" s="7" customFormat="1">
      <c r="A75" s="17" t="s">
        <v>160</v>
      </c>
      <c r="C75" s="7" t="s">
        <v>161</v>
      </c>
      <c r="D75" s="7" t="s">
        <v>161</v>
      </c>
      <c r="E75" s="7" t="s">
        <v>161</v>
      </c>
      <c r="F75" s="7" t="s">
        <v>161</v>
      </c>
      <c r="G75" s="7" t="s">
        <v>161</v>
      </c>
      <c r="H75" s="7" t="s">
        <v>161</v>
      </c>
      <c r="I75" s="7" t="s">
        <v>161</v>
      </c>
      <c r="J75" s="7" t="s">
        <v>161</v>
      </c>
      <c r="K75" s="7" t="s">
        <v>161</v>
      </c>
      <c r="L75" s="7" t="s">
        <v>161</v>
      </c>
      <c r="M75" s="7" t="s">
        <v>161</v>
      </c>
      <c r="N75" s="7" t="s">
        <v>161</v>
      </c>
      <c r="O75" s="7" t="s">
        <v>161</v>
      </c>
      <c r="P75" s="7" t="s">
        <v>161</v>
      </c>
      <c r="Q75" s="7" t="s">
        <v>161</v>
      </c>
      <c r="R75" s="7" t="s">
        <v>161</v>
      </c>
      <c r="S75" s="7" t="s">
        <v>161</v>
      </c>
      <c r="T75" s="7" t="s">
        <v>161</v>
      </c>
      <c r="U75" s="7" t="s">
        <v>161</v>
      </c>
      <c r="V75" s="7" t="s">
        <v>161</v>
      </c>
      <c r="W75" s="7" t="s">
        <v>161</v>
      </c>
      <c r="X75" s="7" t="s">
        <v>161</v>
      </c>
      <c r="Y75" s="7" t="s">
        <v>161</v>
      </c>
    </row>
    <row r="76" spans="1:25">
      <c r="C76" s="19">
        <v>79006.25</v>
      </c>
      <c r="D76" s="19">
        <v>13167.69</v>
      </c>
      <c r="E76" s="19">
        <v>307388.08</v>
      </c>
      <c r="F76" s="19">
        <v>385.96</v>
      </c>
      <c r="G76" s="19">
        <v>293.33999999999997</v>
      </c>
      <c r="H76" s="19">
        <v>400241.32</v>
      </c>
      <c r="I76" s="19">
        <v>4331.84</v>
      </c>
      <c r="J76" s="19">
        <v>2365.34</v>
      </c>
      <c r="K76" s="20">
        <v>-275.94</v>
      </c>
      <c r="L76" s="19">
        <v>87121.45</v>
      </c>
      <c r="M76" s="19">
        <v>7295.59</v>
      </c>
      <c r="N76" s="19">
        <v>0</v>
      </c>
      <c r="O76" s="19">
        <v>17374.77</v>
      </c>
      <c r="P76" s="19">
        <v>0</v>
      </c>
      <c r="Q76" s="19">
        <v>0.52</v>
      </c>
      <c r="R76" s="19">
        <v>90.95</v>
      </c>
      <c r="S76" s="19">
        <v>545.83000000000004</v>
      </c>
      <c r="T76" s="19">
        <v>300</v>
      </c>
      <c r="U76" s="19">
        <v>0</v>
      </c>
      <c r="V76" s="19">
        <v>1300</v>
      </c>
      <c r="W76" s="19">
        <v>1568.37</v>
      </c>
      <c r="X76" s="19">
        <v>122018.72</v>
      </c>
      <c r="Y76" s="19">
        <v>278222.59999999998</v>
      </c>
    </row>
    <row r="78" spans="1:25">
      <c r="A78" s="12" t="s">
        <v>162</v>
      </c>
    </row>
    <row r="79" spans="1:25">
      <c r="A79" s="2" t="s">
        <v>163</v>
      </c>
      <c r="B79" s="1" t="s">
        <v>164</v>
      </c>
      <c r="C79" s="14">
        <v>572.46</v>
      </c>
      <c r="D79" s="14">
        <v>95.41</v>
      </c>
      <c r="E79" s="14">
        <v>2543.14</v>
      </c>
      <c r="F79" s="14">
        <v>0</v>
      </c>
      <c r="G79" s="14">
        <v>0</v>
      </c>
      <c r="H79" s="14">
        <v>3211.01</v>
      </c>
      <c r="I79" s="14">
        <v>0</v>
      </c>
      <c r="J79" s="14">
        <v>0</v>
      </c>
      <c r="K79" s="14">
        <v>0</v>
      </c>
      <c r="L79" s="14">
        <v>430.48</v>
      </c>
      <c r="M79" s="14">
        <v>74.39</v>
      </c>
      <c r="N79" s="14">
        <v>32.11</v>
      </c>
      <c r="O79" s="14">
        <v>0</v>
      </c>
      <c r="P79" s="14">
        <v>157.34</v>
      </c>
      <c r="Q79" s="14">
        <v>0.02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134.66999999999999</v>
      </c>
      <c r="X79" s="14">
        <v>829.01</v>
      </c>
      <c r="Y79" s="14">
        <v>2382</v>
      </c>
    </row>
    <row r="80" spans="1:25">
      <c r="A80" s="2" t="s">
        <v>165</v>
      </c>
      <c r="B80" s="1" t="s">
        <v>166</v>
      </c>
      <c r="C80" s="14">
        <v>537.54</v>
      </c>
      <c r="D80" s="14">
        <v>89.59</v>
      </c>
      <c r="E80" s="14">
        <v>6293.38</v>
      </c>
      <c r="F80" s="14">
        <v>7560.54</v>
      </c>
      <c r="G80" s="14">
        <v>0</v>
      </c>
      <c r="H80" s="14">
        <v>14481.05</v>
      </c>
      <c r="I80" s="14">
        <v>0</v>
      </c>
      <c r="J80" s="14">
        <v>0</v>
      </c>
      <c r="K80" s="14">
        <v>0</v>
      </c>
      <c r="L80" s="14">
        <v>3498.95</v>
      </c>
      <c r="M80" s="14">
        <v>153.77000000000001</v>
      </c>
      <c r="N80" s="14">
        <v>144.81</v>
      </c>
      <c r="O80" s="14">
        <v>0</v>
      </c>
      <c r="P80" s="14">
        <v>709.57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372.75</v>
      </c>
      <c r="X80" s="14">
        <v>4879.8500000000004</v>
      </c>
      <c r="Y80" s="14">
        <v>9601.2000000000007</v>
      </c>
    </row>
    <row r="81" spans="1:25">
      <c r="A81" s="2" t="s">
        <v>167</v>
      </c>
      <c r="B81" s="1" t="s">
        <v>168</v>
      </c>
      <c r="C81" s="14">
        <v>537.54</v>
      </c>
      <c r="D81" s="14">
        <v>89.59</v>
      </c>
      <c r="E81" s="14">
        <v>2071.0500000000002</v>
      </c>
      <c r="F81" s="14">
        <v>0</v>
      </c>
      <c r="G81" s="14">
        <v>0</v>
      </c>
      <c r="H81" s="14">
        <v>2698.18</v>
      </c>
      <c r="I81" s="14">
        <v>0</v>
      </c>
      <c r="J81" s="14">
        <v>0</v>
      </c>
      <c r="K81" s="14">
        <v>0</v>
      </c>
      <c r="L81" s="14">
        <v>320.94</v>
      </c>
      <c r="M81" s="14">
        <v>75.37</v>
      </c>
      <c r="N81" s="14">
        <v>26.98</v>
      </c>
      <c r="O81" s="14">
        <v>0</v>
      </c>
      <c r="P81" s="14">
        <v>132.21</v>
      </c>
      <c r="Q81" s="15">
        <v>-0.1</v>
      </c>
      <c r="R81" s="14">
        <v>0</v>
      </c>
      <c r="S81" s="14">
        <v>0</v>
      </c>
      <c r="T81" s="14">
        <v>0</v>
      </c>
      <c r="U81" s="14">
        <v>0</v>
      </c>
      <c r="V81" s="14">
        <v>300</v>
      </c>
      <c r="W81" s="14">
        <v>275.38</v>
      </c>
      <c r="X81" s="14">
        <v>1130.78</v>
      </c>
      <c r="Y81" s="14">
        <v>1567.4</v>
      </c>
    </row>
    <row r="82" spans="1:25">
      <c r="A82" s="2" t="s">
        <v>169</v>
      </c>
      <c r="B82" s="1" t="s">
        <v>170</v>
      </c>
      <c r="C82" s="14">
        <v>480.24</v>
      </c>
      <c r="D82" s="14">
        <v>80.040000000000006</v>
      </c>
      <c r="E82" s="14">
        <v>937.31</v>
      </c>
      <c r="F82" s="14">
        <v>0</v>
      </c>
      <c r="G82" s="14">
        <v>0</v>
      </c>
      <c r="H82" s="14">
        <v>1497.59</v>
      </c>
      <c r="I82" s="14">
        <v>0</v>
      </c>
      <c r="J82" s="14">
        <v>0</v>
      </c>
      <c r="K82" s="14">
        <v>0</v>
      </c>
      <c r="L82" s="14">
        <v>56.01</v>
      </c>
      <c r="M82" s="14">
        <v>34.89</v>
      </c>
      <c r="N82" s="14">
        <v>14.98</v>
      </c>
      <c r="O82" s="14">
        <v>0</v>
      </c>
      <c r="P82" s="14">
        <v>73.38</v>
      </c>
      <c r="Q82" s="15">
        <v>-7.0000000000000007E-2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179.19</v>
      </c>
      <c r="Y82" s="14">
        <v>1318.4</v>
      </c>
    </row>
    <row r="83" spans="1:25">
      <c r="A83" s="2" t="s">
        <v>171</v>
      </c>
      <c r="B83" s="1" t="s">
        <v>172</v>
      </c>
      <c r="C83" s="14">
        <v>480.24</v>
      </c>
      <c r="D83" s="14">
        <v>80.040000000000006</v>
      </c>
      <c r="E83" s="14">
        <v>0</v>
      </c>
      <c r="F83" s="14">
        <v>0</v>
      </c>
      <c r="G83" s="14">
        <v>0</v>
      </c>
      <c r="H83" s="14">
        <v>560.28</v>
      </c>
      <c r="I83" s="14">
        <v>0</v>
      </c>
      <c r="J83" s="14">
        <v>0</v>
      </c>
      <c r="K83" s="15">
        <v>-62.94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0.02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-62.92</v>
      </c>
      <c r="Y83" s="14">
        <v>623.20000000000005</v>
      </c>
    </row>
    <row r="84" spans="1:25">
      <c r="A84" s="2" t="s">
        <v>173</v>
      </c>
      <c r="B84" s="1" t="s">
        <v>174</v>
      </c>
      <c r="C84" s="14">
        <v>480.24</v>
      </c>
      <c r="D84" s="14">
        <v>80.040000000000006</v>
      </c>
      <c r="E84" s="14">
        <v>5709.86</v>
      </c>
      <c r="F84" s="14">
        <v>0</v>
      </c>
      <c r="G84" s="14">
        <v>0</v>
      </c>
      <c r="H84" s="14">
        <v>6270.14</v>
      </c>
      <c r="I84" s="14">
        <v>0</v>
      </c>
      <c r="J84" s="14">
        <v>0</v>
      </c>
      <c r="K84" s="14">
        <v>0</v>
      </c>
      <c r="L84" s="14">
        <v>1116.04</v>
      </c>
      <c r="M84" s="14">
        <v>130.69999999999999</v>
      </c>
      <c r="N84" s="14">
        <v>62.7</v>
      </c>
      <c r="O84" s="14">
        <v>0</v>
      </c>
      <c r="P84" s="14">
        <v>307.24</v>
      </c>
      <c r="Q84" s="14">
        <v>0.06</v>
      </c>
      <c r="R84" s="14">
        <v>0</v>
      </c>
      <c r="S84" s="14">
        <v>0</v>
      </c>
      <c r="T84" s="14">
        <v>0</v>
      </c>
      <c r="U84" s="14">
        <v>0</v>
      </c>
      <c r="V84" s="14">
        <v>700</v>
      </c>
      <c r="W84" s="14">
        <v>0</v>
      </c>
      <c r="X84" s="14">
        <v>2316.7399999999998</v>
      </c>
      <c r="Y84" s="14">
        <v>3953.4</v>
      </c>
    </row>
    <row r="85" spans="1:25">
      <c r="A85" s="2" t="s">
        <v>175</v>
      </c>
      <c r="B85" s="1" t="s">
        <v>176</v>
      </c>
      <c r="C85" s="14">
        <v>528</v>
      </c>
      <c r="D85" s="14">
        <v>88</v>
      </c>
      <c r="E85" s="14">
        <v>2250.23</v>
      </c>
      <c r="F85" s="14">
        <v>0</v>
      </c>
      <c r="G85" s="14">
        <v>0</v>
      </c>
      <c r="H85" s="14">
        <v>2866.23</v>
      </c>
      <c r="I85" s="14">
        <v>0</v>
      </c>
      <c r="J85" s="14">
        <v>0</v>
      </c>
      <c r="K85" s="14">
        <v>0</v>
      </c>
      <c r="L85" s="14">
        <v>356.84</v>
      </c>
      <c r="M85" s="14">
        <v>67.98</v>
      </c>
      <c r="N85" s="14">
        <v>0</v>
      </c>
      <c r="O85" s="14">
        <v>0</v>
      </c>
      <c r="P85" s="14">
        <v>0</v>
      </c>
      <c r="Q85" s="15">
        <v>-0.19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424.63</v>
      </c>
      <c r="Y85" s="14">
        <v>2441.6</v>
      </c>
    </row>
    <row r="86" spans="1:25">
      <c r="A86" s="2" t="s">
        <v>177</v>
      </c>
      <c r="B86" s="1" t="s">
        <v>178</v>
      </c>
      <c r="C86" s="14">
        <v>480.24</v>
      </c>
      <c r="D86" s="14">
        <v>80.040000000000006</v>
      </c>
      <c r="E86" s="14">
        <v>585.1</v>
      </c>
      <c r="F86" s="14">
        <v>0</v>
      </c>
      <c r="G86" s="14">
        <v>0</v>
      </c>
      <c r="H86" s="14">
        <v>1145.3800000000001</v>
      </c>
      <c r="I86" s="14">
        <v>0</v>
      </c>
      <c r="J86" s="14">
        <v>0</v>
      </c>
      <c r="K86" s="14">
        <v>0</v>
      </c>
      <c r="L86" s="14">
        <v>1.26</v>
      </c>
      <c r="M86" s="14">
        <v>20.6</v>
      </c>
      <c r="N86" s="14">
        <v>11.45</v>
      </c>
      <c r="O86" s="14">
        <v>0</v>
      </c>
      <c r="P86" s="14">
        <v>56.12</v>
      </c>
      <c r="Q86" s="14">
        <v>0.15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89.58</v>
      </c>
      <c r="Y86" s="14">
        <v>1055.8</v>
      </c>
    </row>
    <row r="87" spans="1:25">
      <c r="A87" s="2" t="s">
        <v>179</v>
      </c>
      <c r="B87" s="1" t="s">
        <v>180</v>
      </c>
      <c r="C87" s="14">
        <v>633.41999999999996</v>
      </c>
      <c r="D87" s="14">
        <v>105.57</v>
      </c>
      <c r="E87" s="14">
        <v>1846.54</v>
      </c>
      <c r="F87" s="14">
        <v>0</v>
      </c>
      <c r="G87" s="14">
        <v>0</v>
      </c>
      <c r="H87" s="14">
        <v>2585.5300000000002</v>
      </c>
      <c r="I87" s="14">
        <v>0</v>
      </c>
      <c r="J87" s="14">
        <v>0</v>
      </c>
      <c r="K87" s="14">
        <v>0</v>
      </c>
      <c r="L87" s="14">
        <v>296.88</v>
      </c>
      <c r="M87" s="14">
        <v>108.12</v>
      </c>
      <c r="N87" s="14">
        <v>0</v>
      </c>
      <c r="O87" s="14">
        <v>0</v>
      </c>
      <c r="P87" s="14">
        <v>0</v>
      </c>
      <c r="Q87" s="15">
        <v>-7.0000000000000007E-2</v>
      </c>
      <c r="R87" s="14">
        <v>0</v>
      </c>
      <c r="S87" s="14">
        <v>0</v>
      </c>
      <c r="T87" s="14">
        <v>0</v>
      </c>
      <c r="U87" s="14">
        <v>0</v>
      </c>
      <c r="V87" s="14">
        <v>150</v>
      </c>
      <c r="W87" s="14">
        <v>0</v>
      </c>
      <c r="X87" s="14">
        <v>554.92999999999995</v>
      </c>
      <c r="Y87" s="14">
        <v>2030.6</v>
      </c>
    </row>
    <row r="88" spans="1:25">
      <c r="A88" s="2" t="s">
        <v>181</v>
      </c>
      <c r="B88" s="1" t="s">
        <v>182</v>
      </c>
      <c r="C88" s="14">
        <v>268.77</v>
      </c>
      <c r="D88" s="14">
        <v>44.8</v>
      </c>
      <c r="E88" s="14">
        <v>3368.66</v>
      </c>
      <c r="F88" s="14">
        <v>0</v>
      </c>
      <c r="G88" s="14">
        <v>0</v>
      </c>
      <c r="H88" s="14">
        <v>3682.23</v>
      </c>
      <c r="I88" s="14">
        <v>0</v>
      </c>
      <c r="J88" s="14">
        <v>0</v>
      </c>
      <c r="K88" s="14">
        <v>0</v>
      </c>
      <c r="L88" s="14">
        <v>531.13</v>
      </c>
      <c r="M88" s="14">
        <v>41.66</v>
      </c>
      <c r="N88" s="14">
        <v>36.82</v>
      </c>
      <c r="O88" s="14">
        <v>0</v>
      </c>
      <c r="P88" s="14">
        <v>180.43</v>
      </c>
      <c r="Q88" s="15">
        <v>-0.02</v>
      </c>
      <c r="R88" s="14">
        <v>0</v>
      </c>
      <c r="S88" s="14">
        <v>0</v>
      </c>
      <c r="T88" s="14">
        <v>0</v>
      </c>
      <c r="U88" s="14">
        <v>0</v>
      </c>
      <c r="V88" s="14">
        <v>500</v>
      </c>
      <c r="W88" s="14">
        <v>199.21</v>
      </c>
      <c r="X88" s="14">
        <v>1489.23</v>
      </c>
      <c r="Y88" s="14">
        <v>2193</v>
      </c>
    </row>
    <row r="89" spans="1:25">
      <c r="A89" s="2" t="s">
        <v>183</v>
      </c>
      <c r="B89" s="1" t="s">
        <v>184</v>
      </c>
      <c r="C89" s="14">
        <v>537.54</v>
      </c>
      <c r="D89" s="14">
        <v>89.59</v>
      </c>
      <c r="E89" s="14">
        <v>5851.52</v>
      </c>
      <c r="F89" s="14">
        <v>0</v>
      </c>
      <c r="G89" s="14">
        <v>0</v>
      </c>
      <c r="H89" s="14">
        <v>6478.65</v>
      </c>
      <c r="I89" s="14">
        <v>0</v>
      </c>
      <c r="J89" s="14">
        <v>0</v>
      </c>
      <c r="K89" s="14">
        <v>0</v>
      </c>
      <c r="L89" s="14">
        <v>1165.08</v>
      </c>
      <c r="M89" s="14">
        <v>190.22</v>
      </c>
      <c r="N89" s="14">
        <v>58.52</v>
      </c>
      <c r="O89" s="14">
        <v>0</v>
      </c>
      <c r="P89" s="14">
        <v>317.45</v>
      </c>
      <c r="Q89" s="15">
        <v>-0.02</v>
      </c>
      <c r="R89" s="14">
        <v>0</v>
      </c>
      <c r="S89" s="14">
        <v>0</v>
      </c>
      <c r="T89" s="14">
        <v>0</v>
      </c>
      <c r="U89" s="14">
        <v>0</v>
      </c>
      <c r="V89" s="14">
        <v>1000</v>
      </c>
      <c r="W89" s="14">
        <v>0</v>
      </c>
      <c r="X89" s="14">
        <v>2731.25</v>
      </c>
      <c r="Y89" s="14">
        <v>3747.4</v>
      </c>
    </row>
    <row r="90" spans="1:25">
      <c r="A90" s="2" t="s">
        <v>185</v>
      </c>
      <c r="B90" s="1" t="s">
        <v>186</v>
      </c>
      <c r="C90" s="14">
        <v>480.24</v>
      </c>
      <c r="D90" s="14">
        <v>80.040000000000006</v>
      </c>
      <c r="E90" s="14">
        <v>1200</v>
      </c>
      <c r="F90" s="14">
        <v>0</v>
      </c>
      <c r="G90" s="14">
        <v>0</v>
      </c>
      <c r="H90" s="14">
        <v>1760.28</v>
      </c>
      <c r="I90" s="14">
        <v>0</v>
      </c>
      <c r="J90" s="14">
        <v>0</v>
      </c>
      <c r="K90" s="14">
        <v>0</v>
      </c>
      <c r="L90" s="14">
        <v>145.86000000000001</v>
      </c>
      <c r="M90" s="14">
        <v>49.85</v>
      </c>
      <c r="N90" s="14">
        <v>17.600000000000001</v>
      </c>
      <c r="O90" s="14">
        <v>0</v>
      </c>
      <c r="P90" s="14">
        <v>86.25</v>
      </c>
      <c r="Q90" s="14">
        <v>0.12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299.68</v>
      </c>
      <c r="Y90" s="14">
        <v>1460.6</v>
      </c>
    </row>
    <row r="91" spans="1:25">
      <c r="A91" s="2" t="s">
        <v>187</v>
      </c>
      <c r="B91" s="1" t="s">
        <v>188</v>
      </c>
      <c r="C91" s="14">
        <v>480.24</v>
      </c>
      <c r="D91" s="14">
        <v>80.040000000000006</v>
      </c>
      <c r="E91" s="14">
        <v>1260.93</v>
      </c>
      <c r="F91" s="14">
        <v>0</v>
      </c>
      <c r="G91" s="14">
        <v>0</v>
      </c>
      <c r="H91" s="14">
        <v>1821.21</v>
      </c>
      <c r="I91" s="14">
        <v>0</v>
      </c>
      <c r="J91" s="14">
        <v>0</v>
      </c>
      <c r="K91" s="14">
        <v>0</v>
      </c>
      <c r="L91" s="14">
        <v>155.61000000000001</v>
      </c>
      <c r="M91" s="14">
        <v>28.32</v>
      </c>
      <c r="N91" s="14">
        <v>18.21</v>
      </c>
      <c r="O91" s="14">
        <v>0</v>
      </c>
      <c r="P91" s="14">
        <v>89.24</v>
      </c>
      <c r="Q91" s="14">
        <v>0.03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291.41000000000003</v>
      </c>
      <c r="Y91" s="14">
        <v>1529.8</v>
      </c>
    </row>
    <row r="92" spans="1:25">
      <c r="A92" s="2" t="s">
        <v>189</v>
      </c>
      <c r="B92" s="1" t="s">
        <v>190</v>
      </c>
      <c r="C92" s="14">
        <v>480.24</v>
      </c>
      <c r="D92" s="14">
        <v>80.040000000000006</v>
      </c>
      <c r="E92" s="14">
        <v>681.57</v>
      </c>
      <c r="F92" s="14">
        <v>0</v>
      </c>
      <c r="G92" s="14">
        <v>0</v>
      </c>
      <c r="H92" s="14">
        <v>1241.8499999999999</v>
      </c>
      <c r="I92" s="14">
        <v>0</v>
      </c>
      <c r="J92" s="14">
        <v>0</v>
      </c>
      <c r="K92" s="14">
        <v>0</v>
      </c>
      <c r="L92" s="14">
        <v>18.72</v>
      </c>
      <c r="M92" s="14">
        <v>0</v>
      </c>
      <c r="N92" s="14">
        <v>12.42</v>
      </c>
      <c r="O92" s="14">
        <v>0</v>
      </c>
      <c r="P92" s="14">
        <v>60.85</v>
      </c>
      <c r="Q92" s="15">
        <v>-0.14000000000000001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91.85</v>
      </c>
      <c r="Y92" s="14">
        <v>1150</v>
      </c>
    </row>
    <row r="93" spans="1:25">
      <c r="A93" s="2" t="s">
        <v>191</v>
      </c>
      <c r="B93" s="1" t="s">
        <v>192</v>
      </c>
      <c r="C93" s="14">
        <v>633.6</v>
      </c>
      <c r="D93" s="14">
        <v>105.6</v>
      </c>
      <c r="E93" s="14">
        <v>2959.7</v>
      </c>
      <c r="F93" s="14">
        <v>0</v>
      </c>
      <c r="G93" s="14">
        <v>0</v>
      </c>
      <c r="H93" s="14">
        <v>3698.9</v>
      </c>
      <c r="I93" s="14">
        <v>0</v>
      </c>
      <c r="J93" s="14">
        <v>0</v>
      </c>
      <c r="K93" s="14">
        <v>0</v>
      </c>
      <c r="L93" s="14">
        <v>534.70000000000005</v>
      </c>
      <c r="M93" s="14">
        <v>136.18</v>
      </c>
      <c r="N93" s="14">
        <v>0</v>
      </c>
      <c r="O93" s="14">
        <v>0</v>
      </c>
      <c r="P93" s="14">
        <v>0</v>
      </c>
      <c r="Q93" s="14">
        <v>0.02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670.9</v>
      </c>
      <c r="Y93" s="14">
        <v>3028</v>
      </c>
    </row>
    <row r="94" spans="1:25">
      <c r="A94" s="2" t="s">
        <v>193</v>
      </c>
      <c r="B94" s="1" t="s">
        <v>194</v>
      </c>
      <c r="C94" s="14">
        <v>480.24</v>
      </c>
      <c r="D94" s="14">
        <v>80.040000000000006</v>
      </c>
      <c r="E94" s="14">
        <v>1974.57</v>
      </c>
      <c r="F94" s="14">
        <v>0</v>
      </c>
      <c r="G94" s="14">
        <v>0</v>
      </c>
      <c r="H94" s="14">
        <v>2534.85</v>
      </c>
      <c r="I94" s="14">
        <v>0</v>
      </c>
      <c r="J94" s="14">
        <v>0</v>
      </c>
      <c r="K94" s="14">
        <v>0</v>
      </c>
      <c r="L94" s="14">
        <v>286.05</v>
      </c>
      <c r="M94" s="14">
        <v>0</v>
      </c>
      <c r="N94" s="14">
        <v>25.35</v>
      </c>
      <c r="O94" s="14">
        <v>0</v>
      </c>
      <c r="P94" s="14">
        <v>124.21</v>
      </c>
      <c r="Q94" s="14">
        <v>0.04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435.65</v>
      </c>
      <c r="Y94" s="14">
        <v>2099.1999999999998</v>
      </c>
    </row>
    <row r="95" spans="1:25">
      <c r="A95" s="2" t="s">
        <v>195</v>
      </c>
      <c r="B95" s="1" t="s">
        <v>196</v>
      </c>
      <c r="C95" s="14">
        <v>480.24</v>
      </c>
      <c r="D95" s="14">
        <v>80.040000000000006</v>
      </c>
      <c r="E95" s="14">
        <v>2196.94</v>
      </c>
      <c r="F95" s="14">
        <v>0</v>
      </c>
      <c r="G95" s="14">
        <v>0</v>
      </c>
      <c r="H95" s="14">
        <v>2757.22</v>
      </c>
      <c r="I95" s="14">
        <v>0</v>
      </c>
      <c r="J95" s="14">
        <v>0</v>
      </c>
      <c r="K95" s="14">
        <v>0</v>
      </c>
      <c r="L95" s="14">
        <v>333.55</v>
      </c>
      <c r="M95" s="14">
        <v>45.96</v>
      </c>
      <c r="N95" s="14">
        <v>27.57</v>
      </c>
      <c r="O95" s="14">
        <v>0</v>
      </c>
      <c r="P95" s="14">
        <v>135.1</v>
      </c>
      <c r="Q95" s="14">
        <v>0.04</v>
      </c>
      <c r="R95" s="14">
        <v>0</v>
      </c>
      <c r="S95" s="14">
        <v>0</v>
      </c>
      <c r="T95" s="14">
        <v>0</v>
      </c>
      <c r="U95" s="14">
        <v>0</v>
      </c>
      <c r="V95" s="14">
        <v>300</v>
      </c>
      <c r="W95" s="14">
        <v>0</v>
      </c>
      <c r="X95" s="14">
        <v>842.22</v>
      </c>
      <c r="Y95" s="14">
        <v>1915</v>
      </c>
    </row>
    <row r="96" spans="1:25">
      <c r="A96" s="2" t="s">
        <v>197</v>
      </c>
      <c r="B96" s="1" t="s">
        <v>198</v>
      </c>
      <c r="C96" s="14">
        <v>537.54</v>
      </c>
      <c r="D96" s="14">
        <v>89.59</v>
      </c>
      <c r="E96" s="14">
        <v>3663.94</v>
      </c>
      <c r="F96" s="14">
        <v>0</v>
      </c>
      <c r="G96" s="14">
        <v>0</v>
      </c>
      <c r="H96" s="14">
        <v>4291.07</v>
      </c>
      <c r="I96" s="14">
        <v>0</v>
      </c>
      <c r="J96" s="14">
        <v>0</v>
      </c>
      <c r="K96" s="14">
        <v>0</v>
      </c>
      <c r="L96" s="14">
        <v>661.18</v>
      </c>
      <c r="M96" s="14">
        <v>101.9</v>
      </c>
      <c r="N96" s="14">
        <v>42.91</v>
      </c>
      <c r="O96" s="14">
        <v>0</v>
      </c>
      <c r="P96" s="14">
        <v>210.26</v>
      </c>
      <c r="Q96" s="15">
        <v>-0.01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246.63</v>
      </c>
      <c r="X96" s="14">
        <v>1262.8699999999999</v>
      </c>
      <c r="Y96" s="14">
        <v>3028.2</v>
      </c>
    </row>
    <row r="97" spans="1:25">
      <c r="A97" s="2" t="s">
        <v>199</v>
      </c>
      <c r="B97" s="1" t="s">
        <v>200</v>
      </c>
      <c r="C97" s="14">
        <v>480.24</v>
      </c>
      <c r="D97" s="14">
        <v>80.040000000000006</v>
      </c>
      <c r="E97" s="14">
        <v>3432.3</v>
      </c>
      <c r="F97" s="14">
        <v>0</v>
      </c>
      <c r="G97" s="14">
        <v>0</v>
      </c>
      <c r="H97" s="14">
        <v>3992.58</v>
      </c>
      <c r="I97" s="14">
        <v>0</v>
      </c>
      <c r="J97" s="14">
        <v>0</v>
      </c>
      <c r="K97" s="14">
        <v>0</v>
      </c>
      <c r="L97" s="14">
        <v>597.42999999999995</v>
      </c>
      <c r="M97" s="14">
        <v>125.98</v>
      </c>
      <c r="N97" s="14">
        <v>0</v>
      </c>
      <c r="O97" s="14">
        <v>0</v>
      </c>
      <c r="P97" s="14">
        <v>0</v>
      </c>
      <c r="Q97" s="14">
        <v>0.17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723.58</v>
      </c>
      <c r="Y97" s="14">
        <v>3269</v>
      </c>
    </row>
    <row r="98" spans="1:25">
      <c r="A98" s="2" t="s">
        <v>201</v>
      </c>
      <c r="B98" s="1" t="s">
        <v>202</v>
      </c>
      <c r="C98" s="14">
        <v>537.54</v>
      </c>
      <c r="D98" s="14">
        <v>89.59</v>
      </c>
      <c r="E98" s="14">
        <v>2509.59</v>
      </c>
      <c r="F98" s="14">
        <v>0</v>
      </c>
      <c r="G98" s="14">
        <v>0</v>
      </c>
      <c r="H98" s="14">
        <v>3136.72</v>
      </c>
      <c r="I98" s="14">
        <v>0</v>
      </c>
      <c r="J98" s="14">
        <v>0</v>
      </c>
      <c r="K98" s="14">
        <v>0</v>
      </c>
      <c r="L98" s="14">
        <v>414.61</v>
      </c>
      <c r="M98" s="14">
        <v>59.16</v>
      </c>
      <c r="N98" s="14">
        <v>31.37</v>
      </c>
      <c r="O98" s="14">
        <v>0</v>
      </c>
      <c r="P98" s="14">
        <v>153.69999999999999</v>
      </c>
      <c r="Q98" s="14">
        <v>0.15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307.93</v>
      </c>
      <c r="X98" s="14">
        <v>966.92</v>
      </c>
      <c r="Y98" s="14">
        <v>2169.8000000000002</v>
      </c>
    </row>
    <row r="99" spans="1:25">
      <c r="A99" s="2" t="s">
        <v>203</v>
      </c>
      <c r="B99" s="1" t="s">
        <v>204</v>
      </c>
      <c r="C99" s="14">
        <v>633.6</v>
      </c>
      <c r="D99" s="14">
        <v>105.6</v>
      </c>
      <c r="E99" s="14">
        <v>1509.75</v>
      </c>
      <c r="F99" s="14">
        <v>0</v>
      </c>
      <c r="G99" s="14">
        <v>0</v>
      </c>
      <c r="H99" s="14">
        <v>2248.9499999999998</v>
      </c>
      <c r="I99" s="14">
        <v>0</v>
      </c>
      <c r="J99" s="14">
        <v>0</v>
      </c>
      <c r="K99" s="14">
        <v>0</v>
      </c>
      <c r="L99" s="14">
        <v>229.2</v>
      </c>
      <c r="M99" s="14">
        <v>133.53</v>
      </c>
      <c r="N99" s="14">
        <v>0</v>
      </c>
      <c r="O99" s="14">
        <v>0</v>
      </c>
      <c r="P99" s="14">
        <v>0</v>
      </c>
      <c r="Q99" s="14">
        <v>0.02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362.75</v>
      </c>
      <c r="Y99" s="14">
        <v>1886.2</v>
      </c>
    </row>
    <row r="100" spans="1:25">
      <c r="A100" s="2" t="s">
        <v>205</v>
      </c>
      <c r="B100" s="1" t="s">
        <v>206</v>
      </c>
      <c r="C100" s="14">
        <v>480.24</v>
      </c>
      <c r="D100" s="14">
        <v>80.040000000000006</v>
      </c>
      <c r="E100" s="14">
        <v>322.49</v>
      </c>
      <c r="F100" s="14">
        <v>0</v>
      </c>
      <c r="G100" s="14">
        <v>0</v>
      </c>
      <c r="H100" s="14">
        <v>882.77</v>
      </c>
      <c r="I100" s="14">
        <v>0</v>
      </c>
      <c r="J100" s="14">
        <v>0</v>
      </c>
      <c r="K100" s="15">
        <v>-36.69</v>
      </c>
      <c r="L100" s="14">
        <v>0</v>
      </c>
      <c r="M100" s="14">
        <v>63.8</v>
      </c>
      <c r="N100" s="14">
        <v>8.83</v>
      </c>
      <c r="O100" s="14">
        <v>0</v>
      </c>
      <c r="P100" s="14">
        <v>43.26</v>
      </c>
      <c r="Q100" s="15">
        <v>-0.03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79.17</v>
      </c>
      <c r="Y100" s="14">
        <v>803.6</v>
      </c>
    </row>
    <row r="101" spans="1:25">
      <c r="A101" s="2" t="s">
        <v>207</v>
      </c>
      <c r="B101" s="1" t="s">
        <v>208</v>
      </c>
      <c r="C101" s="14">
        <v>1028.58</v>
      </c>
      <c r="D101" s="14">
        <v>171.43</v>
      </c>
      <c r="E101" s="14">
        <v>854.88</v>
      </c>
      <c r="F101" s="14">
        <v>0</v>
      </c>
      <c r="G101" s="14">
        <v>0</v>
      </c>
      <c r="H101" s="14">
        <v>2054.89</v>
      </c>
      <c r="I101" s="14">
        <v>0</v>
      </c>
      <c r="J101" s="14">
        <v>301.08999999999997</v>
      </c>
      <c r="K101" s="14">
        <v>0</v>
      </c>
      <c r="L101" s="14">
        <v>194.42</v>
      </c>
      <c r="M101" s="14">
        <v>29.79</v>
      </c>
      <c r="N101" s="14">
        <v>0</v>
      </c>
      <c r="O101" s="14">
        <v>0</v>
      </c>
      <c r="P101" s="14">
        <v>0</v>
      </c>
      <c r="Q101" s="15">
        <v>-0.01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525.29</v>
      </c>
      <c r="Y101" s="14">
        <v>1529.6</v>
      </c>
    </row>
    <row r="102" spans="1:25">
      <c r="A102" s="2" t="s">
        <v>209</v>
      </c>
      <c r="B102" s="1" t="s">
        <v>210</v>
      </c>
      <c r="C102" s="14">
        <v>633.6</v>
      </c>
      <c r="D102" s="14">
        <v>105.6</v>
      </c>
      <c r="E102" s="14">
        <v>2501.34</v>
      </c>
      <c r="F102" s="14">
        <v>0</v>
      </c>
      <c r="G102" s="14">
        <v>0</v>
      </c>
      <c r="H102" s="14">
        <v>3240.54</v>
      </c>
      <c r="I102" s="14">
        <v>0</v>
      </c>
      <c r="J102" s="14">
        <v>0</v>
      </c>
      <c r="K102" s="14">
        <v>0</v>
      </c>
      <c r="L102" s="14">
        <v>436.79</v>
      </c>
      <c r="M102" s="14">
        <v>92.77</v>
      </c>
      <c r="N102" s="14">
        <v>0</v>
      </c>
      <c r="O102" s="14">
        <v>0</v>
      </c>
      <c r="P102" s="14">
        <v>0</v>
      </c>
      <c r="Q102" s="15">
        <v>-0.02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529.54</v>
      </c>
      <c r="Y102" s="14">
        <v>2711</v>
      </c>
    </row>
    <row r="103" spans="1:25">
      <c r="A103" s="2" t="s">
        <v>211</v>
      </c>
      <c r="B103" s="1" t="s">
        <v>212</v>
      </c>
      <c r="C103" s="14">
        <v>537.54</v>
      </c>
      <c r="D103" s="14">
        <v>89.59</v>
      </c>
      <c r="E103" s="14">
        <v>2021.09</v>
      </c>
      <c r="F103" s="14">
        <v>0</v>
      </c>
      <c r="G103" s="14">
        <v>0</v>
      </c>
      <c r="H103" s="14">
        <v>2648.22</v>
      </c>
      <c r="I103" s="14">
        <v>0</v>
      </c>
      <c r="J103" s="14">
        <v>0</v>
      </c>
      <c r="K103" s="14">
        <v>0</v>
      </c>
      <c r="L103" s="14">
        <v>310.27</v>
      </c>
      <c r="M103" s="14">
        <v>53.46</v>
      </c>
      <c r="N103" s="14">
        <v>26.48</v>
      </c>
      <c r="O103" s="14">
        <v>0</v>
      </c>
      <c r="P103" s="14">
        <v>129.76</v>
      </c>
      <c r="Q103" s="15">
        <v>-0.06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236.31</v>
      </c>
      <c r="X103" s="14">
        <v>756.22</v>
      </c>
      <c r="Y103" s="14">
        <v>1892</v>
      </c>
    </row>
    <row r="104" spans="1:25">
      <c r="A104" s="2" t="s">
        <v>213</v>
      </c>
      <c r="B104" s="1" t="s">
        <v>214</v>
      </c>
      <c r="C104" s="14">
        <v>480.24</v>
      </c>
      <c r="D104" s="14">
        <v>80.040000000000006</v>
      </c>
      <c r="E104" s="14">
        <v>2891.03</v>
      </c>
      <c r="F104" s="14">
        <v>0</v>
      </c>
      <c r="G104" s="14">
        <v>0</v>
      </c>
      <c r="H104" s="14">
        <v>3451.31</v>
      </c>
      <c r="I104" s="14">
        <v>0</v>
      </c>
      <c r="J104" s="14">
        <v>0</v>
      </c>
      <c r="K104" s="14">
        <v>0</v>
      </c>
      <c r="L104" s="14">
        <v>481.81</v>
      </c>
      <c r="M104" s="14">
        <v>120.25</v>
      </c>
      <c r="N104" s="14">
        <v>34.51</v>
      </c>
      <c r="O104" s="14">
        <v>0</v>
      </c>
      <c r="P104" s="14">
        <v>169.11</v>
      </c>
      <c r="Q104" s="15">
        <v>-0.17</v>
      </c>
      <c r="R104" s="14">
        <v>0</v>
      </c>
      <c r="S104" s="14">
        <v>0</v>
      </c>
      <c r="T104" s="14">
        <v>0</v>
      </c>
      <c r="U104" s="14">
        <v>0</v>
      </c>
      <c r="V104" s="14">
        <v>250</v>
      </c>
      <c r="W104" s="14">
        <v>0</v>
      </c>
      <c r="X104" s="14">
        <v>1055.51</v>
      </c>
      <c r="Y104" s="14">
        <v>2395.8000000000002</v>
      </c>
    </row>
    <row r="105" spans="1:25">
      <c r="A105" s="2" t="s">
        <v>215</v>
      </c>
      <c r="B105" s="1" t="s">
        <v>216</v>
      </c>
      <c r="C105" s="14">
        <v>633.6</v>
      </c>
      <c r="D105" s="14">
        <v>105.6</v>
      </c>
      <c r="E105" s="14">
        <v>1846.54</v>
      </c>
      <c r="F105" s="14">
        <v>0</v>
      </c>
      <c r="G105" s="14">
        <v>0</v>
      </c>
      <c r="H105" s="14">
        <v>2585.7399999999998</v>
      </c>
      <c r="I105" s="14">
        <v>0</v>
      </c>
      <c r="J105" s="14">
        <v>0</v>
      </c>
      <c r="K105" s="14">
        <v>0</v>
      </c>
      <c r="L105" s="14">
        <v>296.92</v>
      </c>
      <c r="M105" s="14">
        <v>165.04</v>
      </c>
      <c r="N105" s="14">
        <v>0</v>
      </c>
      <c r="O105" s="14">
        <v>0</v>
      </c>
      <c r="P105" s="14">
        <v>0</v>
      </c>
      <c r="Q105" s="15">
        <v>-0.02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461.94</v>
      </c>
      <c r="Y105" s="14">
        <v>2123.8000000000002</v>
      </c>
    </row>
    <row r="106" spans="1:25">
      <c r="A106" s="2" t="s">
        <v>217</v>
      </c>
      <c r="B106" s="1" t="s">
        <v>218</v>
      </c>
      <c r="C106" s="14">
        <v>480.24</v>
      </c>
      <c r="D106" s="14">
        <v>80.040000000000006</v>
      </c>
      <c r="E106" s="14">
        <v>1210.28</v>
      </c>
      <c r="F106" s="14">
        <v>0</v>
      </c>
      <c r="G106" s="14">
        <v>0</v>
      </c>
      <c r="H106" s="14">
        <v>1770.56</v>
      </c>
      <c r="I106" s="14">
        <v>0</v>
      </c>
      <c r="J106" s="14">
        <v>0</v>
      </c>
      <c r="K106" s="14">
        <v>0</v>
      </c>
      <c r="L106" s="14">
        <v>147.5</v>
      </c>
      <c r="M106" s="14">
        <v>62.88</v>
      </c>
      <c r="N106" s="14">
        <v>0</v>
      </c>
      <c r="O106" s="14">
        <v>0</v>
      </c>
      <c r="P106" s="14">
        <v>0</v>
      </c>
      <c r="Q106" s="15">
        <v>-0.02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210.36</v>
      </c>
      <c r="Y106" s="14">
        <v>1560.2</v>
      </c>
    </row>
    <row r="107" spans="1:25">
      <c r="A107" s="2" t="s">
        <v>219</v>
      </c>
      <c r="B107" s="1" t="s">
        <v>220</v>
      </c>
      <c r="C107" s="14">
        <v>633.6</v>
      </c>
      <c r="D107" s="14">
        <v>105.6</v>
      </c>
      <c r="E107" s="14">
        <v>1002.28</v>
      </c>
      <c r="F107" s="14">
        <v>0</v>
      </c>
      <c r="G107" s="14">
        <v>0</v>
      </c>
      <c r="H107" s="14">
        <v>1741.48</v>
      </c>
      <c r="I107" s="14">
        <v>0</v>
      </c>
      <c r="J107" s="14">
        <v>0</v>
      </c>
      <c r="K107" s="14">
        <v>0</v>
      </c>
      <c r="L107" s="14">
        <v>142.85</v>
      </c>
      <c r="M107" s="14">
        <v>149.56</v>
      </c>
      <c r="N107" s="14">
        <v>0</v>
      </c>
      <c r="O107" s="14">
        <v>0</v>
      </c>
      <c r="P107" s="14">
        <v>0</v>
      </c>
      <c r="Q107" s="14">
        <v>7.0000000000000007E-2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292.48</v>
      </c>
      <c r="Y107" s="14">
        <v>1449</v>
      </c>
    </row>
    <row r="108" spans="1:25">
      <c r="A108" s="2" t="s">
        <v>221</v>
      </c>
      <c r="B108" s="1" t="s">
        <v>222</v>
      </c>
      <c r="C108" s="14">
        <v>537.54</v>
      </c>
      <c r="D108" s="14">
        <v>89.59</v>
      </c>
      <c r="E108" s="14">
        <v>3750.69</v>
      </c>
      <c r="F108" s="14">
        <v>2459.64</v>
      </c>
      <c r="G108" s="14">
        <v>313.56</v>
      </c>
      <c r="H108" s="14">
        <v>7151.02</v>
      </c>
      <c r="I108" s="14">
        <v>0</v>
      </c>
      <c r="J108" s="14">
        <v>0</v>
      </c>
      <c r="K108" s="14">
        <v>0</v>
      </c>
      <c r="L108" s="14">
        <v>1249.48</v>
      </c>
      <c r="M108" s="14">
        <v>118.47</v>
      </c>
      <c r="N108" s="14">
        <v>71.510000000000005</v>
      </c>
      <c r="O108" s="14">
        <v>0</v>
      </c>
      <c r="P108" s="14">
        <v>350.4</v>
      </c>
      <c r="Q108" s="15">
        <v>-0.05</v>
      </c>
      <c r="R108" s="14">
        <v>0</v>
      </c>
      <c r="S108" s="14">
        <v>0</v>
      </c>
      <c r="T108" s="14">
        <v>0</v>
      </c>
      <c r="U108" s="14">
        <v>343.11</v>
      </c>
      <c r="V108" s="14">
        <v>400</v>
      </c>
      <c r="W108" s="14">
        <v>209.76</v>
      </c>
      <c r="X108" s="14">
        <v>-320.98</v>
      </c>
      <c r="Y108" s="14">
        <v>7472</v>
      </c>
    </row>
    <row r="109" spans="1:25">
      <c r="A109" s="2" t="s">
        <v>223</v>
      </c>
      <c r="B109" s="1" t="s">
        <v>224</v>
      </c>
      <c r="C109" s="14">
        <v>480.24</v>
      </c>
      <c r="D109" s="14">
        <v>80.040000000000006</v>
      </c>
      <c r="E109" s="14">
        <v>704.4</v>
      </c>
      <c r="F109" s="14">
        <v>0</v>
      </c>
      <c r="G109" s="14">
        <v>0</v>
      </c>
      <c r="H109" s="14">
        <v>1264.68</v>
      </c>
      <c r="I109" s="14">
        <v>0</v>
      </c>
      <c r="J109" s="14">
        <v>0</v>
      </c>
      <c r="K109" s="14">
        <v>0</v>
      </c>
      <c r="L109" s="14">
        <v>21.2</v>
      </c>
      <c r="M109" s="14">
        <v>36.82</v>
      </c>
      <c r="N109" s="14">
        <v>12.65</v>
      </c>
      <c r="O109" s="14">
        <v>0</v>
      </c>
      <c r="P109" s="14">
        <v>61.97</v>
      </c>
      <c r="Q109" s="14">
        <v>0.04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132.68</v>
      </c>
      <c r="Y109" s="14">
        <v>1132</v>
      </c>
    </row>
    <row r="110" spans="1:25">
      <c r="A110" s="2" t="s">
        <v>225</v>
      </c>
      <c r="B110" s="1" t="s">
        <v>226</v>
      </c>
      <c r="C110" s="14">
        <v>534.29999999999995</v>
      </c>
      <c r="D110" s="14">
        <v>89.05</v>
      </c>
      <c r="E110" s="14">
        <v>1256.79</v>
      </c>
      <c r="F110" s="14">
        <v>0</v>
      </c>
      <c r="G110" s="14">
        <v>0</v>
      </c>
      <c r="H110" s="14">
        <v>1880.14</v>
      </c>
      <c r="I110" s="14">
        <v>0</v>
      </c>
      <c r="J110" s="14">
        <v>0</v>
      </c>
      <c r="K110" s="14">
        <v>0</v>
      </c>
      <c r="L110" s="14">
        <v>165.04</v>
      </c>
      <c r="M110" s="14">
        <v>41.38</v>
      </c>
      <c r="N110" s="14">
        <v>18.8</v>
      </c>
      <c r="O110" s="14">
        <v>0</v>
      </c>
      <c r="P110" s="14">
        <v>92.13</v>
      </c>
      <c r="Q110" s="15">
        <v>-0.01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317.33999999999997</v>
      </c>
      <c r="Y110" s="14">
        <v>1562.8</v>
      </c>
    </row>
    <row r="111" spans="1:25">
      <c r="A111" s="2" t="s">
        <v>227</v>
      </c>
      <c r="B111" s="1" t="s">
        <v>228</v>
      </c>
      <c r="C111" s="14">
        <v>480.24</v>
      </c>
      <c r="D111" s="14">
        <v>80.040000000000006</v>
      </c>
      <c r="E111" s="14">
        <v>1929.83</v>
      </c>
      <c r="F111" s="14">
        <v>0</v>
      </c>
      <c r="G111" s="14">
        <v>0</v>
      </c>
      <c r="H111" s="14">
        <v>2490.11</v>
      </c>
      <c r="I111" s="14">
        <v>0</v>
      </c>
      <c r="J111" s="14">
        <v>0</v>
      </c>
      <c r="K111" s="14">
        <v>0</v>
      </c>
      <c r="L111" s="14">
        <v>276.5</v>
      </c>
      <c r="M111" s="14">
        <v>63.27</v>
      </c>
      <c r="N111" s="14">
        <v>24.9</v>
      </c>
      <c r="O111" s="14">
        <v>0</v>
      </c>
      <c r="P111" s="14">
        <v>122.02</v>
      </c>
      <c r="Q111" s="14">
        <v>0.02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486.71</v>
      </c>
      <c r="Y111" s="14">
        <v>2003.4</v>
      </c>
    </row>
    <row r="112" spans="1:25">
      <c r="A112" s="2" t="s">
        <v>229</v>
      </c>
      <c r="B112" s="1" t="s">
        <v>230</v>
      </c>
      <c r="C112" s="14">
        <v>537.54</v>
      </c>
      <c r="D112" s="14">
        <v>89.59</v>
      </c>
      <c r="E112" s="14">
        <v>5985.16</v>
      </c>
      <c r="F112" s="14">
        <v>0</v>
      </c>
      <c r="G112" s="14">
        <v>0</v>
      </c>
      <c r="H112" s="14">
        <v>6612.29</v>
      </c>
      <c r="I112" s="14">
        <v>0</v>
      </c>
      <c r="J112" s="14">
        <v>0</v>
      </c>
      <c r="K112" s="14">
        <v>0</v>
      </c>
      <c r="L112" s="14">
        <v>1196.52</v>
      </c>
      <c r="M112" s="14">
        <v>122.64</v>
      </c>
      <c r="N112" s="14">
        <v>66.12</v>
      </c>
      <c r="O112" s="14">
        <v>0</v>
      </c>
      <c r="P112" s="14">
        <v>324</v>
      </c>
      <c r="Q112" s="15">
        <v>-0.01</v>
      </c>
      <c r="R112" s="14">
        <v>0</v>
      </c>
      <c r="S112" s="14">
        <v>0</v>
      </c>
      <c r="T112" s="14">
        <v>0</v>
      </c>
      <c r="U112" s="14">
        <v>343.11</v>
      </c>
      <c r="V112" s="14">
        <v>200</v>
      </c>
      <c r="W112" s="14">
        <v>216.71</v>
      </c>
      <c r="X112" s="14">
        <v>2469.09</v>
      </c>
      <c r="Y112" s="14">
        <v>4143.2</v>
      </c>
    </row>
    <row r="113" spans="1:25">
      <c r="A113" s="2" t="s">
        <v>231</v>
      </c>
      <c r="B113" s="1" t="s">
        <v>232</v>
      </c>
      <c r="C113" s="14">
        <v>633.6</v>
      </c>
      <c r="D113" s="14">
        <v>105.6</v>
      </c>
      <c r="E113" s="14">
        <v>1876.43</v>
      </c>
      <c r="F113" s="14">
        <v>0</v>
      </c>
      <c r="G113" s="14">
        <v>0</v>
      </c>
      <c r="H113" s="14">
        <v>2615.63</v>
      </c>
      <c r="I113" s="14">
        <v>0</v>
      </c>
      <c r="J113" s="14">
        <v>0</v>
      </c>
      <c r="K113" s="14">
        <v>0</v>
      </c>
      <c r="L113" s="14">
        <v>303.31</v>
      </c>
      <c r="M113" s="14">
        <v>102.6</v>
      </c>
      <c r="N113" s="14">
        <v>0</v>
      </c>
      <c r="O113" s="14">
        <v>0</v>
      </c>
      <c r="P113" s="14">
        <v>0</v>
      </c>
      <c r="Q113" s="15">
        <v>-0.08</v>
      </c>
      <c r="R113" s="14">
        <v>0</v>
      </c>
      <c r="S113" s="14">
        <v>0</v>
      </c>
      <c r="T113" s="14">
        <v>0</v>
      </c>
      <c r="U113" s="14">
        <v>0</v>
      </c>
      <c r="V113" s="14">
        <v>200</v>
      </c>
      <c r="W113" s="14">
        <v>0</v>
      </c>
      <c r="X113" s="14">
        <v>605.83000000000004</v>
      </c>
      <c r="Y113" s="14">
        <v>2009.8</v>
      </c>
    </row>
    <row r="114" spans="1:25">
      <c r="A114" s="2" t="s">
        <v>233</v>
      </c>
      <c r="B114" s="1" t="s">
        <v>234</v>
      </c>
      <c r="C114" s="14">
        <v>480.24</v>
      </c>
      <c r="D114" s="14">
        <v>80.040000000000006</v>
      </c>
      <c r="E114" s="14">
        <v>2632.3</v>
      </c>
      <c r="F114" s="14">
        <v>0</v>
      </c>
      <c r="G114" s="14">
        <v>0</v>
      </c>
      <c r="H114" s="14">
        <v>3192.58</v>
      </c>
      <c r="I114" s="14">
        <v>0</v>
      </c>
      <c r="J114" s="14">
        <v>0</v>
      </c>
      <c r="K114" s="14">
        <v>0</v>
      </c>
      <c r="L114" s="14">
        <v>426.55</v>
      </c>
      <c r="M114" s="14">
        <v>121.93</v>
      </c>
      <c r="N114" s="14">
        <v>0</v>
      </c>
      <c r="O114" s="14">
        <v>0</v>
      </c>
      <c r="P114" s="14">
        <v>0</v>
      </c>
      <c r="Q114" s="14">
        <v>0.1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548.58000000000004</v>
      </c>
      <c r="Y114" s="14">
        <v>2644</v>
      </c>
    </row>
    <row r="115" spans="1:25">
      <c r="A115" s="2" t="s">
        <v>235</v>
      </c>
      <c r="B115" s="1" t="s">
        <v>236</v>
      </c>
      <c r="C115" s="14">
        <v>480.24</v>
      </c>
      <c r="D115" s="14">
        <v>80.040000000000006</v>
      </c>
      <c r="E115" s="14">
        <v>762.49</v>
      </c>
      <c r="F115" s="14">
        <v>0</v>
      </c>
      <c r="G115" s="14">
        <v>0</v>
      </c>
      <c r="H115" s="14">
        <v>1322.77</v>
      </c>
      <c r="I115" s="14">
        <v>0</v>
      </c>
      <c r="J115" s="14">
        <v>0</v>
      </c>
      <c r="K115" s="14">
        <v>0</v>
      </c>
      <c r="L115" s="14">
        <v>27.52</v>
      </c>
      <c r="M115" s="14">
        <v>24.97</v>
      </c>
      <c r="N115" s="14">
        <v>13.23</v>
      </c>
      <c r="O115" s="14">
        <v>0</v>
      </c>
      <c r="P115" s="14">
        <v>64.819999999999993</v>
      </c>
      <c r="Q115" s="14">
        <v>0.03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130.57</v>
      </c>
      <c r="Y115" s="14">
        <v>1192.2</v>
      </c>
    </row>
    <row r="116" spans="1:25">
      <c r="A116" s="2" t="s">
        <v>237</v>
      </c>
      <c r="B116" s="1" t="s">
        <v>238</v>
      </c>
      <c r="C116" s="14">
        <v>537.54</v>
      </c>
      <c r="D116" s="14">
        <v>89.59</v>
      </c>
      <c r="E116" s="14">
        <v>5302.41</v>
      </c>
      <c r="F116" s="14">
        <v>0</v>
      </c>
      <c r="G116" s="14">
        <v>0</v>
      </c>
      <c r="H116" s="14">
        <v>5929.54</v>
      </c>
      <c r="I116" s="14">
        <v>0</v>
      </c>
      <c r="J116" s="14">
        <v>0</v>
      </c>
      <c r="K116" s="14">
        <v>0</v>
      </c>
      <c r="L116" s="14">
        <v>1035.93</v>
      </c>
      <c r="M116" s="14">
        <v>108.38</v>
      </c>
      <c r="N116" s="14">
        <v>59.3</v>
      </c>
      <c r="O116" s="14">
        <v>0</v>
      </c>
      <c r="P116" s="14">
        <v>290.55</v>
      </c>
      <c r="Q116" s="15">
        <v>-0.02</v>
      </c>
      <c r="R116" s="14">
        <v>0</v>
      </c>
      <c r="S116" s="14">
        <v>0</v>
      </c>
      <c r="T116" s="14">
        <v>0</v>
      </c>
      <c r="U116" s="14">
        <v>0</v>
      </c>
      <c r="V116" s="14">
        <v>50</v>
      </c>
      <c r="W116" s="14">
        <v>470.2</v>
      </c>
      <c r="X116" s="14">
        <v>2014.34</v>
      </c>
      <c r="Y116" s="14">
        <v>3915.2</v>
      </c>
    </row>
    <row r="117" spans="1:25">
      <c r="A117" s="2" t="s">
        <v>239</v>
      </c>
      <c r="B117" s="1" t="s">
        <v>240</v>
      </c>
      <c r="C117" s="14">
        <v>480.24</v>
      </c>
      <c r="D117" s="14">
        <v>80.040000000000006</v>
      </c>
      <c r="E117" s="14">
        <v>401.02</v>
      </c>
      <c r="F117" s="14">
        <v>0</v>
      </c>
      <c r="G117" s="14">
        <v>0</v>
      </c>
      <c r="H117" s="14">
        <v>961.3</v>
      </c>
      <c r="I117" s="14">
        <v>0</v>
      </c>
      <c r="J117" s="14">
        <v>0</v>
      </c>
      <c r="K117" s="15">
        <v>-31.66</v>
      </c>
      <c r="L117" s="14">
        <v>0</v>
      </c>
      <c r="M117" s="14">
        <v>22.65</v>
      </c>
      <c r="N117" s="14">
        <v>9.61</v>
      </c>
      <c r="O117" s="14">
        <v>0</v>
      </c>
      <c r="P117" s="14">
        <v>47.1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47.7</v>
      </c>
      <c r="Y117" s="14">
        <v>913.6</v>
      </c>
    </row>
    <row r="118" spans="1:25">
      <c r="A118" s="2" t="s">
        <v>241</v>
      </c>
      <c r="B118" s="1" t="s">
        <v>242</v>
      </c>
      <c r="C118" s="14">
        <v>633.6</v>
      </c>
      <c r="D118" s="14">
        <v>105.6</v>
      </c>
      <c r="E118" s="14">
        <v>777.27</v>
      </c>
      <c r="F118" s="14">
        <v>0</v>
      </c>
      <c r="G118" s="14">
        <v>0</v>
      </c>
      <c r="H118" s="14">
        <v>1516.47</v>
      </c>
      <c r="I118" s="14">
        <v>0</v>
      </c>
      <c r="J118" s="14">
        <v>0</v>
      </c>
      <c r="K118" s="14">
        <v>0</v>
      </c>
      <c r="L118" s="14">
        <v>58.06</v>
      </c>
      <c r="M118" s="14">
        <v>91.24</v>
      </c>
      <c r="N118" s="14">
        <v>0</v>
      </c>
      <c r="O118" s="14">
        <v>0</v>
      </c>
      <c r="P118" s="14">
        <v>0</v>
      </c>
      <c r="Q118" s="15">
        <v>-0.03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149.27000000000001</v>
      </c>
      <c r="Y118" s="14">
        <v>1367.2</v>
      </c>
    </row>
    <row r="119" spans="1:25">
      <c r="A119" s="2" t="s">
        <v>243</v>
      </c>
      <c r="B119" s="1" t="s">
        <v>244</v>
      </c>
      <c r="C119" s="14">
        <v>633.6</v>
      </c>
      <c r="D119" s="14">
        <v>105.6</v>
      </c>
      <c r="E119" s="14">
        <v>3679.98</v>
      </c>
      <c r="F119" s="14">
        <v>0</v>
      </c>
      <c r="G119" s="14">
        <v>0</v>
      </c>
      <c r="H119" s="14">
        <v>4419.18</v>
      </c>
      <c r="I119" s="14">
        <v>0</v>
      </c>
      <c r="J119" s="14">
        <v>0</v>
      </c>
      <c r="K119" s="14">
        <v>0</v>
      </c>
      <c r="L119" s="14">
        <v>688.55</v>
      </c>
      <c r="M119" s="14">
        <v>173.06</v>
      </c>
      <c r="N119" s="14">
        <v>0</v>
      </c>
      <c r="O119" s="14">
        <v>0</v>
      </c>
      <c r="P119" s="14">
        <v>0</v>
      </c>
      <c r="Q119" s="15">
        <v>-0.03</v>
      </c>
      <c r="R119" s="14">
        <v>0</v>
      </c>
      <c r="S119" s="14">
        <v>0</v>
      </c>
      <c r="T119" s="14">
        <v>0</v>
      </c>
      <c r="U119" s="14">
        <v>0</v>
      </c>
      <c r="V119" s="14">
        <v>500</v>
      </c>
      <c r="W119" s="14">
        <v>0</v>
      </c>
      <c r="X119" s="14">
        <v>1361.58</v>
      </c>
      <c r="Y119" s="14">
        <v>3057.6</v>
      </c>
    </row>
    <row r="120" spans="1:25" s="7" customFormat="1">
      <c r="A120" s="17" t="s">
        <v>160</v>
      </c>
      <c r="C120" s="7" t="s">
        <v>161</v>
      </c>
      <c r="D120" s="7" t="s">
        <v>161</v>
      </c>
      <c r="E120" s="7" t="s">
        <v>161</v>
      </c>
      <c r="F120" s="7" t="s">
        <v>161</v>
      </c>
      <c r="G120" s="7" t="s">
        <v>161</v>
      </c>
      <c r="H120" s="7" t="s">
        <v>161</v>
      </c>
      <c r="I120" s="7" t="s">
        <v>161</v>
      </c>
      <c r="J120" s="7" t="s">
        <v>161</v>
      </c>
      <c r="K120" s="7" t="s">
        <v>161</v>
      </c>
      <c r="L120" s="7" t="s">
        <v>161</v>
      </c>
      <c r="M120" s="7" t="s">
        <v>161</v>
      </c>
      <c r="N120" s="7" t="s">
        <v>161</v>
      </c>
      <c r="O120" s="7" t="s">
        <v>161</v>
      </c>
      <c r="P120" s="7" t="s">
        <v>161</v>
      </c>
      <c r="Q120" s="7" t="s">
        <v>161</v>
      </c>
      <c r="R120" s="7" t="s">
        <v>161</v>
      </c>
      <c r="S120" s="7" t="s">
        <v>161</v>
      </c>
      <c r="T120" s="7" t="s">
        <v>161</v>
      </c>
      <c r="U120" s="7" t="s">
        <v>161</v>
      </c>
      <c r="V120" s="7" t="s">
        <v>161</v>
      </c>
      <c r="W120" s="7" t="s">
        <v>161</v>
      </c>
      <c r="X120" s="7" t="s">
        <v>161</v>
      </c>
      <c r="Y120" s="7" t="s">
        <v>161</v>
      </c>
    </row>
    <row r="121" spans="1:25">
      <c r="C121" s="19">
        <v>22116.51</v>
      </c>
      <c r="D121" s="19">
        <v>3686.09</v>
      </c>
      <c r="E121" s="19">
        <v>94554.78</v>
      </c>
      <c r="F121" s="19">
        <v>10020.18</v>
      </c>
      <c r="G121" s="19">
        <v>313.56</v>
      </c>
      <c r="H121" s="19">
        <v>130691.12</v>
      </c>
      <c r="I121" s="19">
        <v>0</v>
      </c>
      <c r="J121" s="19">
        <v>301.08999999999997</v>
      </c>
      <c r="K121" s="20">
        <v>-131.29</v>
      </c>
      <c r="L121" s="19">
        <v>18609.740000000002</v>
      </c>
      <c r="M121" s="19">
        <v>3343.54</v>
      </c>
      <c r="N121" s="19">
        <v>909.74</v>
      </c>
      <c r="O121" s="19">
        <v>0</v>
      </c>
      <c r="P121" s="19">
        <v>4488.47</v>
      </c>
      <c r="Q121" s="20">
        <v>-0.08</v>
      </c>
      <c r="R121" s="19">
        <v>0</v>
      </c>
      <c r="S121" s="19">
        <v>0</v>
      </c>
      <c r="T121" s="19">
        <v>0</v>
      </c>
      <c r="U121" s="19">
        <v>686.22</v>
      </c>
      <c r="V121" s="19">
        <v>4550</v>
      </c>
      <c r="W121" s="19">
        <v>2669.55</v>
      </c>
      <c r="X121" s="19">
        <v>32363.32</v>
      </c>
      <c r="Y121" s="19">
        <v>98327.8</v>
      </c>
    </row>
    <row r="123" spans="1:25" s="7" customFormat="1">
      <c r="A123" s="16"/>
      <c r="C123" s="7" t="s">
        <v>245</v>
      </c>
      <c r="D123" s="7" t="s">
        <v>245</v>
      </c>
      <c r="E123" s="7" t="s">
        <v>245</v>
      </c>
      <c r="F123" s="7" t="s">
        <v>245</v>
      </c>
      <c r="G123" s="7" t="s">
        <v>245</v>
      </c>
      <c r="H123" s="7" t="s">
        <v>245</v>
      </c>
      <c r="I123" s="7" t="s">
        <v>245</v>
      </c>
      <c r="J123" s="7" t="s">
        <v>245</v>
      </c>
      <c r="K123" s="7" t="s">
        <v>245</v>
      </c>
      <c r="L123" s="7" t="s">
        <v>245</v>
      </c>
      <c r="M123" s="7" t="s">
        <v>245</v>
      </c>
      <c r="N123" s="7" t="s">
        <v>245</v>
      </c>
      <c r="O123" s="7" t="s">
        <v>245</v>
      </c>
      <c r="P123" s="7" t="s">
        <v>245</v>
      </c>
      <c r="Q123" s="7" t="s">
        <v>245</v>
      </c>
      <c r="R123" s="7" t="s">
        <v>245</v>
      </c>
      <c r="S123" s="7" t="s">
        <v>245</v>
      </c>
      <c r="T123" s="7" t="s">
        <v>245</v>
      </c>
      <c r="U123" s="7" t="s">
        <v>245</v>
      </c>
      <c r="V123" s="7" t="s">
        <v>245</v>
      </c>
      <c r="W123" s="7" t="s">
        <v>245</v>
      </c>
      <c r="X123" s="7" t="s">
        <v>245</v>
      </c>
      <c r="Y123" s="7" t="s">
        <v>245</v>
      </c>
    </row>
    <row r="124" spans="1:25">
      <c r="A124" s="17" t="s">
        <v>246</v>
      </c>
      <c r="B124" s="1" t="s">
        <v>247</v>
      </c>
      <c r="C124" s="19">
        <v>101122.76</v>
      </c>
      <c r="D124" s="19">
        <v>16853.78</v>
      </c>
      <c r="E124" s="19">
        <v>401942.86</v>
      </c>
      <c r="F124" s="19">
        <v>10406.14</v>
      </c>
      <c r="G124" s="19">
        <v>606.9</v>
      </c>
      <c r="H124" s="19">
        <v>530932.43999999994</v>
      </c>
      <c r="I124" s="19">
        <v>4331.84</v>
      </c>
      <c r="J124" s="19">
        <v>2666.43</v>
      </c>
      <c r="K124" s="20">
        <v>-407.23</v>
      </c>
      <c r="L124" s="19">
        <v>105731.19</v>
      </c>
      <c r="M124" s="19">
        <v>10639.13</v>
      </c>
      <c r="N124" s="19">
        <v>909.74</v>
      </c>
      <c r="O124" s="19">
        <v>17374.77</v>
      </c>
      <c r="P124" s="19">
        <v>4488.47</v>
      </c>
      <c r="Q124" s="19">
        <v>0.44</v>
      </c>
      <c r="R124" s="19">
        <v>90.95</v>
      </c>
      <c r="S124" s="19">
        <v>545.83000000000004</v>
      </c>
      <c r="T124" s="19">
        <v>300</v>
      </c>
      <c r="U124" s="19">
        <v>686.22</v>
      </c>
      <c r="V124" s="19">
        <v>5850</v>
      </c>
      <c r="W124" s="19">
        <v>4237.92</v>
      </c>
      <c r="X124" s="19">
        <v>154382.04</v>
      </c>
      <c r="Y124" s="19">
        <v>376550.40000000002</v>
      </c>
    </row>
    <row r="126" spans="1:25">
      <c r="C126" s="1" t="s">
        <v>247</v>
      </c>
      <c r="D126" s="1" t="s">
        <v>247</v>
      </c>
      <c r="E126" s="1" t="s">
        <v>247</v>
      </c>
      <c r="F126" s="1" t="s">
        <v>247</v>
      </c>
      <c r="G126" s="1" t="s">
        <v>247</v>
      </c>
      <c r="H126" s="1" t="s">
        <v>247</v>
      </c>
      <c r="I126" s="1" t="s">
        <v>247</v>
      </c>
      <c r="J126" s="1" t="s">
        <v>247</v>
      </c>
      <c r="K126" s="1" t="s">
        <v>247</v>
      </c>
      <c r="L126" s="1" t="s">
        <v>247</v>
      </c>
      <c r="M126" s="1" t="s">
        <v>247</v>
      </c>
      <c r="N126" s="1" t="s">
        <v>247</v>
      </c>
      <c r="O126" s="1" t="s">
        <v>247</v>
      </c>
      <c r="P126" s="1" t="s">
        <v>247</v>
      </c>
      <c r="Q126" s="1" t="s">
        <v>247</v>
      </c>
      <c r="R126" s="1" t="s">
        <v>247</v>
      </c>
      <c r="S126" s="1" t="s">
        <v>247</v>
      </c>
      <c r="T126" s="1" t="s">
        <v>247</v>
      </c>
      <c r="U126" s="1" t="s">
        <v>247</v>
      </c>
      <c r="V126" s="1" t="s">
        <v>247</v>
      </c>
      <c r="W126" s="1" t="s">
        <v>247</v>
      </c>
      <c r="X126" s="1" t="s">
        <v>247</v>
      </c>
      <c r="Y126" s="1" t="s">
        <v>247</v>
      </c>
    </row>
    <row r="127" spans="1:25">
      <c r="A127" s="2" t="s">
        <v>247</v>
      </c>
      <c r="B127" s="1" t="s">
        <v>247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</sheetData>
  <autoFilter ref="A11:Y76"/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2"/>
  <sheetViews>
    <sheetView workbookViewId="0">
      <selection activeCell="D15" sqref="D15"/>
    </sheetView>
  </sheetViews>
  <sheetFormatPr baseColWidth="10" defaultRowHeight="15"/>
  <cols>
    <col min="2" max="2" width="14.7109375" customWidth="1"/>
    <col min="3" max="3" width="19.5703125" customWidth="1"/>
    <col min="4" max="4" width="12.5703125" bestFit="1" customWidth="1"/>
    <col min="5" max="5" width="36.140625" bestFit="1" customWidth="1"/>
  </cols>
  <sheetData>
    <row r="1" spans="1:10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>
      <c r="A3" s="32" t="s">
        <v>2</v>
      </c>
      <c r="B3" s="32"/>
      <c r="C3" s="35"/>
      <c r="D3" s="32"/>
      <c r="E3" s="32"/>
      <c r="F3" s="32"/>
      <c r="G3" s="32"/>
      <c r="H3" s="32"/>
      <c r="I3" s="32"/>
      <c r="J3" s="32"/>
    </row>
    <row r="4" spans="1:10">
      <c r="A4" s="32" t="s">
        <v>255</v>
      </c>
      <c r="B4" s="32"/>
      <c r="C4" s="32"/>
      <c r="D4" s="32"/>
      <c r="E4" s="32"/>
      <c r="F4" s="32"/>
      <c r="G4" s="32"/>
      <c r="H4" s="32"/>
      <c r="I4" s="32"/>
      <c r="J4" s="32"/>
    </row>
    <row r="6" spans="1:10">
      <c r="A6" s="36"/>
      <c r="B6" s="36"/>
      <c r="C6" s="36"/>
      <c r="D6" s="36"/>
      <c r="E6" s="36"/>
      <c r="F6" s="36"/>
      <c r="G6" s="36"/>
      <c r="H6" s="36"/>
      <c r="I6" s="32"/>
      <c r="J6" s="32"/>
    </row>
    <row r="7" spans="1:10">
      <c r="A7" s="37"/>
      <c r="B7" s="37"/>
      <c r="C7" s="37"/>
      <c r="D7" s="37"/>
      <c r="E7" s="37"/>
      <c r="F7" s="37"/>
      <c r="G7" s="37"/>
      <c r="H7" s="37"/>
      <c r="I7" s="32"/>
      <c r="J7" s="32"/>
    </row>
    <row r="8" spans="1:10">
      <c r="A8" s="39" t="s">
        <v>256</v>
      </c>
      <c r="B8" s="39" t="s">
        <v>257</v>
      </c>
      <c r="C8" s="39" t="s">
        <v>258</v>
      </c>
      <c r="D8" s="40" t="s">
        <v>259</v>
      </c>
      <c r="E8" s="39" t="s">
        <v>260</v>
      </c>
      <c r="F8" s="38"/>
      <c r="G8" s="38"/>
      <c r="H8" s="38"/>
      <c r="I8" s="38"/>
      <c r="J8" s="38"/>
    </row>
    <row r="9" spans="1:10">
      <c r="A9" s="32" t="s">
        <v>187</v>
      </c>
      <c r="B9" s="32"/>
      <c r="C9" s="32" t="s">
        <v>261</v>
      </c>
      <c r="D9" s="32">
        <v>1529.8000000000002</v>
      </c>
      <c r="E9" s="32" t="s">
        <v>188</v>
      </c>
      <c r="F9" s="32"/>
      <c r="G9" s="32"/>
      <c r="H9" s="32"/>
      <c r="I9" s="32"/>
      <c r="J9" s="32"/>
    </row>
    <row r="10" spans="1:10">
      <c r="A10" s="32" t="s">
        <v>62</v>
      </c>
      <c r="B10" s="32"/>
      <c r="C10" s="32" t="s">
        <v>261</v>
      </c>
      <c r="D10" s="32">
        <v>2299.2000000000003</v>
      </c>
      <c r="E10" s="32" t="s">
        <v>63</v>
      </c>
      <c r="F10" s="32"/>
      <c r="G10" s="32"/>
      <c r="H10" s="32"/>
      <c r="I10" s="32"/>
      <c r="J10" s="32"/>
    </row>
    <row r="11" spans="1:10">
      <c r="A11" s="32" t="s">
        <v>189</v>
      </c>
      <c r="B11" s="32"/>
      <c r="C11" s="32" t="s">
        <v>261</v>
      </c>
      <c r="D11" s="32">
        <v>1150</v>
      </c>
      <c r="E11" s="32" t="s">
        <v>190</v>
      </c>
      <c r="F11" s="32"/>
      <c r="G11" s="32"/>
      <c r="H11" s="32"/>
      <c r="I11" s="32"/>
      <c r="J11" s="32"/>
    </row>
    <row r="12" spans="1:10">
      <c r="A12" s="32"/>
      <c r="B12" s="32" t="s">
        <v>262</v>
      </c>
      <c r="C12" s="32"/>
      <c r="D12" s="41">
        <v>4979.0000000000009</v>
      </c>
      <c r="E12" s="32" t="s">
        <v>263</v>
      </c>
      <c r="F12" s="32"/>
      <c r="G12" s="32"/>
      <c r="H12" s="32"/>
      <c r="I12" s="32"/>
      <c r="J12" s="32"/>
    </row>
    <row r="14" spans="1:10">
      <c r="A14" s="32" t="s">
        <v>163</v>
      </c>
      <c r="B14" s="32">
        <v>56708845760</v>
      </c>
      <c r="C14" s="32" t="s">
        <v>264</v>
      </c>
      <c r="D14" s="32">
        <v>2382</v>
      </c>
      <c r="E14" s="32" t="s">
        <v>164</v>
      </c>
      <c r="F14" s="32"/>
      <c r="G14" s="32"/>
      <c r="H14" s="32"/>
      <c r="I14" s="32"/>
      <c r="J14" s="32"/>
    </row>
    <row r="15" spans="1:10">
      <c r="A15" s="32" t="s">
        <v>165</v>
      </c>
      <c r="B15" s="32">
        <v>56708845774</v>
      </c>
      <c r="C15" s="32" t="s">
        <v>264</v>
      </c>
      <c r="D15" s="32">
        <v>9601.2000000000007</v>
      </c>
      <c r="E15" s="32" t="s">
        <v>166</v>
      </c>
      <c r="F15" s="32"/>
      <c r="G15" s="32"/>
      <c r="H15" s="32"/>
      <c r="I15" s="32"/>
      <c r="J15" s="32"/>
    </row>
    <row r="16" spans="1:10">
      <c r="A16" s="32">
        <v>16</v>
      </c>
      <c r="B16" s="32">
        <v>56708881292</v>
      </c>
      <c r="C16" s="32" t="s">
        <v>264</v>
      </c>
      <c r="D16" s="32">
        <v>3151.2000000000003</v>
      </c>
      <c r="E16" s="32" t="s">
        <v>47</v>
      </c>
      <c r="F16" s="32"/>
      <c r="G16" s="32"/>
      <c r="H16" s="32"/>
      <c r="I16" s="32"/>
      <c r="J16" s="32"/>
    </row>
    <row r="17" spans="1:5">
      <c r="A17" s="32" t="s">
        <v>173</v>
      </c>
      <c r="B17" s="32">
        <v>56708845791</v>
      </c>
      <c r="C17" s="32" t="s">
        <v>264</v>
      </c>
      <c r="D17" s="32">
        <v>3953.4</v>
      </c>
      <c r="E17" s="32" t="s">
        <v>174</v>
      </c>
    </row>
    <row r="18" spans="1:5">
      <c r="A18" s="32">
        <v>18</v>
      </c>
      <c r="B18" s="32">
        <v>56708881349</v>
      </c>
      <c r="C18" s="32" t="s">
        <v>264</v>
      </c>
      <c r="D18" s="32">
        <v>42157.4</v>
      </c>
      <c r="E18" s="32" t="s">
        <v>51</v>
      </c>
    </row>
    <row r="19" spans="1:5">
      <c r="A19" s="32" t="s">
        <v>181</v>
      </c>
      <c r="B19" s="32">
        <v>56708845820</v>
      </c>
      <c r="C19" s="32" t="s">
        <v>264</v>
      </c>
      <c r="D19" s="32">
        <v>2193</v>
      </c>
      <c r="E19" s="32" t="s">
        <v>182</v>
      </c>
    </row>
    <row r="20" spans="1:5">
      <c r="A20" s="32" t="s">
        <v>183</v>
      </c>
      <c r="B20" s="32">
        <v>56708845834</v>
      </c>
      <c r="C20" s="32" t="s">
        <v>264</v>
      </c>
      <c r="D20" s="32">
        <v>3747.4</v>
      </c>
      <c r="E20" s="32" t="s">
        <v>184</v>
      </c>
    </row>
    <row r="21" spans="1:5">
      <c r="A21" s="32" t="s">
        <v>84</v>
      </c>
      <c r="B21" s="32">
        <v>56708881457</v>
      </c>
      <c r="C21" s="32" t="s">
        <v>264</v>
      </c>
      <c r="D21" s="32">
        <v>877.2</v>
      </c>
      <c r="E21" s="32" t="s">
        <v>85</v>
      </c>
    </row>
    <row r="22" spans="1:5">
      <c r="A22" s="32" t="s">
        <v>86</v>
      </c>
      <c r="B22" s="32">
        <v>56708845038</v>
      </c>
      <c r="C22" s="32" t="s">
        <v>264</v>
      </c>
      <c r="D22" s="32">
        <v>3802.2000000000003</v>
      </c>
      <c r="E22" s="32" t="s">
        <v>87</v>
      </c>
    </row>
    <row r="23" spans="1:5">
      <c r="A23" s="32" t="s">
        <v>197</v>
      </c>
      <c r="B23" s="32">
        <v>56708881915</v>
      </c>
      <c r="C23" s="32" t="s">
        <v>264</v>
      </c>
      <c r="D23" s="32">
        <v>3028.2000000000003</v>
      </c>
      <c r="E23" s="32" t="s">
        <v>198</v>
      </c>
    </row>
    <row r="24" spans="1:5">
      <c r="A24" s="32" t="s">
        <v>201</v>
      </c>
      <c r="B24" s="32">
        <v>56708845865</v>
      </c>
      <c r="C24" s="32" t="s">
        <v>264</v>
      </c>
      <c r="D24" s="32">
        <v>2169.8000000000002</v>
      </c>
      <c r="E24" s="32" t="s">
        <v>202</v>
      </c>
    </row>
    <row r="25" spans="1:5">
      <c r="A25" s="32" t="s">
        <v>203</v>
      </c>
      <c r="B25" s="32">
        <v>56708845879</v>
      </c>
      <c r="C25" s="32" t="s">
        <v>264</v>
      </c>
      <c r="D25" s="32">
        <v>1886.2</v>
      </c>
      <c r="E25" s="32" t="s">
        <v>204</v>
      </c>
    </row>
    <row r="26" spans="1:5">
      <c r="A26" s="32" t="s">
        <v>96</v>
      </c>
      <c r="B26" s="32">
        <v>56708881491</v>
      </c>
      <c r="C26" s="32" t="s">
        <v>264</v>
      </c>
      <c r="D26" s="32">
        <v>1570.6000000000001</v>
      </c>
      <c r="E26" s="32" t="s">
        <v>97</v>
      </c>
    </row>
    <row r="27" spans="1:5">
      <c r="A27" s="32">
        <v>30</v>
      </c>
      <c r="B27" s="32">
        <v>56708881503</v>
      </c>
      <c r="C27" s="32" t="s">
        <v>264</v>
      </c>
      <c r="D27" s="32">
        <v>13393.400000000001</v>
      </c>
      <c r="E27" s="32" t="s">
        <v>101</v>
      </c>
    </row>
    <row r="28" spans="1:5">
      <c r="A28" s="32" t="s">
        <v>211</v>
      </c>
      <c r="B28" s="32">
        <v>56708845911</v>
      </c>
      <c r="C28" s="32" t="s">
        <v>264</v>
      </c>
      <c r="D28" s="32">
        <v>1892</v>
      </c>
      <c r="E28" s="32" t="s">
        <v>212</v>
      </c>
    </row>
    <row r="29" spans="1:5">
      <c r="A29" s="32" t="s">
        <v>221</v>
      </c>
      <c r="B29" s="32">
        <v>56708881946</v>
      </c>
      <c r="C29" s="32" t="s">
        <v>264</v>
      </c>
      <c r="D29" s="32">
        <v>7472</v>
      </c>
      <c r="E29" s="32" t="s">
        <v>222</v>
      </c>
    </row>
    <row r="30" spans="1:5">
      <c r="A30" s="32" t="s">
        <v>132</v>
      </c>
      <c r="B30" s="32">
        <v>56708881596</v>
      </c>
      <c r="C30" s="32" t="s">
        <v>264</v>
      </c>
      <c r="D30" s="32">
        <v>4125.2</v>
      </c>
      <c r="E30" s="32" t="s">
        <v>133</v>
      </c>
    </row>
    <row r="31" spans="1:5">
      <c r="A31" s="32" t="s">
        <v>229</v>
      </c>
      <c r="B31" s="32">
        <v>56708881963</v>
      </c>
      <c r="C31" s="32" t="s">
        <v>264</v>
      </c>
      <c r="D31" s="32">
        <v>4143.2</v>
      </c>
      <c r="E31" s="32" t="s">
        <v>230</v>
      </c>
    </row>
    <row r="32" spans="1:5">
      <c r="A32" s="32" t="s">
        <v>237</v>
      </c>
      <c r="B32" s="32">
        <v>60589747903</v>
      </c>
      <c r="C32" s="32" t="s">
        <v>264</v>
      </c>
      <c r="D32" s="32">
        <v>3915.2000000000003</v>
      </c>
      <c r="E32" s="32" t="s">
        <v>238</v>
      </c>
    </row>
    <row r="33" spans="1:5">
      <c r="A33" s="32" t="s">
        <v>243</v>
      </c>
      <c r="B33" s="32">
        <v>56708846050</v>
      </c>
      <c r="C33" s="32" t="s">
        <v>264</v>
      </c>
      <c r="D33" s="32">
        <v>3057.6000000000004</v>
      </c>
      <c r="E33" s="32" t="s">
        <v>244</v>
      </c>
    </row>
    <row r="34" spans="1:5">
      <c r="A34" s="32" t="s">
        <v>231</v>
      </c>
      <c r="B34" s="32">
        <v>56708845990</v>
      </c>
      <c r="C34" s="32" t="s">
        <v>264</v>
      </c>
      <c r="D34" s="32">
        <v>2009.8000000000002</v>
      </c>
      <c r="E34" s="32" t="s">
        <v>232</v>
      </c>
    </row>
    <row r="35" spans="1:5">
      <c r="A35" s="32" t="s">
        <v>225</v>
      </c>
      <c r="B35" s="32">
        <v>56708845973</v>
      </c>
      <c r="C35" s="32" t="s">
        <v>264</v>
      </c>
      <c r="D35" s="32">
        <v>1562.8000000000002</v>
      </c>
      <c r="E35" s="32" t="s">
        <v>226</v>
      </c>
    </row>
    <row r="36" spans="1:5">
      <c r="A36" s="32" t="s">
        <v>167</v>
      </c>
      <c r="B36" s="32">
        <v>56708845788</v>
      </c>
      <c r="C36" s="32" t="s">
        <v>264</v>
      </c>
      <c r="D36" s="32">
        <v>1567.4</v>
      </c>
      <c r="E36" s="32" t="s">
        <v>168</v>
      </c>
    </row>
    <row r="37" spans="1:5">
      <c r="A37" s="32" t="s">
        <v>38</v>
      </c>
      <c r="B37" s="32">
        <v>56708844890</v>
      </c>
      <c r="C37" s="32" t="s">
        <v>264</v>
      </c>
      <c r="D37" s="32">
        <v>3238</v>
      </c>
      <c r="E37" s="32" t="s">
        <v>39</v>
      </c>
    </row>
    <row r="38" spans="1:5">
      <c r="A38" s="32" t="s">
        <v>213</v>
      </c>
      <c r="B38" s="32">
        <v>56708845925</v>
      </c>
      <c r="C38" s="32" t="s">
        <v>264</v>
      </c>
      <c r="D38" s="32">
        <v>2395.8000000000002</v>
      </c>
      <c r="E38" s="32" t="s">
        <v>214</v>
      </c>
    </row>
    <row r="39" spans="1:5">
      <c r="A39" s="32" t="s">
        <v>195</v>
      </c>
      <c r="B39" s="32">
        <v>56708845851</v>
      </c>
      <c r="C39" s="32" t="s">
        <v>264</v>
      </c>
      <c r="D39" s="32">
        <v>1915</v>
      </c>
      <c r="E39" s="32" t="s">
        <v>196</v>
      </c>
    </row>
    <row r="40" spans="1:5">
      <c r="A40" s="32" t="s">
        <v>36</v>
      </c>
      <c r="B40" s="32">
        <v>56708844887</v>
      </c>
      <c r="C40" s="32" t="s">
        <v>264</v>
      </c>
      <c r="D40" s="32">
        <v>1536.2</v>
      </c>
      <c r="E40" s="32" t="s">
        <v>37</v>
      </c>
    </row>
    <row r="41" spans="1:5">
      <c r="A41" s="32" t="s">
        <v>130</v>
      </c>
      <c r="B41" s="32">
        <v>56708845254</v>
      </c>
      <c r="C41" s="32" t="s">
        <v>264</v>
      </c>
      <c r="D41" s="32">
        <v>2475</v>
      </c>
      <c r="E41" s="32" t="s">
        <v>131</v>
      </c>
    </row>
    <row r="42" spans="1:5">
      <c r="A42" s="32" t="s">
        <v>215</v>
      </c>
      <c r="B42" s="32">
        <v>56708845939</v>
      </c>
      <c r="C42" s="32" t="s">
        <v>264</v>
      </c>
      <c r="D42" s="32">
        <v>2123.8000000000002</v>
      </c>
      <c r="E42" s="32" t="s">
        <v>216</v>
      </c>
    </row>
    <row r="43" spans="1:5">
      <c r="A43" s="32" t="s">
        <v>209</v>
      </c>
      <c r="B43" s="32">
        <v>56708881929</v>
      </c>
      <c r="C43" s="32" t="s">
        <v>264</v>
      </c>
      <c r="D43" s="32">
        <v>2711</v>
      </c>
      <c r="E43" s="32" t="s">
        <v>210</v>
      </c>
    </row>
    <row r="44" spans="1:5">
      <c r="A44" s="32" t="s">
        <v>146</v>
      </c>
      <c r="B44" s="32">
        <v>56708881810</v>
      </c>
      <c r="C44" s="32" t="s">
        <v>264</v>
      </c>
      <c r="D44" s="32">
        <v>5148.2000000000007</v>
      </c>
      <c r="E44" s="32" t="s">
        <v>147</v>
      </c>
    </row>
    <row r="45" spans="1:5">
      <c r="A45" s="32" t="s">
        <v>122</v>
      </c>
      <c r="B45" s="32">
        <v>56708845237</v>
      </c>
      <c r="C45" s="32" t="s">
        <v>264</v>
      </c>
      <c r="D45" s="32">
        <v>3030.4</v>
      </c>
      <c r="E45" s="32" t="s">
        <v>123</v>
      </c>
    </row>
    <row r="46" spans="1:5">
      <c r="A46" s="32" t="s">
        <v>90</v>
      </c>
      <c r="B46" s="32">
        <v>56708881474</v>
      </c>
      <c r="C46" s="32" t="s">
        <v>264</v>
      </c>
      <c r="D46" s="32">
        <v>4572.8</v>
      </c>
      <c r="E46" s="32" t="s">
        <v>91</v>
      </c>
    </row>
    <row r="47" spans="1:5">
      <c r="A47" s="32" t="s">
        <v>58</v>
      </c>
      <c r="B47" s="32">
        <v>56708844950</v>
      </c>
      <c r="C47" s="32" t="s">
        <v>264</v>
      </c>
      <c r="D47" s="32">
        <v>973.6</v>
      </c>
      <c r="E47" s="32" t="s">
        <v>59</v>
      </c>
    </row>
    <row r="48" spans="1:5">
      <c r="A48" s="32" t="s">
        <v>78</v>
      </c>
      <c r="B48" s="32">
        <v>56708845024</v>
      </c>
      <c r="C48" s="32" t="s">
        <v>264</v>
      </c>
      <c r="D48" s="32">
        <v>2018.6000000000001</v>
      </c>
      <c r="E48" s="32" t="s">
        <v>79</v>
      </c>
    </row>
    <row r="49" spans="1:5">
      <c r="A49" s="32" t="s">
        <v>134</v>
      </c>
      <c r="B49" s="32">
        <v>56708845268</v>
      </c>
      <c r="C49" s="32" t="s">
        <v>264</v>
      </c>
      <c r="D49" s="32">
        <v>1379.6000000000001</v>
      </c>
      <c r="E49" s="32" t="s">
        <v>135</v>
      </c>
    </row>
    <row r="50" spans="1:5">
      <c r="A50" s="32" t="s">
        <v>144</v>
      </c>
      <c r="B50" s="32">
        <v>56708881807</v>
      </c>
      <c r="C50" s="32" t="s">
        <v>264</v>
      </c>
      <c r="D50" s="32">
        <v>6020.6</v>
      </c>
      <c r="E50" s="32" t="s">
        <v>145</v>
      </c>
    </row>
    <row r="51" spans="1:5">
      <c r="A51" s="32" t="s">
        <v>116</v>
      </c>
      <c r="B51" s="32">
        <v>56708881548</v>
      </c>
      <c r="C51" s="32" t="s">
        <v>264</v>
      </c>
      <c r="D51" s="32">
        <v>977.6</v>
      </c>
      <c r="E51" s="32" t="s">
        <v>117</v>
      </c>
    </row>
    <row r="52" spans="1:5">
      <c r="A52" s="32" t="s">
        <v>88</v>
      </c>
      <c r="B52" s="32">
        <v>56708881460</v>
      </c>
      <c r="C52" s="32" t="s">
        <v>264</v>
      </c>
      <c r="D52" s="32">
        <v>5041</v>
      </c>
      <c r="E52" s="32" t="s">
        <v>89</v>
      </c>
    </row>
    <row r="53" spans="1:5">
      <c r="A53" s="32" t="s">
        <v>92</v>
      </c>
      <c r="B53" s="32">
        <v>56708845069</v>
      </c>
      <c r="C53" s="32" t="s">
        <v>264</v>
      </c>
      <c r="D53" s="32">
        <v>18630</v>
      </c>
      <c r="E53" s="32" t="s">
        <v>93</v>
      </c>
    </row>
    <row r="54" spans="1:5">
      <c r="A54" s="32" t="s">
        <v>191</v>
      </c>
      <c r="B54" s="32">
        <v>56708881901</v>
      </c>
      <c r="C54" s="32" t="s">
        <v>264</v>
      </c>
      <c r="D54" s="32">
        <v>3028</v>
      </c>
      <c r="E54" s="32" t="s">
        <v>192</v>
      </c>
    </row>
    <row r="55" spans="1:5">
      <c r="A55" s="32" t="s">
        <v>126</v>
      </c>
      <c r="B55" s="32">
        <v>56708845240</v>
      </c>
      <c r="C55" s="32" t="s">
        <v>264</v>
      </c>
      <c r="D55" s="32">
        <v>1740</v>
      </c>
      <c r="E55" s="32" t="s">
        <v>127</v>
      </c>
    </row>
    <row r="56" spans="1:5">
      <c r="A56" s="32" t="s">
        <v>54</v>
      </c>
      <c r="B56" s="32">
        <v>56708844947</v>
      </c>
      <c r="C56" s="32" t="s">
        <v>264</v>
      </c>
      <c r="D56" s="32">
        <v>13533.400000000001</v>
      </c>
      <c r="E56" s="32" t="s">
        <v>55</v>
      </c>
    </row>
    <row r="57" spans="1:5">
      <c r="A57" s="32" t="s">
        <v>175</v>
      </c>
      <c r="B57" s="32">
        <v>56708881872</v>
      </c>
      <c r="C57" s="32" t="s">
        <v>264</v>
      </c>
      <c r="D57" s="32">
        <v>2441.6</v>
      </c>
      <c r="E57" s="32" t="s">
        <v>176</v>
      </c>
    </row>
    <row r="58" spans="1:5">
      <c r="A58" s="32" t="s">
        <v>136</v>
      </c>
      <c r="B58" s="32">
        <v>60589939521</v>
      </c>
      <c r="C58" s="32" t="s">
        <v>264</v>
      </c>
      <c r="D58" s="32">
        <v>1623.8000000000002</v>
      </c>
      <c r="E58" s="32" t="s">
        <v>137</v>
      </c>
    </row>
    <row r="59" spans="1:5">
      <c r="A59" s="32" t="s">
        <v>102</v>
      </c>
      <c r="B59" s="32">
        <v>56708845101</v>
      </c>
      <c r="C59" s="32" t="s">
        <v>264</v>
      </c>
      <c r="D59" s="32">
        <v>6678.6</v>
      </c>
      <c r="E59" s="32" t="s">
        <v>103</v>
      </c>
    </row>
    <row r="60" spans="1:5">
      <c r="A60" s="32" t="s">
        <v>241</v>
      </c>
      <c r="B60" s="32">
        <v>56708846047</v>
      </c>
      <c r="C60" s="32" t="s">
        <v>264</v>
      </c>
      <c r="D60" s="32">
        <v>1367.2</v>
      </c>
      <c r="E60" s="32" t="s">
        <v>242</v>
      </c>
    </row>
    <row r="61" spans="1:5">
      <c r="A61" s="32" t="s">
        <v>48</v>
      </c>
      <c r="B61" s="32">
        <v>56708881304</v>
      </c>
      <c r="C61" s="32" t="s">
        <v>264</v>
      </c>
      <c r="D61" s="32">
        <v>588.6</v>
      </c>
      <c r="E61" s="32" t="s">
        <v>49</v>
      </c>
    </row>
    <row r="62" spans="1:5">
      <c r="A62" s="32" t="s">
        <v>124</v>
      </c>
      <c r="B62" s="32">
        <v>56708881579</v>
      </c>
      <c r="C62" s="32" t="s">
        <v>264</v>
      </c>
      <c r="D62" s="32">
        <v>3240.6000000000004</v>
      </c>
      <c r="E62" s="32" t="s">
        <v>125</v>
      </c>
    </row>
    <row r="63" spans="1:5">
      <c r="A63" s="32" t="s">
        <v>70</v>
      </c>
      <c r="B63" s="32">
        <v>60590329504</v>
      </c>
      <c r="C63" s="32" t="s">
        <v>264</v>
      </c>
      <c r="D63" s="32">
        <v>5201.2000000000007</v>
      </c>
      <c r="E63" s="32" t="s">
        <v>71</v>
      </c>
    </row>
    <row r="64" spans="1:5">
      <c r="A64" s="32" t="s">
        <v>219</v>
      </c>
      <c r="B64" s="32">
        <v>56708845942</v>
      </c>
      <c r="C64" s="32" t="s">
        <v>264</v>
      </c>
      <c r="D64" s="32">
        <v>1449</v>
      </c>
      <c r="E64" s="32" t="s">
        <v>220</v>
      </c>
    </row>
    <row r="65" spans="1:5">
      <c r="A65" s="32" t="s">
        <v>56</v>
      </c>
      <c r="B65" s="32">
        <v>56708881352</v>
      </c>
      <c r="C65" s="32" t="s">
        <v>264</v>
      </c>
      <c r="D65" s="32">
        <v>878.80000000000007</v>
      </c>
      <c r="E65" s="32" t="s">
        <v>57</v>
      </c>
    </row>
    <row r="66" spans="1:5">
      <c r="A66" s="32" t="s">
        <v>138</v>
      </c>
      <c r="B66" s="32">
        <v>60589627948</v>
      </c>
      <c r="C66" s="32" t="s">
        <v>264</v>
      </c>
      <c r="D66" s="32">
        <v>24916.600000000002</v>
      </c>
      <c r="E66" s="32" t="s">
        <v>139</v>
      </c>
    </row>
    <row r="67" spans="1:5">
      <c r="A67" s="32" t="s">
        <v>60</v>
      </c>
      <c r="B67" s="32">
        <v>56708844964</v>
      </c>
      <c r="C67" s="32" t="s">
        <v>264</v>
      </c>
      <c r="D67" s="32">
        <v>1762.6000000000001</v>
      </c>
      <c r="E67" s="32" t="s">
        <v>61</v>
      </c>
    </row>
    <row r="68" spans="1:5">
      <c r="A68" s="32" t="s">
        <v>104</v>
      </c>
      <c r="B68" s="32">
        <v>60589552237</v>
      </c>
      <c r="C68" s="32" t="s">
        <v>264</v>
      </c>
      <c r="D68" s="32">
        <v>1770.6000000000001</v>
      </c>
      <c r="E68" s="32" t="s">
        <v>105</v>
      </c>
    </row>
    <row r="69" spans="1:5">
      <c r="A69" s="32" t="s">
        <v>205</v>
      </c>
      <c r="B69" s="32">
        <v>56708845882</v>
      </c>
      <c r="C69" s="32" t="s">
        <v>264</v>
      </c>
      <c r="D69" s="32">
        <v>803.6</v>
      </c>
      <c r="E69" s="32" t="s">
        <v>206</v>
      </c>
    </row>
    <row r="70" spans="1:5">
      <c r="A70" s="32" t="s">
        <v>76</v>
      </c>
      <c r="B70" s="32">
        <v>56708845010</v>
      </c>
      <c r="C70" s="32" t="s">
        <v>264</v>
      </c>
      <c r="D70" s="32">
        <v>1842.8000000000002</v>
      </c>
      <c r="E70" s="32" t="s">
        <v>77</v>
      </c>
    </row>
    <row r="71" spans="1:5">
      <c r="A71" s="32" t="s">
        <v>118</v>
      </c>
      <c r="B71" s="32">
        <v>56708881551</v>
      </c>
      <c r="C71" s="32" t="s">
        <v>264</v>
      </c>
      <c r="D71" s="32">
        <v>3455.8</v>
      </c>
      <c r="E71" s="32" t="s">
        <v>119</v>
      </c>
    </row>
    <row r="72" spans="1:5">
      <c r="A72" s="32" t="s">
        <v>64</v>
      </c>
      <c r="B72" s="32">
        <v>56708844978</v>
      </c>
      <c r="C72" s="32" t="s">
        <v>264</v>
      </c>
      <c r="D72" s="32">
        <v>2284.8000000000002</v>
      </c>
      <c r="E72" s="32" t="s">
        <v>65</v>
      </c>
    </row>
    <row r="73" spans="1:5">
      <c r="A73" s="32" t="s">
        <v>72</v>
      </c>
      <c r="B73" s="32">
        <v>56708881426</v>
      </c>
      <c r="C73" s="32" t="s">
        <v>264</v>
      </c>
      <c r="D73" s="32">
        <v>1019.6</v>
      </c>
      <c r="E73" s="32" t="s">
        <v>73</v>
      </c>
    </row>
    <row r="74" spans="1:5">
      <c r="A74" s="32" t="s">
        <v>94</v>
      </c>
      <c r="B74" s="32">
        <v>56708845072</v>
      </c>
      <c r="C74" s="32" t="s">
        <v>264</v>
      </c>
      <c r="D74" s="32">
        <v>7990.8</v>
      </c>
      <c r="E74" s="32" t="s">
        <v>95</v>
      </c>
    </row>
    <row r="75" spans="1:5">
      <c r="A75" s="32" t="s">
        <v>152</v>
      </c>
      <c r="B75" s="32">
        <v>56708881838</v>
      </c>
      <c r="C75" s="32" t="s">
        <v>264</v>
      </c>
      <c r="D75" s="32">
        <v>2809</v>
      </c>
      <c r="E75" s="32" t="s">
        <v>153</v>
      </c>
    </row>
    <row r="76" spans="1:5">
      <c r="A76" s="32" t="s">
        <v>239</v>
      </c>
      <c r="B76" s="32">
        <v>60590218306</v>
      </c>
      <c r="C76" s="32" t="s">
        <v>264</v>
      </c>
      <c r="D76" s="32">
        <v>913.6</v>
      </c>
      <c r="E76" s="32" t="s">
        <v>240</v>
      </c>
    </row>
    <row r="77" spans="1:5">
      <c r="A77" s="32" t="s">
        <v>156</v>
      </c>
      <c r="B77" s="32">
        <v>60589620126</v>
      </c>
      <c r="C77" s="32" t="s">
        <v>264</v>
      </c>
      <c r="D77" s="32">
        <v>2867.6000000000004</v>
      </c>
      <c r="E77" s="32" t="s">
        <v>157</v>
      </c>
    </row>
    <row r="78" spans="1:5">
      <c r="A78" s="32" t="s">
        <v>223</v>
      </c>
      <c r="B78" s="32">
        <v>56708881608</v>
      </c>
      <c r="C78" s="32" t="s">
        <v>264</v>
      </c>
      <c r="D78" s="32">
        <v>1132</v>
      </c>
      <c r="E78" s="32" t="s">
        <v>224</v>
      </c>
    </row>
    <row r="79" spans="1:5">
      <c r="A79" s="32" t="s">
        <v>66</v>
      </c>
      <c r="B79" s="32">
        <v>56708881383</v>
      </c>
      <c r="C79" s="32" t="s">
        <v>264</v>
      </c>
      <c r="D79" s="32">
        <v>3151.2000000000003</v>
      </c>
      <c r="E79" s="32" t="s">
        <v>67</v>
      </c>
    </row>
    <row r="80" spans="1:5">
      <c r="A80" s="32" t="s">
        <v>128</v>
      </c>
      <c r="B80" s="32">
        <v>56708881582</v>
      </c>
      <c r="C80" s="32" t="s">
        <v>264</v>
      </c>
      <c r="D80" s="32">
        <v>2397.8000000000002</v>
      </c>
      <c r="E80" s="32" t="s">
        <v>129</v>
      </c>
    </row>
    <row r="81" spans="1:5">
      <c r="A81" s="32" t="s">
        <v>110</v>
      </c>
      <c r="B81" s="32">
        <v>56708845115</v>
      </c>
      <c r="C81" s="32" t="s">
        <v>264</v>
      </c>
      <c r="D81" s="32">
        <v>4439</v>
      </c>
      <c r="E81" s="32" t="s">
        <v>111</v>
      </c>
    </row>
    <row r="82" spans="1:5">
      <c r="A82" s="32" t="s">
        <v>74</v>
      </c>
      <c r="B82" s="32">
        <v>60589655838</v>
      </c>
      <c r="C82" s="32" t="s">
        <v>264</v>
      </c>
      <c r="D82" s="32">
        <v>10471</v>
      </c>
      <c r="E82" s="32" t="s">
        <v>75</v>
      </c>
    </row>
    <row r="83" spans="1:5">
      <c r="A83" s="32" t="s">
        <v>179</v>
      </c>
      <c r="B83" s="32">
        <v>56710773131</v>
      </c>
      <c r="C83" s="32" t="s">
        <v>264</v>
      </c>
      <c r="D83" s="32">
        <v>2030.6000000000001</v>
      </c>
      <c r="E83" s="32" t="s">
        <v>180</v>
      </c>
    </row>
    <row r="84" spans="1:5">
      <c r="A84" s="32" t="s">
        <v>82</v>
      </c>
      <c r="B84" s="32">
        <v>56708881656</v>
      </c>
      <c r="C84" s="32" t="s">
        <v>264</v>
      </c>
      <c r="D84" s="32">
        <v>952.6</v>
      </c>
      <c r="E84" s="32" t="s">
        <v>83</v>
      </c>
    </row>
    <row r="85" spans="1:5">
      <c r="A85" s="32" t="s">
        <v>34</v>
      </c>
      <c r="B85" s="32">
        <v>60590331922</v>
      </c>
      <c r="C85" s="32" t="s">
        <v>264</v>
      </c>
      <c r="D85" s="32">
        <v>4050</v>
      </c>
      <c r="E85" s="32" t="s">
        <v>35</v>
      </c>
    </row>
    <row r="86" spans="1:5">
      <c r="A86" s="32" t="s">
        <v>112</v>
      </c>
      <c r="B86" s="32">
        <v>56708845530</v>
      </c>
      <c r="C86" s="32" t="s">
        <v>264</v>
      </c>
      <c r="D86" s="32">
        <v>876.40000000000009</v>
      </c>
      <c r="E86" s="32" t="s">
        <v>113</v>
      </c>
    </row>
    <row r="87" spans="1:5">
      <c r="A87" s="32" t="s">
        <v>154</v>
      </c>
      <c r="B87" s="32">
        <v>56710784605</v>
      </c>
      <c r="C87" s="32" t="s">
        <v>264</v>
      </c>
      <c r="D87" s="32">
        <v>2779.6000000000004</v>
      </c>
      <c r="E87" s="32" t="s">
        <v>155</v>
      </c>
    </row>
    <row r="88" spans="1:5">
      <c r="A88" s="32" t="s">
        <v>207</v>
      </c>
      <c r="B88" s="32">
        <v>60589845501</v>
      </c>
      <c r="C88" s="32" t="s">
        <v>264</v>
      </c>
      <c r="D88" s="32">
        <v>1529.6000000000001</v>
      </c>
      <c r="E88" s="32" t="s">
        <v>208</v>
      </c>
    </row>
    <row r="89" spans="1:5">
      <c r="A89" s="32" t="s">
        <v>44</v>
      </c>
      <c r="B89" s="32">
        <v>60590124291</v>
      </c>
      <c r="C89" s="32" t="s">
        <v>264</v>
      </c>
      <c r="D89" s="32">
        <v>2490.4</v>
      </c>
      <c r="E89" s="32" t="s">
        <v>45</v>
      </c>
    </row>
    <row r="90" spans="1:5">
      <c r="A90" s="32" t="s">
        <v>40</v>
      </c>
      <c r="B90" s="32">
        <v>56708519619</v>
      </c>
      <c r="C90" s="32" t="s">
        <v>264</v>
      </c>
      <c r="D90" s="32">
        <v>2052</v>
      </c>
      <c r="E90" s="32" t="s">
        <v>41</v>
      </c>
    </row>
    <row r="91" spans="1:5">
      <c r="A91" s="32" t="s">
        <v>120</v>
      </c>
      <c r="B91" s="32">
        <v>60589669043</v>
      </c>
      <c r="C91" s="32" t="s">
        <v>264</v>
      </c>
      <c r="D91" s="32">
        <v>2927.2000000000003</v>
      </c>
      <c r="E91" s="32" t="s">
        <v>121</v>
      </c>
    </row>
    <row r="92" spans="1:5">
      <c r="A92" s="32" t="s">
        <v>114</v>
      </c>
      <c r="B92" s="32">
        <v>60589665774</v>
      </c>
      <c r="C92" s="32" t="s">
        <v>264</v>
      </c>
      <c r="D92" s="32">
        <v>990</v>
      </c>
      <c r="E92" s="32" t="s">
        <v>115</v>
      </c>
    </row>
    <row r="93" spans="1:5">
      <c r="A93" s="32" t="s">
        <v>235</v>
      </c>
      <c r="B93" s="32">
        <v>60589634536</v>
      </c>
      <c r="C93" s="32" t="s">
        <v>264</v>
      </c>
      <c r="D93" s="32">
        <v>1192.2</v>
      </c>
      <c r="E93" s="32" t="s">
        <v>236</v>
      </c>
    </row>
    <row r="94" spans="1:5">
      <c r="A94" s="32" t="s">
        <v>52</v>
      </c>
      <c r="B94" s="32">
        <v>60589631591</v>
      </c>
      <c r="C94" s="32" t="s">
        <v>264</v>
      </c>
      <c r="D94" s="32">
        <v>887.6</v>
      </c>
      <c r="E94" s="32" t="s">
        <v>53</v>
      </c>
    </row>
    <row r="95" spans="1:5">
      <c r="A95" s="32" t="s">
        <v>169</v>
      </c>
      <c r="B95" s="32">
        <v>60589582591</v>
      </c>
      <c r="C95" s="32" t="s">
        <v>264</v>
      </c>
      <c r="D95" s="32">
        <v>1318.4</v>
      </c>
      <c r="E95" s="32" t="s">
        <v>170</v>
      </c>
    </row>
    <row r="96" spans="1:5">
      <c r="A96" s="32" t="s">
        <v>42</v>
      </c>
      <c r="B96" s="32">
        <v>56676948556</v>
      </c>
      <c r="C96" s="32" t="s">
        <v>264</v>
      </c>
      <c r="D96" s="32">
        <v>472.20000000000005</v>
      </c>
      <c r="E96" s="32" t="s">
        <v>43</v>
      </c>
    </row>
    <row r="97" spans="1:5">
      <c r="A97" s="32" t="s">
        <v>177</v>
      </c>
      <c r="B97" s="32">
        <v>60589642468</v>
      </c>
      <c r="C97" s="32" t="s">
        <v>264</v>
      </c>
      <c r="D97" s="32">
        <v>1055.8</v>
      </c>
      <c r="E97" s="32" t="s">
        <v>178</v>
      </c>
    </row>
    <row r="98" spans="1:5">
      <c r="A98" s="32" t="s">
        <v>227</v>
      </c>
      <c r="B98" s="32">
        <v>56684566360</v>
      </c>
      <c r="C98" s="32" t="s">
        <v>264</v>
      </c>
      <c r="D98" s="32">
        <v>2003.4</v>
      </c>
      <c r="E98" s="32" t="s">
        <v>228</v>
      </c>
    </row>
    <row r="99" spans="1:5">
      <c r="A99" s="32" t="s">
        <v>233</v>
      </c>
      <c r="B99" s="32">
        <v>60589597089</v>
      </c>
      <c r="C99" s="32" t="s">
        <v>264</v>
      </c>
      <c r="D99" s="32">
        <v>2644</v>
      </c>
      <c r="E99" s="32" t="s">
        <v>234</v>
      </c>
    </row>
    <row r="100" spans="1:5">
      <c r="A100" s="32" t="s">
        <v>217</v>
      </c>
      <c r="B100" s="32">
        <v>60589426888</v>
      </c>
      <c r="C100" s="32" t="s">
        <v>264</v>
      </c>
      <c r="D100" s="32">
        <v>1560.2</v>
      </c>
      <c r="E100" s="32" t="s">
        <v>218</v>
      </c>
    </row>
    <row r="101" spans="1:5">
      <c r="A101" s="32" t="s">
        <v>80</v>
      </c>
      <c r="B101" s="32">
        <v>60590035188</v>
      </c>
      <c r="C101" s="32" t="s">
        <v>264</v>
      </c>
      <c r="D101" s="32">
        <v>1540</v>
      </c>
      <c r="E101" s="32" t="s">
        <v>81</v>
      </c>
    </row>
    <row r="102" spans="1:5">
      <c r="A102" s="32" t="s">
        <v>98</v>
      </c>
      <c r="B102" s="32">
        <v>60589861092</v>
      </c>
      <c r="C102" s="32" t="s">
        <v>264</v>
      </c>
      <c r="D102" s="32">
        <v>1019.6</v>
      </c>
      <c r="E102" s="32" t="s">
        <v>99</v>
      </c>
    </row>
    <row r="103" spans="1:5">
      <c r="A103" s="32" t="s">
        <v>199</v>
      </c>
      <c r="B103" s="32">
        <v>60589704184</v>
      </c>
      <c r="C103" s="32" t="s">
        <v>264</v>
      </c>
      <c r="D103" s="32">
        <v>3269</v>
      </c>
      <c r="E103" s="32" t="s">
        <v>200</v>
      </c>
    </row>
    <row r="104" spans="1:5">
      <c r="A104" s="32" t="s">
        <v>148</v>
      </c>
      <c r="B104" s="32">
        <v>60590199370</v>
      </c>
      <c r="C104" s="32" t="s">
        <v>264</v>
      </c>
      <c r="D104" s="32">
        <v>6725.2000000000007</v>
      </c>
      <c r="E104" s="32" t="s">
        <v>149</v>
      </c>
    </row>
    <row r="105" spans="1:5">
      <c r="A105" s="32" t="s">
        <v>185</v>
      </c>
      <c r="B105" s="32">
        <v>60590100738</v>
      </c>
      <c r="C105" s="32" t="s">
        <v>264</v>
      </c>
      <c r="D105" s="32">
        <v>1460.6000000000001</v>
      </c>
      <c r="E105" s="32" t="s">
        <v>186</v>
      </c>
    </row>
    <row r="106" spans="1:5">
      <c r="A106" s="32" t="s">
        <v>140</v>
      </c>
      <c r="B106" s="32">
        <v>60590412629</v>
      </c>
      <c r="C106" s="32" t="s">
        <v>264</v>
      </c>
      <c r="D106" s="32">
        <v>1381.6000000000001</v>
      </c>
      <c r="E106" s="32" t="s">
        <v>141</v>
      </c>
    </row>
    <row r="107" spans="1:5">
      <c r="A107" s="32" t="s">
        <v>158</v>
      </c>
      <c r="B107" s="32">
        <v>60589566067</v>
      </c>
      <c r="C107" s="32" t="s">
        <v>264</v>
      </c>
      <c r="D107" s="32">
        <v>1019</v>
      </c>
      <c r="E107" s="32" t="s">
        <v>159</v>
      </c>
    </row>
    <row r="108" spans="1:5">
      <c r="A108" s="32" t="s">
        <v>108</v>
      </c>
      <c r="B108" s="32">
        <v>60590678030</v>
      </c>
      <c r="C108" s="32" t="s">
        <v>264</v>
      </c>
      <c r="D108" s="32">
        <v>1019.6</v>
      </c>
      <c r="E108" s="32" t="s">
        <v>109</v>
      </c>
    </row>
    <row r="109" spans="1:5">
      <c r="A109" s="32" t="s">
        <v>193</v>
      </c>
      <c r="B109" s="32">
        <v>60590821112</v>
      </c>
      <c r="C109" s="32" t="s">
        <v>264</v>
      </c>
      <c r="D109" s="32">
        <v>2099.2000000000003</v>
      </c>
      <c r="E109" s="32" t="s">
        <v>194</v>
      </c>
    </row>
    <row r="110" spans="1:5">
      <c r="A110" s="32" t="s">
        <v>106</v>
      </c>
      <c r="B110" s="32">
        <v>60589624037</v>
      </c>
      <c r="C110" s="32" t="s">
        <v>264</v>
      </c>
      <c r="D110" s="32">
        <v>1986.4</v>
      </c>
      <c r="E110" s="32" t="s">
        <v>107</v>
      </c>
    </row>
    <row r="111" spans="1:5">
      <c r="A111" s="32" t="s">
        <v>171</v>
      </c>
      <c r="B111" s="32">
        <v>56687574175</v>
      </c>
      <c r="C111" s="32" t="s">
        <v>264</v>
      </c>
      <c r="D111" s="32">
        <v>623.20000000000005</v>
      </c>
      <c r="E111" s="32" t="s">
        <v>172</v>
      </c>
    </row>
    <row r="112" spans="1:5">
      <c r="A112" s="32"/>
      <c r="B112" s="32" t="s">
        <v>265</v>
      </c>
      <c r="C112" s="32"/>
      <c r="D112" s="41">
        <v>357600.4</v>
      </c>
      <c r="E112" s="32" t="s">
        <v>266</v>
      </c>
    </row>
    <row r="114" spans="1:5">
      <c r="A114" s="32" t="s">
        <v>150</v>
      </c>
      <c r="B114" s="32">
        <v>1179675078</v>
      </c>
      <c r="C114" s="32" t="s">
        <v>267</v>
      </c>
      <c r="D114" s="32">
        <v>6344.8</v>
      </c>
      <c r="E114" s="32" t="s">
        <v>151</v>
      </c>
    </row>
    <row r="115" spans="1:5">
      <c r="A115" s="32" t="s">
        <v>142</v>
      </c>
      <c r="B115" s="32">
        <v>2671903578</v>
      </c>
      <c r="C115" s="32" t="s">
        <v>267</v>
      </c>
      <c r="D115" s="32">
        <v>2361.4</v>
      </c>
      <c r="E115" s="32" t="s">
        <v>143</v>
      </c>
    </row>
    <row r="116" spans="1:5">
      <c r="A116" s="32" t="s">
        <v>68</v>
      </c>
      <c r="B116" s="32">
        <v>1129000062</v>
      </c>
      <c r="C116" s="32" t="s">
        <v>267</v>
      </c>
      <c r="D116" s="32">
        <v>5264.8</v>
      </c>
      <c r="E116" s="32" t="s">
        <v>69</v>
      </c>
    </row>
    <row r="117" spans="1:5">
      <c r="A117" s="32"/>
      <c r="B117" s="32" t="s">
        <v>268</v>
      </c>
      <c r="C117" s="32"/>
      <c r="D117" s="41">
        <v>13971</v>
      </c>
      <c r="E117" s="32" t="s">
        <v>263</v>
      </c>
    </row>
    <row r="119" spans="1:5">
      <c r="A119" s="32"/>
      <c r="B119" s="42" t="s">
        <v>262</v>
      </c>
      <c r="C119" s="42"/>
      <c r="D119" s="43">
        <v>4979.0000000000009</v>
      </c>
      <c r="E119" s="42" t="s">
        <v>263</v>
      </c>
    </row>
    <row r="120" spans="1:5">
      <c r="A120" s="32"/>
      <c r="B120" s="42" t="s">
        <v>265</v>
      </c>
      <c r="C120" s="42"/>
      <c r="D120" s="43">
        <v>357600.4</v>
      </c>
      <c r="E120" s="42" t="s">
        <v>266</v>
      </c>
    </row>
    <row r="121" spans="1:5">
      <c r="A121" s="32"/>
      <c r="B121" s="42" t="s">
        <v>268</v>
      </c>
      <c r="C121" s="42"/>
      <c r="D121" s="43">
        <v>13971</v>
      </c>
      <c r="E121" s="42" t="s">
        <v>263</v>
      </c>
    </row>
    <row r="122" spans="1:5">
      <c r="A122" s="32"/>
      <c r="B122" s="42"/>
      <c r="C122" s="42"/>
      <c r="D122" s="43">
        <v>376550.40000000002</v>
      </c>
      <c r="E122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2" sqref="B12"/>
    </sheetView>
  </sheetViews>
  <sheetFormatPr baseColWidth="10" defaultRowHeight="15"/>
  <cols>
    <col min="2" max="2" width="11.5703125" bestFit="1" customWidth="1"/>
  </cols>
  <sheetData>
    <row r="1" spans="1:6">
      <c r="A1" s="49" t="s">
        <v>269</v>
      </c>
      <c r="B1" s="49"/>
      <c r="C1" s="50"/>
      <c r="D1" s="51"/>
      <c r="E1" s="51"/>
      <c r="F1" s="52"/>
    </row>
    <row r="2" spans="1:6">
      <c r="A2" s="49" t="s">
        <v>281</v>
      </c>
      <c r="B2" s="49"/>
      <c r="C2" s="50"/>
      <c r="D2" s="51"/>
      <c r="E2" s="51"/>
      <c r="F2" s="52"/>
    </row>
    <row r="3" spans="1:6">
      <c r="A3" s="49" t="s">
        <v>270</v>
      </c>
      <c r="B3" s="53" t="s">
        <v>282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271</v>
      </c>
      <c r="B5" s="50" t="s">
        <v>272</v>
      </c>
      <c r="C5" s="50"/>
      <c r="D5" s="51"/>
      <c r="E5" s="51"/>
      <c r="F5" s="52"/>
    </row>
    <row r="6" spans="1:6">
      <c r="A6" s="51" t="s">
        <v>273</v>
      </c>
      <c r="B6" s="54">
        <v>320079.24</v>
      </c>
      <c r="C6" s="51"/>
      <c r="D6" s="51"/>
      <c r="E6" s="51"/>
      <c r="F6" s="52"/>
    </row>
    <row r="7" spans="1:6">
      <c r="A7" s="51" t="s">
        <v>274</v>
      </c>
      <c r="B7" s="54">
        <v>64641.19</v>
      </c>
      <c r="C7" s="51"/>
      <c r="D7" s="51"/>
      <c r="E7" s="51"/>
      <c r="F7" s="52"/>
    </row>
    <row r="8" spans="1:6">
      <c r="A8" s="51" t="s">
        <v>275</v>
      </c>
      <c r="B8" s="54">
        <v>0</v>
      </c>
      <c r="C8" s="51"/>
      <c r="D8" s="51"/>
      <c r="E8" s="51"/>
      <c r="F8" s="52"/>
    </row>
    <row r="9" spans="1:6">
      <c r="A9" s="51" t="s">
        <v>276</v>
      </c>
      <c r="B9" s="54">
        <v>4309.5</v>
      </c>
      <c r="C9" s="51"/>
      <c r="D9" s="51"/>
      <c r="E9" s="51"/>
      <c r="F9" s="52"/>
    </row>
    <row r="10" spans="1:6">
      <c r="A10" s="51" t="s">
        <v>277</v>
      </c>
      <c r="B10" s="54">
        <v>0</v>
      </c>
      <c r="C10" s="51"/>
      <c r="D10" s="51"/>
      <c r="E10" s="51"/>
      <c r="F10" s="52"/>
    </row>
    <row r="11" spans="1:6">
      <c r="A11" s="51" t="s">
        <v>278</v>
      </c>
      <c r="B11" s="54">
        <v>49234.31</v>
      </c>
      <c r="C11" s="51"/>
      <c r="D11" s="51"/>
      <c r="E11" s="51"/>
      <c r="F11" s="52"/>
    </row>
    <row r="12" spans="1:6">
      <c r="A12" s="51" t="s">
        <v>279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280</v>
      </c>
      <c r="B13" s="56">
        <v>147595.25</v>
      </c>
      <c r="C13" s="51"/>
      <c r="D13" s="51"/>
      <c r="E13" s="51"/>
      <c r="F13" s="52"/>
    </row>
    <row r="14" spans="1:6">
      <c r="A14" s="51"/>
      <c r="B14" s="57">
        <f>SUM(B6:B13)</f>
        <v>585859.49</v>
      </c>
      <c r="C14" s="51"/>
      <c r="D14" s="57"/>
      <c r="E14" s="51"/>
      <c r="F14" s="52"/>
    </row>
    <row r="15" spans="1:6" ht="15.75" thickBot="1">
      <c r="A15" s="51"/>
      <c r="B15" s="58">
        <f>B14*0.16</f>
        <v>93737.518400000001</v>
      </c>
      <c r="C15" s="51"/>
      <c r="D15" s="52"/>
      <c r="E15" s="51"/>
      <c r="F15" s="52"/>
    </row>
    <row r="16" spans="1:6" ht="15.75" thickTop="1">
      <c r="A16" s="51"/>
      <c r="B16" s="59">
        <f>+B14+B15</f>
        <v>679597.00839999993</v>
      </c>
      <c r="C16" s="51"/>
      <c r="D16" s="59"/>
      <c r="E16" s="51"/>
      <c r="F16" s="52"/>
    </row>
    <row r="17" spans="1:6">
      <c r="A17" s="51"/>
      <c r="B17" s="54">
        <v>679597.01</v>
      </c>
      <c r="C17" s="51"/>
      <c r="D17" s="54"/>
      <c r="E17" s="51"/>
      <c r="F17" s="52"/>
    </row>
    <row r="18" spans="1:6">
      <c r="A18" s="51"/>
      <c r="B18" s="54">
        <f>+B16-B17</f>
        <v>-1.6000000759959221E-3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2017-05-26T16:39:37Z</dcterms:created>
  <dcterms:modified xsi:type="dcterms:W3CDTF">2017-05-30T15:26:14Z</dcterms:modified>
</cp:coreProperties>
</file>