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2" i="14"/>
  <c r="B13"/>
  <c r="B14"/>
  <c r="B15"/>
  <c r="B16"/>
  <c r="B11"/>
  <c r="D18" i="8" l="1"/>
  <c r="G18"/>
  <c r="C18"/>
  <c r="E15"/>
  <c r="D17" i="15"/>
  <c r="E16" i="8"/>
  <c r="B14" i="16"/>
  <c r="A4" i="15"/>
  <c r="A3"/>
  <c r="B4" i="14"/>
  <c r="B3"/>
  <c r="F15" i="8" l="1"/>
  <c r="H15" s="1"/>
  <c r="I15" s="1"/>
  <c r="C12" i="15" s="1"/>
  <c r="C15" i="14"/>
  <c r="E15" s="1"/>
  <c r="F15" s="1"/>
  <c r="G15" s="1"/>
  <c r="F16" i="8"/>
  <c r="H16" s="1"/>
  <c r="I16" s="1"/>
  <c r="C17" i="15" s="1"/>
  <c r="C18" s="1"/>
  <c r="C16" i="14"/>
  <c r="E16" s="1"/>
  <c r="B15" i="16"/>
  <c r="B16" s="1"/>
  <c r="E14" i="8"/>
  <c r="C14" i="14" s="1"/>
  <c r="F16" l="1"/>
  <c r="G16" s="1"/>
  <c r="F14" i="8"/>
  <c r="H14" l="1"/>
  <c r="E14" i="14"/>
  <c r="F14" s="1"/>
  <c r="G14" s="1"/>
  <c r="E11" i="8"/>
  <c r="C11" i="14" s="1"/>
  <c r="I14" i="8" l="1"/>
  <c r="C11" i="15" s="1"/>
  <c r="E12" i="8"/>
  <c r="C12" i="14" s="1"/>
  <c r="E13" i="8"/>
  <c r="C13" i="14" s="1"/>
  <c r="E18" i="8" l="1"/>
  <c r="E13" i="14"/>
  <c r="E11"/>
  <c r="F11" s="1"/>
  <c r="F12" i="8"/>
  <c r="F11"/>
  <c r="F13"/>
  <c r="H13" s="1"/>
  <c r="C18" i="14" l="1"/>
  <c r="E12"/>
  <c r="E18" s="1"/>
  <c r="F18" i="8"/>
  <c r="H12"/>
  <c r="F13" i="14"/>
  <c r="G13" s="1"/>
  <c r="I13" i="8"/>
  <c r="C10" i="15" s="1"/>
  <c r="H11" i="8"/>
  <c r="G11" i="14"/>
  <c r="F12" l="1"/>
  <c r="G12" s="1"/>
  <c r="G18" s="1"/>
  <c r="B17" i="16" s="1"/>
  <c r="B18" s="1"/>
  <c r="I12" i="8"/>
  <c r="C9" i="15" s="1"/>
  <c r="H18" i="8"/>
  <c r="I1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8" i="14" l="1"/>
  <c r="I18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<sst xmlns="http://schemas.openxmlformats.org/spreadsheetml/2006/main" count="830" uniqueCount="480">
  <si>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</si>
  <si>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</si>
  <si>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</si>
  <si>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</si>
  <si>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</si>
  <si>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</si>
  <si>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</si>
  <si>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</si>
  <si>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</si>
  <si>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</si>
  <si>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</si>
  <si>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</si>
  <si>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</si>
  <si>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</si>
  <si>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</si>
  <si>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</si>
  <si>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</si>
  <si>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</si>
  <si>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</si>
  <si>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</si>
  <si>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</si>
  <si>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</si>
  <si>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</si>
  <si>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</si>
  <si>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</si>
  <si>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</si>
  <si>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</si>
  <si>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</si>
  <si>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</si>
  <si>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</si>
  <si>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</si>
  <si>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</si>
  <si>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</si>
  <si>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</si>
  <si>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</si>
  <si>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</si>
  <si>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</si>
  <si>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</si>
  <si>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</si>
  <si>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</si>
  <si>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</si>
  <si>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</si>
  <si>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</si>
  <si>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</si>
  <si>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</si>
  <si>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</si>
  <si>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</si>
  <si>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</si>
  <si>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</si>
  <si>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</si>
  <si>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</si>
  <si>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</si>
  <si>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</si>
  <si>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</si>
  <si>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</si>
  <si>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</si>
  <si>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</si>
  <si>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</si>
  <si>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</si>
  <si>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</si>
  <si>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</si>
  <si>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</si>
  <si>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</si>
  <si>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</si>
  <si>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</si>
  <si>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</si>
  <si>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</si>
  <si>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</si>
  <si>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</si>
  <si>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</si>
  <si>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</si>
  <si>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</si>
  <si>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</si>
  <si>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</si>
  <si>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</si>
  <si>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</si>
  <si>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</si>
  <si>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</si>
  <si>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</si>
  <si>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</si>
  <si>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</si>
  <si>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</si>
  <si>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</si>
  <si>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</si>
  <si>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</si>
  <si>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</si>
  <si>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</si>
  <si>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</si>
  <si>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</si>
  <si>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</si>
  <si>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</si>
  <si>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</si>
  <si>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</si>
  <si>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</si>
  <si>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</si>
  <si>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</si>
  <si>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</si>
  <si>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</si>
  <si>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</si>
  <si>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</si>
  <si>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</si>
  <si>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</si>
  <si>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</si>
  <si>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</si>
  <si>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</si>
  <si>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</si>
  <si>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</si>
  <si>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</si>
  <si>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</si>
  <si>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</si>
  <si>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</si>
  <si>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</si>
  <si>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</si>
  <si>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</si>
  <si>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</si>
  <si>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</si>
  <si>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</si>
  <si>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</si>
  <si>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</si>
  <si>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</si>
  <si>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</si>
  <si>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</si>
  <si>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</si>
  <si>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</si>
  <si>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</si>
  <si>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</si>
  <si>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</si>
  <si>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</si>
  <si>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</si>
  <si>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</si>
  <si>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</si>
  <si>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</si>
  <si>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</si>
  <si>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</si>
  <si>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</si>
  <si>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</si>
  <si>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</si>
  <si>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</si>
  <si>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</si>
  <si>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</si>
  <si>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</si>
  <si>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</si>
  <si>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</si>
  <si>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</si>
  <si>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</si>
  <si>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</si>
  <si>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</si>
  <si>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</si>
  <si>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</si>
  <si>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</si>
  <si>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</si>
  <si>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</si>
  <si>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</si>
  <si>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</si>
  <si>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</si>
  <si>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</si>
  <si>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</si>
  <si>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</si>
  <si>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</si>
  <si>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</si>
  <si>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</si>
  <si>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</si>
  <si>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</si>
  <si>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</si>
  <si>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</si>
  <si>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</si>
  <si>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</si>
  <si>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</si>
  <si>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</si>
  <si>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</si>
  <si>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</si>
  <si>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</si>
  <si>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</si>
  <si>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</si>
  <si>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</si>
  <si>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</si>
  <si>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</si>
  <si>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</si>
  <si>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</si>
  <si>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</si>
  <si>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</si>
  <si>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</si>
  <si>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</si>
  <si>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</si>
  <si>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</si>
  <si>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</si>
  <si>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</si>
  <si>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</si>
  <si>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</si>
  <si>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</si>
  <si>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</si>
  <si>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</si>
  <si>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</si>
  <si>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</si>
  <si>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</si>
  <si>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</si>
  <si>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</si>
  <si>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</si>
  <si>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</si>
  <si>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</si>
  <si>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</si>
  <si>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</si>
  <si>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</si>
  <si>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</si>
  <si>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</si>
  <si>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</si>
  <si>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</si>
  <si>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</si>
  <si>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</si>
  <si>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</si>
  <si>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</si>
  <si>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</si>
  <si>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</si>
  <si>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</si>
  <si>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</si>
  <si>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</si>
  <si>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</si>
  <si>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</si>
  <si>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</si>
  <si>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</si>
  <si>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</si>
  <si>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</si>
  <si>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</si>
  <si>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</si>
  <si>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</si>
  <si>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</si>
  <si>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</si>
  <si>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</si>
  <si>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</si>
  <si>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</si>
  <si>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</si>
  <si>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</si>
  <si>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</si>
  <si>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</si>
  <si>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</si>
  <si>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</si>
  <si>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</si>
  <si>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</si>
  <si>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</si>
  <si>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</si>
  <si>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</si>
  <si>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</si>
  <si>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</si>
  <si>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</si>
  <si>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</si>
  <si>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</si>
  <si>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</si>
  <si>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</si>
  <si>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</si>
  <si>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</si>
  <si>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</si>
  <si>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</si>
  <si>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</si>
  <si>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</si>
  <si>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</si>
  <si>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</si>
  <si>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</si>
  <si>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</si>
  <si>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</si>
  <si>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</si>
  <si>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</si>
  <si>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</si>
  <si>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</si>
  <si>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</si>
  <si>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</si>
  <si>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</si>
  <si>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</si>
  <si>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</si>
  <si>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</si>
  <si>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</si>
  <si>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</si>
  <si>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</si>
  <si>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</si>
  <si>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</si>
  <si>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</si>
  <si>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</si>
  <si>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</si>
  <si>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</si>
  <si>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</si>
  <si>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</si>
  <si>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</si>
  <si>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</si>
  <si>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</si>
  <si>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</si>
  <si>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</si>
  <si>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</si>
  <si>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</si>
  <si>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</si>
  <si>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</si>
  <si>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</si>
  <si>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</si>
  <si>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</si>
  <si>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</si>
  <si>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</si>
  <si>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</si>
  <si>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</si>
  <si>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</si>
  <si>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</si>
  <si>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</si>
  <si>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</si>
  <si>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</si>
  <si>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</si>
  <si>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</si>
  <si>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</si>
  <si>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</si>
  <si>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</si>
  <si>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</si>
  <si>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</si>
  <si>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</si>
  <si>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</si>
  <si>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</si>
  <si>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</si>
  <si>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</si>
  <si>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</si>
  <si>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</si>
  <si>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</si>
  <si>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</si>
  <si>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</si>
  <si>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</si>
  <si>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</si>
  <si>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</si>
  <si>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</si>
  <si>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</si>
  <si>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</si>
  <si>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</si>
  <si>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</si>
  <si>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</si>
  <si>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</si>
  <si>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</si>
  <si>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</si>
  <si>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</si>
  <si>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</si>
  <si>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</si>
  <si>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</si>
  <si>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</si>
  <si>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</si>
  <si>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</si>
  <si>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</si>
  <si>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</si>
  <si>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</si>
  <si>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</si>
  <si>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</si>
  <si>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</si>
  <si>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</si>
  <si>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</si>
  <si>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</si>
  <si>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</si>
  <si>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</si>
  <si>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</si>
  <si>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</si>
  <si>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</si>
  <si>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</si>
  <si>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</si>
  <si>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</si>
  <si>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</si>
  <si>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</si>
  <si>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</si>
  <si>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</si>
  <si>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</si>
  <si>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</si>
  <si>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</si>
  <si>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</si>
  <si>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</si>
  <si>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</si>
  <si>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</si>
  <si>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</si>
  <si>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</si>
  <si>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</si>
  <si>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</si>
  <si>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</si>
  <si>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</si>
  <si>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</si>
  <si>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</si>
  <si>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</si>
  <si>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</si>
  <si>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</si>
  <si>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</si>
  <si>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</si>
  <si>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</si>
  <si>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</si>
  <si>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</si>
  <si>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</si>
  <si>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</si>
  <si>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</si>
  <si>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</si>
  <si>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</si>
  <si>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</si>
  <si>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</si>
  <si>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</si>
  <si>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</si>
  <si>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</si>
  <si>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</si>
  <si>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</si>
  <si>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</si>
  <si>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</si>
  <si>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</si>
  <si>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</si>
  <si>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</si>
  <si>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</si>
  <si>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</si>
  <si>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</si>
  <si>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</si>
  <si>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</si>
  <si>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</si>
  <si>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</si>
  <si>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</si>
  <si>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</si>
  <si>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</si>
  <si>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</si>
  <si>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</si>
  <si>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</si>
  <si>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</si>
  <si>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</si>
  <si>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</si>
  <si>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</si>
  <si>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</si>
  <si>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</si>
  <si>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</si>
  <si>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</si>
  <si>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</si>
  <si>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</si>
  <si>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</si>
  <si>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</si>
  <si>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</si>
  <si>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</si>
  <si>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</si>
  <si>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</si>
  <si>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</si>
  <si>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</si>
  <si>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</si>
  <si>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</si>
  <si>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</si>
  <si>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</si>
  <si>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</si>
  <si>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</si>
  <si>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</si>
  <si>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</si>
  <si>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</si>
  <si>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</si>
  <si>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</si>
  <si>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</si>
  <si>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</si>
  <si>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</si>
  <si>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</si>
  <si>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</si>
  <si>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</si>
  <si>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</si>
  <si>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</si>
  <si>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</si>
  <si>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</si>
  <si>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</si>
  <si>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</si>
  <si>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</si>
  <si>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</si>
  <si>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</si>
  <si>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</si>
  <si>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</si>
  <si>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</si>
  <si>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</si>
  <si>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</si>
  <si>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</si>
  <si>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</si>
  <si>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</si>
  <si>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</si>
  <si>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</si>
  <si>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</si>
  <si>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</si>
  <si>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</si>
  <si>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</si>
  <si>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</si>
  <si>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</si>
  <si>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</si>
  <si>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</si>
  <si>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</si>
  <si>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</si>
  <si>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DESGLOSE DE NOMINA SEMANA 20</t>
  </si>
  <si>
    <t>10/05/2017 AL 16/05/2017</t>
  </si>
  <si>
    <t>SEMANA 20</t>
  </si>
  <si>
    <t>Periodo 20 al 20 Semanal del 10/05/2017 al 16/05/2017</t>
  </si>
  <si>
    <t>Total de movimientos 4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</si>
</sst>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4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9" fontId="49" fillId="8" borderId="0" xfId="5" applyNumberFormat="1" applyFont="1" applyFill="1"/>
    <xf numFmtId="0" fontId="49" fillId="8" borderId="0" xfId="5" applyFont="1" applyFill="1"/>
    <xf numFmtId="43" fontId="49" fillId="8" borderId="0" xfId="0" applyNumberFormat="1" applyFont="1" applyFill="1"/>
    <xf numFmtId="43" fontId="49" fillId="8" borderId="0" xfId="6" applyNumberFormat="1" applyFont="1" applyFill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5" activeCellId="1" sqref="E13 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20</v>
      </c>
    </row>
    <row r="4" spans="1:11">
      <c r="A4" s="143"/>
      <c r="B4" s="161" t="str">
        <f>+SINDICATO!B4</f>
        <v>Periodo 20 al 20 Semanal del 10/05/2017 al 16/05/2017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5" t="s">
        <v>439</v>
      </c>
      <c r="F7" s="196"/>
      <c r="G7" s="197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472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ARIAS MONROY JOSE</v>
      </c>
      <c r="C11" s="160">
        <f>+SINDICATO!E11</f>
        <v>0</v>
      </c>
      <c r="E11" s="164">
        <f>+C11</f>
        <v>0</v>
      </c>
      <c r="F11" s="164">
        <f>+E11*0.16</f>
        <v>0</v>
      </c>
      <c r="G11" s="164">
        <f>+E11+F11</f>
        <v>0</v>
      </c>
      <c r="J11" s="91" t="s">
        <v>31</v>
      </c>
      <c r="K11" s="91" t="s">
        <v>446</v>
      </c>
    </row>
    <row r="12" spans="1:11" ht="15">
      <c r="A12" s="158"/>
      <c r="B12" s="141" t="str">
        <f>+SINDICATO!B12</f>
        <v>GAYTAN MARTINEZ RAUL</v>
      </c>
      <c r="C12" s="167">
        <f>+SINDICATO!E12</f>
        <v>1516</v>
      </c>
      <c r="E12" s="164">
        <f t="shared" ref="E12" si="0">+C12</f>
        <v>1516</v>
      </c>
      <c r="F12" s="164">
        <f t="shared" ref="F12:F13" si="1">+E12*0.16</f>
        <v>242.56</v>
      </c>
      <c r="G12" s="164">
        <f t="shared" ref="G12" si="2">+E12+F12</f>
        <v>1758.56</v>
      </c>
      <c r="J12" s="91" t="s">
        <v>46</v>
      </c>
      <c r="K12" s="91" t="s">
        <v>447</v>
      </c>
    </row>
    <row r="13" spans="1:11" ht="15">
      <c r="A13" s="158"/>
      <c r="B13" s="141" t="str">
        <f>+SINDICATO!B13</f>
        <v>SANCHEZ DE SANTIAGO RICARDO</v>
      </c>
      <c r="C13" s="167">
        <f>+SINDICATO!E13</f>
        <v>1516</v>
      </c>
      <c r="E13" s="164">
        <f t="shared" ref="E13" si="3">+C13</f>
        <v>1516</v>
      </c>
      <c r="F13" s="164">
        <f t="shared" si="1"/>
        <v>242.56</v>
      </c>
      <c r="G13" s="164">
        <f>+E13+F13</f>
        <v>1758.56</v>
      </c>
      <c r="J13" s="91" t="s">
        <v>44</v>
      </c>
      <c r="K13" s="91" t="s">
        <v>187</v>
      </c>
    </row>
    <row r="14" spans="1:11" ht="15">
      <c r="A14" s="158"/>
      <c r="B14" s="141" t="str">
        <f>+SINDICATO!B14</f>
        <v>FERRER GONZALEZ MARIA ELENA</v>
      </c>
      <c r="C14" s="167">
        <f>+SINDICATO!E14</f>
        <v>2100</v>
      </c>
      <c r="E14" s="164">
        <f t="shared" ref="E14" si="4">+C14</f>
        <v>2100</v>
      </c>
      <c r="F14" s="164">
        <f t="shared" ref="F14" si="5">+E14*0.16</f>
        <v>336</v>
      </c>
      <c r="G14" s="164">
        <f>+E14+F14</f>
        <v>2436</v>
      </c>
      <c r="J14" s="91" t="s">
        <v>46</v>
      </c>
      <c r="K14" s="91" t="s">
        <v>455</v>
      </c>
    </row>
    <row r="15" spans="1:11" ht="15">
      <c r="A15" s="158"/>
      <c r="B15" s="141" t="str">
        <f>+SINDICATO!B15</f>
        <v>GUZMAN NAVARRO EDUARDO</v>
      </c>
      <c r="C15" s="167">
        <f>+SINDICATO!E15</f>
        <v>937.5</v>
      </c>
      <c r="E15" s="164">
        <f t="shared" ref="E15" si="6">+C15</f>
        <v>937.5</v>
      </c>
      <c r="F15" s="164">
        <f t="shared" ref="F15" si="7">+E15*0.16</f>
        <v>150</v>
      </c>
      <c r="G15" s="164">
        <f>+E15+F15</f>
        <v>1087.5</v>
      </c>
      <c r="J15" s="189" t="s">
        <v>44</v>
      </c>
      <c r="K15" s="189" t="s">
        <v>195</v>
      </c>
    </row>
    <row r="16" spans="1:11" ht="15">
      <c r="A16" s="158"/>
      <c r="B16" s="141" t="str">
        <f>+SINDICATO!B16</f>
        <v>JUAREZ URIBE MICHEL</v>
      </c>
      <c r="C16" s="167">
        <f>+SINDICATO!E16</f>
        <v>1351.71</v>
      </c>
      <c r="E16" s="164">
        <f t="shared" ref="E16" si="8">+C16</f>
        <v>1351.71</v>
      </c>
      <c r="F16" s="164">
        <f t="shared" ref="F16" si="9">+E16*0.16</f>
        <v>216.27360000000002</v>
      </c>
      <c r="G16" s="164">
        <f>+E16+F16</f>
        <v>1567.9836</v>
      </c>
      <c r="J16" s="189" t="s">
        <v>47</v>
      </c>
      <c r="K16" s="189" t="s">
        <v>468</v>
      </c>
    </row>
    <row r="17" spans="3:7">
      <c r="C17" s="162"/>
    </row>
    <row r="18" spans="3:7" ht="13.5" thickBot="1">
      <c r="C18" s="163">
        <f>SUM(C11:C16)</f>
        <v>7421.21</v>
      </c>
      <c r="E18" s="165">
        <f>SUM(E11:E17)</f>
        <v>7421.21</v>
      </c>
      <c r="F18" s="165">
        <f t="shared" ref="F18" si="10">SUM(F11:F17)</f>
        <v>1187.3936000000001</v>
      </c>
      <c r="G18" s="165">
        <f>SUM(G11:G17)</f>
        <v>8608.6036000000004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A9" sqref="A9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91"/>
      <c r="B11" s="192" t="s">
        <v>446</v>
      </c>
      <c r="C11" s="193"/>
      <c r="D11" s="194"/>
      <c r="E11" s="194">
        <f>SUM(C11:D11)</f>
        <v>0</v>
      </c>
      <c r="F11" s="194">
        <f>+E11*0.1</f>
        <v>0</v>
      </c>
      <c r="G11" s="194">
        <v>0</v>
      </c>
      <c r="H11" s="194">
        <f>SUM(F11:G11)</f>
        <v>0</v>
      </c>
      <c r="I11" s="194">
        <f t="shared" ref="I11:I16" si="0">+E11-H11</f>
        <v>0</v>
      </c>
    </row>
    <row r="12" spans="1:9">
      <c r="A12" s="158"/>
      <c r="B12" s="141" t="s">
        <v>447</v>
      </c>
      <c r="C12" s="159">
        <v>1516</v>
      </c>
      <c r="D12" s="160"/>
      <c r="E12" s="167">
        <f t="shared" ref="E12:E13" si="1">SUM(C12:D12)</f>
        <v>1516</v>
      </c>
      <c r="F12" s="167">
        <f t="shared" ref="F12:F13" si="2">+E12*0.1</f>
        <v>151.6</v>
      </c>
      <c r="G12" s="160">
        <v>150</v>
      </c>
      <c r="H12" s="167">
        <f t="shared" ref="H12:H13" si="3">SUM(F12:G12)</f>
        <v>301.60000000000002</v>
      </c>
      <c r="I12" s="167">
        <f t="shared" si="0"/>
        <v>1214.4000000000001</v>
      </c>
    </row>
    <row r="13" spans="1:9">
      <c r="A13" s="158"/>
      <c r="B13" s="157" t="s">
        <v>187</v>
      </c>
      <c r="C13" s="159">
        <v>1516</v>
      </c>
      <c r="D13" s="167"/>
      <c r="E13" s="167">
        <f t="shared" si="1"/>
        <v>1516</v>
      </c>
      <c r="F13" s="167">
        <f t="shared" si="2"/>
        <v>151.6</v>
      </c>
      <c r="G13" s="160">
        <v>0</v>
      </c>
      <c r="H13" s="167">
        <f t="shared" si="3"/>
        <v>151.6</v>
      </c>
      <c r="I13" s="167">
        <f t="shared" si="0"/>
        <v>1364.4</v>
      </c>
    </row>
    <row r="14" spans="1:9">
      <c r="A14" s="158"/>
      <c r="B14" s="157" t="s">
        <v>455</v>
      </c>
      <c r="C14" s="159">
        <v>2100</v>
      </c>
      <c r="D14" s="167">
        <v>0</v>
      </c>
      <c r="E14" s="167">
        <f t="shared" ref="E14" si="4">SUM(C14:D14)</f>
        <v>2100</v>
      </c>
      <c r="F14" s="167">
        <f t="shared" ref="F14" si="5">+E14*0.1</f>
        <v>210</v>
      </c>
      <c r="G14" s="167">
        <v>0</v>
      </c>
      <c r="H14" s="167">
        <f t="shared" ref="H14" si="6">SUM(F14:G14)</f>
        <v>210</v>
      </c>
      <c r="I14" s="167">
        <f t="shared" si="0"/>
        <v>1890</v>
      </c>
    </row>
    <row r="15" spans="1:9">
      <c r="A15" s="158"/>
      <c r="B15" s="157" t="s">
        <v>195</v>
      </c>
      <c r="C15" s="159">
        <v>937.5</v>
      </c>
      <c r="D15" s="167">
        <v>0</v>
      </c>
      <c r="E15" s="167">
        <f>SUM(C15:D15)</f>
        <v>937.5</v>
      </c>
      <c r="F15" s="167">
        <f>+E15*0.1</f>
        <v>93.75</v>
      </c>
      <c r="G15" s="167">
        <v>0</v>
      </c>
      <c r="H15" s="167">
        <f>SUM(F15:G15)</f>
        <v>93.75</v>
      </c>
      <c r="I15" s="167">
        <f>+E15-H15</f>
        <v>843.75</v>
      </c>
    </row>
    <row r="16" spans="1:9">
      <c r="A16" s="158"/>
      <c r="B16" s="157" t="s">
        <v>468</v>
      </c>
      <c r="C16" s="159">
        <v>560.28</v>
      </c>
      <c r="D16" s="167">
        <v>791.43</v>
      </c>
      <c r="E16" s="167">
        <f t="shared" ref="E16" si="7">SUM(C16:D16)</f>
        <v>1351.71</v>
      </c>
      <c r="F16" s="167">
        <f t="shared" ref="F16" si="8">+E16*0.1</f>
        <v>135.17100000000002</v>
      </c>
      <c r="G16" s="167">
        <v>0</v>
      </c>
      <c r="H16" s="167">
        <f t="shared" ref="H16" si="9">SUM(F16:G16)</f>
        <v>135.17100000000002</v>
      </c>
      <c r="I16" s="167">
        <f t="shared" si="0"/>
        <v>1216.539</v>
      </c>
    </row>
    <row r="18" spans="3:9" ht="13.5" thickBot="1">
      <c r="C18" s="163">
        <f t="shared" ref="C18:I18" si="10">SUM(C11:C16)</f>
        <v>6629.78</v>
      </c>
      <c r="D18" s="163">
        <f t="shared" si="10"/>
        <v>791.43</v>
      </c>
      <c r="E18" s="163">
        <f t="shared" si="10"/>
        <v>7421.21</v>
      </c>
      <c r="F18" s="163">
        <f t="shared" si="10"/>
        <v>742.12100000000009</v>
      </c>
      <c r="G18" s="163">
        <f t="shared" si="10"/>
        <v>150</v>
      </c>
      <c r="H18" s="163">
        <f t="shared" si="10"/>
        <v>892.12100000000009</v>
      </c>
      <c r="I18" s="163">
        <f t="shared" si="10"/>
        <v>6529.0889999999999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10" t="s">
        <v>14</v>
      </c>
      <c r="B5" s="212" t="s">
        <v>15</v>
      </c>
      <c r="C5" s="210" t="s">
        <v>132</v>
      </c>
      <c r="D5" s="212" t="s">
        <v>16</v>
      </c>
      <c r="E5" s="212" t="s">
        <v>0</v>
      </c>
      <c r="F5" s="210" t="s">
        <v>129</v>
      </c>
      <c r="G5" s="208" t="s">
        <v>35</v>
      </c>
      <c r="H5" s="201" t="s">
        <v>10</v>
      </c>
      <c r="I5" s="201" t="s">
        <v>11</v>
      </c>
      <c r="J5" s="201" t="s">
        <v>25</v>
      </c>
      <c r="K5" s="201" t="s">
        <v>12</v>
      </c>
      <c r="L5" s="201" t="s">
        <v>13</v>
      </c>
      <c r="M5" s="78"/>
      <c r="N5" s="24"/>
      <c r="O5" s="206" t="s">
        <v>100</v>
      </c>
      <c r="P5" s="206" t="s">
        <v>116</v>
      </c>
      <c r="Q5" s="206" t="s">
        <v>115</v>
      </c>
      <c r="R5" s="206" t="s">
        <v>101</v>
      </c>
      <c r="S5" s="201" t="s">
        <v>7</v>
      </c>
      <c r="T5" s="201" t="s">
        <v>18</v>
      </c>
      <c r="U5" s="201" t="s">
        <v>17</v>
      </c>
      <c r="V5" s="201" t="s">
        <v>9</v>
      </c>
      <c r="W5" s="201" t="s">
        <v>26</v>
      </c>
      <c r="X5" s="201" t="s">
        <v>4</v>
      </c>
      <c r="Y5" s="201" t="s">
        <v>8</v>
      </c>
      <c r="Z5" s="201" t="s">
        <v>3</v>
      </c>
      <c r="AA5" s="201" t="s">
        <v>5</v>
      </c>
      <c r="AB5" s="27"/>
      <c r="AC5" s="201" t="s">
        <v>6</v>
      </c>
      <c r="AD5" s="203" t="s">
        <v>152</v>
      </c>
      <c r="AE5" s="204"/>
      <c r="AF5" s="205" t="s">
        <v>102</v>
      </c>
      <c r="AG5" s="199" t="s">
        <v>135</v>
      </c>
      <c r="AH5" s="199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11"/>
      <c r="B6" s="213"/>
      <c r="C6" s="211"/>
      <c r="D6" s="213"/>
      <c r="E6" s="213"/>
      <c r="F6" s="211"/>
      <c r="G6" s="209"/>
      <c r="H6" s="202"/>
      <c r="I6" s="202"/>
      <c r="J6" s="202"/>
      <c r="K6" s="202"/>
      <c r="L6" s="202"/>
      <c r="M6" s="28" t="s">
        <v>174</v>
      </c>
      <c r="N6" s="28" t="s">
        <v>144</v>
      </c>
      <c r="O6" s="207"/>
      <c r="P6" s="207"/>
      <c r="Q6" s="207"/>
      <c r="R6" s="207"/>
      <c r="S6" s="202"/>
      <c r="T6" s="202"/>
      <c r="U6" s="202"/>
      <c r="V6" s="202"/>
      <c r="W6" s="202"/>
      <c r="X6" s="202"/>
      <c r="Y6" s="202"/>
      <c r="Z6" s="202"/>
      <c r="AA6" s="202"/>
      <c r="AB6" s="24"/>
      <c r="AC6" s="202"/>
      <c r="AD6" s="52" t="s">
        <v>27</v>
      </c>
      <c r="AE6" s="52" t="s">
        <v>28</v>
      </c>
      <c r="AF6" s="205"/>
      <c r="AG6" s="199"/>
      <c r="AH6" s="199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0" t="s">
        <v>146</v>
      </c>
      <c r="B68" s="200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8" t="s">
        <v>153</v>
      </c>
      <c r="B111" s="198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448</v>
      </c>
      <c r="H1" t="s">
        <v>449</v>
      </c>
      <c r="K1" t="s">
        <v>448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448</v>
      </c>
      <c r="H2" t="s">
        <v>449</v>
      </c>
      <c r="K2" t="s">
        <v>448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448</v>
      </c>
      <c r="H3" t="s">
        <v>449</v>
      </c>
      <c r="K3" t="s">
        <v>448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448</v>
      </c>
      <c r="H4" t="s">
        <v>449</v>
      </c>
      <c r="K4" t="s">
        <v>448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20</v>
      </c>
    </row>
    <row r="4" spans="1:5">
      <c r="A4" s="161" t="str">
        <f>+SINDICATO!B4</f>
        <v>Periodo 20 al 20 Semanal del 10/05/2017 al 16/05/2017</v>
      </c>
    </row>
    <row r="8" spans="1:5" ht="15">
      <c r="A8" s="170" t="s">
        <v>450</v>
      </c>
      <c r="B8" s="170" t="s">
        <v>451</v>
      </c>
      <c r="C8" s="171" t="s">
        <v>452</v>
      </c>
      <c r="D8" s="170" t="s">
        <v>15</v>
      </c>
    </row>
    <row r="9" spans="1:5" s="162" customFormat="1" ht="15">
      <c r="A9" s="168">
        <v>60590405464</v>
      </c>
      <c r="B9" s="168" t="s">
        <v>453</v>
      </c>
      <c r="C9" s="173">
        <f>+SINDICATO!I12</f>
        <v>1214.4000000000001</v>
      </c>
      <c r="D9" s="168" t="str">
        <f>+SINDICATO!B12</f>
        <v>GAYTAN MARTINEZ RAUL</v>
      </c>
      <c r="E9" s="162" t="s">
        <v>473</v>
      </c>
    </row>
    <row r="10" spans="1:5" s="162" customFormat="1" ht="15">
      <c r="A10" s="168">
        <v>60590317373</v>
      </c>
      <c r="B10" s="168" t="s">
        <v>453</v>
      </c>
      <c r="C10" s="173">
        <f>+SINDICATO!I13</f>
        <v>1364.4</v>
      </c>
      <c r="D10" s="168" t="str">
        <f>+SINDICATO!B13</f>
        <v>SANCHEZ DE SANTIAGO RICARDO</v>
      </c>
      <c r="E10" s="162" t="s">
        <v>473</v>
      </c>
    </row>
    <row r="11" spans="1:5" s="162" customFormat="1" ht="15">
      <c r="A11" s="168">
        <v>56708845376</v>
      </c>
      <c r="B11" s="168" t="s">
        <v>453</v>
      </c>
      <c r="C11" s="173">
        <f>+SINDICATO!I14</f>
        <v>1890</v>
      </c>
      <c r="D11" s="168" t="str">
        <f>+SINDICATO!B14</f>
        <v>FERRER GONZALEZ MARIA ELENA</v>
      </c>
      <c r="E11" s="190" t="s">
        <v>473</v>
      </c>
    </row>
    <row r="12" spans="1:5" s="162" customFormat="1" ht="15">
      <c r="A12" s="168">
        <v>60590314454</v>
      </c>
      <c r="B12" s="168" t="s">
        <v>453</v>
      </c>
      <c r="C12" s="173">
        <f>+SINDICATO!I15</f>
        <v>843.75</v>
      </c>
      <c r="D12" s="168" t="str">
        <f>+SINDICATO!B15</f>
        <v>GUZMAN NAVARRO EDUARDO</v>
      </c>
      <c r="E12" s="190" t="s">
        <v>473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454</v>
      </c>
      <c r="B14" s="169"/>
      <c r="C14" s="172">
        <f>SUM(C9:C12)</f>
        <v>5312.55</v>
      </c>
      <c r="D14" s="169" t="s">
        <v>479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469</v>
      </c>
      <c r="C17" s="173">
        <f>+SINDICATO!I16</f>
        <v>1216.539</v>
      </c>
      <c r="D17" s="168" t="str">
        <f>+SINDICATO!B16</f>
        <v>JUAREZ URIBE MICHEL</v>
      </c>
    </row>
    <row r="18" spans="1:4" s="162" customFormat="1" ht="15">
      <c r="A18" s="169" t="s">
        <v>471</v>
      </c>
      <c r="B18" s="169"/>
      <c r="C18" s="172">
        <f>+C17</f>
        <v>1216.539</v>
      </c>
      <c r="D18" s="169" t="s">
        <v>456</v>
      </c>
    </row>
    <row r="20" spans="1:4" ht="18.75">
      <c r="A20" s="174" t="s">
        <v>470</v>
      </c>
      <c r="B20" s="174"/>
      <c r="C20" s="175">
        <f>+C14+C18</f>
        <v>6529.0889999999999</v>
      </c>
      <c r="D20" s="174" t="s">
        <v>474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7" t="s">
        <v>457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475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458</v>
      </c>
      <c r="B3" s="182" t="s">
        <v>476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459</v>
      </c>
      <c r="C5" s="178"/>
      <c r="D5" s="179"/>
      <c r="E5" s="179"/>
      <c r="F5" s="180"/>
      <c r="G5" s="180"/>
      <c r="H5" s="162"/>
    </row>
    <row r="6" spans="1:8" ht="15">
      <c r="A6" s="179" t="s">
        <v>460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461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462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463</v>
      </c>
      <c r="B9" s="183">
        <v>3616</v>
      </c>
      <c r="C9" s="179"/>
      <c r="D9" s="179"/>
      <c r="E9" s="179"/>
      <c r="F9" s="180"/>
      <c r="G9" s="180"/>
      <c r="H9" s="162"/>
    </row>
    <row r="10" spans="1:8" ht="15">
      <c r="A10" s="179" t="s">
        <v>464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465</v>
      </c>
      <c r="B11" s="183">
        <v>2453.5</v>
      </c>
      <c r="C11" s="179"/>
      <c r="D11" s="179"/>
      <c r="E11" s="179"/>
      <c r="F11" s="180"/>
      <c r="G11" s="180"/>
      <c r="H11" s="162"/>
    </row>
    <row r="12" spans="1:8" ht="15">
      <c r="A12" s="179" t="s">
        <v>466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467</v>
      </c>
      <c r="B13" s="185">
        <v>1351.71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7421.21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1187.3936000000001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8608.6036000000004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8608.6036000000004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2017-05-30T15:17:31Z</dcterms:modified>
</cp:coreProperties>
</file>