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24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FACTURACION!$A$11:$N$74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E78" i="3" l="1"/>
  <c r="F78" s="1"/>
  <c r="G78"/>
  <c r="H78"/>
  <c r="E79"/>
  <c r="G79" s="1"/>
  <c r="F79"/>
  <c r="H79"/>
  <c r="E80"/>
  <c r="G80" s="1"/>
  <c r="H80"/>
  <c r="E81"/>
  <c r="F81"/>
  <c r="G81"/>
  <c r="H81"/>
  <c r="E82"/>
  <c r="F82" s="1"/>
  <c r="G82"/>
  <c r="H82"/>
  <c r="E83"/>
  <c r="G83" s="1"/>
  <c r="F83"/>
  <c r="H83"/>
  <c r="E84"/>
  <c r="G84" s="1"/>
  <c r="H84"/>
  <c r="E85"/>
  <c r="F85"/>
  <c r="G85"/>
  <c r="H85"/>
  <c r="E86"/>
  <c r="F86" s="1"/>
  <c r="G86"/>
  <c r="H86"/>
  <c r="E87"/>
  <c r="G87" s="1"/>
  <c r="F87"/>
  <c r="H87"/>
  <c r="E88"/>
  <c r="G88" s="1"/>
  <c r="H88"/>
  <c r="E89"/>
  <c r="F89"/>
  <c r="G89"/>
  <c r="H89"/>
  <c r="E90"/>
  <c r="F90" s="1"/>
  <c r="G90"/>
  <c r="H90"/>
  <c r="E91"/>
  <c r="G91" s="1"/>
  <c r="F91"/>
  <c r="H91"/>
  <c r="E92"/>
  <c r="G92" s="1"/>
  <c r="H92"/>
  <c r="E93"/>
  <c r="G93" s="1"/>
  <c r="F93"/>
  <c r="H93"/>
  <c r="E94"/>
  <c r="F94" s="1"/>
  <c r="G94"/>
  <c r="H94"/>
  <c r="E95"/>
  <c r="G95" s="1"/>
  <c r="F95"/>
  <c r="H95"/>
  <c r="E96"/>
  <c r="G96" s="1"/>
  <c r="H96"/>
  <c r="E97"/>
  <c r="G97" s="1"/>
  <c r="F97"/>
  <c r="H97"/>
  <c r="E98"/>
  <c r="F98" s="1"/>
  <c r="G98"/>
  <c r="H98"/>
  <c r="E99"/>
  <c r="G99" s="1"/>
  <c r="F99"/>
  <c r="H99"/>
  <c r="E100"/>
  <c r="G100" s="1"/>
  <c r="H100"/>
  <c r="E101"/>
  <c r="G101" s="1"/>
  <c r="F101"/>
  <c r="H101"/>
  <c r="E102"/>
  <c r="F102" s="1"/>
  <c r="G102"/>
  <c r="H102"/>
  <c r="E103"/>
  <c r="F103"/>
  <c r="G103"/>
  <c r="H103"/>
  <c r="E104"/>
  <c r="G104" s="1"/>
  <c r="H104"/>
  <c r="E105"/>
  <c r="G105" s="1"/>
  <c r="F105"/>
  <c r="I105" s="1"/>
  <c r="H105"/>
  <c r="E106"/>
  <c r="F106" s="1"/>
  <c r="G106"/>
  <c r="H106"/>
  <c r="E107"/>
  <c r="F107"/>
  <c r="G107"/>
  <c r="H107"/>
  <c r="E108"/>
  <c r="G108" s="1"/>
  <c r="H108"/>
  <c r="E109"/>
  <c r="G109" s="1"/>
  <c r="F109"/>
  <c r="H109"/>
  <c r="E110"/>
  <c r="F110" s="1"/>
  <c r="G110"/>
  <c r="H110"/>
  <c r="E111"/>
  <c r="F111"/>
  <c r="G111"/>
  <c r="H111"/>
  <c r="E112"/>
  <c r="G112" s="1"/>
  <c r="H112"/>
  <c r="E113"/>
  <c r="G113" s="1"/>
  <c r="F113"/>
  <c r="I113" s="1"/>
  <c r="H113"/>
  <c r="E114"/>
  <c r="F114" s="1"/>
  <c r="G114"/>
  <c r="H114"/>
  <c r="E115"/>
  <c r="F115"/>
  <c r="G115"/>
  <c r="H115"/>
  <c r="E116"/>
  <c r="F116" s="1"/>
  <c r="H116"/>
  <c r="E117"/>
  <c r="G117" s="1"/>
  <c r="F117"/>
  <c r="H117"/>
  <c r="E118"/>
  <c r="F118" s="1"/>
  <c r="G118"/>
  <c r="H118"/>
  <c r="E119"/>
  <c r="F119"/>
  <c r="G119"/>
  <c r="H119"/>
  <c r="E120"/>
  <c r="G120" s="1"/>
  <c r="H120"/>
  <c r="H77"/>
  <c r="E77"/>
  <c r="F77" s="1"/>
  <c r="E13"/>
  <c r="G13" s="1"/>
  <c r="H13"/>
  <c r="E14"/>
  <c r="F14" s="1"/>
  <c r="H14"/>
  <c r="E15"/>
  <c r="F15" s="1"/>
  <c r="H15"/>
  <c r="E16"/>
  <c r="F16" s="1"/>
  <c r="H16"/>
  <c r="E17"/>
  <c r="G17" s="1"/>
  <c r="H17"/>
  <c r="E18"/>
  <c r="F18" s="1"/>
  <c r="H18"/>
  <c r="E19"/>
  <c r="F19" s="1"/>
  <c r="H19"/>
  <c r="E20"/>
  <c r="F20" s="1"/>
  <c r="H20"/>
  <c r="E21"/>
  <c r="G21" s="1"/>
  <c r="H21"/>
  <c r="E22"/>
  <c r="F22" s="1"/>
  <c r="H22"/>
  <c r="E23"/>
  <c r="F23" s="1"/>
  <c r="H23"/>
  <c r="E24"/>
  <c r="F24" s="1"/>
  <c r="H24"/>
  <c r="E25"/>
  <c r="G25" s="1"/>
  <c r="H25"/>
  <c r="E26"/>
  <c r="F26" s="1"/>
  <c r="H26"/>
  <c r="E27"/>
  <c r="F27" s="1"/>
  <c r="H27"/>
  <c r="E28"/>
  <c r="F28" s="1"/>
  <c r="H28"/>
  <c r="E29"/>
  <c r="G29" s="1"/>
  <c r="H29"/>
  <c r="E30"/>
  <c r="F30" s="1"/>
  <c r="H30"/>
  <c r="E31"/>
  <c r="F31" s="1"/>
  <c r="H31"/>
  <c r="E32"/>
  <c r="F32" s="1"/>
  <c r="H32"/>
  <c r="E33"/>
  <c r="G33" s="1"/>
  <c r="H33"/>
  <c r="E34"/>
  <c r="F34" s="1"/>
  <c r="H34"/>
  <c r="E35"/>
  <c r="F35" s="1"/>
  <c r="H35"/>
  <c r="E36"/>
  <c r="F36" s="1"/>
  <c r="H36"/>
  <c r="E37"/>
  <c r="G37" s="1"/>
  <c r="H37"/>
  <c r="E38"/>
  <c r="F38" s="1"/>
  <c r="H38"/>
  <c r="E39"/>
  <c r="F39" s="1"/>
  <c r="H39"/>
  <c r="E40"/>
  <c r="F40" s="1"/>
  <c r="H40"/>
  <c r="E41"/>
  <c r="G41" s="1"/>
  <c r="H41"/>
  <c r="E42"/>
  <c r="F42" s="1"/>
  <c r="H42"/>
  <c r="E43"/>
  <c r="F43" s="1"/>
  <c r="H43"/>
  <c r="E44"/>
  <c r="F44" s="1"/>
  <c r="H44"/>
  <c r="E45"/>
  <c r="G45" s="1"/>
  <c r="H45"/>
  <c r="E46"/>
  <c r="F46" s="1"/>
  <c r="H46"/>
  <c r="E47"/>
  <c r="F47" s="1"/>
  <c r="H47"/>
  <c r="E48"/>
  <c r="H48"/>
  <c r="E49"/>
  <c r="G49" s="1"/>
  <c r="H49"/>
  <c r="E50"/>
  <c r="F50" s="1"/>
  <c r="H50"/>
  <c r="E51"/>
  <c r="F51" s="1"/>
  <c r="H51"/>
  <c r="E52"/>
  <c r="H52"/>
  <c r="E53"/>
  <c r="G53" s="1"/>
  <c r="H53"/>
  <c r="E54"/>
  <c r="F54" s="1"/>
  <c r="G54"/>
  <c r="H54"/>
  <c r="E55"/>
  <c r="F55" s="1"/>
  <c r="H55"/>
  <c r="E56"/>
  <c r="F56" s="1"/>
  <c r="H56"/>
  <c r="E57"/>
  <c r="G57" s="1"/>
  <c r="H57"/>
  <c r="E58"/>
  <c r="F58" s="1"/>
  <c r="H58"/>
  <c r="E59"/>
  <c r="F59" s="1"/>
  <c r="H59"/>
  <c r="E60"/>
  <c r="F60" s="1"/>
  <c r="H60"/>
  <c r="E61"/>
  <c r="G61" s="1"/>
  <c r="H61"/>
  <c r="E62"/>
  <c r="F62" s="1"/>
  <c r="H62"/>
  <c r="E63"/>
  <c r="F63" s="1"/>
  <c r="H63"/>
  <c r="E64"/>
  <c r="F64" s="1"/>
  <c r="H64"/>
  <c r="E65"/>
  <c r="G65" s="1"/>
  <c r="H65"/>
  <c r="E66"/>
  <c r="F66" s="1"/>
  <c r="H66"/>
  <c r="E67"/>
  <c r="F67" s="1"/>
  <c r="H67"/>
  <c r="E68"/>
  <c r="F68" s="1"/>
  <c r="H68"/>
  <c r="E69"/>
  <c r="G69" s="1"/>
  <c r="H69"/>
  <c r="E70"/>
  <c r="F70" s="1"/>
  <c r="H70"/>
  <c r="E71"/>
  <c r="F71" s="1"/>
  <c r="H71"/>
  <c r="E72"/>
  <c r="F72" s="1"/>
  <c r="H72"/>
  <c r="H12"/>
  <c r="E12"/>
  <c r="F41" l="1"/>
  <c r="G63"/>
  <c r="G71"/>
  <c r="G66"/>
  <c r="G59"/>
  <c r="G27"/>
  <c r="F49"/>
  <c r="G72"/>
  <c r="I72" s="1"/>
  <c r="G43"/>
  <c r="G38"/>
  <c r="F33"/>
  <c r="F57"/>
  <c r="I57" s="1"/>
  <c r="G35"/>
  <c r="G30"/>
  <c r="G19"/>
  <c r="G67"/>
  <c r="G64"/>
  <c r="G51"/>
  <c r="G46"/>
  <c r="F61"/>
  <c r="I61" s="1"/>
  <c r="J61" s="1"/>
  <c r="K61" s="1"/>
  <c r="G58"/>
  <c r="G55"/>
  <c r="F45"/>
  <c r="G42"/>
  <c r="I42" s="1"/>
  <c r="J42" s="1"/>
  <c r="K42" s="1"/>
  <c r="G39"/>
  <c r="F29"/>
  <c r="G15"/>
  <c r="I58"/>
  <c r="J58" s="1"/>
  <c r="G68"/>
  <c r="F53"/>
  <c r="G50"/>
  <c r="I50" s="1"/>
  <c r="G47"/>
  <c r="F37"/>
  <c r="G34"/>
  <c r="G31"/>
  <c r="I31" s="1"/>
  <c r="J31" s="1"/>
  <c r="K31" s="1"/>
  <c r="G23"/>
  <c r="F25"/>
  <c r="F21"/>
  <c r="F17"/>
  <c r="I17" s="1"/>
  <c r="J17" s="1"/>
  <c r="K17" s="1"/>
  <c r="F13"/>
  <c r="G24"/>
  <c r="G20"/>
  <c r="I20" s="1"/>
  <c r="J20" s="1"/>
  <c r="K20" s="1"/>
  <c r="G16"/>
  <c r="I16" s="1"/>
  <c r="J16" s="1"/>
  <c r="K16" s="1"/>
  <c r="G12"/>
  <c r="E122"/>
  <c r="I49"/>
  <c r="J49" s="1"/>
  <c r="F12"/>
  <c r="G77"/>
  <c r="I59"/>
  <c r="J59" s="1"/>
  <c r="K59" s="1"/>
  <c r="E74"/>
  <c r="E125" s="1"/>
  <c r="I95"/>
  <c r="J95" s="1"/>
  <c r="K95" s="1"/>
  <c r="I94"/>
  <c r="G62"/>
  <c r="I62" s="1"/>
  <c r="J62" s="1"/>
  <c r="K62" s="1"/>
  <c r="I117"/>
  <c r="I101"/>
  <c r="F69"/>
  <c r="I69" s="1"/>
  <c r="H74"/>
  <c r="H125" s="1"/>
  <c r="H122"/>
  <c r="I25"/>
  <c r="J25" s="1"/>
  <c r="K25" s="1"/>
  <c r="I21"/>
  <c r="J21" s="1"/>
  <c r="K21" s="1"/>
  <c r="I90"/>
  <c r="J90" s="1"/>
  <c r="K90" s="1"/>
  <c r="I86"/>
  <c r="J86" s="1"/>
  <c r="K86" s="1"/>
  <c r="I82"/>
  <c r="J82" s="1"/>
  <c r="K82" s="1"/>
  <c r="I78"/>
  <c r="I110"/>
  <c r="I71"/>
  <c r="J71" s="1"/>
  <c r="K71" s="1"/>
  <c r="I66"/>
  <c r="J66" s="1"/>
  <c r="K66" s="1"/>
  <c r="I55"/>
  <c r="J55" s="1"/>
  <c r="K55" s="1"/>
  <c r="I51"/>
  <c r="J51" s="1"/>
  <c r="K51" s="1"/>
  <c r="I46"/>
  <c r="J46" s="1"/>
  <c r="I43"/>
  <c r="J43" s="1"/>
  <c r="K43" s="1"/>
  <c r="I39"/>
  <c r="J39" s="1"/>
  <c r="K39" s="1"/>
  <c r="I38"/>
  <c r="J38" s="1"/>
  <c r="I35"/>
  <c r="J35" s="1"/>
  <c r="K35" s="1"/>
  <c r="I34"/>
  <c r="J34" s="1"/>
  <c r="K34" s="1"/>
  <c r="I30"/>
  <c r="I27"/>
  <c r="J27" s="1"/>
  <c r="K27" s="1"/>
  <c r="I23"/>
  <c r="J23" s="1"/>
  <c r="K23" s="1"/>
  <c r="I19"/>
  <c r="J19" s="1"/>
  <c r="K19" s="1"/>
  <c r="I15"/>
  <c r="J15" s="1"/>
  <c r="K15" s="1"/>
  <c r="I99"/>
  <c r="I98"/>
  <c r="J98" s="1"/>
  <c r="K98" s="1"/>
  <c r="I109"/>
  <c r="J109" s="1"/>
  <c r="K109" s="1"/>
  <c r="I24"/>
  <c r="J24" s="1"/>
  <c r="K24" s="1"/>
  <c r="I119"/>
  <c r="J119" s="1"/>
  <c r="I118"/>
  <c r="J118" s="1"/>
  <c r="I115"/>
  <c r="J115" s="1"/>
  <c r="K115" s="1"/>
  <c r="I114"/>
  <c r="J114" s="1"/>
  <c r="K114" s="1"/>
  <c r="I111"/>
  <c r="J111" s="1"/>
  <c r="K111" s="1"/>
  <c r="I107"/>
  <c r="J107" s="1"/>
  <c r="K107" s="1"/>
  <c r="I106"/>
  <c r="J106" s="1"/>
  <c r="K106" s="1"/>
  <c r="I103"/>
  <c r="J103" s="1"/>
  <c r="K103" s="1"/>
  <c r="I102"/>
  <c r="I89"/>
  <c r="J89" s="1"/>
  <c r="K89" s="1"/>
  <c r="I85"/>
  <c r="J85" s="1"/>
  <c r="K85" s="1"/>
  <c r="I81"/>
  <c r="J81" s="1"/>
  <c r="K81" s="1"/>
  <c r="J105"/>
  <c r="K105" s="1"/>
  <c r="J94"/>
  <c r="K94" s="1"/>
  <c r="J117"/>
  <c r="K117"/>
  <c r="J113"/>
  <c r="K113" s="1"/>
  <c r="J101"/>
  <c r="K101" s="1"/>
  <c r="J99"/>
  <c r="K99" s="1"/>
  <c r="J110"/>
  <c r="K110" s="1"/>
  <c r="I93"/>
  <c r="I97"/>
  <c r="I91"/>
  <c r="I87"/>
  <c r="I83"/>
  <c r="I79"/>
  <c r="J78"/>
  <c r="K78" s="1"/>
  <c r="G116"/>
  <c r="I116" s="1"/>
  <c r="F120"/>
  <c r="I120" s="1"/>
  <c r="F112"/>
  <c r="I112" s="1"/>
  <c r="F108"/>
  <c r="I108" s="1"/>
  <c r="F104"/>
  <c r="I104" s="1"/>
  <c r="F100"/>
  <c r="I100" s="1"/>
  <c r="F96"/>
  <c r="I96" s="1"/>
  <c r="F92"/>
  <c r="I92" s="1"/>
  <c r="F88"/>
  <c r="I88" s="1"/>
  <c r="F84"/>
  <c r="I84" s="1"/>
  <c r="F80"/>
  <c r="I80" s="1"/>
  <c r="F48"/>
  <c r="G48"/>
  <c r="G70"/>
  <c r="I70" s="1"/>
  <c r="I64"/>
  <c r="I63"/>
  <c r="I13"/>
  <c r="I53"/>
  <c r="F52"/>
  <c r="G52"/>
  <c r="I68"/>
  <c r="I67"/>
  <c r="F65"/>
  <c r="I65" s="1"/>
  <c r="G60"/>
  <c r="I60" s="1"/>
  <c r="G56"/>
  <c r="I56" s="1"/>
  <c r="I54"/>
  <c r="I47"/>
  <c r="I45"/>
  <c r="I41"/>
  <c r="I37"/>
  <c r="I33"/>
  <c r="I29"/>
  <c r="G44"/>
  <c r="I44" s="1"/>
  <c r="G32"/>
  <c r="I32" s="1"/>
  <c r="G28"/>
  <c r="I28" s="1"/>
  <c r="G40"/>
  <c r="I40" s="1"/>
  <c r="G36"/>
  <c r="I36" s="1"/>
  <c r="G26"/>
  <c r="I26" s="1"/>
  <c r="G22"/>
  <c r="I22" s="1"/>
  <c r="G18"/>
  <c r="I18" s="1"/>
  <c r="G14"/>
  <c r="I14" s="1"/>
  <c r="J72" l="1"/>
  <c r="K72" s="1"/>
  <c r="K58"/>
  <c r="I48"/>
  <c r="K49"/>
  <c r="K38"/>
  <c r="J30"/>
  <c r="K30" s="1"/>
  <c r="J102"/>
  <c r="K102" s="1"/>
  <c r="K46"/>
  <c r="G122"/>
  <c r="F74"/>
  <c r="K119"/>
  <c r="I52"/>
  <c r="I77"/>
  <c r="G74"/>
  <c r="G125" s="1"/>
  <c r="F122"/>
  <c r="I12"/>
  <c r="J12" s="1"/>
  <c r="K12" s="1"/>
  <c r="I122"/>
  <c r="K118"/>
  <c r="J92"/>
  <c r="K92" s="1"/>
  <c r="J87"/>
  <c r="K87"/>
  <c r="J80"/>
  <c r="K80" s="1"/>
  <c r="J83"/>
  <c r="K83" s="1"/>
  <c r="J116"/>
  <c r="K116" s="1"/>
  <c r="J84"/>
  <c r="K84" s="1"/>
  <c r="J100"/>
  <c r="K100" s="1"/>
  <c r="J120"/>
  <c r="K120" s="1"/>
  <c r="J88"/>
  <c r="K88" s="1"/>
  <c r="J104"/>
  <c r="K104" s="1"/>
  <c r="J91"/>
  <c r="K91" s="1"/>
  <c r="J112"/>
  <c r="K112" s="1"/>
  <c r="J97"/>
  <c r="K97" s="1"/>
  <c r="J108"/>
  <c r="K108" s="1"/>
  <c r="J93"/>
  <c r="K93" s="1"/>
  <c r="J96"/>
  <c r="K96" s="1"/>
  <c r="J79"/>
  <c r="K79" s="1"/>
  <c r="J22"/>
  <c r="J48"/>
  <c r="K48" s="1"/>
  <c r="J26"/>
  <c r="K26" s="1"/>
  <c r="J14"/>
  <c r="K14" s="1"/>
  <c r="J36"/>
  <c r="K36" s="1"/>
  <c r="J44"/>
  <c r="K44" s="1"/>
  <c r="J65"/>
  <c r="K65" s="1"/>
  <c r="J52"/>
  <c r="K52" s="1"/>
  <c r="J18"/>
  <c r="K18" s="1"/>
  <c r="J40"/>
  <c r="K40" s="1"/>
  <c r="J70"/>
  <c r="K70" s="1"/>
  <c r="J41"/>
  <c r="K41" s="1"/>
  <c r="J56"/>
  <c r="K56" s="1"/>
  <c r="J28"/>
  <c r="K28" s="1"/>
  <c r="J29"/>
  <c r="K29" s="1"/>
  <c r="J45"/>
  <c r="K45" s="1"/>
  <c r="J60"/>
  <c r="K60" s="1"/>
  <c r="J32"/>
  <c r="K32" s="1"/>
  <c r="J69"/>
  <c r="K69" s="1"/>
  <c r="J33"/>
  <c r="K33" s="1"/>
  <c r="J47"/>
  <c r="K47" s="1"/>
  <c r="J67"/>
  <c r="K67" s="1"/>
  <c r="J53"/>
  <c r="K53" s="1"/>
  <c r="J57"/>
  <c r="K57" s="1"/>
  <c r="J37"/>
  <c r="K37" s="1"/>
  <c r="J68"/>
  <c r="K68" s="1"/>
  <c r="J50"/>
  <c r="K50" s="1"/>
  <c r="J13"/>
  <c r="K13" s="1"/>
  <c r="J63"/>
  <c r="K63" s="1"/>
  <c r="J54"/>
  <c r="K54" s="1"/>
  <c r="J64"/>
  <c r="K64" s="1"/>
  <c r="F125" l="1"/>
  <c r="J77"/>
  <c r="K77"/>
  <c r="I74"/>
  <c r="I125" s="1"/>
  <c r="J74"/>
  <c r="K122"/>
  <c r="J122"/>
  <c r="K22"/>
  <c r="K74" s="1"/>
  <c r="J125" l="1"/>
  <c r="K125"/>
</calcChain>
</file>

<file path=xl/sharedStrings.xml><?xml version="1.0" encoding="utf-8"?>
<sst xmlns="http://schemas.openxmlformats.org/spreadsheetml/2006/main" count="1066" uniqueCount="350">
  <si>
    <t>CONTPAQ i</t>
  </si>
  <si>
    <t xml:space="preserve">      NÓMINAS</t>
  </si>
  <si>
    <t>011 INGENIERIA FISCAL LABORAL SC</t>
  </si>
  <si>
    <t>Lista de Raya (forma tabular)</t>
  </si>
  <si>
    <t>Periodo 20 al 20 Semanal del 10/05/2017 al 16/05/2017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</si>
  <si>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</si>
  <si>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</si>
  <si>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</si>
  <si>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</si>
  <si>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</si>
  <si>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</si>
  <si>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</si>
  <si>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</si>
  <si>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</si>
  <si>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</si>
  <si>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</si>
  <si>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</si>
  <si>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</si>
  <si>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</si>
  <si>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</si>
  <si>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</si>
  <si>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</si>
  <si>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</si>
  <si>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</si>
  <si>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</si>
  <si>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</si>
  <si>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</si>
  <si>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</si>
  <si>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</si>
  <si>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</si>
  <si>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</si>
  <si>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</si>
  <si>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</si>
  <si>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</si>
  <si>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</si>
  <si>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</si>
  <si>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</si>
  <si>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</si>
  <si>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</si>
  <si>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</si>
  <si>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</si>
  <si>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</si>
  <si>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</si>
  <si>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</si>
  <si>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</si>
  <si>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</si>
  <si>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</si>
  <si>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</si>
  <si>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</si>
  <si>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</si>
  <si>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</si>
  <si>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</si>
  <si>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</si>
  <si>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</si>
  <si>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</si>
  <si>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</si>
  <si>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</si>
  <si>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</si>
  <si>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FAD05</t>
  </si>
  <si>
    <t>Flores Aldrete Daniel</t>
  </si>
  <si>
    <t>RGJ24</t>
  </si>
  <si>
    <t>Gallegos  Ramirez  Jose</t>
  </si>
  <si>
    <t>GAR10</t>
  </si>
  <si>
    <t>Gallegos Romero  Cristian</t>
  </si>
  <si>
    <t>GRE04</t>
  </si>
  <si>
    <t>Gonzalez Rodriguez Erik</t>
  </si>
  <si>
    <t>GPB13</t>
  </si>
  <si>
    <t>Granados Perez Brenda Laura</t>
  </si>
  <si>
    <t>GGM11</t>
  </si>
  <si>
    <t>Guerrero Gomez Marvin Noe</t>
  </si>
  <si>
    <t>GTD17</t>
  </si>
  <si>
    <t>Guzman Trejo Diego Arturo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</si>
  <si>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</si>
  <si>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</si>
  <si>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</si>
  <si>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</si>
  <si>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</si>
  <si>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</si>
  <si>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</si>
  <si>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</si>
  <si>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</si>
  <si>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</si>
  <si>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</si>
  <si>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</si>
  <si>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</si>
  <si>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</si>
  <si>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</si>
  <si>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</si>
  <si>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</si>
  <si>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</si>
  <si>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</si>
  <si>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</si>
  <si>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</si>
  <si>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</si>
  <si>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MEJ03</t>
  </si>
  <si>
    <t>Medina Esparza Josue</t>
  </si>
  <si>
    <t>00030</t>
  </si>
  <si>
    <t>Melendez Padilla Claudia Cristina</t>
  </si>
  <si>
    <t>MPJ04</t>
  </si>
  <si>
    <t>Miranda Peon Julio Cesar</t>
  </si>
  <si>
    <t>MSA27</t>
  </si>
  <si>
    <t>Morales Sanchez Angel</t>
  </si>
  <si>
    <t>MVF06</t>
  </si>
  <si>
    <t>Moreno Avedaño Fabiola</t>
  </si>
  <si>
    <t>MVN27</t>
  </si>
  <si>
    <t>Moreno Valero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</si>
  <si>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</si>
  <si>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</si>
  <si>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</si>
  <si>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</si>
  <si>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</si>
  <si>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</si>
  <si>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0PG04</t>
  </si>
  <si>
    <t>Paleta Guadarrama Ricardo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</si>
  <si>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</si>
  <si>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</si>
  <si>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</si>
  <si>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</si>
  <si>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</si>
  <si>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</si>
  <si>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</si>
  <si>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</si>
  <si>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</si>
  <si>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</si>
  <si>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</si>
  <si>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</si>
  <si>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</si>
  <si>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</si>
  <si>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</si>
  <si>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</si>
  <si>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</si>
  <si>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</si>
  <si>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</si>
  <si>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</si>
  <si>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</si>
  <si>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</si>
  <si>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</si>
  <si>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Francisco</t>
  </si>
  <si>
    <t>0TS31</t>
  </si>
  <si>
    <t>Tirado Saavedra Carlos Alejandro</t>
  </si>
  <si>
    <t>TDA18</t>
  </si>
  <si>
    <t>Toribio Del Angel Oscar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</si>
  <si>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</si>
  <si>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</si>
  <si>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</si>
  <si>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</si>
  <si>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</si>
  <si>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</si>
  <si>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</si>
  <si>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</si>
  <si>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</si>
  <si>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</si>
  <si>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VCP13</t>
  </si>
  <si>
    <t>Velazquez Cruz Maria Patricia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</si>
  <si>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</si>
  <si>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</si>
  <si>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</si>
  <si>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</si>
  <si>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</si>
  <si>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</si>
  <si>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</si>
  <si>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ACR27</t>
  </si>
  <si>
    <t>Arias Cortes Roberto Carlos</t>
  </si>
  <si>
    <t>AR001</t>
  </si>
  <si>
    <t>Arvizu Rodriguez Alejandro Uriel</t>
  </si>
  <si>
    <t>BRM13</t>
  </si>
  <si>
    <t>Bautista Ramirez Mario Alexis</t>
  </si>
  <si>
    <t>BRF15</t>
  </si>
  <si>
    <t>Bautista Robles Fernando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</si>
  <si>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</si>
  <si>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</si>
  <si>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</si>
  <si>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</si>
  <si>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</si>
  <si>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</si>
  <si>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</si>
  <si>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</si>
  <si>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</si>
  <si>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</si>
  <si>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</si>
  <si>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</si>
  <si>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</si>
  <si>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</si>
  <si>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</si>
  <si>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</si>
  <si>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</si>
  <si>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</si>
  <si>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</si>
  <si>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</si>
  <si>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LRJ08</t>
  </si>
  <si>
    <t>Luna Ramirez Jairo Fernando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</si>
  <si>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</si>
  <si>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</si>
  <si>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</si>
  <si>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</si>
  <si>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</si>
  <si>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</si>
  <si>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</si>
  <si>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</si>
  <si>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</si>
  <si>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</si>
  <si>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</si>
  <si>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</si>
  <si>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</si>
  <si>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</si>
  <si>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</si>
  <si>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</si>
  <si>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</si>
  <si>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</si>
  <si>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</si>
  <si>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</si>
  <si>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</si>
  <si>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</si>
  <si>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</si>
  <si>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</si>
  <si>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</si>
  <si>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</si>
  <si>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</si>
  <si>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</si>
  <si>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</si>
  <si>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</si>
  <si>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RLG26</t>
  </si>
  <si>
    <t>Resendiz Lujan Gerardo Guadalupe</t>
  </si>
  <si>
    <t>SMO22</t>
  </si>
  <si>
    <t>Salas Martinez Oscar Jesus</t>
  </si>
  <si>
    <t>SG005</t>
  </si>
  <si>
    <t>Saldaña Garcia Marco Antonio</t>
  </si>
  <si>
    <t>SDF10</t>
  </si>
  <si>
    <t>Sanchez De Jesus Froylan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</si>
  <si>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</si>
  <si>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</si>
  <si>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</si>
  <si>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</si>
  <si>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</si>
  <si>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</si>
  <si>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</si>
  <si>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</si>
  <si>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</si>
  <si>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</si>
  <si>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</si>
  <si>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</si>
  <si>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</si>
  <si>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</si>
  <si>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</si>
  <si>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</si>
  <si>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</si>
  <si>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</si>
  <si>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</si>
  <si>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</si>
  <si>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</si>
  <si>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</si>
  <si>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</si>
  <si>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</si>
  <si>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</si>
  <si>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</si>
  <si>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20 del 2017-05-10 al 2017-05-16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</si>
  <si>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</si>
  <si>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</si>
  <si>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</si>
  <si>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</si>
  <si>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</si>
  <si>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</si>
  <si>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</si>
  <si>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</si>
  <si>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28 Tarjeta de Débito</t>
  </si>
  <si>
    <t>Total Tarjeta de Débito</t>
  </si>
  <si>
    <t>Total de movimientos 101</t>
  </si>
  <si>
    <t>99 Otros</t>
  </si>
  <si>
    <t>Total Otros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</si>
  <si>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</si>
  <si>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</si>
  <si>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</si>
  <si>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</si>
  <si>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</si>
  <si>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</si>
  <si>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</si>
  <si>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</si>
  <si>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</si>
  <si>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</si>
  <si>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</si>
  <si>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</si>
  <si>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20</t>
  </si>
  <si>
    <t>10/05/2017 AL 16/05/2017</t>
  </si>
  <si>
    <t>VENTAS</t>
  </si>
  <si>
    <t>AGUAS OROZCO FRANCISCO JAVIER</t>
  </si>
  <si>
    <t>SERVICIO</t>
  </si>
  <si>
    <t>AGUILAR BRAVO CRISTIAN SAUL</t>
  </si>
  <si>
    <t>AGUILAR GONZALEZ ANAEL</t>
  </si>
  <si>
    <t>ALARCON ORTIZ JOSE AURELIO</t>
  </si>
  <si>
    <t>ALVIZAR ORGANISTA EDUARDO</t>
  </si>
  <si>
    <t>ARENAS VARGAS MOISES</t>
  </si>
  <si>
    <t>ARROYO ZARAZUA GILBERTO</t>
  </si>
  <si>
    <t>CARRASCO TOVAR ARTURO</t>
  </si>
  <si>
    <t>CASILLAS GARCIA DEL VALLE RODRIGO BARUCH</t>
  </si>
  <si>
    <t>SEMINUEVOS</t>
  </si>
  <si>
    <t>CASTILLO ORDOÑEZ JORGE</t>
  </si>
  <si>
    <t>CORONEL DE LEON JONATHAN</t>
  </si>
  <si>
    <t>ADMON VENTAS</t>
  </si>
  <si>
    <t>DE JESUS CRUZ JUAN CARLOS</t>
  </si>
  <si>
    <t>DOMINGUEZ ALCANTARA MIGUEL ANGEL</t>
  </si>
  <si>
    <t>FLORES ALDRETE DANIEL</t>
  </si>
  <si>
    <t>GALLEGOS RAMIREZ JOSE</t>
  </si>
  <si>
    <t>GALLEGOS ROMERO CRISTIAN</t>
  </si>
  <si>
    <t>GONZALEZ RODRIGUEZ ERIK</t>
  </si>
  <si>
    <t>GRANADOS PEREZ BRENDA LAURA</t>
  </si>
  <si>
    <t>GUERRERO GOMEZ MARVIN NOE</t>
  </si>
  <si>
    <t>GUZMAN TREJO DIEGO ARTURO</t>
  </si>
  <si>
    <t>HERNANDEZ ARREOLA RODOLFO MAYOLO</t>
  </si>
  <si>
    <t xml:space="preserve">HERNANDEZ CHAVEZ PEDRO </t>
  </si>
  <si>
    <t>ADMINISTRACION</t>
  </si>
  <si>
    <t>HERNANDEZ MATA AURELIANO</t>
  </si>
  <si>
    <t>HERNANDEZ SANCHEZ RODRIGO</t>
  </si>
  <si>
    <t>HERNANDEZ SOLIS GUMERCINDO</t>
  </si>
  <si>
    <t>ADMON SERVICIO</t>
  </si>
  <si>
    <t>HURTADO PAJARO JOSE EDUARDO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</si>
  <si>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</si>
  <si>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</si>
  <si>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</si>
  <si>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</si>
  <si>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</si>
  <si>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MEDINA ESPARZA JOSUE</t>
  </si>
  <si>
    <t>MELENDEZ PADILLA CLAUDIA CRISTINA</t>
  </si>
  <si>
    <t>MIRANDA PEON JULIO CESAR</t>
  </si>
  <si>
    <t>MORALES SANCHEZ ANGEL</t>
  </si>
  <si>
    <t>MORANO AVEDAÑO FABIOLA</t>
  </si>
  <si>
    <t>MORENO VALERO NORMA</t>
  </si>
  <si>
    <t>MUÑOZ RODRIGUEZ CONRADO ISRAEL</t>
  </si>
  <si>
    <t>NAVARRO ARENAS ANDREA ARELI</t>
  </si>
  <si>
    <t>OLIVAS MANCILLA JESUS DANIEL</t>
  </si>
  <si>
    <t>PALETA GUADARRAMA RICARDO</t>
  </si>
  <si>
    <t>PATIÑO NAVARRO OSCAR MARTIN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</si>
  <si>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</si>
  <si>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</si>
  <si>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</si>
  <si>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</si>
  <si>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</si>
  <si>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</si>
  <si>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</si>
  <si>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</si>
  <si>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</si>
  <si>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</si>
  <si>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</si>
  <si>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TIRADO SAAVEDRA CARLOS ALEJANDRO</t>
  </si>
  <si>
    <t>TORIBIO DEL ANGEL OSCAR</t>
  </si>
  <si>
    <t xml:space="preserve">TORRES IBARRA LUIS GERARDO </t>
  </si>
  <si>
    <t>TRONCOSO PEÑA GERARDO</t>
  </si>
  <si>
    <t>VALDEZ HERNANDEZ ELDA NELLY</t>
  </si>
  <si>
    <t>VARGAS GOMEZ RAUL ARMANDO</t>
  </si>
  <si>
    <t>VASQUEZ CHAVES LILIANA ANDREA</t>
  </si>
  <si>
    <t>VELAZQUEZ CRUZ MARIA PATRICIA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</si>
</sst>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43" fontId="21" fillId="0" borderId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3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24" fillId="0" borderId="11" xfId="3" applyFont="1" applyBorder="1"/>
    <xf numFmtId="0" fontId="26" fillId="4" borderId="13" xfId="0" applyFont="1" applyFill="1" applyBorder="1"/>
    <xf numFmtId="0" fontId="26" fillId="0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workbookViewId="0">
      <pane xSplit="2" ySplit="11" topLeftCell="D96" activePane="bottomRight" state="frozen"/>
      <selection pane="topRight" activeCell="C1" sqref="C1"/>
      <selection pane="bottomLeft" activeCell="A12" sqref="A12"/>
      <selection pane="bottomRight" activeCell="K125" sqref="K125"/>
    </sheetView>
  </sheetViews>
  <sheetFormatPr baseColWidth="10" defaultRowHeight="11.25"/>
  <cols>
    <col min="1" max="1" width="8.85546875" style="2" customWidth="1"/>
    <col min="2" max="2" width="29.140625" style="1" customWidth="1"/>
    <col min="3" max="3" width="15" style="1" bestFit="1" customWidth="1"/>
    <col min="4" max="4" width="11.42578125" style="1"/>
    <col min="5" max="5" width="14.1406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247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248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12</v>
      </c>
      <c r="E8" s="28" t="s">
        <v>12</v>
      </c>
      <c r="F8" s="28" t="s">
        <v>249</v>
      </c>
      <c r="G8" s="28" t="s">
        <v>250</v>
      </c>
      <c r="H8" s="28" t="s">
        <v>251</v>
      </c>
      <c r="I8" s="28" t="s">
        <v>252</v>
      </c>
      <c r="J8" s="28" t="s">
        <v>253</v>
      </c>
      <c r="K8" s="28" t="s">
        <v>254</v>
      </c>
    </row>
    <row r="9" spans="1:14" ht="12" thickTop="1">
      <c r="A9" s="13" t="s">
        <v>30</v>
      </c>
    </row>
    <row r="11" spans="1:14">
      <c r="A11" s="12" t="s">
        <v>31</v>
      </c>
    </row>
    <row r="12" spans="1:14" ht="15">
      <c r="A12" s="2" t="s">
        <v>32</v>
      </c>
      <c r="B12" s="1" t="s">
        <v>33</v>
      </c>
      <c r="C12" s="14">
        <v>3137.67</v>
      </c>
      <c r="E12" s="29">
        <f>+C12</f>
        <v>3137.67</v>
      </c>
      <c r="F12" s="29">
        <f>+E12*2%</f>
        <v>62.753400000000006</v>
      </c>
      <c r="G12" s="29">
        <f>+E12*7.5%</f>
        <v>235.32524999999998</v>
      </c>
      <c r="H12" s="29">
        <f>+INGENIERIA!N12</f>
        <v>0</v>
      </c>
      <c r="I12" s="29">
        <f>SUM(E12:H12)</f>
        <v>3435.74865</v>
      </c>
      <c r="J12" s="29">
        <f>+I12*16%</f>
        <v>549.719784</v>
      </c>
      <c r="K12" s="29">
        <f>+I12+J12</f>
        <v>3985.4684339999999</v>
      </c>
      <c r="M12" s="60" t="s">
        <v>283</v>
      </c>
      <c r="N12" s="61" t="s">
        <v>284</v>
      </c>
    </row>
    <row r="13" spans="1:14" ht="15">
      <c r="A13" s="2" t="s">
        <v>34</v>
      </c>
      <c r="B13" s="1" t="s">
        <v>35</v>
      </c>
      <c r="C13" s="14">
        <v>1947.22</v>
      </c>
      <c r="E13" s="29">
        <f t="shared" ref="E13:E72" si="0">+C13</f>
        <v>1947.22</v>
      </c>
      <c r="F13" s="29">
        <f t="shared" ref="F13:F72" si="1">+E13*2%</f>
        <v>38.944400000000002</v>
      </c>
      <c r="G13" s="29">
        <f t="shared" ref="G13:G72" si="2">+E13*7.5%</f>
        <v>146.04149999999998</v>
      </c>
      <c r="H13" s="29">
        <f>+INGENIERIA!N13</f>
        <v>0</v>
      </c>
      <c r="I13" s="29">
        <f t="shared" ref="I13:I72" si="3">SUM(E13:H13)</f>
        <v>2132.2058999999999</v>
      </c>
      <c r="J13" s="29">
        <f t="shared" ref="J13:J72" si="4">+I13*16%</f>
        <v>341.15294399999999</v>
      </c>
      <c r="K13" s="29">
        <f t="shared" ref="K13:K72" si="5">+I13+J13</f>
        <v>2473.3588439999999</v>
      </c>
      <c r="M13" s="60" t="s">
        <v>285</v>
      </c>
      <c r="N13" s="61" t="s">
        <v>286</v>
      </c>
    </row>
    <row r="14" spans="1:14" ht="15">
      <c r="A14" s="2" t="s">
        <v>36</v>
      </c>
      <c r="B14" s="1" t="s">
        <v>37</v>
      </c>
      <c r="C14" s="14">
        <v>4666.6899999999996</v>
      </c>
      <c r="E14" s="29">
        <f t="shared" si="0"/>
        <v>4666.6899999999996</v>
      </c>
      <c r="F14" s="29">
        <f t="shared" si="1"/>
        <v>93.333799999999997</v>
      </c>
      <c r="G14" s="29">
        <f t="shared" si="2"/>
        <v>350.00174999999996</v>
      </c>
      <c r="H14" s="29">
        <f>+INGENIERIA!N14</f>
        <v>0</v>
      </c>
      <c r="I14" s="29">
        <f t="shared" si="3"/>
        <v>5110.0255500000003</v>
      </c>
      <c r="J14" s="29">
        <f t="shared" si="4"/>
        <v>817.60408800000005</v>
      </c>
      <c r="K14" s="29">
        <f t="shared" si="5"/>
        <v>5927.6296380000003</v>
      </c>
      <c r="M14" s="60" t="s">
        <v>283</v>
      </c>
      <c r="N14" s="61" t="s">
        <v>287</v>
      </c>
    </row>
    <row r="15" spans="1:14" ht="15">
      <c r="A15" s="2" t="s">
        <v>38</v>
      </c>
      <c r="B15" s="1" t="s">
        <v>39</v>
      </c>
      <c r="C15" s="14">
        <v>1026.69</v>
      </c>
      <c r="E15" s="29">
        <f t="shared" si="0"/>
        <v>1026.69</v>
      </c>
      <c r="F15" s="29">
        <f t="shared" si="1"/>
        <v>20.533800000000003</v>
      </c>
      <c r="G15" s="29">
        <f t="shared" si="2"/>
        <v>77.001750000000001</v>
      </c>
      <c r="H15" s="29">
        <f>+INGENIERIA!N15</f>
        <v>0</v>
      </c>
      <c r="I15" s="29">
        <f t="shared" si="3"/>
        <v>1124.2255499999999</v>
      </c>
      <c r="J15" s="29">
        <f t="shared" si="4"/>
        <v>179.87608799999998</v>
      </c>
      <c r="K15" s="29">
        <f t="shared" si="5"/>
        <v>1304.1016379999999</v>
      </c>
      <c r="M15" s="60" t="s">
        <v>283</v>
      </c>
      <c r="N15" s="61" t="s">
        <v>288</v>
      </c>
    </row>
    <row r="16" spans="1:14" ht="15">
      <c r="A16" s="2" t="s">
        <v>40</v>
      </c>
      <c r="B16" s="1" t="s">
        <v>41</v>
      </c>
      <c r="C16" s="14">
        <v>5863.38</v>
      </c>
      <c r="E16" s="29">
        <f t="shared" si="0"/>
        <v>5863.38</v>
      </c>
      <c r="F16" s="29">
        <f t="shared" si="1"/>
        <v>117.2676</v>
      </c>
      <c r="G16" s="29">
        <f t="shared" si="2"/>
        <v>439.75349999999997</v>
      </c>
      <c r="H16" s="29">
        <f>+INGENIERIA!N16</f>
        <v>0</v>
      </c>
      <c r="I16" s="29">
        <f t="shared" si="3"/>
        <v>6420.4011</v>
      </c>
      <c r="J16" s="29">
        <f t="shared" si="4"/>
        <v>1027.2641760000001</v>
      </c>
      <c r="K16" s="29">
        <f t="shared" si="5"/>
        <v>7447.6652759999997</v>
      </c>
      <c r="M16" s="60" t="s">
        <v>285</v>
      </c>
      <c r="N16" s="61" t="s">
        <v>289</v>
      </c>
    </row>
    <row r="17" spans="1:14" ht="15">
      <c r="A17" s="2" t="s">
        <v>42</v>
      </c>
      <c r="B17" s="1" t="s">
        <v>43</v>
      </c>
      <c r="C17" s="14">
        <v>4666.6899999999996</v>
      </c>
      <c r="E17" s="29">
        <f t="shared" si="0"/>
        <v>4666.6899999999996</v>
      </c>
      <c r="F17" s="29">
        <f t="shared" si="1"/>
        <v>93.333799999999997</v>
      </c>
      <c r="G17" s="29">
        <f t="shared" si="2"/>
        <v>350.00174999999996</v>
      </c>
      <c r="H17" s="29">
        <f>+INGENIERIA!N17</f>
        <v>0</v>
      </c>
      <c r="I17" s="29">
        <f t="shared" si="3"/>
        <v>5110.0255500000003</v>
      </c>
      <c r="J17" s="29">
        <f t="shared" si="4"/>
        <v>817.60408800000005</v>
      </c>
      <c r="K17" s="29">
        <f t="shared" si="5"/>
        <v>5927.6296380000003</v>
      </c>
      <c r="M17" s="60" t="s">
        <v>283</v>
      </c>
      <c r="N17" s="61" t="s">
        <v>290</v>
      </c>
    </row>
    <row r="18" spans="1:14" ht="15">
      <c r="A18" s="2" t="s">
        <v>44</v>
      </c>
      <c r="B18" s="1" t="s">
        <v>45</v>
      </c>
      <c r="C18" s="14">
        <v>855.57</v>
      </c>
      <c r="E18" s="29">
        <f t="shared" si="0"/>
        <v>855.57</v>
      </c>
      <c r="F18" s="29">
        <f t="shared" si="1"/>
        <v>17.1114</v>
      </c>
      <c r="G18" s="29">
        <f t="shared" si="2"/>
        <v>64.167749999999998</v>
      </c>
      <c r="H18" s="29">
        <f>+INGENIERIA!N18</f>
        <v>0</v>
      </c>
      <c r="I18" s="29">
        <f t="shared" si="3"/>
        <v>936.84915000000001</v>
      </c>
      <c r="J18" s="29">
        <f t="shared" si="4"/>
        <v>149.89586400000002</v>
      </c>
      <c r="K18" s="29">
        <f t="shared" si="5"/>
        <v>1086.7450140000001</v>
      </c>
      <c r="M18" s="60" t="s">
        <v>283</v>
      </c>
      <c r="N18" s="61" t="s">
        <v>291</v>
      </c>
    </row>
    <row r="19" spans="1:14" ht="15">
      <c r="A19" s="2" t="s">
        <v>46</v>
      </c>
      <c r="B19" s="1" t="s">
        <v>47</v>
      </c>
      <c r="C19" s="14">
        <v>4666.6899999999996</v>
      </c>
      <c r="E19" s="29">
        <f t="shared" si="0"/>
        <v>4666.6899999999996</v>
      </c>
      <c r="F19" s="29">
        <f t="shared" si="1"/>
        <v>93.333799999999997</v>
      </c>
      <c r="G19" s="29">
        <f t="shared" si="2"/>
        <v>350.00174999999996</v>
      </c>
      <c r="H19" s="29">
        <f>+INGENIERIA!N19</f>
        <v>0</v>
      </c>
      <c r="I19" s="29">
        <f t="shared" si="3"/>
        <v>5110.0255500000003</v>
      </c>
      <c r="J19" s="29">
        <f t="shared" si="4"/>
        <v>817.60408800000005</v>
      </c>
      <c r="K19" s="29">
        <f t="shared" si="5"/>
        <v>5927.6296380000003</v>
      </c>
      <c r="M19" s="60" t="s">
        <v>283</v>
      </c>
      <c r="N19" s="61" t="s">
        <v>292</v>
      </c>
    </row>
    <row r="20" spans="1:14" ht="15">
      <c r="A20" s="2" t="s">
        <v>48</v>
      </c>
      <c r="B20" s="1" t="s">
        <v>49</v>
      </c>
      <c r="C20" s="14">
        <v>1239.8599999999999</v>
      </c>
      <c r="E20" s="29">
        <f t="shared" si="0"/>
        <v>1239.8599999999999</v>
      </c>
      <c r="F20" s="29">
        <f t="shared" si="1"/>
        <v>24.7972</v>
      </c>
      <c r="G20" s="29">
        <f t="shared" si="2"/>
        <v>92.989499999999992</v>
      </c>
      <c r="H20" s="29">
        <f>+INGENIERIA!N20</f>
        <v>0</v>
      </c>
      <c r="I20" s="29">
        <f t="shared" si="3"/>
        <v>1357.6466999999998</v>
      </c>
      <c r="J20" s="29">
        <f t="shared" si="4"/>
        <v>217.22347199999996</v>
      </c>
      <c r="K20" s="29">
        <f t="shared" si="5"/>
        <v>1574.8701719999997</v>
      </c>
      <c r="M20" s="60" t="s">
        <v>283</v>
      </c>
      <c r="N20" s="61" t="s">
        <v>293</v>
      </c>
    </row>
    <row r="21" spans="1:14" ht="15">
      <c r="A21" s="2" t="s">
        <v>50</v>
      </c>
      <c r="B21" s="1" t="s">
        <v>51</v>
      </c>
      <c r="C21" s="14">
        <v>13376.56</v>
      </c>
      <c r="E21" s="29">
        <f t="shared" si="0"/>
        <v>13376.56</v>
      </c>
      <c r="F21" s="29">
        <f t="shared" si="1"/>
        <v>267.53120000000001</v>
      </c>
      <c r="G21" s="29">
        <f t="shared" si="2"/>
        <v>1003.242</v>
      </c>
      <c r="H21" s="29">
        <f>+INGENIERIA!N21</f>
        <v>0</v>
      </c>
      <c r="I21" s="29">
        <f t="shared" si="3"/>
        <v>14647.333199999999</v>
      </c>
      <c r="J21" s="29">
        <f t="shared" si="4"/>
        <v>2343.573312</v>
      </c>
      <c r="K21" s="29">
        <f t="shared" si="5"/>
        <v>16990.906511999998</v>
      </c>
      <c r="M21" s="60" t="s">
        <v>294</v>
      </c>
      <c r="N21" s="61" t="s">
        <v>295</v>
      </c>
    </row>
    <row r="22" spans="1:14" ht="15">
      <c r="A22" s="2" t="s">
        <v>52</v>
      </c>
      <c r="B22" s="1" t="s">
        <v>53</v>
      </c>
      <c r="C22" s="14">
        <v>1026.69</v>
      </c>
      <c r="E22" s="29">
        <f t="shared" si="0"/>
        <v>1026.69</v>
      </c>
      <c r="F22" s="29">
        <f t="shared" si="1"/>
        <v>20.533800000000003</v>
      </c>
      <c r="G22" s="29">
        <f t="shared" si="2"/>
        <v>77.001750000000001</v>
      </c>
      <c r="H22" s="29">
        <f>+INGENIERIA!N22</f>
        <v>0</v>
      </c>
      <c r="I22" s="29">
        <f t="shared" si="3"/>
        <v>1124.2255499999999</v>
      </c>
      <c r="J22" s="29">
        <f t="shared" si="4"/>
        <v>179.87608799999998</v>
      </c>
      <c r="K22" s="29">
        <f t="shared" si="5"/>
        <v>1304.1016379999999</v>
      </c>
      <c r="M22" s="60" t="s">
        <v>283</v>
      </c>
      <c r="N22" s="61" t="s">
        <v>296</v>
      </c>
    </row>
    <row r="23" spans="1:14" ht="15">
      <c r="A23" s="2" t="s">
        <v>54</v>
      </c>
      <c r="B23" s="1" t="s">
        <v>55</v>
      </c>
      <c r="C23" s="14">
        <v>1869</v>
      </c>
      <c r="E23" s="29">
        <f t="shared" si="0"/>
        <v>1869</v>
      </c>
      <c r="F23" s="29">
        <f t="shared" si="1"/>
        <v>37.380000000000003</v>
      </c>
      <c r="G23" s="29">
        <f t="shared" si="2"/>
        <v>140.17499999999998</v>
      </c>
      <c r="H23" s="29">
        <f>+INGENIERIA!N23</f>
        <v>0</v>
      </c>
      <c r="I23" s="29">
        <f t="shared" si="3"/>
        <v>2046.5550000000001</v>
      </c>
      <c r="J23" s="29">
        <f t="shared" si="4"/>
        <v>327.44880000000001</v>
      </c>
      <c r="K23" s="29">
        <f t="shared" si="5"/>
        <v>2374.0038</v>
      </c>
      <c r="M23" s="60" t="s">
        <v>297</v>
      </c>
      <c r="N23" s="61" t="s">
        <v>298</v>
      </c>
    </row>
    <row r="24" spans="1:14" ht="15">
      <c r="A24" s="2" t="s">
        <v>56</v>
      </c>
      <c r="B24" s="1" t="s">
        <v>57</v>
      </c>
      <c r="C24" s="14">
        <v>1869</v>
      </c>
      <c r="E24" s="29">
        <f t="shared" si="0"/>
        <v>1869</v>
      </c>
      <c r="F24" s="29">
        <f t="shared" si="1"/>
        <v>37.380000000000003</v>
      </c>
      <c r="G24" s="29">
        <f t="shared" si="2"/>
        <v>140.17499999999998</v>
      </c>
      <c r="H24" s="29">
        <f>+INGENIERIA!N24</f>
        <v>0</v>
      </c>
      <c r="I24" s="29">
        <f t="shared" si="3"/>
        <v>2046.5550000000001</v>
      </c>
      <c r="J24" s="29">
        <f t="shared" si="4"/>
        <v>327.44880000000001</v>
      </c>
      <c r="K24" s="29">
        <f t="shared" si="5"/>
        <v>2374.0038</v>
      </c>
      <c r="M24" s="60" t="s">
        <v>297</v>
      </c>
      <c r="N24" s="61" t="s">
        <v>299</v>
      </c>
    </row>
    <row r="25" spans="1:14" ht="15">
      <c r="A25" s="2" t="s">
        <v>58</v>
      </c>
      <c r="B25" s="1" t="s">
        <v>59</v>
      </c>
      <c r="C25" s="14">
        <v>3154.49</v>
      </c>
      <c r="E25" s="29">
        <f t="shared" si="0"/>
        <v>3154.49</v>
      </c>
      <c r="F25" s="29">
        <f t="shared" si="1"/>
        <v>63.089799999999997</v>
      </c>
      <c r="G25" s="29">
        <f t="shared" si="2"/>
        <v>236.58674999999997</v>
      </c>
      <c r="H25" s="29">
        <f>+INGENIERIA!N25</f>
        <v>0</v>
      </c>
      <c r="I25" s="29">
        <f t="shared" si="3"/>
        <v>3454.1665499999999</v>
      </c>
      <c r="J25" s="29">
        <f t="shared" si="4"/>
        <v>552.66664800000001</v>
      </c>
      <c r="K25" s="29">
        <f t="shared" si="5"/>
        <v>4006.8331979999998</v>
      </c>
      <c r="M25" s="60" t="s">
        <v>285</v>
      </c>
      <c r="N25" s="61" t="s">
        <v>300</v>
      </c>
    </row>
    <row r="26" spans="1:14" ht="15">
      <c r="A26" s="2" t="s">
        <v>60</v>
      </c>
      <c r="B26" s="1" t="s">
        <v>61</v>
      </c>
      <c r="C26" s="14">
        <v>2160.29</v>
      </c>
      <c r="E26" s="29">
        <f t="shared" si="0"/>
        <v>2160.29</v>
      </c>
      <c r="F26" s="29">
        <f t="shared" si="1"/>
        <v>43.205800000000004</v>
      </c>
      <c r="G26" s="29">
        <f t="shared" si="2"/>
        <v>162.02175</v>
      </c>
      <c r="H26" s="29">
        <f>+INGENIERIA!N26</f>
        <v>0</v>
      </c>
      <c r="I26" s="29">
        <f t="shared" si="3"/>
        <v>2365.51755</v>
      </c>
      <c r="J26" s="29">
        <f t="shared" si="4"/>
        <v>378.48280800000003</v>
      </c>
      <c r="K26" s="29">
        <f t="shared" si="5"/>
        <v>2744.0003580000002</v>
      </c>
      <c r="M26" s="60" t="s">
        <v>285</v>
      </c>
      <c r="N26" s="61" t="s">
        <v>301</v>
      </c>
    </row>
    <row r="27" spans="1:14" ht="15">
      <c r="A27" s="2" t="s">
        <v>62</v>
      </c>
      <c r="B27" s="1" t="s">
        <v>63</v>
      </c>
      <c r="C27" s="14">
        <v>4666.6899999999996</v>
      </c>
      <c r="E27" s="29">
        <f t="shared" si="0"/>
        <v>4666.6899999999996</v>
      </c>
      <c r="F27" s="29">
        <f t="shared" si="1"/>
        <v>93.333799999999997</v>
      </c>
      <c r="G27" s="29">
        <f t="shared" si="2"/>
        <v>350.00174999999996</v>
      </c>
      <c r="H27" s="29">
        <f>+INGENIERIA!N27</f>
        <v>0</v>
      </c>
      <c r="I27" s="29">
        <f t="shared" si="3"/>
        <v>5110.0255500000003</v>
      </c>
      <c r="J27" s="29">
        <f t="shared" si="4"/>
        <v>817.60408800000005</v>
      </c>
      <c r="K27" s="29">
        <f t="shared" si="5"/>
        <v>5927.6296380000003</v>
      </c>
      <c r="M27" s="60" t="s">
        <v>283</v>
      </c>
      <c r="N27" s="61" t="s">
        <v>302</v>
      </c>
    </row>
    <row r="28" spans="1:14" ht="15">
      <c r="A28" s="2" t="s">
        <v>64</v>
      </c>
      <c r="B28" s="1" t="s">
        <v>65</v>
      </c>
      <c r="C28" s="14">
        <v>2722.93</v>
      </c>
      <c r="E28" s="29">
        <f t="shared" si="0"/>
        <v>2722.93</v>
      </c>
      <c r="F28" s="29">
        <f t="shared" si="1"/>
        <v>54.458599999999997</v>
      </c>
      <c r="G28" s="29">
        <f t="shared" si="2"/>
        <v>204.21974999999998</v>
      </c>
      <c r="H28" s="29">
        <f>+INGENIERIA!N28</f>
        <v>0</v>
      </c>
      <c r="I28" s="29">
        <f t="shared" si="3"/>
        <v>2981.6083499999995</v>
      </c>
      <c r="J28" s="29">
        <f t="shared" si="4"/>
        <v>477.05733599999991</v>
      </c>
      <c r="K28" s="29">
        <f t="shared" si="5"/>
        <v>3458.6656859999994</v>
      </c>
      <c r="M28" s="60" t="s">
        <v>283</v>
      </c>
      <c r="N28" s="61" t="s">
        <v>303</v>
      </c>
    </row>
    <row r="29" spans="1:14" ht="15">
      <c r="A29" s="2" t="s">
        <v>66</v>
      </c>
      <c r="B29" s="1" t="s">
        <v>67</v>
      </c>
      <c r="C29" s="14">
        <v>1026.69</v>
      </c>
      <c r="E29" s="29">
        <f t="shared" si="0"/>
        <v>1026.69</v>
      </c>
      <c r="F29" s="29">
        <f t="shared" si="1"/>
        <v>20.533800000000003</v>
      </c>
      <c r="G29" s="29">
        <f t="shared" si="2"/>
        <v>77.001750000000001</v>
      </c>
      <c r="H29" s="29">
        <f>+INGENIERIA!N29</f>
        <v>0</v>
      </c>
      <c r="I29" s="29">
        <f t="shared" si="3"/>
        <v>1124.2255499999999</v>
      </c>
      <c r="J29" s="29">
        <f t="shared" si="4"/>
        <v>179.87608799999998</v>
      </c>
      <c r="K29" s="29">
        <f t="shared" si="5"/>
        <v>1304.1016379999999</v>
      </c>
      <c r="M29" s="60" t="s">
        <v>283</v>
      </c>
      <c r="N29" s="61" t="s">
        <v>304</v>
      </c>
    </row>
    <row r="30" spans="1:14" ht="15">
      <c r="A30" s="2" t="s">
        <v>68</v>
      </c>
      <c r="B30" s="1" t="s">
        <v>69</v>
      </c>
      <c r="C30" s="14">
        <v>3491.33</v>
      </c>
      <c r="E30" s="29">
        <f t="shared" si="0"/>
        <v>3491.33</v>
      </c>
      <c r="F30" s="29">
        <f t="shared" si="1"/>
        <v>69.826599999999999</v>
      </c>
      <c r="G30" s="29">
        <f t="shared" si="2"/>
        <v>261.84974999999997</v>
      </c>
      <c r="H30" s="29">
        <f>+INGENIERIA!N30</f>
        <v>0</v>
      </c>
      <c r="I30" s="29">
        <f t="shared" si="3"/>
        <v>3823.0063499999997</v>
      </c>
      <c r="J30" s="29">
        <f t="shared" si="4"/>
        <v>611.681016</v>
      </c>
      <c r="K30" s="29">
        <f t="shared" si="5"/>
        <v>4434.6873660000001</v>
      </c>
      <c r="M30" s="60" t="s">
        <v>283</v>
      </c>
      <c r="N30" s="61" t="s">
        <v>305</v>
      </c>
    </row>
    <row r="31" spans="1:14" ht="15">
      <c r="A31" s="2" t="s">
        <v>70</v>
      </c>
      <c r="B31" s="1" t="s">
        <v>71</v>
      </c>
      <c r="C31" s="14">
        <v>8502.93</v>
      </c>
      <c r="E31" s="29">
        <f t="shared" si="0"/>
        <v>8502.93</v>
      </c>
      <c r="F31" s="29">
        <f t="shared" si="1"/>
        <v>170.05860000000001</v>
      </c>
      <c r="G31" s="29">
        <f t="shared" si="2"/>
        <v>637.71974999999998</v>
      </c>
      <c r="H31" s="29">
        <f>+INGENIERIA!N31</f>
        <v>0</v>
      </c>
      <c r="I31" s="29">
        <f t="shared" si="3"/>
        <v>9310.7083500000008</v>
      </c>
      <c r="J31" s="29">
        <f t="shared" si="4"/>
        <v>1489.7133360000003</v>
      </c>
      <c r="K31" s="29">
        <f t="shared" si="5"/>
        <v>10800.421686000002</v>
      </c>
      <c r="M31" s="60" t="s">
        <v>294</v>
      </c>
      <c r="N31" s="61" t="s">
        <v>306</v>
      </c>
    </row>
    <row r="32" spans="1:14" ht="15">
      <c r="A32" s="2" t="s">
        <v>72</v>
      </c>
      <c r="B32" s="1" t="s">
        <v>73</v>
      </c>
      <c r="C32" s="14">
        <v>2100</v>
      </c>
      <c r="E32" s="29">
        <f t="shared" si="0"/>
        <v>2100</v>
      </c>
      <c r="F32" s="29">
        <f t="shared" si="1"/>
        <v>42</v>
      </c>
      <c r="G32" s="29">
        <f t="shared" si="2"/>
        <v>157.5</v>
      </c>
      <c r="H32" s="29">
        <f>+INGENIERIA!N32</f>
        <v>0</v>
      </c>
      <c r="I32" s="29">
        <f t="shared" si="3"/>
        <v>2299.5</v>
      </c>
      <c r="J32" s="29">
        <f t="shared" si="4"/>
        <v>367.92</v>
      </c>
      <c r="K32" s="29">
        <f t="shared" si="5"/>
        <v>2667.42</v>
      </c>
      <c r="M32" s="60" t="s">
        <v>283</v>
      </c>
      <c r="N32" s="61" t="s">
        <v>307</v>
      </c>
    </row>
    <row r="33" spans="1:14" ht="15">
      <c r="A33" s="2" t="s">
        <v>74</v>
      </c>
      <c r="B33" s="1" t="s">
        <v>75</v>
      </c>
      <c r="C33" s="14">
        <v>1026.69</v>
      </c>
      <c r="E33" s="29">
        <f t="shared" si="0"/>
        <v>1026.69</v>
      </c>
      <c r="F33" s="29">
        <f t="shared" si="1"/>
        <v>20.533800000000003</v>
      </c>
      <c r="G33" s="29">
        <f t="shared" si="2"/>
        <v>77.001750000000001</v>
      </c>
      <c r="H33" s="29">
        <f>+INGENIERIA!N33</f>
        <v>0</v>
      </c>
      <c r="I33" s="29">
        <f t="shared" si="3"/>
        <v>1124.2255499999999</v>
      </c>
      <c r="J33" s="29">
        <f t="shared" si="4"/>
        <v>179.87608799999998</v>
      </c>
      <c r="K33" s="29">
        <f t="shared" si="5"/>
        <v>1304.1016379999999</v>
      </c>
      <c r="M33" s="60" t="s">
        <v>283</v>
      </c>
      <c r="N33" s="61" t="s">
        <v>308</v>
      </c>
    </row>
    <row r="34" spans="1:14" ht="15">
      <c r="A34" s="2" t="s">
        <v>76</v>
      </c>
      <c r="B34" s="1" t="s">
        <v>77</v>
      </c>
      <c r="C34" s="14">
        <v>1516.62</v>
      </c>
      <c r="E34" s="29">
        <f t="shared" si="0"/>
        <v>1516.62</v>
      </c>
      <c r="F34" s="29">
        <f t="shared" si="1"/>
        <v>30.3324</v>
      </c>
      <c r="G34" s="29">
        <f t="shared" si="2"/>
        <v>113.74649999999998</v>
      </c>
      <c r="H34" s="29">
        <f>+INGENIERIA!N34</f>
        <v>0</v>
      </c>
      <c r="I34" s="29">
        <f t="shared" si="3"/>
        <v>1660.6988999999999</v>
      </c>
      <c r="J34" s="29">
        <f t="shared" si="4"/>
        <v>265.71182399999998</v>
      </c>
      <c r="K34" s="29">
        <f t="shared" si="5"/>
        <v>1926.4107239999998</v>
      </c>
      <c r="M34" s="60" t="s">
        <v>309</v>
      </c>
      <c r="N34" s="61" t="s">
        <v>310</v>
      </c>
    </row>
    <row r="35" spans="1:14" ht="15">
      <c r="A35" s="2" t="s">
        <v>78</v>
      </c>
      <c r="B35" s="1" t="s">
        <v>79</v>
      </c>
      <c r="C35" s="14">
        <v>1026.69</v>
      </c>
      <c r="E35" s="29">
        <f t="shared" si="0"/>
        <v>1026.69</v>
      </c>
      <c r="F35" s="29">
        <f t="shared" si="1"/>
        <v>20.533800000000003</v>
      </c>
      <c r="G35" s="29">
        <f t="shared" si="2"/>
        <v>77.001750000000001</v>
      </c>
      <c r="H35" s="29">
        <f>+INGENIERIA!N35</f>
        <v>0</v>
      </c>
      <c r="I35" s="29">
        <f t="shared" si="3"/>
        <v>1124.2255499999999</v>
      </c>
      <c r="J35" s="29">
        <f t="shared" si="4"/>
        <v>179.87608799999998</v>
      </c>
      <c r="K35" s="29">
        <f t="shared" si="5"/>
        <v>1304.1016379999999</v>
      </c>
      <c r="M35" s="60" t="s">
        <v>283</v>
      </c>
      <c r="N35" s="61" t="s">
        <v>311</v>
      </c>
    </row>
    <row r="36" spans="1:14" ht="15">
      <c r="A36" s="2" t="s">
        <v>80</v>
      </c>
      <c r="B36" s="1" t="s">
        <v>81</v>
      </c>
      <c r="C36" s="14">
        <v>1026.69</v>
      </c>
      <c r="E36" s="29">
        <f t="shared" si="0"/>
        <v>1026.69</v>
      </c>
      <c r="F36" s="29">
        <f t="shared" si="1"/>
        <v>20.533800000000003</v>
      </c>
      <c r="G36" s="29">
        <f t="shared" si="2"/>
        <v>77.001750000000001</v>
      </c>
      <c r="H36" s="29">
        <f>+INGENIERIA!N36</f>
        <v>0</v>
      </c>
      <c r="I36" s="29">
        <f t="shared" si="3"/>
        <v>1124.2255499999999</v>
      </c>
      <c r="J36" s="29">
        <f t="shared" si="4"/>
        <v>179.87608799999998</v>
      </c>
      <c r="K36" s="29">
        <f t="shared" si="5"/>
        <v>1304.1016379999999</v>
      </c>
      <c r="M36" s="60" t="s">
        <v>283</v>
      </c>
      <c r="N36" s="61" t="s">
        <v>312</v>
      </c>
    </row>
    <row r="37" spans="1:14" ht="15">
      <c r="A37" s="2" t="s">
        <v>82</v>
      </c>
      <c r="B37" s="1" t="s">
        <v>83</v>
      </c>
      <c r="C37" s="14">
        <v>5863.31</v>
      </c>
      <c r="E37" s="29">
        <f t="shared" si="0"/>
        <v>5863.31</v>
      </c>
      <c r="F37" s="29">
        <f t="shared" si="1"/>
        <v>117.26620000000001</v>
      </c>
      <c r="G37" s="29">
        <f t="shared" si="2"/>
        <v>439.74825000000004</v>
      </c>
      <c r="H37" s="29">
        <f>+INGENIERIA!N37</f>
        <v>0</v>
      </c>
      <c r="I37" s="29">
        <f t="shared" si="3"/>
        <v>6420.3244500000001</v>
      </c>
      <c r="J37" s="29">
        <f t="shared" si="4"/>
        <v>1027.2519119999999</v>
      </c>
      <c r="K37" s="29">
        <f t="shared" si="5"/>
        <v>7447.5763619999998</v>
      </c>
      <c r="M37" s="60" t="s">
        <v>313</v>
      </c>
      <c r="N37" s="61" t="s">
        <v>314</v>
      </c>
    </row>
    <row r="38" spans="1:14" ht="15">
      <c r="A38" s="2" t="s">
        <v>84</v>
      </c>
      <c r="B38" s="1" t="s">
        <v>85</v>
      </c>
      <c r="C38" s="14">
        <v>1815.84</v>
      </c>
      <c r="E38" s="29">
        <f t="shared" si="0"/>
        <v>1815.84</v>
      </c>
      <c r="F38" s="29">
        <f t="shared" si="1"/>
        <v>36.316800000000001</v>
      </c>
      <c r="G38" s="29">
        <f t="shared" si="2"/>
        <v>136.18799999999999</v>
      </c>
      <c r="H38" s="29">
        <f>+INGENIERIA!N38</f>
        <v>0</v>
      </c>
      <c r="I38" s="29">
        <f t="shared" si="3"/>
        <v>1988.3447999999999</v>
      </c>
      <c r="J38" s="29">
        <f t="shared" si="4"/>
        <v>318.13516799999996</v>
      </c>
      <c r="K38" s="29">
        <f t="shared" si="5"/>
        <v>2306.4799679999996</v>
      </c>
      <c r="M38" s="60" t="s">
        <v>283</v>
      </c>
      <c r="N38" s="61" t="s">
        <v>315</v>
      </c>
    </row>
    <row r="39" spans="1:14" ht="15">
      <c r="A39" s="2" t="s">
        <v>86</v>
      </c>
      <c r="B39" s="1" t="s">
        <v>87</v>
      </c>
      <c r="C39" s="14">
        <v>2821.07</v>
      </c>
      <c r="E39" s="29">
        <f t="shared" si="0"/>
        <v>2821.07</v>
      </c>
      <c r="F39" s="29">
        <f t="shared" si="1"/>
        <v>56.421400000000006</v>
      </c>
      <c r="G39" s="29">
        <f t="shared" si="2"/>
        <v>211.58025000000001</v>
      </c>
      <c r="H39" s="29">
        <f>+INGENIERIA!N39</f>
        <v>0</v>
      </c>
      <c r="I39" s="29">
        <f t="shared" si="3"/>
        <v>3089.0716500000003</v>
      </c>
      <c r="J39" s="29">
        <f t="shared" si="4"/>
        <v>494.25146400000006</v>
      </c>
      <c r="K39" s="29">
        <f t="shared" si="5"/>
        <v>3583.3231140000003</v>
      </c>
      <c r="M39" s="60" t="s">
        <v>294</v>
      </c>
      <c r="N39" s="61" t="s">
        <v>316</v>
      </c>
    </row>
    <row r="40" spans="1:14" ht="15">
      <c r="A40" s="2" t="s">
        <v>88</v>
      </c>
      <c r="B40" s="1" t="s">
        <v>89</v>
      </c>
      <c r="C40" s="14">
        <v>1026.69</v>
      </c>
      <c r="E40" s="29">
        <f t="shared" si="0"/>
        <v>1026.69</v>
      </c>
      <c r="F40" s="29">
        <f t="shared" si="1"/>
        <v>20.533800000000003</v>
      </c>
      <c r="G40" s="29">
        <f t="shared" si="2"/>
        <v>77.001750000000001</v>
      </c>
      <c r="H40" s="29">
        <f>+INGENIERIA!N40</f>
        <v>0</v>
      </c>
      <c r="I40" s="29">
        <f t="shared" si="3"/>
        <v>1124.2255499999999</v>
      </c>
      <c r="J40" s="29">
        <f t="shared" si="4"/>
        <v>179.87608799999998</v>
      </c>
      <c r="K40" s="29">
        <f t="shared" si="5"/>
        <v>1304.1016379999999</v>
      </c>
      <c r="M40" s="60" t="s">
        <v>283</v>
      </c>
      <c r="N40" s="61" t="s">
        <v>317</v>
      </c>
    </row>
    <row r="41" spans="1:14" ht="15">
      <c r="A41" s="2" t="s">
        <v>90</v>
      </c>
      <c r="B41" s="1" t="s">
        <v>91</v>
      </c>
      <c r="C41" s="14">
        <v>5526.69</v>
      </c>
      <c r="E41" s="29">
        <f t="shared" si="0"/>
        <v>5526.69</v>
      </c>
      <c r="F41" s="29">
        <f t="shared" si="1"/>
        <v>110.5338</v>
      </c>
      <c r="G41" s="29">
        <f t="shared" si="2"/>
        <v>414.50174999999996</v>
      </c>
      <c r="H41" s="29">
        <f>+INGENIERIA!N41</f>
        <v>0</v>
      </c>
      <c r="I41" s="29">
        <f t="shared" si="3"/>
        <v>6051.7255500000001</v>
      </c>
      <c r="J41" s="29">
        <f t="shared" si="4"/>
        <v>968.27608800000007</v>
      </c>
      <c r="K41" s="29">
        <f t="shared" si="5"/>
        <v>7020.0016379999997</v>
      </c>
      <c r="M41" s="60" t="s">
        <v>294</v>
      </c>
      <c r="N41" s="61" t="s">
        <v>318</v>
      </c>
    </row>
    <row r="42" spans="1:14" ht="15">
      <c r="A42" s="2" t="s">
        <v>92</v>
      </c>
      <c r="B42" s="1" t="s">
        <v>93</v>
      </c>
      <c r="C42" s="14">
        <v>1026.69</v>
      </c>
      <c r="E42" s="29">
        <f t="shared" si="0"/>
        <v>1026.69</v>
      </c>
      <c r="F42" s="29">
        <f t="shared" si="1"/>
        <v>20.533800000000003</v>
      </c>
      <c r="G42" s="29">
        <f t="shared" si="2"/>
        <v>77.001750000000001</v>
      </c>
      <c r="H42" s="29">
        <f>+INGENIERIA!N42</f>
        <v>0</v>
      </c>
      <c r="I42" s="29">
        <f t="shared" si="3"/>
        <v>1124.2255499999999</v>
      </c>
      <c r="J42" s="29">
        <f t="shared" si="4"/>
        <v>179.87608799999998</v>
      </c>
      <c r="K42" s="29">
        <f t="shared" si="5"/>
        <v>1304.1016379999999</v>
      </c>
      <c r="M42" s="60" t="s">
        <v>283</v>
      </c>
      <c r="N42" s="61" t="s">
        <v>319</v>
      </c>
    </row>
    <row r="43" spans="1:14" ht="15">
      <c r="A43" s="2" t="s">
        <v>94</v>
      </c>
      <c r="B43" s="1" t="s">
        <v>95</v>
      </c>
      <c r="C43" s="14">
        <v>684.46</v>
      </c>
      <c r="E43" s="29">
        <f t="shared" si="0"/>
        <v>684.46</v>
      </c>
      <c r="F43" s="29">
        <f t="shared" si="1"/>
        <v>13.689200000000001</v>
      </c>
      <c r="G43" s="29">
        <f t="shared" si="2"/>
        <v>51.334499999999998</v>
      </c>
      <c r="H43" s="29">
        <f>+INGENIERIA!N43</f>
        <v>0</v>
      </c>
      <c r="I43" s="29">
        <f t="shared" si="3"/>
        <v>749.48370000000011</v>
      </c>
      <c r="J43" s="29">
        <f t="shared" si="4"/>
        <v>119.91739200000002</v>
      </c>
      <c r="K43" s="29">
        <f t="shared" si="5"/>
        <v>869.40109200000018</v>
      </c>
      <c r="M43" s="60" t="s">
        <v>283</v>
      </c>
      <c r="N43" s="61" t="s">
        <v>320</v>
      </c>
    </row>
    <row r="44" spans="1:14" ht="15">
      <c r="A44" s="2" t="s">
        <v>96</v>
      </c>
      <c r="B44" s="1" t="s">
        <v>97</v>
      </c>
      <c r="C44" s="14">
        <v>2111.85</v>
      </c>
      <c r="E44" s="29">
        <f t="shared" si="0"/>
        <v>2111.85</v>
      </c>
      <c r="F44" s="29">
        <f t="shared" si="1"/>
        <v>42.237000000000002</v>
      </c>
      <c r="G44" s="29">
        <f t="shared" si="2"/>
        <v>158.38874999999999</v>
      </c>
      <c r="H44" s="29">
        <f>+INGENIERIA!N44</f>
        <v>0</v>
      </c>
      <c r="I44" s="29">
        <f t="shared" si="3"/>
        <v>2312.4757500000001</v>
      </c>
      <c r="J44" s="29">
        <f t="shared" si="4"/>
        <v>369.99612000000002</v>
      </c>
      <c r="K44" s="29">
        <f t="shared" si="5"/>
        <v>2682.4718700000003</v>
      </c>
      <c r="M44" s="60" t="s">
        <v>283</v>
      </c>
      <c r="N44" s="61" t="s">
        <v>321</v>
      </c>
    </row>
    <row r="45" spans="1:14" ht="15">
      <c r="A45" s="2" t="s">
        <v>98</v>
      </c>
      <c r="B45" s="1" t="s">
        <v>99</v>
      </c>
      <c r="C45" s="14">
        <v>2698.06</v>
      </c>
      <c r="E45" s="29">
        <f t="shared" si="0"/>
        <v>2698.06</v>
      </c>
      <c r="F45" s="29">
        <f t="shared" si="1"/>
        <v>53.961199999999998</v>
      </c>
      <c r="G45" s="29">
        <f t="shared" si="2"/>
        <v>202.3545</v>
      </c>
      <c r="H45" s="29">
        <f>+INGENIERIA!N45</f>
        <v>0</v>
      </c>
      <c r="I45" s="29">
        <f t="shared" si="3"/>
        <v>2954.3757000000001</v>
      </c>
      <c r="J45" s="29">
        <f t="shared" si="4"/>
        <v>472.70011199999999</v>
      </c>
      <c r="K45" s="29">
        <f t="shared" si="5"/>
        <v>3427.075812</v>
      </c>
      <c r="M45" s="60" t="s">
        <v>283</v>
      </c>
      <c r="N45" s="61" t="s">
        <v>322</v>
      </c>
    </row>
    <row r="46" spans="1:14" ht="15">
      <c r="A46" s="2" t="s">
        <v>100</v>
      </c>
      <c r="B46" s="1" t="s">
        <v>101</v>
      </c>
      <c r="C46" s="14">
        <v>1869</v>
      </c>
      <c r="E46" s="29">
        <f t="shared" si="0"/>
        <v>1869</v>
      </c>
      <c r="F46" s="29">
        <f t="shared" si="1"/>
        <v>37.380000000000003</v>
      </c>
      <c r="G46" s="29">
        <f t="shared" si="2"/>
        <v>140.17499999999998</v>
      </c>
      <c r="H46" s="29">
        <f>+INGENIERIA!N46</f>
        <v>0</v>
      </c>
      <c r="I46" s="29">
        <f t="shared" si="3"/>
        <v>2046.5550000000001</v>
      </c>
      <c r="J46" s="29">
        <f t="shared" si="4"/>
        <v>327.44880000000001</v>
      </c>
      <c r="K46" s="29">
        <f t="shared" si="5"/>
        <v>2374.0038</v>
      </c>
      <c r="M46" s="60" t="s">
        <v>283</v>
      </c>
      <c r="N46" s="61" t="s">
        <v>323</v>
      </c>
    </row>
    <row r="47" spans="1:14" ht="15">
      <c r="A47" s="2" t="s">
        <v>102</v>
      </c>
      <c r="B47" s="1" t="s">
        <v>103</v>
      </c>
      <c r="C47" s="14">
        <v>3033.31</v>
      </c>
      <c r="E47" s="29">
        <f t="shared" si="0"/>
        <v>3033.31</v>
      </c>
      <c r="F47" s="29">
        <f t="shared" si="1"/>
        <v>60.666200000000003</v>
      </c>
      <c r="G47" s="29">
        <f t="shared" si="2"/>
        <v>227.49824999999998</v>
      </c>
      <c r="H47" s="29">
        <f>+INGENIERIA!N47</f>
        <v>0</v>
      </c>
      <c r="I47" s="29">
        <f t="shared" si="3"/>
        <v>3321.4744500000002</v>
      </c>
      <c r="J47" s="29">
        <f t="shared" si="4"/>
        <v>531.43591200000003</v>
      </c>
      <c r="K47" s="29">
        <f t="shared" si="5"/>
        <v>3852.9103620000001</v>
      </c>
      <c r="M47" s="60" t="s">
        <v>283</v>
      </c>
      <c r="N47" s="61" t="s">
        <v>324</v>
      </c>
    </row>
    <row r="48" spans="1:14" ht="15">
      <c r="A48" s="2" t="s">
        <v>104</v>
      </c>
      <c r="B48" s="1" t="s">
        <v>105</v>
      </c>
      <c r="C48" s="14">
        <v>684.46</v>
      </c>
      <c r="E48" s="29">
        <f t="shared" si="0"/>
        <v>684.46</v>
      </c>
      <c r="F48" s="29">
        <f t="shared" si="1"/>
        <v>13.689200000000001</v>
      </c>
      <c r="G48" s="29">
        <f t="shared" si="2"/>
        <v>51.334499999999998</v>
      </c>
      <c r="H48" s="29">
        <f>+INGENIERIA!N48</f>
        <v>0</v>
      </c>
      <c r="I48" s="29">
        <f t="shared" si="3"/>
        <v>749.48370000000011</v>
      </c>
      <c r="J48" s="29">
        <f t="shared" si="4"/>
        <v>119.91739200000002</v>
      </c>
      <c r="K48" s="29">
        <f t="shared" si="5"/>
        <v>869.40109200000018</v>
      </c>
      <c r="M48" s="60" t="s">
        <v>294</v>
      </c>
      <c r="N48" s="61" t="s">
        <v>325</v>
      </c>
    </row>
    <row r="49" spans="1:14" ht="15">
      <c r="A49" s="2" t="s">
        <v>106</v>
      </c>
      <c r="B49" s="1" t="s">
        <v>107</v>
      </c>
      <c r="C49" s="14">
        <v>3061.63</v>
      </c>
      <c r="E49" s="29">
        <f t="shared" si="0"/>
        <v>3061.63</v>
      </c>
      <c r="F49" s="29">
        <f t="shared" si="1"/>
        <v>61.232600000000005</v>
      </c>
      <c r="G49" s="29">
        <f t="shared" si="2"/>
        <v>229.62225000000001</v>
      </c>
      <c r="H49" s="29">
        <f>+INGENIERIA!N49</f>
        <v>0</v>
      </c>
      <c r="I49" s="29">
        <f t="shared" si="3"/>
        <v>3352.4848499999998</v>
      </c>
      <c r="J49" s="29">
        <f t="shared" si="4"/>
        <v>536.39757599999996</v>
      </c>
      <c r="K49" s="29">
        <f t="shared" si="5"/>
        <v>3888.8824259999997</v>
      </c>
      <c r="M49" s="60" t="s">
        <v>283</v>
      </c>
      <c r="N49" s="61" t="s">
        <v>326</v>
      </c>
    </row>
    <row r="50" spans="1:14" ht="15">
      <c r="A50" s="2" t="s">
        <v>108</v>
      </c>
      <c r="B50" s="1" t="s">
        <v>109</v>
      </c>
      <c r="C50" s="14">
        <v>9839.7000000000007</v>
      </c>
      <c r="E50" s="29">
        <f t="shared" si="0"/>
        <v>9839.7000000000007</v>
      </c>
      <c r="F50" s="29">
        <f t="shared" si="1"/>
        <v>196.79400000000001</v>
      </c>
      <c r="G50" s="29">
        <f t="shared" si="2"/>
        <v>737.97750000000008</v>
      </c>
      <c r="H50" s="29">
        <f>+INGENIERIA!N50</f>
        <v>0</v>
      </c>
      <c r="I50" s="29">
        <f t="shared" si="3"/>
        <v>10774.471500000001</v>
      </c>
      <c r="J50" s="29">
        <f t="shared" si="4"/>
        <v>1723.9154400000002</v>
      </c>
      <c r="K50" s="29">
        <f t="shared" si="5"/>
        <v>12498.386940000002</v>
      </c>
      <c r="M50" s="60" t="s">
        <v>294</v>
      </c>
      <c r="N50" s="61" t="s">
        <v>327</v>
      </c>
    </row>
    <row r="51" spans="1:14" ht="15">
      <c r="A51" s="2" t="s">
        <v>110</v>
      </c>
      <c r="B51" s="1" t="s">
        <v>111</v>
      </c>
      <c r="C51" s="14">
        <v>4084.03</v>
      </c>
      <c r="E51" s="29">
        <f t="shared" si="0"/>
        <v>4084.03</v>
      </c>
      <c r="F51" s="29">
        <f t="shared" si="1"/>
        <v>81.680600000000013</v>
      </c>
      <c r="G51" s="29">
        <f t="shared" si="2"/>
        <v>306.30225000000002</v>
      </c>
      <c r="H51" s="29">
        <f>+INGENIERIA!N51</f>
        <v>0</v>
      </c>
      <c r="I51" s="29">
        <f t="shared" si="3"/>
        <v>4472.0128500000001</v>
      </c>
      <c r="J51" s="29">
        <f t="shared" si="4"/>
        <v>715.52205600000002</v>
      </c>
      <c r="K51" s="29">
        <f t="shared" si="5"/>
        <v>5187.5349059999999</v>
      </c>
      <c r="M51" s="60" t="s">
        <v>283</v>
      </c>
      <c r="N51" s="61" t="s">
        <v>328</v>
      </c>
    </row>
    <row r="52" spans="1:14" ht="15">
      <c r="A52" s="2" t="s">
        <v>112</v>
      </c>
      <c r="B52" s="1" t="s">
        <v>113</v>
      </c>
      <c r="C52" s="14">
        <v>1026.69</v>
      </c>
      <c r="E52" s="29">
        <f t="shared" si="0"/>
        <v>1026.69</v>
      </c>
      <c r="F52" s="29">
        <f t="shared" si="1"/>
        <v>20.533800000000003</v>
      </c>
      <c r="G52" s="29">
        <f t="shared" si="2"/>
        <v>77.001750000000001</v>
      </c>
      <c r="H52" s="29">
        <f>+INGENIERIA!N52</f>
        <v>0</v>
      </c>
      <c r="I52" s="29">
        <f t="shared" si="3"/>
        <v>1124.2255499999999</v>
      </c>
      <c r="J52" s="29">
        <f t="shared" si="4"/>
        <v>179.87608799999998</v>
      </c>
      <c r="K52" s="29">
        <f t="shared" si="5"/>
        <v>1304.1016379999999</v>
      </c>
      <c r="M52" s="60" t="s">
        <v>283</v>
      </c>
      <c r="N52" s="61" t="s">
        <v>329</v>
      </c>
    </row>
    <row r="53" spans="1:14" ht="15">
      <c r="A53" s="2" t="s">
        <v>114</v>
      </c>
      <c r="B53" s="1" t="s">
        <v>115</v>
      </c>
      <c r="C53" s="14">
        <v>3606.87</v>
      </c>
      <c r="E53" s="29">
        <f t="shared" si="0"/>
        <v>3606.87</v>
      </c>
      <c r="F53" s="29">
        <f t="shared" si="1"/>
        <v>72.1374</v>
      </c>
      <c r="G53" s="29">
        <f t="shared" si="2"/>
        <v>270.51524999999998</v>
      </c>
      <c r="H53" s="29">
        <f>+INGENIERIA!N53</f>
        <v>0</v>
      </c>
      <c r="I53" s="29">
        <f t="shared" si="3"/>
        <v>3949.5226499999999</v>
      </c>
      <c r="J53" s="29">
        <f t="shared" si="4"/>
        <v>631.92362400000002</v>
      </c>
      <c r="K53" s="29">
        <f t="shared" si="5"/>
        <v>4581.4462739999999</v>
      </c>
      <c r="M53" s="60" t="s">
        <v>285</v>
      </c>
      <c r="N53" s="61" t="s">
        <v>330</v>
      </c>
    </row>
    <row r="54" spans="1:14" ht="15">
      <c r="A54" s="2" t="s">
        <v>116</v>
      </c>
      <c r="B54" s="1" t="s">
        <v>117</v>
      </c>
      <c r="C54" s="14">
        <v>1026.69</v>
      </c>
      <c r="E54" s="29">
        <f t="shared" si="0"/>
        <v>1026.69</v>
      </c>
      <c r="F54" s="29">
        <f t="shared" si="1"/>
        <v>20.533800000000003</v>
      </c>
      <c r="G54" s="29">
        <f t="shared" si="2"/>
        <v>77.001750000000001</v>
      </c>
      <c r="H54" s="29">
        <f>+INGENIERIA!N54</f>
        <v>0</v>
      </c>
      <c r="I54" s="29">
        <f t="shared" si="3"/>
        <v>1124.2255499999999</v>
      </c>
      <c r="J54" s="29">
        <f t="shared" si="4"/>
        <v>179.87608799999998</v>
      </c>
      <c r="K54" s="29">
        <f t="shared" si="5"/>
        <v>1304.1016379999999</v>
      </c>
      <c r="M54" s="60" t="s">
        <v>283</v>
      </c>
      <c r="N54" s="61" t="s">
        <v>331</v>
      </c>
    </row>
    <row r="55" spans="1:14" ht="15">
      <c r="A55" s="2" t="s">
        <v>118</v>
      </c>
      <c r="B55" s="1" t="s">
        <v>119</v>
      </c>
      <c r="C55" s="14">
        <v>2619.69</v>
      </c>
      <c r="E55" s="29">
        <f t="shared" si="0"/>
        <v>2619.69</v>
      </c>
      <c r="F55" s="29">
        <f t="shared" si="1"/>
        <v>52.393799999999999</v>
      </c>
      <c r="G55" s="29">
        <f t="shared" si="2"/>
        <v>196.47675000000001</v>
      </c>
      <c r="H55" s="29">
        <f>+INGENIERIA!N55</f>
        <v>0</v>
      </c>
      <c r="I55" s="29">
        <f t="shared" si="3"/>
        <v>2868.5605499999997</v>
      </c>
      <c r="J55" s="29">
        <f t="shared" si="4"/>
        <v>458.96968799999996</v>
      </c>
      <c r="K55" s="29">
        <f t="shared" si="5"/>
        <v>3327.5302379999998</v>
      </c>
      <c r="M55" s="60" t="s">
        <v>283</v>
      </c>
      <c r="N55" s="61" t="s">
        <v>332</v>
      </c>
    </row>
    <row r="56" spans="1:14" ht="15">
      <c r="A56" s="2" t="s">
        <v>120</v>
      </c>
      <c r="B56" s="1" t="s">
        <v>121</v>
      </c>
      <c r="C56" s="14">
        <v>7926.82</v>
      </c>
      <c r="E56" s="29">
        <f t="shared" si="0"/>
        <v>7926.82</v>
      </c>
      <c r="F56" s="29">
        <f t="shared" si="1"/>
        <v>158.53639999999999</v>
      </c>
      <c r="G56" s="29">
        <f t="shared" si="2"/>
        <v>594.51149999999996</v>
      </c>
      <c r="H56" s="29">
        <f>+INGENIERIA!N56</f>
        <v>0</v>
      </c>
      <c r="I56" s="29">
        <f t="shared" si="3"/>
        <v>8679.8678999999993</v>
      </c>
      <c r="J56" s="29">
        <f t="shared" si="4"/>
        <v>1388.7788639999999</v>
      </c>
      <c r="K56" s="29">
        <f t="shared" si="5"/>
        <v>10068.646763999999</v>
      </c>
      <c r="M56" s="60" t="s">
        <v>283</v>
      </c>
      <c r="N56" s="61" t="s">
        <v>333</v>
      </c>
    </row>
    <row r="57" spans="1:14" ht="15">
      <c r="A57" s="2" t="s">
        <v>122</v>
      </c>
      <c r="B57" s="1" t="s">
        <v>123</v>
      </c>
      <c r="C57" s="14">
        <v>1869</v>
      </c>
      <c r="E57" s="29">
        <f t="shared" si="0"/>
        <v>1869</v>
      </c>
      <c r="F57" s="29">
        <f t="shared" si="1"/>
        <v>37.380000000000003</v>
      </c>
      <c r="G57" s="29">
        <f t="shared" si="2"/>
        <v>140.17499999999998</v>
      </c>
      <c r="H57" s="29">
        <f>+INGENIERIA!N57</f>
        <v>0</v>
      </c>
      <c r="I57" s="29">
        <f t="shared" si="3"/>
        <v>2046.5550000000001</v>
      </c>
      <c r="J57" s="29">
        <f t="shared" si="4"/>
        <v>327.44880000000001</v>
      </c>
      <c r="K57" s="29">
        <f t="shared" si="5"/>
        <v>2374.0038</v>
      </c>
      <c r="M57" s="60" t="s">
        <v>285</v>
      </c>
      <c r="N57" s="61" t="s">
        <v>334</v>
      </c>
    </row>
    <row r="58" spans="1:14" ht="15">
      <c r="A58" s="2" t="s">
        <v>124</v>
      </c>
      <c r="B58" s="1" t="s">
        <v>125</v>
      </c>
      <c r="C58" s="14">
        <v>2274.04</v>
      </c>
      <c r="E58" s="29">
        <f t="shared" si="0"/>
        <v>2274.04</v>
      </c>
      <c r="F58" s="29">
        <f t="shared" si="1"/>
        <v>45.480800000000002</v>
      </c>
      <c r="G58" s="29">
        <f t="shared" si="2"/>
        <v>170.553</v>
      </c>
      <c r="H58" s="29">
        <f>+INGENIERIA!N58</f>
        <v>0</v>
      </c>
      <c r="I58" s="29">
        <f t="shared" si="3"/>
        <v>2490.0737999999997</v>
      </c>
      <c r="J58" s="29">
        <f t="shared" si="4"/>
        <v>398.41180799999995</v>
      </c>
      <c r="K58" s="29">
        <f t="shared" si="5"/>
        <v>2888.4856079999995</v>
      </c>
      <c r="M58" s="60" t="s">
        <v>285</v>
      </c>
      <c r="N58" s="61" t="s">
        <v>335</v>
      </c>
    </row>
    <row r="59" spans="1:14" ht="15">
      <c r="A59" s="2" t="s">
        <v>126</v>
      </c>
      <c r="B59" s="1" t="s">
        <v>127</v>
      </c>
      <c r="C59" s="14">
        <v>4741.2</v>
      </c>
      <c r="E59" s="29">
        <f t="shared" si="0"/>
        <v>4741.2</v>
      </c>
      <c r="F59" s="29">
        <f t="shared" si="1"/>
        <v>94.823999999999998</v>
      </c>
      <c r="G59" s="29">
        <f t="shared" si="2"/>
        <v>355.59</v>
      </c>
      <c r="H59" s="29">
        <f>+INGENIERIA!N59</f>
        <v>0</v>
      </c>
      <c r="I59" s="29">
        <f t="shared" si="3"/>
        <v>5191.6139999999996</v>
      </c>
      <c r="J59" s="29">
        <f t="shared" si="4"/>
        <v>830.65823999999998</v>
      </c>
      <c r="K59" s="29">
        <f t="shared" si="5"/>
        <v>6022.2722399999993</v>
      </c>
      <c r="M59" s="60" t="s">
        <v>285</v>
      </c>
      <c r="N59" s="61" t="s">
        <v>336</v>
      </c>
    </row>
    <row r="60" spans="1:14" ht="15">
      <c r="A60" s="2" t="s">
        <v>128</v>
      </c>
      <c r="B60" s="1" t="s">
        <v>129</v>
      </c>
      <c r="C60" s="14">
        <v>5368.9</v>
      </c>
      <c r="E60" s="29">
        <f t="shared" si="0"/>
        <v>5368.9</v>
      </c>
      <c r="F60" s="29">
        <f t="shared" si="1"/>
        <v>107.378</v>
      </c>
      <c r="G60" s="29">
        <f t="shared" si="2"/>
        <v>402.66749999999996</v>
      </c>
      <c r="H60" s="29">
        <f>+INGENIERIA!N60</f>
        <v>0</v>
      </c>
      <c r="I60" s="29">
        <f t="shared" si="3"/>
        <v>5878.9454999999989</v>
      </c>
      <c r="J60" s="29">
        <f t="shared" si="4"/>
        <v>940.63127999999983</v>
      </c>
      <c r="K60" s="29">
        <f t="shared" si="5"/>
        <v>6819.5767799999985</v>
      </c>
      <c r="M60" s="60" t="s">
        <v>283</v>
      </c>
      <c r="N60" s="61" t="s">
        <v>337</v>
      </c>
    </row>
    <row r="61" spans="1:14" ht="15">
      <c r="A61" s="2" t="s">
        <v>130</v>
      </c>
      <c r="B61" s="1" t="s">
        <v>131</v>
      </c>
      <c r="C61" s="14">
        <v>1500.03</v>
      </c>
      <c r="E61" s="29">
        <f t="shared" si="0"/>
        <v>1500.03</v>
      </c>
      <c r="F61" s="29">
        <f t="shared" si="1"/>
        <v>30.000599999999999</v>
      </c>
      <c r="G61" s="29">
        <f t="shared" si="2"/>
        <v>112.50224999999999</v>
      </c>
      <c r="H61" s="29">
        <f>+INGENIERIA!N61</f>
        <v>0</v>
      </c>
      <c r="I61" s="29">
        <f t="shared" si="3"/>
        <v>1642.5328500000001</v>
      </c>
      <c r="J61" s="29">
        <f t="shared" si="4"/>
        <v>262.80525599999999</v>
      </c>
      <c r="K61" s="29">
        <f t="shared" si="5"/>
        <v>1905.3381060000002</v>
      </c>
      <c r="M61" s="60" t="s">
        <v>313</v>
      </c>
      <c r="N61" s="61" t="s">
        <v>338</v>
      </c>
    </row>
    <row r="62" spans="1:14" ht="15">
      <c r="A62" s="2" t="s">
        <v>132</v>
      </c>
      <c r="B62" s="1" t="s">
        <v>133</v>
      </c>
      <c r="C62" s="14">
        <v>1869</v>
      </c>
      <c r="E62" s="29">
        <f t="shared" si="0"/>
        <v>1869</v>
      </c>
      <c r="F62" s="29">
        <f t="shared" si="1"/>
        <v>37.380000000000003</v>
      </c>
      <c r="G62" s="29">
        <f t="shared" si="2"/>
        <v>140.17499999999998</v>
      </c>
      <c r="H62" s="29">
        <f>+INGENIERIA!N62</f>
        <v>0</v>
      </c>
      <c r="I62" s="29">
        <f t="shared" si="3"/>
        <v>2046.5550000000001</v>
      </c>
      <c r="J62" s="29">
        <f t="shared" si="4"/>
        <v>327.44880000000001</v>
      </c>
      <c r="K62" s="29">
        <f t="shared" si="5"/>
        <v>2374.0038</v>
      </c>
      <c r="M62" s="60" t="s">
        <v>309</v>
      </c>
      <c r="N62" s="61" t="s">
        <v>339</v>
      </c>
    </row>
    <row r="63" spans="1:14" ht="15">
      <c r="A63" s="2" t="s">
        <v>134</v>
      </c>
      <c r="B63" s="1" t="s">
        <v>135</v>
      </c>
      <c r="C63" s="14">
        <v>855.57</v>
      </c>
      <c r="E63" s="29">
        <f t="shared" si="0"/>
        <v>855.57</v>
      </c>
      <c r="F63" s="29">
        <f t="shared" si="1"/>
        <v>17.1114</v>
      </c>
      <c r="G63" s="29">
        <f t="shared" si="2"/>
        <v>64.167749999999998</v>
      </c>
      <c r="H63" s="29">
        <f>+INGENIERIA!N63</f>
        <v>0</v>
      </c>
      <c r="I63" s="29">
        <f t="shared" si="3"/>
        <v>936.84915000000001</v>
      </c>
      <c r="J63" s="29">
        <f t="shared" si="4"/>
        <v>149.89586400000002</v>
      </c>
      <c r="K63" s="29">
        <f t="shared" si="5"/>
        <v>1086.7450140000001</v>
      </c>
      <c r="M63" s="60" t="s">
        <v>283</v>
      </c>
      <c r="N63" s="61" t="s">
        <v>340</v>
      </c>
    </row>
    <row r="64" spans="1:14" ht="15">
      <c r="A64" s="2" t="s">
        <v>136</v>
      </c>
      <c r="B64" s="1" t="s">
        <v>137</v>
      </c>
      <c r="C64" s="14">
        <v>1607.44</v>
      </c>
      <c r="E64" s="29">
        <f t="shared" si="0"/>
        <v>1607.44</v>
      </c>
      <c r="F64" s="29">
        <f t="shared" si="1"/>
        <v>32.148800000000001</v>
      </c>
      <c r="G64" s="29">
        <f t="shared" si="2"/>
        <v>120.55799999999999</v>
      </c>
      <c r="H64" s="29">
        <f>+INGENIERIA!N64</f>
        <v>0</v>
      </c>
      <c r="I64" s="29">
        <f t="shared" si="3"/>
        <v>1760.1468</v>
      </c>
      <c r="J64" s="29">
        <f t="shared" si="4"/>
        <v>281.62348800000001</v>
      </c>
      <c r="K64" s="29">
        <f t="shared" si="5"/>
        <v>2041.7702879999999</v>
      </c>
      <c r="M64" s="60" t="s">
        <v>313</v>
      </c>
      <c r="N64" s="61" t="s">
        <v>341</v>
      </c>
    </row>
    <row r="65" spans="1:14" ht="15">
      <c r="A65" s="2" t="s">
        <v>138</v>
      </c>
      <c r="B65" s="1" t="s">
        <v>139</v>
      </c>
      <c r="C65" s="14">
        <v>2730.26</v>
      </c>
      <c r="E65" s="29">
        <f t="shared" si="0"/>
        <v>2730.26</v>
      </c>
      <c r="F65" s="29">
        <f t="shared" si="1"/>
        <v>54.605200000000004</v>
      </c>
      <c r="G65" s="29">
        <f t="shared" si="2"/>
        <v>204.76950000000002</v>
      </c>
      <c r="H65" s="29">
        <f>+INGENIERIA!N65</f>
        <v>0</v>
      </c>
      <c r="I65" s="29">
        <f t="shared" si="3"/>
        <v>2989.6347000000001</v>
      </c>
      <c r="J65" s="29">
        <f t="shared" si="4"/>
        <v>478.34155200000004</v>
      </c>
      <c r="K65" s="29">
        <f t="shared" si="5"/>
        <v>3467.9762519999999</v>
      </c>
      <c r="M65" s="60" t="s">
        <v>283</v>
      </c>
      <c r="N65" s="61" t="s">
        <v>342</v>
      </c>
    </row>
    <row r="66" spans="1:14" ht="15">
      <c r="A66" s="2" t="s">
        <v>140</v>
      </c>
      <c r="B66" s="1" t="s">
        <v>141</v>
      </c>
      <c r="C66" s="14">
        <v>7087.18</v>
      </c>
      <c r="E66" s="29">
        <f t="shared" si="0"/>
        <v>7087.18</v>
      </c>
      <c r="F66" s="29">
        <f t="shared" si="1"/>
        <v>141.74360000000001</v>
      </c>
      <c r="G66" s="29">
        <f t="shared" si="2"/>
        <v>531.5385</v>
      </c>
      <c r="H66" s="29">
        <f>+INGENIERIA!N66</f>
        <v>0</v>
      </c>
      <c r="I66" s="29">
        <f t="shared" si="3"/>
        <v>7760.4620999999997</v>
      </c>
      <c r="J66" s="29">
        <f t="shared" si="4"/>
        <v>1241.6739359999999</v>
      </c>
      <c r="K66" s="29">
        <f t="shared" si="5"/>
        <v>9002.1360359999999</v>
      </c>
      <c r="M66" s="60" t="s">
        <v>294</v>
      </c>
      <c r="N66" s="61" t="s">
        <v>343</v>
      </c>
    </row>
    <row r="67" spans="1:14" ht="15">
      <c r="A67" s="2" t="s">
        <v>142</v>
      </c>
      <c r="B67" s="1" t="s">
        <v>143</v>
      </c>
      <c r="C67" s="14">
        <v>1026.69</v>
      </c>
      <c r="E67" s="29">
        <f t="shared" si="0"/>
        <v>1026.69</v>
      </c>
      <c r="F67" s="29">
        <f t="shared" si="1"/>
        <v>20.533800000000003</v>
      </c>
      <c r="G67" s="29">
        <f t="shared" si="2"/>
        <v>77.001750000000001</v>
      </c>
      <c r="H67" s="29">
        <f>+INGENIERIA!N67</f>
        <v>0</v>
      </c>
      <c r="I67" s="29">
        <f t="shared" si="3"/>
        <v>1124.2255499999999</v>
      </c>
      <c r="J67" s="29">
        <f t="shared" si="4"/>
        <v>179.87608799999998</v>
      </c>
      <c r="K67" s="29">
        <f t="shared" si="5"/>
        <v>1304.1016379999999</v>
      </c>
      <c r="M67" s="60" t="s">
        <v>283</v>
      </c>
      <c r="N67" s="61" t="s">
        <v>344</v>
      </c>
    </row>
    <row r="68" spans="1:14" ht="15">
      <c r="A68" s="2" t="s">
        <v>144</v>
      </c>
      <c r="B68" s="1" t="s">
        <v>145</v>
      </c>
      <c r="C68" s="14">
        <v>7891.97</v>
      </c>
      <c r="E68" s="29">
        <f t="shared" si="0"/>
        <v>7891.97</v>
      </c>
      <c r="F68" s="29">
        <f t="shared" si="1"/>
        <v>157.83940000000001</v>
      </c>
      <c r="G68" s="29">
        <f t="shared" si="2"/>
        <v>591.89774999999997</v>
      </c>
      <c r="H68" s="29">
        <f>+INGENIERIA!N68</f>
        <v>0</v>
      </c>
      <c r="I68" s="29">
        <f t="shared" si="3"/>
        <v>8641.7071500000002</v>
      </c>
      <c r="J68" s="29">
        <f t="shared" si="4"/>
        <v>1382.6731440000001</v>
      </c>
      <c r="K68" s="29">
        <f t="shared" si="5"/>
        <v>10024.380294000001</v>
      </c>
      <c r="M68" s="60" t="s">
        <v>283</v>
      </c>
      <c r="N68" s="61" t="s">
        <v>345</v>
      </c>
    </row>
    <row r="69" spans="1:14" ht="15">
      <c r="A69" s="2" t="s">
        <v>146</v>
      </c>
      <c r="B69" s="1" t="s">
        <v>147</v>
      </c>
      <c r="C69" s="14">
        <v>3693.31</v>
      </c>
      <c r="E69" s="29">
        <f t="shared" si="0"/>
        <v>3693.31</v>
      </c>
      <c r="F69" s="29">
        <f t="shared" si="1"/>
        <v>73.866200000000006</v>
      </c>
      <c r="G69" s="29">
        <f t="shared" si="2"/>
        <v>276.99824999999998</v>
      </c>
      <c r="H69" s="29">
        <f>+INGENIERIA!N69</f>
        <v>0</v>
      </c>
      <c r="I69" s="29">
        <f t="shared" si="3"/>
        <v>4044.17445</v>
      </c>
      <c r="J69" s="29">
        <f t="shared" si="4"/>
        <v>647.06791199999998</v>
      </c>
      <c r="K69" s="29">
        <f t="shared" si="5"/>
        <v>4691.242362</v>
      </c>
      <c r="M69" s="60" t="s">
        <v>313</v>
      </c>
      <c r="N69" s="61" t="s">
        <v>346</v>
      </c>
    </row>
    <row r="70" spans="1:14" ht="15">
      <c r="A70" s="2" t="s">
        <v>148</v>
      </c>
      <c r="B70" s="1" t="s">
        <v>149</v>
      </c>
      <c r="C70" s="14">
        <v>2683.04</v>
      </c>
      <c r="E70" s="29">
        <f t="shared" si="0"/>
        <v>2683.04</v>
      </c>
      <c r="F70" s="29">
        <f t="shared" si="1"/>
        <v>53.660800000000002</v>
      </c>
      <c r="G70" s="29">
        <f t="shared" si="2"/>
        <v>201.22799999999998</v>
      </c>
      <c r="H70" s="29">
        <f>+INGENIERIA!N70</f>
        <v>0</v>
      </c>
      <c r="I70" s="29">
        <f t="shared" si="3"/>
        <v>2937.9288000000001</v>
      </c>
      <c r="J70" s="29">
        <f t="shared" si="4"/>
        <v>470.06860800000004</v>
      </c>
      <c r="K70" s="29">
        <f t="shared" si="5"/>
        <v>3407.9974080000002</v>
      </c>
      <c r="M70" s="60" t="s">
        <v>285</v>
      </c>
      <c r="N70" s="61" t="s">
        <v>347</v>
      </c>
    </row>
    <row r="71" spans="1:14" ht="15">
      <c r="A71" s="2" t="s">
        <v>150</v>
      </c>
      <c r="B71" s="1" t="s">
        <v>151</v>
      </c>
      <c r="C71" s="14">
        <v>1026.69</v>
      </c>
      <c r="E71" s="29">
        <f t="shared" si="0"/>
        <v>1026.69</v>
      </c>
      <c r="F71" s="29">
        <f t="shared" si="1"/>
        <v>20.533800000000003</v>
      </c>
      <c r="G71" s="29">
        <f t="shared" si="2"/>
        <v>77.001750000000001</v>
      </c>
      <c r="H71" s="29">
        <f>+INGENIERIA!N71</f>
        <v>0</v>
      </c>
      <c r="I71" s="29">
        <f t="shared" si="3"/>
        <v>1124.2255499999999</v>
      </c>
      <c r="J71" s="29">
        <f t="shared" si="4"/>
        <v>179.87608799999998</v>
      </c>
      <c r="K71" s="29">
        <f t="shared" si="5"/>
        <v>1304.1016379999999</v>
      </c>
      <c r="M71" s="60" t="s">
        <v>283</v>
      </c>
      <c r="N71" s="61" t="s">
        <v>348</v>
      </c>
    </row>
    <row r="72" spans="1:14" ht="15">
      <c r="A72" s="2" t="s">
        <v>152</v>
      </c>
      <c r="B72" s="1" t="s">
        <v>153</v>
      </c>
      <c r="C72" s="14">
        <v>854.99</v>
      </c>
      <c r="E72" s="29">
        <f t="shared" si="0"/>
        <v>854.99</v>
      </c>
      <c r="F72" s="29">
        <f t="shared" si="1"/>
        <v>17.099800000000002</v>
      </c>
      <c r="G72" s="29">
        <f t="shared" si="2"/>
        <v>64.124250000000004</v>
      </c>
      <c r="H72" s="29">
        <f>+INGENIERIA!N72</f>
        <v>0</v>
      </c>
      <c r="I72" s="29">
        <f t="shared" si="3"/>
        <v>936.21404999999993</v>
      </c>
      <c r="J72" s="29">
        <f t="shared" si="4"/>
        <v>149.79424799999998</v>
      </c>
      <c r="K72" s="29">
        <f t="shared" si="5"/>
        <v>1086.008298</v>
      </c>
      <c r="M72" s="60" t="s">
        <v>294</v>
      </c>
      <c r="N72" s="61" t="s">
        <v>349</v>
      </c>
    </row>
    <row r="73" spans="1:14" s="7" customFormat="1">
      <c r="A73" s="17" t="s">
        <v>154</v>
      </c>
      <c r="C73" s="7" t="s">
        <v>155</v>
      </c>
      <c r="E73" s="27" t="s">
        <v>155</v>
      </c>
      <c r="F73" s="27" t="s">
        <v>155</v>
      </c>
      <c r="G73" s="27" t="s">
        <v>155</v>
      </c>
      <c r="H73" s="27" t="s">
        <v>155</v>
      </c>
      <c r="I73" s="27" t="s">
        <v>155</v>
      </c>
      <c r="J73" s="27" t="s">
        <v>155</v>
      </c>
      <c r="K73" s="27" t="s">
        <v>155</v>
      </c>
    </row>
    <row r="74" spans="1:14">
      <c r="C74" s="19">
        <v>188066.61</v>
      </c>
      <c r="E74" s="30">
        <f>SUM(E12:E72)</f>
        <v>188066.61000000004</v>
      </c>
      <c r="F74" s="30">
        <f t="shared" ref="F74:K74" si="6">SUM(F12:F72)</f>
        <v>3761.3321999999998</v>
      </c>
      <c r="G74" s="30">
        <f t="shared" si="6"/>
        <v>14104.995750000002</v>
      </c>
      <c r="H74" s="30">
        <f t="shared" si="6"/>
        <v>0</v>
      </c>
      <c r="I74" s="30">
        <f t="shared" si="6"/>
        <v>205932.93794999999</v>
      </c>
      <c r="J74" s="30">
        <f t="shared" si="6"/>
        <v>32949.270071999999</v>
      </c>
      <c r="K74" s="30">
        <f t="shared" si="6"/>
        <v>238882.20802199986</v>
      </c>
    </row>
    <row r="76" spans="1:14">
      <c r="A76" s="12" t="s">
        <v>156</v>
      </c>
    </row>
    <row r="77" spans="1:14">
      <c r="A77" s="2" t="s">
        <v>157</v>
      </c>
      <c r="B77" s="1" t="s">
        <v>158</v>
      </c>
      <c r="C77" s="14">
        <v>2357.11</v>
      </c>
      <c r="E77" s="29">
        <f>+C77</f>
        <v>2357.11</v>
      </c>
      <c r="F77" s="29">
        <f>+E77*2%</f>
        <v>47.142200000000003</v>
      </c>
      <c r="G77" s="29">
        <f>+E77*7.5%</f>
        <v>176.78325000000001</v>
      </c>
      <c r="H77" s="29">
        <f>+INGENIERIA!N77</f>
        <v>115.5</v>
      </c>
      <c r="I77" s="29">
        <f>SUM(E77:H77)</f>
        <v>2696.5354499999999</v>
      </c>
      <c r="J77" s="29">
        <f>+I77*16%</f>
        <v>431.445672</v>
      </c>
      <c r="K77" s="29">
        <f>+I77+J77</f>
        <v>3127.9811219999997</v>
      </c>
    </row>
    <row r="78" spans="1:14">
      <c r="A78" s="2" t="s">
        <v>159</v>
      </c>
      <c r="B78" s="1" t="s">
        <v>160</v>
      </c>
      <c r="C78" s="14">
        <v>5674.3</v>
      </c>
      <c r="E78" s="29">
        <f t="shared" ref="E78:E120" si="7">+C78</f>
        <v>5674.3</v>
      </c>
      <c r="F78" s="29">
        <f t="shared" ref="F78:F120" si="8">+E78*2%</f>
        <v>113.486</v>
      </c>
      <c r="G78" s="29">
        <f t="shared" ref="G78:G120" si="9">+E78*7.5%</f>
        <v>425.57249999999999</v>
      </c>
      <c r="H78" s="29">
        <f>+INGENIERIA!N78</f>
        <v>278.04000000000002</v>
      </c>
      <c r="I78" s="29">
        <f t="shared" ref="I78:I120" si="10">SUM(E78:H78)</f>
        <v>6491.3985000000002</v>
      </c>
      <c r="J78" s="29">
        <f t="shared" ref="J78:J120" si="11">+I78*16%</f>
        <v>1038.6237599999999</v>
      </c>
      <c r="K78" s="29">
        <f t="shared" ref="K78:K120" si="12">+I78+J78</f>
        <v>7530.0222599999997</v>
      </c>
    </row>
    <row r="79" spans="1:14">
      <c r="A79" s="2" t="s">
        <v>161</v>
      </c>
      <c r="B79" s="1" t="s">
        <v>162</v>
      </c>
      <c r="C79" s="14">
        <v>1249.26</v>
      </c>
      <c r="E79" s="29">
        <f t="shared" si="7"/>
        <v>1249.26</v>
      </c>
      <c r="F79" s="29">
        <f t="shared" si="8"/>
        <v>24.985199999999999</v>
      </c>
      <c r="G79" s="29">
        <f t="shared" si="9"/>
        <v>93.694499999999991</v>
      </c>
      <c r="H79" s="29">
        <f>+INGENIERIA!N79</f>
        <v>0</v>
      </c>
      <c r="I79" s="29">
        <f t="shared" si="10"/>
        <v>1367.9397000000001</v>
      </c>
      <c r="J79" s="29">
        <f t="shared" si="11"/>
        <v>218.87035200000003</v>
      </c>
      <c r="K79" s="29">
        <f t="shared" si="12"/>
        <v>1586.8100520000003</v>
      </c>
    </row>
    <row r="80" spans="1:14">
      <c r="A80" s="2" t="s">
        <v>163</v>
      </c>
      <c r="B80" s="1" t="s">
        <v>164</v>
      </c>
      <c r="C80" s="14">
        <v>3278.7</v>
      </c>
      <c r="E80" s="29">
        <f t="shared" si="7"/>
        <v>3278.7</v>
      </c>
      <c r="F80" s="29">
        <f t="shared" si="8"/>
        <v>65.573999999999998</v>
      </c>
      <c r="G80" s="29">
        <f t="shared" si="9"/>
        <v>245.90249999999997</v>
      </c>
      <c r="H80" s="29">
        <f>+INGENIERIA!N80</f>
        <v>160.66</v>
      </c>
      <c r="I80" s="29">
        <f t="shared" si="10"/>
        <v>3750.8364999999999</v>
      </c>
      <c r="J80" s="29">
        <f t="shared" si="11"/>
        <v>600.13383999999996</v>
      </c>
      <c r="K80" s="29">
        <f t="shared" si="12"/>
        <v>4350.9703399999999</v>
      </c>
    </row>
    <row r="81" spans="1:11">
      <c r="A81" s="2" t="s">
        <v>165</v>
      </c>
      <c r="B81" s="1" t="s">
        <v>166</v>
      </c>
      <c r="C81" s="14">
        <v>1533.73</v>
      </c>
      <c r="E81" s="29">
        <f t="shared" si="7"/>
        <v>1533.73</v>
      </c>
      <c r="F81" s="29">
        <f t="shared" si="8"/>
        <v>30.674600000000002</v>
      </c>
      <c r="G81" s="29">
        <f t="shared" si="9"/>
        <v>115.02974999999999</v>
      </c>
      <c r="H81" s="29">
        <f>+INGENIERIA!N81</f>
        <v>0</v>
      </c>
      <c r="I81" s="29">
        <f t="shared" si="10"/>
        <v>1679.43435</v>
      </c>
      <c r="J81" s="29">
        <f t="shared" si="11"/>
        <v>268.709496</v>
      </c>
      <c r="K81" s="29">
        <f t="shared" si="12"/>
        <v>1948.1438459999999</v>
      </c>
    </row>
    <row r="82" spans="1:11">
      <c r="A82" s="2" t="s">
        <v>167</v>
      </c>
      <c r="B82" s="1" t="s">
        <v>168</v>
      </c>
      <c r="C82" s="14">
        <v>231.58</v>
      </c>
      <c r="E82" s="29">
        <f t="shared" si="7"/>
        <v>231.58</v>
      </c>
      <c r="F82" s="29">
        <f t="shared" si="8"/>
        <v>4.6316000000000006</v>
      </c>
      <c r="G82" s="29">
        <f t="shared" si="9"/>
        <v>17.368500000000001</v>
      </c>
      <c r="H82" s="29">
        <f>+INGENIERIA!N82</f>
        <v>0</v>
      </c>
      <c r="I82" s="29">
        <f t="shared" si="10"/>
        <v>253.58010000000002</v>
      </c>
      <c r="J82" s="29">
        <f t="shared" si="11"/>
        <v>40.572816000000003</v>
      </c>
      <c r="K82" s="29">
        <f t="shared" si="12"/>
        <v>294.152916</v>
      </c>
    </row>
    <row r="83" spans="1:11">
      <c r="A83" s="2" t="s">
        <v>169</v>
      </c>
      <c r="B83" s="1" t="s">
        <v>170</v>
      </c>
      <c r="C83" s="14">
        <v>560.28</v>
      </c>
      <c r="E83" s="29">
        <f t="shared" si="7"/>
        <v>560.28</v>
      </c>
      <c r="F83" s="29">
        <f t="shared" si="8"/>
        <v>11.2056</v>
      </c>
      <c r="G83" s="29">
        <f t="shared" si="9"/>
        <v>42.020999999999994</v>
      </c>
      <c r="H83" s="29">
        <f>+INGENIERIA!N83</f>
        <v>27.45</v>
      </c>
      <c r="I83" s="29">
        <f t="shared" si="10"/>
        <v>640.95659999999998</v>
      </c>
      <c r="J83" s="29">
        <f t="shared" si="11"/>
        <v>102.553056</v>
      </c>
      <c r="K83" s="29">
        <f t="shared" si="12"/>
        <v>743.50965599999995</v>
      </c>
    </row>
    <row r="84" spans="1:11">
      <c r="A84" s="2" t="s">
        <v>171</v>
      </c>
      <c r="B84" s="1" t="s">
        <v>172</v>
      </c>
      <c r="C84" s="14">
        <v>1746.09</v>
      </c>
      <c r="E84" s="29">
        <f t="shared" si="7"/>
        <v>1746.09</v>
      </c>
      <c r="F84" s="29">
        <f t="shared" si="8"/>
        <v>34.921799999999998</v>
      </c>
      <c r="G84" s="29">
        <f t="shared" si="9"/>
        <v>130.95675</v>
      </c>
      <c r="H84" s="29">
        <f>+INGENIERIA!N84</f>
        <v>0</v>
      </c>
      <c r="I84" s="29">
        <f t="shared" si="10"/>
        <v>1911.9685500000001</v>
      </c>
      <c r="J84" s="29">
        <f t="shared" si="11"/>
        <v>305.91496799999999</v>
      </c>
      <c r="K84" s="29">
        <f t="shared" si="12"/>
        <v>2217.8835180000001</v>
      </c>
    </row>
    <row r="85" spans="1:11">
      <c r="A85" s="2" t="s">
        <v>173</v>
      </c>
      <c r="B85" s="1" t="s">
        <v>174</v>
      </c>
      <c r="C85" s="14">
        <v>1295.53</v>
      </c>
      <c r="E85" s="29">
        <f t="shared" si="7"/>
        <v>1295.53</v>
      </c>
      <c r="F85" s="29">
        <f t="shared" si="8"/>
        <v>25.910599999999999</v>
      </c>
      <c r="G85" s="29">
        <f t="shared" si="9"/>
        <v>97.164749999999998</v>
      </c>
      <c r="H85" s="29">
        <f>+INGENIERIA!N85</f>
        <v>0</v>
      </c>
      <c r="I85" s="29">
        <f t="shared" si="10"/>
        <v>1418.6053499999998</v>
      </c>
      <c r="J85" s="29">
        <f t="shared" si="11"/>
        <v>226.97685599999997</v>
      </c>
      <c r="K85" s="29">
        <f t="shared" si="12"/>
        <v>1645.5822059999998</v>
      </c>
    </row>
    <row r="86" spans="1:11">
      <c r="A86" s="2" t="s">
        <v>175</v>
      </c>
      <c r="B86" s="1" t="s">
        <v>176</v>
      </c>
      <c r="C86" s="14">
        <v>1405.29</v>
      </c>
      <c r="E86" s="29">
        <f t="shared" si="7"/>
        <v>1405.29</v>
      </c>
      <c r="F86" s="29">
        <f t="shared" si="8"/>
        <v>28.105799999999999</v>
      </c>
      <c r="G86" s="29">
        <f t="shared" si="9"/>
        <v>105.39675</v>
      </c>
      <c r="H86" s="29">
        <f>+INGENIERIA!N86</f>
        <v>0</v>
      </c>
      <c r="I86" s="29">
        <f t="shared" si="10"/>
        <v>1538.7925500000001</v>
      </c>
      <c r="J86" s="29">
        <f t="shared" si="11"/>
        <v>246.20680800000002</v>
      </c>
      <c r="K86" s="29">
        <f t="shared" si="12"/>
        <v>1784.999358</v>
      </c>
    </row>
    <row r="87" spans="1:11">
      <c r="A87" s="2" t="s">
        <v>177</v>
      </c>
      <c r="B87" s="1" t="s">
        <v>178</v>
      </c>
      <c r="C87" s="14">
        <v>1154.1600000000001</v>
      </c>
      <c r="E87" s="29">
        <f t="shared" si="7"/>
        <v>1154.1600000000001</v>
      </c>
      <c r="F87" s="29">
        <f t="shared" si="8"/>
        <v>23.083200000000001</v>
      </c>
      <c r="G87" s="29">
        <f t="shared" si="9"/>
        <v>86.561999999999998</v>
      </c>
      <c r="H87" s="29">
        <f>+INGENIERIA!N87</f>
        <v>56.55</v>
      </c>
      <c r="I87" s="29">
        <f t="shared" si="10"/>
        <v>1320.3552</v>
      </c>
      <c r="J87" s="29">
        <f t="shared" si="11"/>
        <v>211.256832</v>
      </c>
      <c r="K87" s="29">
        <f t="shared" si="12"/>
        <v>1531.612032</v>
      </c>
    </row>
    <row r="88" spans="1:11">
      <c r="A88" s="2" t="s">
        <v>179</v>
      </c>
      <c r="B88" s="1" t="s">
        <v>180</v>
      </c>
      <c r="C88" s="14">
        <v>6851.27</v>
      </c>
      <c r="E88" s="29">
        <f t="shared" si="7"/>
        <v>6851.27</v>
      </c>
      <c r="F88" s="29">
        <f t="shared" si="8"/>
        <v>137.02540000000002</v>
      </c>
      <c r="G88" s="29">
        <f t="shared" si="9"/>
        <v>513.84524999999996</v>
      </c>
      <c r="H88" s="29">
        <f>+INGENIERIA!N88</f>
        <v>335.71</v>
      </c>
      <c r="I88" s="29">
        <f t="shared" si="10"/>
        <v>7837.8506500000012</v>
      </c>
      <c r="J88" s="29">
        <f t="shared" si="11"/>
        <v>1254.0561040000002</v>
      </c>
      <c r="K88" s="29">
        <f t="shared" si="12"/>
        <v>9091.9067540000015</v>
      </c>
    </row>
    <row r="89" spans="1:11">
      <c r="A89" s="2" t="s">
        <v>181</v>
      </c>
      <c r="B89" s="1" t="s">
        <v>182</v>
      </c>
      <c r="C89" s="14">
        <v>3403.15</v>
      </c>
      <c r="E89" s="29">
        <f t="shared" si="7"/>
        <v>3403.15</v>
      </c>
      <c r="F89" s="29">
        <f t="shared" si="8"/>
        <v>68.063000000000002</v>
      </c>
      <c r="G89" s="29">
        <f t="shared" si="9"/>
        <v>255.23624999999998</v>
      </c>
      <c r="H89" s="29">
        <f>+INGENIERIA!N89</f>
        <v>0</v>
      </c>
      <c r="I89" s="29">
        <f t="shared" si="10"/>
        <v>3726.4492500000001</v>
      </c>
      <c r="J89" s="29">
        <f t="shared" si="11"/>
        <v>596.23188000000005</v>
      </c>
      <c r="K89" s="29">
        <f t="shared" si="12"/>
        <v>4322.6811299999999</v>
      </c>
    </row>
    <row r="90" spans="1:11">
      <c r="A90" s="2" t="s">
        <v>183</v>
      </c>
      <c r="B90" s="1" t="s">
        <v>184</v>
      </c>
      <c r="C90" s="14">
        <v>1126.0999999999999</v>
      </c>
      <c r="E90" s="29">
        <f t="shared" si="7"/>
        <v>1126.0999999999999</v>
      </c>
      <c r="F90" s="29">
        <f t="shared" si="8"/>
        <v>22.521999999999998</v>
      </c>
      <c r="G90" s="29">
        <f t="shared" si="9"/>
        <v>84.457499999999996</v>
      </c>
      <c r="H90" s="29">
        <f>+INGENIERIA!N90</f>
        <v>0</v>
      </c>
      <c r="I90" s="29">
        <f t="shared" si="10"/>
        <v>1233.0794999999998</v>
      </c>
      <c r="J90" s="29">
        <f t="shared" si="11"/>
        <v>197.29271999999997</v>
      </c>
      <c r="K90" s="29">
        <f t="shared" si="12"/>
        <v>1430.3722199999997</v>
      </c>
    </row>
    <row r="91" spans="1:11">
      <c r="A91" s="2" t="s">
        <v>185</v>
      </c>
      <c r="B91" s="1" t="s">
        <v>186</v>
      </c>
      <c r="C91" s="14">
        <v>640.32000000000005</v>
      </c>
      <c r="E91" s="29">
        <f t="shared" si="7"/>
        <v>640.32000000000005</v>
      </c>
      <c r="F91" s="29">
        <f t="shared" si="8"/>
        <v>12.806400000000002</v>
      </c>
      <c r="G91" s="29">
        <f t="shared" si="9"/>
        <v>48.024000000000001</v>
      </c>
      <c r="H91" s="29">
        <f>+INGENIERIA!N91</f>
        <v>0</v>
      </c>
      <c r="I91" s="29">
        <f t="shared" si="10"/>
        <v>701.1504000000001</v>
      </c>
      <c r="J91" s="29">
        <f t="shared" si="11"/>
        <v>112.18406400000002</v>
      </c>
      <c r="K91" s="29">
        <f t="shared" si="12"/>
        <v>813.33446400000014</v>
      </c>
    </row>
    <row r="92" spans="1:11">
      <c r="A92" s="2" t="s">
        <v>187</v>
      </c>
      <c r="B92" s="1" t="s">
        <v>188</v>
      </c>
      <c r="C92" s="14">
        <v>1104.69</v>
      </c>
      <c r="E92" s="29">
        <f t="shared" si="7"/>
        <v>1104.69</v>
      </c>
      <c r="F92" s="29">
        <f t="shared" si="8"/>
        <v>22.093800000000002</v>
      </c>
      <c r="G92" s="29">
        <f t="shared" si="9"/>
        <v>82.851749999999996</v>
      </c>
      <c r="H92" s="29">
        <f>+INGENIERIA!N92</f>
        <v>0</v>
      </c>
      <c r="I92" s="29">
        <f t="shared" si="10"/>
        <v>1209.6355500000002</v>
      </c>
      <c r="J92" s="29">
        <f t="shared" si="11"/>
        <v>193.54168800000002</v>
      </c>
      <c r="K92" s="29">
        <f t="shared" si="12"/>
        <v>1403.1772380000002</v>
      </c>
    </row>
    <row r="93" spans="1:11">
      <c r="A93" s="2" t="s">
        <v>189</v>
      </c>
      <c r="B93" s="1" t="s">
        <v>190</v>
      </c>
      <c r="C93" s="14">
        <v>1195.24</v>
      </c>
      <c r="E93" s="29">
        <f t="shared" si="7"/>
        <v>1195.24</v>
      </c>
      <c r="F93" s="29">
        <f t="shared" si="8"/>
        <v>23.904800000000002</v>
      </c>
      <c r="G93" s="29">
        <f t="shared" si="9"/>
        <v>89.643000000000001</v>
      </c>
      <c r="H93" s="29">
        <f>+INGENIERIA!N93</f>
        <v>0</v>
      </c>
      <c r="I93" s="29">
        <f t="shared" si="10"/>
        <v>1308.7878000000001</v>
      </c>
      <c r="J93" s="29">
        <f t="shared" si="11"/>
        <v>209.40604800000003</v>
      </c>
      <c r="K93" s="29">
        <f t="shared" si="12"/>
        <v>1518.1938480000001</v>
      </c>
    </row>
    <row r="94" spans="1:11">
      <c r="A94" s="2" t="s">
        <v>191</v>
      </c>
      <c r="B94" s="1" t="s">
        <v>192</v>
      </c>
      <c r="C94" s="14">
        <v>3179.88</v>
      </c>
      <c r="E94" s="29">
        <f t="shared" si="7"/>
        <v>3179.88</v>
      </c>
      <c r="F94" s="29">
        <f t="shared" si="8"/>
        <v>63.597600000000007</v>
      </c>
      <c r="G94" s="29">
        <f t="shared" si="9"/>
        <v>238.49099999999999</v>
      </c>
      <c r="H94" s="29">
        <f>+INGENIERIA!N94</f>
        <v>155.81</v>
      </c>
      <c r="I94" s="29">
        <f t="shared" si="10"/>
        <v>3637.7786000000001</v>
      </c>
      <c r="J94" s="29">
        <f t="shared" si="11"/>
        <v>582.04457600000001</v>
      </c>
      <c r="K94" s="29">
        <f t="shared" si="12"/>
        <v>4219.8231759999999</v>
      </c>
    </row>
    <row r="95" spans="1:11">
      <c r="A95" s="2" t="s">
        <v>193</v>
      </c>
      <c r="B95" s="1" t="s">
        <v>194</v>
      </c>
      <c r="C95" s="14">
        <v>1940.59</v>
      </c>
      <c r="E95" s="29">
        <f t="shared" si="7"/>
        <v>1940.59</v>
      </c>
      <c r="F95" s="29">
        <f t="shared" si="8"/>
        <v>38.811799999999998</v>
      </c>
      <c r="G95" s="29">
        <f t="shared" si="9"/>
        <v>145.54424999999998</v>
      </c>
      <c r="H95" s="29">
        <f>+INGENIERIA!N95</f>
        <v>95.09</v>
      </c>
      <c r="I95" s="29">
        <f t="shared" si="10"/>
        <v>2220.0360500000002</v>
      </c>
      <c r="J95" s="29">
        <f t="shared" si="11"/>
        <v>355.20576800000003</v>
      </c>
      <c r="K95" s="29">
        <f t="shared" si="12"/>
        <v>2575.2418180000004</v>
      </c>
    </row>
    <row r="96" spans="1:11">
      <c r="A96" s="2" t="s">
        <v>195</v>
      </c>
      <c r="B96" s="1" t="s">
        <v>196</v>
      </c>
      <c r="C96" s="14">
        <v>1693.52</v>
      </c>
      <c r="E96" s="29">
        <f t="shared" si="7"/>
        <v>1693.52</v>
      </c>
      <c r="F96" s="29">
        <f t="shared" si="8"/>
        <v>33.870400000000004</v>
      </c>
      <c r="G96" s="29">
        <f t="shared" si="9"/>
        <v>127.014</v>
      </c>
      <c r="H96" s="29">
        <f>+INGENIERIA!N96</f>
        <v>0</v>
      </c>
      <c r="I96" s="29">
        <f t="shared" si="10"/>
        <v>1854.4043999999999</v>
      </c>
      <c r="J96" s="29">
        <f t="shared" si="11"/>
        <v>296.70470399999999</v>
      </c>
      <c r="K96" s="29">
        <f t="shared" si="12"/>
        <v>2151.1091040000001</v>
      </c>
    </row>
    <row r="97" spans="1:11">
      <c r="A97" s="2" t="s">
        <v>197</v>
      </c>
      <c r="B97" s="1" t="s">
        <v>198</v>
      </c>
      <c r="C97" s="14">
        <v>2595.4899999999998</v>
      </c>
      <c r="E97" s="29">
        <f t="shared" si="7"/>
        <v>2595.4899999999998</v>
      </c>
      <c r="F97" s="29">
        <f t="shared" si="8"/>
        <v>51.909799999999997</v>
      </c>
      <c r="G97" s="29">
        <f t="shared" si="9"/>
        <v>194.66174999999998</v>
      </c>
      <c r="H97" s="29">
        <f>+INGENIERIA!N97</f>
        <v>127.18</v>
      </c>
      <c r="I97" s="29">
        <f t="shared" si="10"/>
        <v>2969.2415499999993</v>
      </c>
      <c r="J97" s="29">
        <f t="shared" si="11"/>
        <v>475.07864799999987</v>
      </c>
      <c r="K97" s="29">
        <f t="shared" si="12"/>
        <v>3444.320197999999</v>
      </c>
    </row>
    <row r="98" spans="1:11">
      <c r="A98" s="2" t="s">
        <v>199</v>
      </c>
      <c r="B98" s="1" t="s">
        <v>200</v>
      </c>
      <c r="C98" s="14">
        <v>3889.45</v>
      </c>
      <c r="E98" s="29">
        <f t="shared" si="7"/>
        <v>3889.45</v>
      </c>
      <c r="F98" s="29">
        <f t="shared" si="8"/>
        <v>77.789000000000001</v>
      </c>
      <c r="G98" s="29">
        <f t="shared" si="9"/>
        <v>291.70874999999995</v>
      </c>
      <c r="H98" s="29">
        <f>+INGENIERIA!N98</f>
        <v>0</v>
      </c>
      <c r="I98" s="29">
        <f t="shared" si="10"/>
        <v>4258.9477500000003</v>
      </c>
      <c r="J98" s="29">
        <f t="shared" si="11"/>
        <v>681.43164000000002</v>
      </c>
      <c r="K98" s="29">
        <f t="shared" si="12"/>
        <v>4940.3793900000001</v>
      </c>
    </row>
    <row r="99" spans="1:11">
      <c r="A99" s="2" t="s">
        <v>201</v>
      </c>
      <c r="B99" s="1" t="s">
        <v>202</v>
      </c>
      <c r="C99" s="14">
        <v>4014.4</v>
      </c>
      <c r="E99" s="29">
        <f t="shared" si="7"/>
        <v>4014.4</v>
      </c>
      <c r="F99" s="29">
        <f t="shared" si="8"/>
        <v>80.287999999999997</v>
      </c>
      <c r="G99" s="29">
        <f t="shared" si="9"/>
        <v>301.08</v>
      </c>
      <c r="H99" s="29">
        <f>+INGENIERIA!N99</f>
        <v>196.71</v>
      </c>
      <c r="I99" s="29">
        <f t="shared" si="10"/>
        <v>4592.4780000000001</v>
      </c>
      <c r="J99" s="29">
        <f t="shared" si="11"/>
        <v>734.79647999999997</v>
      </c>
      <c r="K99" s="29">
        <f t="shared" si="12"/>
        <v>5327.27448</v>
      </c>
    </row>
    <row r="100" spans="1:11">
      <c r="A100" s="2" t="s">
        <v>203</v>
      </c>
      <c r="B100" s="1" t="s">
        <v>204</v>
      </c>
      <c r="C100" s="14">
        <v>1200.01</v>
      </c>
      <c r="E100" s="29">
        <f t="shared" si="7"/>
        <v>1200.01</v>
      </c>
      <c r="F100" s="29">
        <f t="shared" si="8"/>
        <v>24.0002</v>
      </c>
      <c r="G100" s="29">
        <f t="shared" si="9"/>
        <v>90.000749999999996</v>
      </c>
      <c r="H100" s="29">
        <f>+INGENIERIA!N100</f>
        <v>0</v>
      </c>
      <c r="I100" s="29">
        <f t="shared" si="10"/>
        <v>1314.0109499999999</v>
      </c>
      <c r="J100" s="29">
        <f t="shared" si="11"/>
        <v>210.24175199999999</v>
      </c>
      <c r="K100" s="29">
        <f t="shared" si="12"/>
        <v>1524.2527019999998</v>
      </c>
    </row>
    <row r="101" spans="1:11">
      <c r="A101" s="2" t="s">
        <v>205</v>
      </c>
      <c r="B101" s="1" t="s">
        <v>206</v>
      </c>
      <c r="C101" s="14">
        <v>2729.8</v>
      </c>
      <c r="E101" s="29">
        <f t="shared" si="7"/>
        <v>2729.8</v>
      </c>
      <c r="F101" s="29">
        <f t="shared" si="8"/>
        <v>54.596000000000004</v>
      </c>
      <c r="G101" s="29">
        <f t="shared" si="9"/>
        <v>204.73500000000001</v>
      </c>
      <c r="H101" s="29">
        <f>+INGENIERIA!N101</f>
        <v>0</v>
      </c>
      <c r="I101" s="29">
        <f t="shared" si="10"/>
        <v>2989.1310000000003</v>
      </c>
      <c r="J101" s="29">
        <f t="shared" si="11"/>
        <v>478.26096000000007</v>
      </c>
      <c r="K101" s="29">
        <f t="shared" si="12"/>
        <v>3467.3919600000004</v>
      </c>
    </row>
    <row r="102" spans="1:11">
      <c r="A102" s="2" t="s">
        <v>207</v>
      </c>
      <c r="B102" s="1" t="s">
        <v>208</v>
      </c>
      <c r="C102" s="14">
        <v>2018.06</v>
      </c>
      <c r="E102" s="29">
        <f t="shared" si="7"/>
        <v>2018.06</v>
      </c>
      <c r="F102" s="29">
        <f t="shared" si="8"/>
        <v>40.361199999999997</v>
      </c>
      <c r="G102" s="29">
        <f t="shared" si="9"/>
        <v>151.3545</v>
      </c>
      <c r="H102" s="29">
        <f>+INGENIERIA!N102</f>
        <v>98.88</v>
      </c>
      <c r="I102" s="29">
        <f t="shared" si="10"/>
        <v>2308.6556999999998</v>
      </c>
      <c r="J102" s="29">
        <f t="shared" si="11"/>
        <v>369.38491199999999</v>
      </c>
      <c r="K102" s="29">
        <f t="shared" si="12"/>
        <v>2678.0406119999998</v>
      </c>
    </row>
    <row r="103" spans="1:11">
      <c r="A103" s="2" t="s">
        <v>209</v>
      </c>
      <c r="B103" s="1" t="s">
        <v>210</v>
      </c>
      <c r="C103" s="14">
        <v>3943</v>
      </c>
      <c r="E103" s="29">
        <f t="shared" si="7"/>
        <v>3943</v>
      </c>
      <c r="F103" s="29">
        <f t="shared" si="8"/>
        <v>78.86</v>
      </c>
      <c r="G103" s="29">
        <f t="shared" si="9"/>
        <v>295.72499999999997</v>
      </c>
      <c r="H103" s="29">
        <f>+INGENIERIA!N103</f>
        <v>193.21</v>
      </c>
      <c r="I103" s="29">
        <f t="shared" si="10"/>
        <v>4510.7950000000001</v>
      </c>
      <c r="J103" s="29">
        <f t="shared" si="11"/>
        <v>721.72720000000004</v>
      </c>
      <c r="K103" s="29">
        <f t="shared" si="12"/>
        <v>5232.5222000000003</v>
      </c>
    </row>
    <row r="104" spans="1:11">
      <c r="A104" s="2" t="s">
        <v>211</v>
      </c>
      <c r="B104" s="1" t="s">
        <v>212</v>
      </c>
      <c r="C104" s="14">
        <v>1199.94</v>
      </c>
      <c r="E104" s="29">
        <f t="shared" si="7"/>
        <v>1199.94</v>
      </c>
      <c r="F104" s="29">
        <f t="shared" si="8"/>
        <v>23.998800000000003</v>
      </c>
      <c r="G104" s="29">
        <f t="shared" si="9"/>
        <v>89.995500000000007</v>
      </c>
      <c r="H104" s="29">
        <f>+INGENIERIA!N104</f>
        <v>0</v>
      </c>
      <c r="I104" s="29">
        <f t="shared" si="10"/>
        <v>1313.9343000000001</v>
      </c>
      <c r="J104" s="29">
        <f t="shared" si="11"/>
        <v>210.22948800000003</v>
      </c>
      <c r="K104" s="29">
        <f t="shared" si="12"/>
        <v>1524.1637880000001</v>
      </c>
    </row>
    <row r="105" spans="1:11">
      <c r="A105" s="2" t="s">
        <v>213</v>
      </c>
      <c r="B105" s="1" t="s">
        <v>214</v>
      </c>
      <c r="C105" s="14">
        <v>4386.4399999999996</v>
      </c>
      <c r="E105" s="29">
        <f t="shared" si="7"/>
        <v>4386.4399999999996</v>
      </c>
      <c r="F105" s="29">
        <f t="shared" si="8"/>
        <v>87.728799999999993</v>
      </c>
      <c r="G105" s="29">
        <f t="shared" si="9"/>
        <v>328.98299999999995</v>
      </c>
      <c r="H105" s="29">
        <f>+INGENIERIA!N105</f>
        <v>0</v>
      </c>
      <c r="I105" s="29">
        <f t="shared" si="10"/>
        <v>4803.1517999999996</v>
      </c>
      <c r="J105" s="29">
        <f t="shared" si="11"/>
        <v>768.50428799999997</v>
      </c>
      <c r="K105" s="29">
        <f t="shared" si="12"/>
        <v>5571.6560879999997</v>
      </c>
    </row>
    <row r="106" spans="1:11">
      <c r="A106" s="2" t="s">
        <v>215</v>
      </c>
      <c r="B106" s="1" t="s">
        <v>216</v>
      </c>
      <c r="C106" s="14">
        <v>2115.23</v>
      </c>
      <c r="E106" s="29">
        <f t="shared" si="7"/>
        <v>2115.23</v>
      </c>
      <c r="F106" s="29">
        <f t="shared" si="8"/>
        <v>42.304600000000001</v>
      </c>
      <c r="G106" s="29">
        <f t="shared" si="9"/>
        <v>158.64224999999999</v>
      </c>
      <c r="H106" s="29">
        <f>+INGENIERIA!N106</f>
        <v>0</v>
      </c>
      <c r="I106" s="29">
        <f t="shared" si="10"/>
        <v>2316.1768499999998</v>
      </c>
      <c r="J106" s="29">
        <f t="shared" si="11"/>
        <v>370.58829599999996</v>
      </c>
      <c r="K106" s="29">
        <f t="shared" si="12"/>
        <v>2686.7651459999997</v>
      </c>
    </row>
    <row r="107" spans="1:11">
      <c r="A107" s="2" t="s">
        <v>217</v>
      </c>
      <c r="B107" s="1" t="s">
        <v>218</v>
      </c>
      <c r="C107" s="14">
        <v>3813.49</v>
      </c>
      <c r="E107" s="29">
        <f t="shared" si="7"/>
        <v>3813.49</v>
      </c>
      <c r="F107" s="29">
        <f t="shared" si="8"/>
        <v>76.269800000000004</v>
      </c>
      <c r="G107" s="29">
        <f t="shared" si="9"/>
        <v>286.01174999999995</v>
      </c>
      <c r="H107" s="29">
        <f>+INGENIERIA!N107</f>
        <v>0</v>
      </c>
      <c r="I107" s="29">
        <f t="shared" si="10"/>
        <v>4175.7715499999995</v>
      </c>
      <c r="J107" s="29">
        <f t="shared" si="11"/>
        <v>668.12344799999994</v>
      </c>
      <c r="K107" s="29">
        <f t="shared" si="12"/>
        <v>4843.8949979999998</v>
      </c>
    </row>
    <row r="108" spans="1:11">
      <c r="A108" s="2" t="s">
        <v>219</v>
      </c>
      <c r="B108" s="1" t="s">
        <v>220</v>
      </c>
      <c r="C108" s="14">
        <v>5171.26</v>
      </c>
      <c r="E108" s="29">
        <f t="shared" si="7"/>
        <v>5171.26</v>
      </c>
      <c r="F108" s="29">
        <f t="shared" si="8"/>
        <v>103.4252</v>
      </c>
      <c r="G108" s="29">
        <f t="shared" si="9"/>
        <v>387.84449999999998</v>
      </c>
      <c r="H108" s="29">
        <f>+INGENIERIA!N108</f>
        <v>253.39</v>
      </c>
      <c r="I108" s="29">
        <f t="shared" si="10"/>
        <v>5915.9197000000004</v>
      </c>
      <c r="J108" s="29">
        <f t="shared" si="11"/>
        <v>946.5471520000001</v>
      </c>
      <c r="K108" s="29">
        <f t="shared" si="12"/>
        <v>6862.4668520000005</v>
      </c>
    </row>
    <row r="109" spans="1:11">
      <c r="A109" s="2" t="s">
        <v>221</v>
      </c>
      <c r="B109" s="1" t="s">
        <v>222</v>
      </c>
      <c r="C109" s="14">
        <v>1611.67</v>
      </c>
      <c r="E109" s="29">
        <f t="shared" si="7"/>
        <v>1611.67</v>
      </c>
      <c r="F109" s="29">
        <f t="shared" si="8"/>
        <v>32.233400000000003</v>
      </c>
      <c r="G109" s="29">
        <f t="shared" si="9"/>
        <v>120.87524999999999</v>
      </c>
      <c r="H109" s="29">
        <f>+INGENIERIA!N109</f>
        <v>0</v>
      </c>
      <c r="I109" s="29">
        <f t="shared" si="10"/>
        <v>1764.7786500000002</v>
      </c>
      <c r="J109" s="29">
        <f t="shared" si="11"/>
        <v>282.36458400000004</v>
      </c>
      <c r="K109" s="29">
        <f t="shared" si="12"/>
        <v>2047.1432340000001</v>
      </c>
    </row>
    <row r="110" spans="1:11">
      <c r="A110" s="2" t="s">
        <v>223</v>
      </c>
      <c r="B110" s="1" t="s">
        <v>224</v>
      </c>
      <c r="C110" s="14">
        <v>1282.78</v>
      </c>
      <c r="E110" s="29">
        <f t="shared" si="7"/>
        <v>1282.78</v>
      </c>
      <c r="F110" s="29">
        <f t="shared" si="8"/>
        <v>25.6556</v>
      </c>
      <c r="G110" s="29">
        <f t="shared" si="9"/>
        <v>96.208500000000001</v>
      </c>
      <c r="H110" s="29">
        <f>+INGENIERIA!N110</f>
        <v>0</v>
      </c>
      <c r="I110" s="29">
        <f t="shared" si="10"/>
        <v>1404.6441</v>
      </c>
      <c r="J110" s="29">
        <f t="shared" si="11"/>
        <v>224.743056</v>
      </c>
      <c r="K110" s="29">
        <f t="shared" si="12"/>
        <v>1629.387156</v>
      </c>
    </row>
    <row r="111" spans="1:11">
      <c r="A111" s="2" t="s">
        <v>225</v>
      </c>
      <c r="B111" s="1" t="s">
        <v>226</v>
      </c>
      <c r="C111" s="14">
        <v>1734.6</v>
      </c>
      <c r="E111" s="29">
        <f t="shared" si="7"/>
        <v>1734.6</v>
      </c>
      <c r="F111" s="29">
        <f t="shared" si="8"/>
        <v>34.692</v>
      </c>
      <c r="G111" s="29">
        <f t="shared" si="9"/>
        <v>130.095</v>
      </c>
      <c r="H111" s="29">
        <f>+INGENIERIA!N111</f>
        <v>85</v>
      </c>
      <c r="I111" s="29">
        <f t="shared" si="10"/>
        <v>1984.3869999999999</v>
      </c>
      <c r="J111" s="29">
        <f t="shared" si="11"/>
        <v>317.50191999999998</v>
      </c>
      <c r="K111" s="29">
        <f t="shared" si="12"/>
        <v>2301.8889199999999</v>
      </c>
    </row>
    <row r="112" spans="1:11">
      <c r="A112" s="2" t="s">
        <v>227</v>
      </c>
      <c r="B112" s="1" t="s">
        <v>228</v>
      </c>
      <c r="C112" s="14">
        <v>1043.8499999999999</v>
      </c>
      <c r="E112" s="29">
        <f t="shared" si="7"/>
        <v>1043.8499999999999</v>
      </c>
      <c r="F112" s="29">
        <f t="shared" si="8"/>
        <v>20.876999999999999</v>
      </c>
      <c r="G112" s="29">
        <f t="shared" si="9"/>
        <v>78.288749999999993</v>
      </c>
      <c r="H112" s="29">
        <f>+INGENIERIA!N112</f>
        <v>0</v>
      </c>
      <c r="I112" s="29">
        <f t="shared" si="10"/>
        <v>1143.0157499999998</v>
      </c>
      <c r="J112" s="29">
        <f t="shared" si="11"/>
        <v>182.88251999999997</v>
      </c>
      <c r="K112" s="29">
        <f t="shared" si="12"/>
        <v>1325.8982699999997</v>
      </c>
    </row>
    <row r="113" spans="1:11">
      <c r="A113" s="2" t="s">
        <v>229</v>
      </c>
      <c r="B113" s="1" t="s">
        <v>230</v>
      </c>
      <c r="C113" s="14">
        <v>4056.97</v>
      </c>
      <c r="E113" s="29">
        <f t="shared" si="7"/>
        <v>4056.97</v>
      </c>
      <c r="F113" s="29">
        <f t="shared" si="8"/>
        <v>81.139399999999995</v>
      </c>
      <c r="G113" s="29">
        <f t="shared" si="9"/>
        <v>304.27274999999997</v>
      </c>
      <c r="H113" s="29">
        <f>+INGENIERIA!N113</f>
        <v>198.79</v>
      </c>
      <c r="I113" s="29">
        <f t="shared" si="10"/>
        <v>4641.1721499999994</v>
      </c>
      <c r="J113" s="29">
        <f t="shared" si="11"/>
        <v>742.58754399999987</v>
      </c>
      <c r="K113" s="29">
        <f t="shared" si="12"/>
        <v>5383.7596939999994</v>
      </c>
    </row>
    <row r="114" spans="1:11">
      <c r="A114" s="2" t="s">
        <v>231</v>
      </c>
      <c r="B114" s="1" t="s">
        <v>232</v>
      </c>
      <c r="C114" s="14">
        <v>3150.16</v>
      </c>
      <c r="E114" s="29">
        <f t="shared" si="7"/>
        <v>3150.16</v>
      </c>
      <c r="F114" s="29">
        <f t="shared" si="8"/>
        <v>63.0032</v>
      </c>
      <c r="G114" s="29">
        <f t="shared" si="9"/>
        <v>236.26199999999997</v>
      </c>
      <c r="H114" s="29">
        <f>+INGENIERIA!N114</f>
        <v>0</v>
      </c>
      <c r="I114" s="29">
        <f t="shared" si="10"/>
        <v>3449.4252000000001</v>
      </c>
      <c r="J114" s="29">
        <f t="shared" si="11"/>
        <v>551.90803200000005</v>
      </c>
      <c r="K114" s="29">
        <f t="shared" si="12"/>
        <v>4001.333232</v>
      </c>
    </row>
    <row r="115" spans="1:11">
      <c r="A115" s="2" t="s">
        <v>233</v>
      </c>
      <c r="B115" s="1" t="s">
        <v>234</v>
      </c>
      <c r="C115" s="14">
        <v>2734.22</v>
      </c>
      <c r="E115" s="29">
        <f t="shared" si="7"/>
        <v>2734.22</v>
      </c>
      <c r="F115" s="29">
        <f t="shared" si="8"/>
        <v>54.684399999999997</v>
      </c>
      <c r="G115" s="29">
        <f t="shared" si="9"/>
        <v>205.06649999999999</v>
      </c>
      <c r="H115" s="29">
        <f>+INGENIERIA!N115</f>
        <v>0</v>
      </c>
      <c r="I115" s="29">
        <f t="shared" si="10"/>
        <v>2993.9708999999998</v>
      </c>
      <c r="J115" s="29">
        <f t="shared" si="11"/>
        <v>479.03534399999995</v>
      </c>
      <c r="K115" s="29">
        <f t="shared" si="12"/>
        <v>3473.0062439999997</v>
      </c>
    </row>
    <row r="116" spans="1:11">
      <c r="A116" s="2" t="s">
        <v>235</v>
      </c>
      <c r="B116" s="1" t="s">
        <v>236</v>
      </c>
      <c r="C116" s="14">
        <v>1331.08</v>
      </c>
      <c r="E116" s="29">
        <f t="shared" si="7"/>
        <v>1331.08</v>
      </c>
      <c r="F116" s="29">
        <f t="shared" si="8"/>
        <v>26.621600000000001</v>
      </c>
      <c r="G116" s="29">
        <f t="shared" si="9"/>
        <v>99.830999999999989</v>
      </c>
      <c r="H116" s="29">
        <f>+INGENIERIA!N116</f>
        <v>0</v>
      </c>
      <c r="I116" s="29">
        <f t="shared" si="10"/>
        <v>1457.5325999999998</v>
      </c>
      <c r="J116" s="29">
        <f t="shared" si="11"/>
        <v>233.20521599999998</v>
      </c>
      <c r="K116" s="29">
        <f t="shared" si="12"/>
        <v>1690.7378159999998</v>
      </c>
    </row>
    <row r="117" spans="1:11">
      <c r="A117" s="2" t="s">
        <v>237</v>
      </c>
      <c r="B117" s="1" t="s">
        <v>238</v>
      </c>
      <c r="C117" s="14">
        <v>5708.24</v>
      </c>
      <c r="E117" s="29">
        <f t="shared" si="7"/>
        <v>5708.24</v>
      </c>
      <c r="F117" s="29">
        <f t="shared" si="8"/>
        <v>114.1648</v>
      </c>
      <c r="G117" s="29">
        <f t="shared" si="9"/>
        <v>428.11799999999999</v>
      </c>
      <c r="H117" s="29">
        <f>+INGENIERIA!N117</f>
        <v>279.7</v>
      </c>
      <c r="I117" s="29">
        <f t="shared" si="10"/>
        <v>6530.2227999999996</v>
      </c>
      <c r="J117" s="29">
        <f t="shared" si="11"/>
        <v>1044.835648</v>
      </c>
      <c r="K117" s="29">
        <f t="shared" si="12"/>
        <v>7575.0584479999998</v>
      </c>
    </row>
    <row r="118" spans="1:11">
      <c r="A118" s="2" t="s">
        <v>239</v>
      </c>
      <c r="B118" s="1" t="s">
        <v>240</v>
      </c>
      <c r="C118" s="14">
        <v>955.11</v>
      </c>
      <c r="E118" s="29">
        <f t="shared" si="7"/>
        <v>955.11</v>
      </c>
      <c r="F118" s="29">
        <f t="shared" si="8"/>
        <v>19.1022</v>
      </c>
      <c r="G118" s="29">
        <f t="shared" si="9"/>
        <v>71.633250000000004</v>
      </c>
      <c r="H118" s="29">
        <f>+INGENIERIA!N118</f>
        <v>0</v>
      </c>
      <c r="I118" s="29">
        <f t="shared" si="10"/>
        <v>1045.84545</v>
      </c>
      <c r="J118" s="29">
        <f t="shared" si="11"/>
        <v>167.335272</v>
      </c>
      <c r="K118" s="29">
        <f t="shared" si="12"/>
        <v>1213.1807220000001</v>
      </c>
    </row>
    <row r="119" spans="1:11">
      <c r="A119" s="2" t="s">
        <v>241</v>
      </c>
      <c r="B119" s="1" t="s">
        <v>242</v>
      </c>
      <c r="C119" s="14">
        <v>3380.85</v>
      </c>
      <c r="E119" s="29">
        <f t="shared" si="7"/>
        <v>3380.85</v>
      </c>
      <c r="F119" s="29">
        <f t="shared" si="8"/>
        <v>67.617000000000004</v>
      </c>
      <c r="G119" s="29">
        <f t="shared" si="9"/>
        <v>253.56374999999997</v>
      </c>
      <c r="H119" s="29">
        <f>+INGENIERIA!N119</f>
        <v>0</v>
      </c>
      <c r="I119" s="29">
        <f t="shared" si="10"/>
        <v>3702.0307499999999</v>
      </c>
      <c r="J119" s="29">
        <f t="shared" si="11"/>
        <v>592.32492000000002</v>
      </c>
      <c r="K119" s="29">
        <f t="shared" si="12"/>
        <v>4294.3556699999999</v>
      </c>
    </row>
    <row r="120" spans="1:11">
      <c r="A120" s="2" t="s">
        <v>243</v>
      </c>
      <c r="B120" s="1" t="s">
        <v>244</v>
      </c>
      <c r="C120" s="14">
        <v>5548.71</v>
      </c>
      <c r="E120" s="29">
        <f t="shared" si="7"/>
        <v>5548.71</v>
      </c>
      <c r="F120" s="29">
        <f t="shared" si="8"/>
        <v>110.9742</v>
      </c>
      <c r="G120" s="29">
        <f t="shared" si="9"/>
        <v>416.15325000000001</v>
      </c>
      <c r="H120" s="29">
        <f>+INGENIERIA!N120</f>
        <v>0</v>
      </c>
      <c r="I120" s="29">
        <f t="shared" si="10"/>
        <v>6075.83745</v>
      </c>
      <c r="J120" s="29">
        <f t="shared" si="11"/>
        <v>972.13399200000003</v>
      </c>
      <c r="K120" s="29">
        <f t="shared" si="12"/>
        <v>7047.971442</v>
      </c>
    </row>
    <row r="121" spans="1:11" s="7" customFormat="1">
      <c r="A121" s="17" t="s">
        <v>154</v>
      </c>
      <c r="C121" s="7" t="s">
        <v>155</v>
      </c>
      <c r="E121" s="27" t="s">
        <v>155</v>
      </c>
      <c r="F121" s="27" t="s">
        <v>155</v>
      </c>
      <c r="G121" s="27" t="s">
        <v>155</v>
      </c>
      <c r="H121" s="27" t="s">
        <v>155</v>
      </c>
      <c r="I121" s="27" t="s">
        <v>155</v>
      </c>
      <c r="J121" s="27" t="s">
        <v>155</v>
      </c>
      <c r="K121" s="27" t="s">
        <v>155</v>
      </c>
    </row>
    <row r="122" spans="1:11">
      <c r="C122" s="19">
        <v>111235.6</v>
      </c>
      <c r="E122" s="30">
        <f>SUM(E77:E120)</f>
        <v>111235.60000000002</v>
      </c>
      <c r="F122" s="30">
        <f t="shared" ref="F122:K122" si="13">SUM(F77:F120)</f>
        <v>2224.7120000000004</v>
      </c>
      <c r="G122" s="30">
        <f t="shared" si="13"/>
        <v>8342.67</v>
      </c>
      <c r="H122" s="30">
        <f t="shared" si="13"/>
        <v>2657.6699999999996</v>
      </c>
      <c r="I122" s="30">
        <f t="shared" si="13"/>
        <v>124460.65200000005</v>
      </c>
      <c r="J122" s="30">
        <f t="shared" si="13"/>
        <v>19913.704320000001</v>
      </c>
      <c r="K122" s="30">
        <f t="shared" si="13"/>
        <v>144374.35631999999</v>
      </c>
    </row>
    <row r="124" spans="1:11" s="7" customFormat="1">
      <c r="A124" s="16"/>
      <c r="C124" s="7" t="s">
        <v>245</v>
      </c>
      <c r="E124" s="27" t="s">
        <v>245</v>
      </c>
      <c r="F124" s="27" t="s">
        <v>245</v>
      </c>
      <c r="G124" s="27" t="s">
        <v>245</v>
      </c>
      <c r="H124" s="27" t="s">
        <v>245</v>
      </c>
      <c r="I124" s="27" t="s">
        <v>245</v>
      </c>
      <c r="J124" s="27" t="s">
        <v>245</v>
      </c>
      <c r="K124" s="27" t="s">
        <v>245</v>
      </c>
    </row>
    <row r="125" spans="1:11" ht="13.5" thickBot="1">
      <c r="A125" s="17" t="s">
        <v>246</v>
      </c>
      <c r="B125" s="1" t="s">
        <v>247</v>
      </c>
      <c r="C125" s="19">
        <v>299302.21000000002</v>
      </c>
      <c r="E125" s="31">
        <f>+E74+E122</f>
        <v>299302.21000000008</v>
      </c>
      <c r="F125" s="31">
        <f t="shared" ref="F125:K125" si="14">+F74+F122</f>
        <v>5986.0442000000003</v>
      </c>
      <c r="G125" s="31">
        <f t="shared" si="14"/>
        <v>22447.66575</v>
      </c>
      <c r="H125" s="31">
        <f t="shared" si="14"/>
        <v>2657.6699999999996</v>
      </c>
      <c r="I125" s="31">
        <f t="shared" si="14"/>
        <v>330393.58995000005</v>
      </c>
      <c r="J125" s="31">
        <f t="shared" si="14"/>
        <v>52862.974392000004</v>
      </c>
      <c r="K125" s="31">
        <f t="shared" si="14"/>
        <v>383256.56434199982</v>
      </c>
    </row>
    <row r="126" spans="1:11" ht="12" thickTop="1"/>
    <row r="127" spans="1:11">
      <c r="C127" s="1" t="s">
        <v>247</v>
      </c>
    </row>
    <row r="128" spans="1:11">
      <c r="A128" s="2" t="s">
        <v>247</v>
      </c>
      <c r="B128" s="1" t="s">
        <v>247</v>
      </c>
      <c r="C128" s="18"/>
    </row>
  </sheetData>
  <autoFilter ref="A11:N74"/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8"/>
  <sheetViews>
    <sheetView workbookViewId="0">
      <pane xSplit="2" ySplit="11" topLeftCell="C74" activePane="bottomRight" state="frozen"/>
      <selection pane="topRight" activeCell="C1" sqref="C1"/>
      <selection pane="bottomLeft" activeCell="A12" sqref="A12"/>
      <selection pane="bottomRight" activeCell="E92" sqref="E92"/>
    </sheetView>
  </sheetViews>
  <sheetFormatPr baseColWidth="10" defaultRowHeight="11.25"/>
  <cols>
    <col min="1" max="1" width="8.85546875" style="2" customWidth="1"/>
    <col min="2" max="2" width="29.140625" style="1" customWidth="1"/>
    <col min="3" max="3" width="12.7109375" style="1" customWidth="1"/>
    <col min="4" max="4" width="11.42578125" style="1" customWidth="1"/>
    <col min="5" max="5" width="12.85546875" style="1" customWidth="1"/>
    <col min="6" max="6" width="15" style="1" bestFit="1" customWidth="1"/>
    <col min="7" max="7" width="13.7109375" style="1" customWidth="1"/>
    <col min="8" max="8" width="12.7109375" style="1" customWidth="1"/>
    <col min="9" max="9" width="12.28515625" style="1" customWidth="1"/>
    <col min="10" max="10" width="11.28515625" style="1" customWidth="1"/>
    <col min="11" max="11" width="10.140625" style="1" customWidth="1"/>
    <col min="12" max="12" width="10.28515625" style="1" customWidth="1"/>
    <col min="13" max="13" width="11.140625" style="1" customWidth="1"/>
    <col min="14" max="14" width="10.140625" style="1" customWidth="1"/>
    <col min="15" max="15" width="11.140625" style="1" customWidth="1"/>
    <col min="16" max="16" width="11.42578125" style="1" customWidth="1"/>
    <col min="17" max="17" width="13.140625" style="1" customWidth="1"/>
    <col min="18" max="18" width="11.28515625" style="1" customWidth="1"/>
    <col min="19" max="19" width="11.5703125" style="1" customWidth="1"/>
    <col min="20" max="20" width="11.28515625" style="1" customWidth="1"/>
    <col min="21" max="21" width="11.85546875" style="1" customWidth="1"/>
    <col min="22" max="23" width="15" style="1" bestFit="1" customWidth="1"/>
    <col min="24" max="16384" width="11.42578125" style="1"/>
  </cols>
  <sheetData>
    <row r="1" spans="1:23" ht="18" customHeight="1">
      <c r="A1" s="3" t="s">
        <v>0</v>
      </c>
      <c r="B1" s="47" t="s">
        <v>247</v>
      </c>
      <c r="C1" s="48"/>
      <c r="D1" s="48"/>
    </row>
    <row r="2" spans="1:23" ht="24.95" customHeight="1">
      <c r="A2" s="4" t="s">
        <v>1</v>
      </c>
      <c r="B2" s="21" t="s">
        <v>2</v>
      </c>
      <c r="C2" s="22"/>
      <c r="D2" s="22"/>
    </row>
    <row r="3" spans="1:23" ht="15.75">
      <c r="B3" s="23" t="s">
        <v>3</v>
      </c>
      <c r="C3" s="24"/>
      <c r="D3" s="24"/>
      <c r="E3" s="7"/>
    </row>
    <row r="4" spans="1:23" ht="15">
      <c r="B4" s="25" t="s">
        <v>4</v>
      </c>
      <c r="C4" s="24"/>
      <c r="D4" s="24"/>
      <c r="E4" s="7"/>
    </row>
    <row r="5" spans="1:23">
      <c r="B5" s="6" t="s">
        <v>5</v>
      </c>
    </row>
    <row r="6" spans="1:23">
      <c r="B6" s="6" t="s">
        <v>6</v>
      </c>
    </row>
    <row r="8" spans="1:23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</row>
    <row r="9" spans="1:23" ht="12" thickTop="1">
      <c r="A9" s="13" t="s">
        <v>30</v>
      </c>
    </row>
    <row r="11" spans="1:23">
      <c r="A11" s="12" t="s">
        <v>31</v>
      </c>
    </row>
    <row r="12" spans="1:23">
      <c r="A12" s="2" t="s">
        <v>32</v>
      </c>
      <c r="B12" s="1" t="s">
        <v>33</v>
      </c>
      <c r="C12" s="14">
        <v>880.02</v>
      </c>
      <c r="D12" s="14">
        <v>146.66999999999999</v>
      </c>
      <c r="E12" s="14">
        <v>2110.98</v>
      </c>
      <c r="F12" s="14">
        <v>3137.67</v>
      </c>
      <c r="G12" s="14">
        <v>0</v>
      </c>
      <c r="H12" s="14">
        <v>0</v>
      </c>
      <c r="I12" s="14">
        <v>0</v>
      </c>
      <c r="J12" s="14">
        <v>414.82</v>
      </c>
      <c r="K12" s="14">
        <v>100.17</v>
      </c>
      <c r="L12" s="14">
        <v>0</v>
      </c>
      <c r="M12" s="14">
        <v>0</v>
      </c>
      <c r="N12" s="14">
        <v>0</v>
      </c>
      <c r="O12" s="14">
        <v>0.08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515.07000000000005</v>
      </c>
      <c r="W12" s="14">
        <v>2622.6</v>
      </c>
    </row>
    <row r="13" spans="1:23">
      <c r="A13" s="2" t="s">
        <v>34</v>
      </c>
      <c r="B13" s="1" t="s">
        <v>35</v>
      </c>
      <c r="C13" s="14">
        <v>999.66</v>
      </c>
      <c r="D13" s="14">
        <v>166.61</v>
      </c>
      <c r="E13" s="14">
        <v>780.95</v>
      </c>
      <c r="F13" s="14">
        <v>1947.22</v>
      </c>
      <c r="G13" s="14">
        <v>0</v>
      </c>
      <c r="H13" s="14">
        <v>0</v>
      </c>
      <c r="I13" s="14">
        <v>0</v>
      </c>
      <c r="J13" s="14">
        <v>175.77</v>
      </c>
      <c r="K13" s="14">
        <v>76.16</v>
      </c>
      <c r="L13" s="14">
        <v>0</v>
      </c>
      <c r="M13" s="14">
        <v>0</v>
      </c>
      <c r="N13" s="14">
        <v>0</v>
      </c>
      <c r="O13" s="14">
        <v>0.09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252.02</v>
      </c>
      <c r="W13" s="14">
        <v>1695.2</v>
      </c>
    </row>
    <row r="14" spans="1:23">
      <c r="A14" s="2" t="s">
        <v>36</v>
      </c>
      <c r="B14" s="1" t="s">
        <v>37</v>
      </c>
      <c r="C14" s="14">
        <v>4000.02</v>
      </c>
      <c r="D14" s="14">
        <v>666.67</v>
      </c>
      <c r="E14" s="14">
        <v>0</v>
      </c>
      <c r="F14" s="14">
        <v>4666.6899999999996</v>
      </c>
      <c r="G14" s="14">
        <v>0</v>
      </c>
      <c r="H14" s="14">
        <v>0</v>
      </c>
      <c r="I14" s="14">
        <v>0</v>
      </c>
      <c r="J14" s="14">
        <v>741.42</v>
      </c>
      <c r="K14" s="14">
        <v>360.26</v>
      </c>
      <c r="L14" s="14">
        <v>0</v>
      </c>
      <c r="M14" s="14">
        <v>0</v>
      </c>
      <c r="N14" s="14">
        <v>0</v>
      </c>
      <c r="O14" s="14">
        <v>0.01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327</v>
      </c>
      <c r="V14" s="14">
        <v>1428.69</v>
      </c>
      <c r="W14" s="14">
        <v>3238</v>
      </c>
    </row>
    <row r="15" spans="1:23">
      <c r="A15" s="2" t="s">
        <v>38</v>
      </c>
      <c r="B15" s="1" t="s">
        <v>39</v>
      </c>
      <c r="C15" s="14">
        <v>880.02</v>
      </c>
      <c r="D15" s="14">
        <v>146.66999999999999</v>
      </c>
      <c r="E15" s="14">
        <v>0</v>
      </c>
      <c r="F15" s="14">
        <v>1026.69</v>
      </c>
      <c r="G15" s="14">
        <v>192</v>
      </c>
      <c r="H15" s="14">
        <v>0</v>
      </c>
      <c r="I15" s="15">
        <v>-18.41</v>
      </c>
      <c r="J15" s="14">
        <v>0</v>
      </c>
      <c r="K15" s="14">
        <v>93.1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266.69</v>
      </c>
      <c r="W15" s="14">
        <v>760</v>
      </c>
    </row>
    <row r="16" spans="1:23">
      <c r="A16" s="2" t="s">
        <v>40</v>
      </c>
      <c r="B16" s="1" t="s">
        <v>41</v>
      </c>
      <c r="C16" s="14">
        <v>1400.04</v>
      </c>
      <c r="D16" s="14">
        <v>233.34</v>
      </c>
      <c r="E16" s="14">
        <v>4230</v>
      </c>
      <c r="F16" s="14">
        <v>5863.38</v>
      </c>
      <c r="G16" s="14">
        <v>0</v>
      </c>
      <c r="H16" s="14">
        <v>1798.35</v>
      </c>
      <c r="I16" s="14">
        <v>0</v>
      </c>
      <c r="J16" s="14">
        <v>1020.37</v>
      </c>
      <c r="K16" s="14">
        <v>145.96</v>
      </c>
      <c r="L16" s="14">
        <v>0</v>
      </c>
      <c r="M16" s="14">
        <v>0</v>
      </c>
      <c r="N16" s="14">
        <v>0</v>
      </c>
      <c r="O16" s="14">
        <v>0.1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2964.78</v>
      </c>
      <c r="W16" s="14">
        <v>2898.6</v>
      </c>
    </row>
    <row r="17" spans="1:23">
      <c r="A17" s="2" t="s">
        <v>42</v>
      </c>
      <c r="B17" s="1" t="s">
        <v>43</v>
      </c>
      <c r="C17" s="14">
        <v>4000.02</v>
      </c>
      <c r="D17" s="14">
        <v>666.67</v>
      </c>
      <c r="E17" s="14">
        <v>0</v>
      </c>
      <c r="F17" s="14">
        <v>4666.6899999999996</v>
      </c>
      <c r="G17" s="14">
        <v>0</v>
      </c>
      <c r="H17" s="14">
        <v>0</v>
      </c>
      <c r="I17" s="14">
        <v>0</v>
      </c>
      <c r="J17" s="14">
        <v>741.42</v>
      </c>
      <c r="K17" s="14">
        <v>360.26</v>
      </c>
      <c r="L17" s="14">
        <v>0</v>
      </c>
      <c r="M17" s="14">
        <v>0</v>
      </c>
      <c r="N17" s="14">
        <v>0</v>
      </c>
      <c r="O17" s="14">
        <v>0.02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413.79</v>
      </c>
      <c r="V17" s="14">
        <v>1515.49</v>
      </c>
      <c r="W17" s="14">
        <v>3151.2</v>
      </c>
    </row>
    <row r="18" spans="1:23">
      <c r="A18" s="2" t="s">
        <v>44</v>
      </c>
      <c r="B18" s="1" t="s">
        <v>45</v>
      </c>
      <c r="C18" s="14">
        <v>733.35</v>
      </c>
      <c r="D18" s="14">
        <v>122.22</v>
      </c>
      <c r="E18" s="14">
        <v>0</v>
      </c>
      <c r="F18" s="14">
        <v>855.57</v>
      </c>
      <c r="G18" s="14">
        <v>0</v>
      </c>
      <c r="H18" s="14">
        <v>307.14</v>
      </c>
      <c r="I18" s="15">
        <v>-38.43</v>
      </c>
      <c r="J18" s="14">
        <v>0</v>
      </c>
      <c r="K18" s="14">
        <v>88.73</v>
      </c>
      <c r="L18" s="14">
        <v>0</v>
      </c>
      <c r="M18" s="14">
        <v>0</v>
      </c>
      <c r="N18" s="14">
        <v>0</v>
      </c>
      <c r="O18" s="14">
        <v>0.08</v>
      </c>
      <c r="P18" s="14">
        <v>54.05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411.57</v>
      </c>
      <c r="W18" s="14">
        <v>444</v>
      </c>
    </row>
    <row r="19" spans="1:23">
      <c r="A19" s="2" t="s">
        <v>46</v>
      </c>
      <c r="B19" s="1" t="s">
        <v>47</v>
      </c>
      <c r="C19" s="14">
        <v>4000.02</v>
      </c>
      <c r="D19" s="14">
        <v>666.67</v>
      </c>
      <c r="E19" s="14">
        <v>0</v>
      </c>
      <c r="F19" s="14">
        <v>4666.6899999999996</v>
      </c>
      <c r="G19" s="14">
        <v>0</v>
      </c>
      <c r="H19" s="14">
        <v>0</v>
      </c>
      <c r="I19" s="14">
        <v>0</v>
      </c>
      <c r="J19" s="14">
        <v>741.42</v>
      </c>
      <c r="K19" s="14">
        <v>360.26</v>
      </c>
      <c r="L19" s="14">
        <v>0</v>
      </c>
      <c r="M19" s="14">
        <v>0</v>
      </c>
      <c r="N19" s="14">
        <v>0</v>
      </c>
      <c r="O19" s="14">
        <v>0.02</v>
      </c>
      <c r="P19" s="14">
        <v>0</v>
      </c>
      <c r="Q19" s="14">
        <v>0</v>
      </c>
      <c r="R19" s="14">
        <v>0</v>
      </c>
      <c r="S19" s="14">
        <v>0</v>
      </c>
      <c r="T19" s="14">
        <v>1000</v>
      </c>
      <c r="U19" s="14">
        <v>413.79</v>
      </c>
      <c r="V19" s="14">
        <v>2515.4899999999998</v>
      </c>
      <c r="W19" s="14">
        <v>2151.1999999999998</v>
      </c>
    </row>
    <row r="20" spans="1:23">
      <c r="A20" s="2" t="s">
        <v>48</v>
      </c>
      <c r="B20" s="1" t="s">
        <v>49</v>
      </c>
      <c r="C20" s="14">
        <v>586.67999999999995</v>
      </c>
      <c r="D20" s="14">
        <v>97.78</v>
      </c>
      <c r="E20" s="14">
        <v>555.4</v>
      </c>
      <c r="F20" s="14">
        <v>1239.8599999999999</v>
      </c>
      <c r="G20" s="14">
        <v>31.19</v>
      </c>
      <c r="H20" s="14">
        <v>0</v>
      </c>
      <c r="I20" s="14">
        <v>0</v>
      </c>
      <c r="J20" s="14">
        <v>18.5</v>
      </c>
      <c r="K20" s="14">
        <v>92.23</v>
      </c>
      <c r="L20" s="14">
        <v>0</v>
      </c>
      <c r="M20" s="14">
        <v>0</v>
      </c>
      <c r="N20" s="14">
        <v>0</v>
      </c>
      <c r="O20" s="15">
        <v>-0.06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141.86000000000001</v>
      </c>
      <c r="W20" s="14">
        <v>1098</v>
      </c>
    </row>
    <row r="21" spans="1:23">
      <c r="A21" s="2" t="s">
        <v>50</v>
      </c>
      <c r="B21" s="1" t="s">
        <v>51</v>
      </c>
      <c r="C21" s="14">
        <v>880.02</v>
      </c>
      <c r="D21" s="14">
        <v>146.66999999999999</v>
      </c>
      <c r="E21" s="14">
        <v>12349.87</v>
      </c>
      <c r="F21" s="14">
        <v>13376.56</v>
      </c>
      <c r="G21" s="14">
        <v>599.98</v>
      </c>
      <c r="H21" s="14">
        <v>0</v>
      </c>
      <c r="I21" s="14">
        <v>0</v>
      </c>
      <c r="J21" s="14">
        <v>3165.81</v>
      </c>
      <c r="K21" s="14">
        <v>103.97</v>
      </c>
      <c r="L21" s="14">
        <v>0</v>
      </c>
      <c r="M21" s="14">
        <v>0</v>
      </c>
      <c r="N21" s="14">
        <v>0</v>
      </c>
      <c r="O21" s="15">
        <v>-0.05</v>
      </c>
      <c r="P21" s="14">
        <v>54.05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3923.76</v>
      </c>
      <c r="W21" s="14">
        <v>9452.7999999999993</v>
      </c>
    </row>
    <row r="22" spans="1:23">
      <c r="A22" s="2" t="s">
        <v>52</v>
      </c>
      <c r="B22" s="1" t="s">
        <v>53</v>
      </c>
      <c r="C22" s="14">
        <v>880.02</v>
      </c>
      <c r="D22" s="14">
        <v>146.66999999999999</v>
      </c>
      <c r="E22" s="14">
        <v>0</v>
      </c>
      <c r="F22" s="14">
        <v>1026.69</v>
      </c>
      <c r="G22" s="14">
        <v>0</v>
      </c>
      <c r="H22" s="14">
        <v>0</v>
      </c>
      <c r="I22" s="15">
        <v>-18.41</v>
      </c>
      <c r="J22" s="14">
        <v>0</v>
      </c>
      <c r="K22" s="14">
        <v>119.34</v>
      </c>
      <c r="L22" s="14">
        <v>0</v>
      </c>
      <c r="M22" s="14">
        <v>0</v>
      </c>
      <c r="N22" s="14">
        <v>0</v>
      </c>
      <c r="O22" s="15">
        <v>-0.09</v>
      </c>
      <c r="P22" s="14">
        <v>47.05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147.88999999999999</v>
      </c>
      <c r="W22" s="14">
        <v>878.8</v>
      </c>
    </row>
    <row r="23" spans="1:23">
      <c r="A23" s="2" t="s">
        <v>54</v>
      </c>
      <c r="B23" s="1" t="s">
        <v>55</v>
      </c>
      <c r="C23" s="14">
        <v>1602</v>
      </c>
      <c r="D23" s="14">
        <v>267</v>
      </c>
      <c r="E23" s="14">
        <v>0</v>
      </c>
      <c r="F23" s="14">
        <v>1869</v>
      </c>
      <c r="G23" s="14">
        <v>0</v>
      </c>
      <c r="H23" s="14">
        <v>0</v>
      </c>
      <c r="I23" s="14">
        <v>0</v>
      </c>
      <c r="J23" s="14">
        <v>163.25</v>
      </c>
      <c r="K23" s="14">
        <v>52.62</v>
      </c>
      <c r="L23" s="14">
        <v>0</v>
      </c>
      <c r="M23" s="14">
        <v>0</v>
      </c>
      <c r="N23" s="14">
        <v>0</v>
      </c>
      <c r="O23" s="15">
        <v>-0.01</v>
      </c>
      <c r="P23" s="14">
        <v>0</v>
      </c>
      <c r="Q23" s="14">
        <v>495.94</v>
      </c>
      <c r="R23" s="14">
        <v>0</v>
      </c>
      <c r="S23" s="14">
        <v>0</v>
      </c>
      <c r="T23" s="14">
        <v>300</v>
      </c>
      <c r="U23" s="14">
        <v>0</v>
      </c>
      <c r="V23" s="14">
        <v>1011.8</v>
      </c>
      <c r="W23" s="14">
        <v>857.2</v>
      </c>
    </row>
    <row r="24" spans="1:23">
      <c r="A24" s="2" t="s">
        <v>56</v>
      </c>
      <c r="B24" s="1" t="s">
        <v>57</v>
      </c>
      <c r="C24" s="14">
        <v>1602</v>
      </c>
      <c r="D24" s="14">
        <v>267</v>
      </c>
      <c r="E24" s="14">
        <v>0</v>
      </c>
      <c r="F24" s="14">
        <v>1869</v>
      </c>
      <c r="G24" s="14">
        <v>0</v>
      </c>
      <c r="H24" s="14">
        <v>0</v>
      </c>
      <c r="I24" s="14">
        <v>0</v>
      </c>
      <c r="J24" s="14">
        <v>163.25</v>
      </c>
      <c r="K24" s="14">
        <v>68.400000000000006</v>
      </c>
      <c r="L24" s="14">
        <v>0</v>
      </c>
      <c r="M24" s="14">
        <v>0</v>
      </c>
      <c r="N24" s="14">
        <v>0</v>
      </c>
      <c r="O24" s="15">
        <v>-0.05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231.6</v>
      </c>
      <c r="W24" s="14">
        <v>1637.4</v>
      </c>
    </row>
    <row r="25" spans="1:23">
      <c r="A25" s="2" t="s">
        <v>58</v>
      </c>
      <c r="B25" s="1" t="s">
        <v>59</v>
      </c>
      <c r="C25" s="14">
        <v>999.66</v>
      </c>
      <c r="D25" s="14">
        <v>166.61</v>
      </c>
      <c r="E25" s="14">
        <v>1988.22</v>
      </c>
      <c r="F25" s="14">
        <v>3154.49</v>
      </c>
      <c r="G25" s="14">
        <v>660.45</v>
      </c>
      <c r="H25" s="14">
        <v>0</v>
      </c>
      <c r="I25" s="14">
        <v>0</v>
      </c>
      <c r="J25" s="14">
        <v>418.41</v>
      </c>
      <c r="K25" s="14">
        <v>72.69</v>
      </c>
      <c r="L25" s="14">
        <v>0</v>
      </c>
      <c r="M25" s="14">
        <v>0</v>
      </c>
      <c r="N25" s="14">
        <v>0</v>
      </c>
      <c r="O25" s="15">
        <v>-0.06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1151.49</v>
      </c>
      <c r="W25" s="14">
        <v>2003</v>
      </c>
    </row>
    <row r="26" spans="1:23">
      <c r="A26" s="2" t="s">
        <v>60</v>
      </c>
      <c r="B26" s="1" t="s">
        <v>61</v>
      </c>
      <c r="C26" s="14">
        <v>833.05</v>
      </c>
      <c r="D26" s="14">
        <v>138.84</v>
      </c>
      <c r="E26" s="14">
        <v>1188.4000000000001</v>
      </c>
      <c r="F26" s="14">
        <v>2160.29</v>
      </c>
      <c r="G26" s="14">
        <v>0</v>
      </c>
      <c r="H26" s="14">
        <v>0</v>
      </c>
      <c r="I26" s="14">
        <v>0</v>
      </c>
      <c r="J26" s="14">
        <v>213.31</v>
      </c>
      <c r="K26" s="14">
        <v>61.12</v>
      </c>
      <c r="L26" s="14">
        <v>0</v>
      </c>
      <c r="M26" s="14">
        <v>0</v>
      </c>
      <c r="N26" s="14">
        <v>0</v>
      </c>
      <c r="O26" s="14">
        <v>0.06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274.49</v>
      </c>
      <c r="W26" s="14">
        <v>1885.8</v>
      </c>
    </row>
    <row r="27" spans="1:23">
      <c r="A27" s="2" t="s">
        <v>62</v>
      </c>
      <c r="B27" s="1" t="s">
        <v>63</v>
      </c>
      <c r="C27" s="14">
        <v>4000.02</v>
      </c>
      <c r="D27" s="14">
        <v>666.67</v>
      </c>
      <c r="E27" s="14">
        <v>0</v>
      </c>
      <c r="F27" s="14">
        <v>4666.6899999999996</v>
      </c>
      <c r="G27" s="14">
        <v>0</v>
      </c>
      <c r="H27" s="14">
        <v>0</v>
      </c>
      <c r="I27" s="14">
        <v>0</v>
      </c>
      <c r="J27" s="14">
        <v>741.42</v>
      </c>
      <c r="K27" s="14">
        <v>360.26</v>
      </c>
      <c r="L27" s="14">
        <v>0</v>
      </c>
      <c r="M27" s="14">
        <v>0</v>
      </c>
      <c r="N27" s="14">
        <v>0</v>
      </c>
      <c r="O27" s="14">
        <v>0.02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413.79</v>
      </c>
      <c r="V27" s="14">
        <v>1515.49</v>
      </c>
      <c r="W27" s="14">
        <v>3151.2</v>
      </c>
    </row>
    <row r="28" spans="1:23">
      <c r="A28" s="2" t="s">
        <v>64</v>
      </c>
      <c r="B28" s="1" t="s">
        <v>65</v>
      </c>
      <c r="C28" s="14">
        <v>586.67999999999995</v>
      </c>
      <c r="D28" s="14">
        <v>97.78</v>
      </c>
      <c r="E28" s="14">
        <v>2038.47</v>
      </c>
      <c r="F28" s="14">
        <v>2722.93</v>
      </c>
      <c r="G28" s="14">
        <v>1312.82</v>
      </c>
      <c r="H28" s="14">
        <v>0</v>
      </c>
      <c r="I28" s="14">
        <v>0</v>
      </c>
      <c r="J28" s="14">
        <v>326.23</v>
      </c>
      <c r="K28" s="14">
        <v>92.05</v>
      </c>
      <c r="L28" s="14">
        <v>0</v>
      </c>
      <c r="M28" s="14">
        <v>0</v>
      </c>
      <c r="N28" s="14">
        <v>0</v>
      </c>
      <c r="O28" s="14">
        <v>0.03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1731.13</v>
      </c>
      <c r="W28" s="14">
        <v>991.8</v>
      </c>
    </row>
    <row r="29" spans="1:23">
      <c r="A29" s="2" t="s">
        <v>66</v>
      </c>
      <c r="B29" s="1" t="s">
        <v>67</v>
      </c>
      <c r="C29" s="14">
        <v>880.02</v>
      </c>
      <c r="D29" s="14">
        <v>146.66999999999999</v>
      </c>
      <c r="E29" s="14">
        <v>0</v>
      </c>
      <c r="F29" s="14">
        <v>1026.69</v>
      </c>
      <c r="G29" s="14">
        <v>0</v>
      </c>
      <c r="H29" s="14">
        <v>0</v>
      </c>
      <c r="I29" s="15">
        <v>-18.41</v>
      </c>
      <c r="J29" s="14">
        <v>0</v>
      </c>
      <c r="K29" s="14">
        <v>133.47</v>
      </c>
      <c r="L29" s="14">
        <v>0</v>
      </c>
      <c r="M29" s="14">
        <v>0</v>
      </c>
      <c r="N29" s="14">
        <v>0</v>
      </c>
      <c r="O29" s="15">
        <v>-0.02</v>
      </c>
      <c r="P29" s="14">
        <v>33.049999999999997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148.09</v>
      </c>
      <c r="W29" s="14">
        <v>878.6</v>
      </c>
    </row>
    <row r="30" spans="1:23">
      <c r="A30" s="2" t="s">
        <v>68</v>
      </c>
      <c r="B30" s="1" t="s">
        <v>69</v>
      </c>
      <c r="C30" s="14">
        <v>880.02</v>
      </c>
      <c r="D30" s="14">
        <v>146.66999999999999</v>
      </c>
      <c r="E30" s="14">
        <v>2464.64</v>
      </c>
      <c r="F30" s="14">
        <v>3491.33</v>
      </c>
      <c r="G30" s="14">
        <v>0</v>
      </c>
      <c r="H30" s="14">
        <v>0</v>
      </c>
      <c r="I30" s="14">
        <v>0</v>
      </c>
      <c r="J30" s="14">
        <v>490.36</v>
      </c>
      <c r="K30" s="14">
        <v>25.48</v>
      </c>
      <c r="L30" s="14">
        <v>0</v>
      </c>
      <c r="M30" s="14">
        <v>0</v>
      </c>
      <c r="N30" s="14">
        <v>0</v>
      </c>
      <c r="O30" s="14">
        <v>0.04</v>
      </c>
      <c r="P30" s="14">
        <v>33.049999999999997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548.92999999999995</v>
      </c>
      <c r="W30" s="14">
        <v>2942.4</v>
      </c>
    </row>
    <row r="31" spans="1:23">
      <c r="A31" s="2" t="s">
        <v>70</v>
      </c>
      <c r="B31" s="1" t="s">
        <v>71</v>
      </c>
      <c r="C31" s="14">
        <v>880.02</v>
      </c>
      <c r="D31" s="14">
        <v>146.66999999999999</v>
      </c>
      <c r="E31" s="14">
        <v>7476.24</v>
      </c>
      <c r="F31" s="14">
        <v>8502.93</v>
      </c>
      <c r="G31" s="14">
        <v>0</v>
      </c>
      <c r="H31" s="14">
        <v>0</v>
      </c>
      <c r="I31" s="14">
        <v>0</v>
      </c>
      <c r="J31" s="14">
        <v>1703.72</v>
      </c>
      <c r="K31" s="14">
        <v>80.67</v>
      </c>
      <c r="L31" s="14">
        <v>0</v>
      </c>
      <c r="M31" s="14">
        <v>0</v>
      </c>
      <c r="N31" s="14">
        <v>0</v>
      </c>
      <c r="O31" s="15">
        <v>-0.06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1784.33</v>
      </c>
      <c r="W31" s="14">
        <v>6718.6</v>
      </c>
    </row>
    <row r="32" spans="1:23">
      <c r="A32" s="2" t="s">
        <v>72</v>
      </c>
      <c r="B32" s="1" t="s">
        <v>73</v>
      </c>
      <c r="C32" s="14">
        <v>1800</v>
      </c>
      <c r="D32" s="14">
        <v>300</v>
      </c>
      <c r="E32" s="14">
        <v>0</v>
      </c>
      <c r="F32" s="14">
        <v>2100</v>
      </c>
      <c r="G32" s="14">
        <v>0</v>
      </c>
      <c r="H32" s="14">
        <v>0</v>
      </c>
      <c r="I32" s="14">
        <v>0</v>
      </c>
      <c r="J32" s="14">
        <v>202.51</v>
      </c>
      <c r="K32" s="14">
        <v>54.65</v>
      </c>
      <c r="L32" s="14">
        <v>0</v>
      </c>
      <c r="M32" s="14">
        <v>0</v>
      </c>
      <c r="N32" s="14">
        <v>0</v>
      </c>
      <c r="O32" s="15">
        <v>-0.16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257</v>
      </c>
      <c r="W32" s="14">
        <v>1843</v>
      </c>
    </row>
    <row r="33" spans="1:23">
      <c r="A33" s="2" t="s">
        <v>74</v>
      </c>
      <c r="B33" s="1" t="s">
        <v>75</v>
      </c>
      <c r="C33" s="14">
        <v>880.02</v>
      </c>
      <c r="D33" s="14">
        <v>146.66999999999999</v>
      </c>
      <c r="E33" s="14">
        <v>0</v>
      </c>
      <c r="F33" s="14">
        <v>1026.69</v>
      </c>
      <c r="G33" s="14">
        <v>0</v>
      </c>
      <c r="H33" s="14">
        <v>0</v>
      </c>
      <c r="I33" s="15">
        <v>-18.41</v>
      </c>
      <c r="J33" s="14">
        <v>0</v>
      </c>
      <c r="K33" s="14">
        <v>65.11</v>
      </c>
      <c r="L33" s="14">
        <v>0</v>
      </c>
      <c r="M33" s="14">
        <v>0</v>
      </c>
      <c r="N33" s="14">
        <v>0</v>
      </c>
      <c r="O33" s="15">
        <v>-0.06</v>
      </c>
      <c r="P33" s="14">
        <v>33.049999999999997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79.69</v>
      </c>
      <c r="W33" s="14">
        <v>947</v>
      </c>
    </row>
    <row r="34" spans="1:23">
      <c r="A34" s="2" t="s">
        <v>76</v>
      </c>
      <c r="B34" s="1" t="s">
        <v>77</v>
      </c>
      <c r="C34" s="14">
        <v>1299.96</v>
      </c>
      <c r="D34" s="14">
        <v>216.66</v>
      </c>
      <c r="E34" s="14">
        <v>0</v>
      </c>
      <c r="F34" s="14">
        <v>1516.62</v>
      </c>
      <c r="G34" s="14">
        <v>0</v>
      </c>
      <c r="H34" s="14">
        <v>0</v>
      </c>
      <c r="I34" s="14">
        <v>0</v>
      </c>
      <c r="J34" s="14">
        <v>58.08</v>
      </c>
      <c r="K34" s="14">
        <v>43.86</v>
      </c>
      <c r="L34" s="14">
        <v>0</v>
      </c>
      <c r="M34" s="14">
        <v>0</v>
      </c>
      <c r="N34" s="14">
        <v>0</v>
      </c>
      <c r="O34" s="15">
        <v>-0.12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101.82</v>
      </c>
      <c r="W34" s="14">
        <v>1414.8</v>
      </c>
    </row>
    <row r="35" spans="1:23">
      <c r="A35" s="2" t="s">
        <v>78</v>
      </c>
      <c r="B35" s="1" t="s">
        <v>79</v>
      </c>
      <c r="C35" s="14">
        <v>880.02</v>
      </c>
      <c r="D35" s="14">
        <v>146.66999999999999</v>
      </c>
      <c r="E35" s="14">
        <v>0</v>
      </c>
      <c r="F35" s="14">
        <v>1026.69</v>
      </c>
      <c r="G35" s="14">
        <v>0</v>
      </c>
      <c r="H35" s="14">
        <v>0</v>
      </c>
      <c r="I35" s="15">
        <v>-18.41</v>
      </c>
      <c r="J35" s="14">
        <v>0</v>
      </c>
      <c r="K35" s="14">
        <v>92.4</v>
      </c>
      <c r="L35" s="14">
        <v>0</v>
      </c>
      <c r="M35" s="14">
        <v>0</v>
      </c>
      <c r="N35" s="14">
        <v>0</v>
      </c>
      <c r="O35" s="14">
        <v>0.05</v>
      </c>
      <c r="P35" s="14">
        <v>33.049999999999997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107.09</v>
      </c>
      <c r="W35" s="14">
        <v>919.6</v>
      </c>
    </row>
    <row r="36" spans="1:23">
      <c r="A36" s="2" t="s">
        <v>80</v>
      </c>
      <c r="B36" s="1" t="s">
        <v>81</v>
      </c>
      <c r="C36" s="14">
        <v>880.02</v>
      </c>
      <c r="D36" s="14">
        <v>146.66999999999999</v>
      </c>
      <c r="E36" s="14">
        <v>0</v>
      </c>
      <c r="F36" s="14">
        <v>1026.69</v>
      </c>
      <c r="G36" s="14">
        <v>0</v>
      </c>
      <c r="H36" s="14">
        <v>0</v>
      </c>
      <c r="I36" s="15">
        <v>-18.41</v>
      </c>
      <c r="J36" s="14">
        <v>0</v>
      </c>
      <c r="K36" s="14">
        <v>167.97</v>
      </c>
      <c r="L36" s="14">
        <v>0</v>
      </c>
      <c r="M36" s="14">
        <v>0</v>
      </c>
      <c r="N36" s="14">
        <v>0</v>
      </c>
      <c r="O36" s="14">
        <v>0.08</v>
      </c>
      <c r="P36" s="14">
        <v>33.049999999999997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182.69</v>
      </c>
      <c r="W36" s="14">
        <v>844</v>
      </c>
    </row>
    <row r="37" spans="1:23">
      <c r="A37" s="2" t="s">
        <v>82</v>
      </c>
      <c r="B37" s="1" t="s">
        <v>83</v>
      </c>
      <c r="C37" s="14">
        <v>1399.98</v>
      </c>
      <c r="D37" s="14">
        <v>233.33</v>
      </c>
      <c r="E37" s="14">
        <v>4230</v>
      </c>
      <c r="F37" s="14">
        <v>5863.31</v>
      </c>
      <c r="G37" s="14">
        <v>0</v>
      </c>
      <c r="H37" s="14">
        <v>0</v>
      </c>
      <c r="I37" s="14">
        <v>0</v>
      </c>
      <c r="J37" s="14">
        <v>1020.36</v>
      </c>
      <c r="K37" s="14">
        <v>172.38</v>
      </c>
      <c r="L37" s="14">
        <v>0</v>
      </c>
      <c r="M37" s="14">
        <v>0</v>
      </c>
      <c r="N37" s="14">
        <v>0</v>
      </c>
      <c r="O37" s="15">
        <v>-0.03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1192.71</v>
      </c>
      <c r="W37" s="14">
        <v>4670.6000000000004</v>
      </c>
    </row>
    <row r="38" spans="1:23">
      <c r="A38" s="2" t="s">
        <v>84</v>
      </c>
      <c r="B38" s="1" t="s">
        <v>85</v>
      </c>
      <c r="C38" s="14">
        <v>880.02</v>
      </c>
      <c r="D38" s="14">
        <v>146.66999999999999</v>
      </c>
      <c r="E38" s="14">
        <v>789.15</v>
      </c>
      <c r="F38" s="14">
        <v>1815.84</v>
      </c>
      <c r="G38" s="14">
        <v>802.69</v>
      </c>
      <c r="H38" s="14">
        <v>0</v>
      </c>
      <c r="I38" s="14">
        <v>0</v>
      </c>
      <c r="J38" s="14">
        <v>154.75</v>
      </c>
      <c r="K38" s="14">
        <v>157.85</v>
      </c>
      <c r="L38" s="14">
        <v>0</v>
      </c>
      <c r="M38" s="14">
        <v>0</v>
      </c>
      <c r="N38" s="14">
        <v>0</v>
      </c>
      <c r="O38" s="15">
        <v>-0.1</v>
      </c>
      <c r="P38" s="14">
        <v>33.049999999999997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1148.24</v>
      </c>
      <c r="W38" s="14">
        <v>667.6</v>
      </c>
    </row>
    <row r="39" spans="1:23">
      <c r="A39" s="2" t="s">
        <v>86</v>
      </c>
      <c r="B39" s="1" t="s">
        <v>87</v>
      </c>
      <c r="C39" s="14">
        <v>880.02</v>
      </c>
      <c r="D39" s="14">
        <v>146.66999999999999</v>
      </c>
      <c r="E39" s="14">
        <v>1794.38</v>
      </c>
      <c r="F39" s="14">
        <v>2821.07</v>
      </c>
      <c r="G39" s="14">
        <v>0</v>
      </c>
      <c r="H39" s="14">
        <v>0</v>
      </c>
      <c r="I39" s="14">
        <v>0</v>
      </c>
      <c r="J39" s="14">
        <v>347.19</v>
      </c>
      <c r="K39" s="14">
        <v>50.36</v>
      </c>
      <c r="L39" s="14">
        <v>0</v>
      </c>
      <c r="M39" s="14">
        <v>0</v>
      </c>
      <c r="N39" s="14">
        <v>0</v>
      </c>
      <c r="O39" s="15">
        <v>-0.13</v>
      </c>
      <c r="P39" s="14">
        <v>54.05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451.47</v>
      </c>
      <c r="W39" s="14">
        <v>2369.6</v>
      </c>
    </row>
    <row r="40" spans="1:23">
      <c r="A40" s="2" t="s">
        <v>88</v>
      </c>
      <c r="B40" s="1" t="s">
        <v>89</v>
      </c>
      <c r="C40" s="14">
        <v>880.02</v>
      </c>
      <c r="D40" s="14">
        <v>146.66999999999999</v>
      </c>
      <c r="E40" s="14">
        <v>0</v>
      </c>
      <c r="F40" s="14">
        <v>1026.69</v>
      </c>
      <c r="G40" s="14">
        <v>0</v>
      </c>
      <c r="H40" s="14">
        <v>0</v>
      </c>
      <c r="I40" s="15">
        <v>-18.41</v>
      </c>
      <c r="J40" s="14">
        <v>0</v>
      </c>
      <c r="K40" s="14">
        <v>195.7</v>
      </c>
      <c r="L40" s="14">
        <v>0</v>
      </c>
      <c r="M40" s="14">
        <v>0</v>
      </c>
      <c r="N40" s="14">
        <v>0</v>
      </c>
      <c r="O40" s="15">
        <v>-0.05</v>
      </c>
      <c r="P40" s="14">
        <v>33.049999999999997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210.29</v>
      </c>
      <c r="W40" s="14">
        <v>816.4</v>
      </c>
    </row>
    <row r="41" spans="1:23">
      <c r="A41" s="2" t="s">
        <v>90</v>
      </c>
      <c r="B41" s="1" t="s">
        <v>91</v>
      </c>
      <c r="C41" s="14">
        <v>880.02</v>
      </c>
      <c r="D41" s="14">
        <v>146.66999999999999</v>
      </c>
      <c r="E41" s="14">
        <v>4500</v>
      </c>
      <c r="F41" s="14">
        <v>5526.69</v>
      </c>
      <c r="G41" s="14">
        <v>0</v>
      </c>
      <c r="H41" s="14">
        <v>0</v>
      </c>
      <c r="I41" s="14">
        <v>0</v>
      </c>
      <c r="J41" s="14">
        <v>941.18</v>
      </c>
      <c r="K41" s="14">
        <v>215.07</v>
      </c>
      <c r="L41" s="14">
        <v>0</v>
      </c>
      <c r="M41" s="14">
        <v>0</v>
      </c>
      <c r="N41" s="14">
        <v>0</v>
      </c>
      <c r="O41" s="14">
        <v>0.04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1156.29</v>
      </c>
      <c r="W41" s="14">
        <v>4370.3999999999996</v>
      </c>
    </row>
    <row r="42" spans="1:23">
      <c r="A42" s="2" t="s">
        <v>92</v>
      </c>
      <c r="B42" s="1" t="s">
        <v>93</v>
      </c>
      <c r="C42" s="14">
        <v>880.02</v>
      </c>
      <c r="D42" s="14">
        <v>146.66999999999999</v>
      </c>
      <c r="E42" s="14">
        <v>0</v>
      </c>
      <c r="F42" s="14">
        <v>1026.69</v>
      </c>
      <c r="G42" s="14">
        <v>0</v>
      </c>
      <c r="H42" s="14">
        <v>0</v>
      </c>
      <c r="I42" s="15">
        <v>-18.41</v>
      </c>
      <c r="J42" s="14">
        <v>0</v>
      </c>
      <c r="K42" s="14">
        <v>98.22</v>
      </c>
      <c r="L42" s="14">
        <v>0</v>
      </c>
      <c r="M42" s="14">
        <v>0</v>
      </c>
      <c r="N42" s="14">
        <v>0</v>
      </c>
      <c r="O42" s="14">
        <v>0.03</v>
      </c>
      <c r="P42" s="14">
        <v>33.049999999999997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112.89</v>
      </c>
      <c r="W42" s="14">
        <v>913.8</v>
      </c>
    </row>
    <row r="43" spans="1:23">
      <c r="A43" s="2" t="s">
        <v>94</v>
      </c>
      <c r="B43" s="1" t="s">
        <v>95</v>
      </c>
      <c r="C43" s="14">
        <v>586.67999999999995</v>
      </c>
      <c r="D43" s="14">
        <v>97.78</v>
      </c>
      <c r="E43" s="14">
        <v>0</v>
      </c>
      <c r="F43" s="14">
        <v>684.46</v>
      </c>
      <c r="G43" s="14">
        <v>0</v>
      </c>
      <c r="H43" s="14">
        <v>0</v>
      </c>
      <c r="I43" s="15">
        <v>-54.94</v>
      </c>
      <c r="J43" s="14">
        <v>0</v>
      </c>
      <c r="K43" s="14">
        <v>20.11</v>
      </c>
      <c r="L43" s="14">
        <v>0</v>
      </c>
      <c r="M43" s="14">
        <v>0</v>
      </c>
      <c r="N43" s="14">
        <v>0</v>
      </c>
      <c r="O43" s="15">
        <v>-0.11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-34.94</v>
      </c>
      <c r="W43" s="14">
        <v>719.4</v>
      </c>
    </row>
    <row r="44" spans="1:23">
      <c r="A44" s="2" t="s">
        <v>96</v>
      </c>
      <c r="B44" s="1" t="s">
        <v>97</v>
      </c>
      <c r="C44" s="14">
        <v>880.02</v>
      </c>
      <c r="D44" s="14">
        <v>146.66999999999999</v>
      </c>
      <c r="E44" s="14">
        <v>1085.1600000000001</v>
      </c>
      <c r="F44" s="14">
        <v>2111.85</v>
      </c>
      <c r="G44" s="14">
        <v>0</v>
      </c>
      <c r="H44" s="14">
        <v>0</v>
      </c>
      <c r="I44" s="14">
        <v>0</v>
      </c>
      <c r="J44" s="14">
        <v>204.63</v>
      </c>
      <c r="K44" s="14">
        <v>323.33</v>
      </c>
      <c r="L44" s="14">
        <v>0</v>
      </c>
      <c r="M44" s="14">
        <v>0</v>
      </c>
      <c r="N44" s="14">
        <v>0</v>
      </c>
      <c r="O44" s="14">
        <v>0.04</v>
      </c>
      <c r="P44" s="14">
        <v>33.049999999999997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561.04999999999995</v>
      </c>
      <c r="W44" s="14">
        <v>1550.8</v>
      </c>
    </row>
    <row r="45" spans="1:23">
      <c r="A45" s="2" t="s">
        <v>98</v>
      </c>
      <c r="B45" s="1" t="s">
        <v>99</v>
      </c>
      <c r="C45" s="14">
        <v>880.02</v>
      </c>
      <c r="D45" s="14">
        <v>146.66999999999999</v>
      </c>
      <c r="E45" s="14">
        <v>1671.37</v>
      </c>
      <c r="F45" s="14">
        <v>2698.06</v>
      </c>
      <c r="G45" s="14">
        <v>0</v>
      </c>
      <c r="H45" s="14">
        <v>0</v>
      </c>
      <c r="I45" s="14">
        <v>0</v>
      </c>
      <c r="J45" s="14">
        <v>320.92</v>
      </c>
      <c r="K45" s="14">
        <v>230.06</v>
      </c>
      <c r="L45" s="14">
        <v>0</v>
      </c>
      <c r="M45" s="14">
        <v>257.3</v>
      </c>
      <c r="N45" s="14">
        <v>0</v>
      </c>
      <c r="O45" s="14">
        <v>0.14000000000000001</v>
      </c>
      <c r="P45" s="14">
        <v>26.44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834.86</v>
      </c>
      <c r="W45" s="14">
        <v>1863.2</v>
      </c>
    </row>
    <row r="46" spans="1:23">
      <c r="A46" s="2" t="s">
        <v>100</v>
      </c>
      <c r="B46" s="1" t="s">
        <v>101</v>
      </c>
      <c r="C46" s="14">
        <v>1602</v>
      </c>
      <c r="D46" s="14">
        <v>267</v>
      </c>
      <c r="E46" s="14">
        <v>0</v>
      </c>
      <c r="F46" s="14">
        <v>1869</v>
      </c>
      <c r="G46" s="14">
        <v>0</v>
      </c>
      <c r="H46" s="14">
        <v>0</v>
      </c>
      <c r="I46" s="14">
        <v>0</v>
      </c>
      <c r="J46" s="14">
        <v>163.25</v>
      </c>
      <c r="K46" s="14">
        <v>60.53</v>
      </c>
      <c r="L46" s="14">
        <v>0</v>
      </c>
      <c r="M46" s="14">
        <v>0</v>
      </c>
      <c r="N46" s="14">
        <v>0</v>
      </c>
      <c r="O46" s="14">
        <v>0.02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223.8</v>
      </c>
      <c r="W46" s="14">
        <v>1645.2</v>
      </c>
    </row>
    <row r="47" spans="1:23">
      <c r="A47" s="2" t="s">
        <v>102</v>
      </c>
      <c r="B47" s="1" t="s">
        <v>103</v>
      </c>
      <c r="C47" s="14">
        <v>2599.98</v>
      </c>
      <c r="D47" s="14">
        <v>433.33</v>
      </c>
      <c r="E47" s="14">
        <v>0</v>
      </c>
      <c r="F47" s="14">
        <v>3033.31</v>
      </c>
      <c r="G47" s="14">
        <v>0</v>
      </c>
      <c r="H47" s="14">
        <v>0</v>
      </c>
      <c r="I47" s="14">
        <v>0</v>
      </c>
      <c r="J47" s="14">
        <v>392.53</v>
      </c>
      <c r="K47" s="14">
        <v>81.650000000000006</v>
      </c>
      <c r="L47" s="14">
        <v>0</v>
      </c>
      <c r="M47" s="14">
        <v>572.66999999999996</v>
      </c>
      <c r="N47" s="14">
        <v>0</v>
      </c>
      <c r="O47" s="15">
        <v>-0.14000000000000001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1046.71</v>
      </c>
      <c r="W47" s="14">
        <v>1986.6</v>
      </c>
    </row>
    <row r="48" spans="1:23">
      <c r="A48" s="2" t="s">
        <v>104</v>
      </c>
      <c r="B48" s="1" t="s">
        <v>105</v>
      </c>
      <c r="C48" s="14">
        <v>586.67999999999995</v>
      </c>
      <c r="D48" s="14">
        <v>97.78</v>
      </c>
      <c r="E48" s="14">
        <v>0</v>
      </c>
      <c r="F48" s="14">
        <v>684.46</v>
      </c>
      <c r="G48" s="14">
        <v>0</v>
      </c>
      <c r="H48" s="14">
        <v>0</v>
      </c>
      <c r="I48" s="15">
        <v>-54.94</v>
      </c>
      <c r="J48" s="14">
        <v>0</v>
      </c>
      <c r="K48" s="14">
        <v>20.11</v>
      </c>
      <c r="L48" s="14">
        <v>0</v>
      </c>
      <c r="M48" s="14">
        <v>0</v>
      </c>
      <c r="N48" s="14">
        <v>0</v>
      </c>
      <c r="O48" s="15">
        <v>-0.11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-34.94</v>
      </c>
      <c r="W48" s="14">
        <v>719.4</v>
      </c>
    </row>
    <row r="49" spans="1:23">
      <c r="A49" s="2" t="s">
        <v>106</v>
      </c>
      <c r="B49" s="1" t="s">
        <v>107</v>
      </c>
      <c r="C49" s="14">
        <v>880.02</v>
      </c>
      <c r="D49" s="14">
        <v>146.66999999999999</v>
      </c>
      <c r="E49" s="14">
        <v>2034.94</v>
      </c>
      <c r="F49" s="14">
        <v>3061.63</v>
      </c>
      <c r="G49" s="14">
        <v>0</v>
      </c>
      <c r="H49" s="14">
        <v>0</v>
      </c>
      <c r="I49" s="14">
        <v>0</v>
      </c>
      <c r="J49" s="14">
        <v>398.57</v>
      </c>
      <c r="K49" s="14">
        <v>101.85</v>
      </c>
      <c r="L49" s="14">
        <v>0</v>
      </c>
      <c r="M49" s="14">
        <v>0</v>
      </c>
      <c r="N49" s="14">
        <v>0</v>
      </c>
      <c r="O49" s="15">
        <v>-0.04</v>
      </c>
      <c r="P49" s="14">
        <v>33.049999999999997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533.42999999999995</v>
      </c>
      <c r="W49" s="14">
        <v>2528.1999999999998</v>
      </c>
    </row>
    <row r="50" spans="1:23">
      <c r="A50" s="2" t="s">
        <v>108</v>
      </c>
      <c r="B50" s="1" t="s">
        <v>109</v>
      </c>
      <c r="C50" s="14">
        <v>880.02</v>
      </c>
      <c r="D50" s="14">
        <v>146.66999999999999</v>
      </c>
      <c r="E50" s="14">
        <v>8813.01</v>
      </c>
      <c r="F50" s="14">
        <v>9839.7000000000007</v>
      </c>
      <c r="G50" s="14">
        <v>0</v>
      </c>
      <c r="H50" s="14">
        <v>0</v>
      </c>
      <c r="I50" s="14">
        <v>0</v>
      </c>
      <c r="J50" s="14">
        <v>2104.75</v>
      </c>
      <c r="K50" s="14">
        <v>168.72</v>
      </c>
      <c r="L50" s="14">
        <v>0</v>
      </c>
      <c r="M50" s="14">
        <v>0</v>
      </c>
      <c r="N50" s="14">
        <v>0</v>
      </c>
      <c r="O50" s="14">
        <v>0.03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2273.5</v>
      </c>
      <c r="W50" s="14">
        <v>7566.2</v>
      </c>
    </row>
    <row r="51" spans="1:23">
      <c r="A51" s="2" t="s">
        <v>110</v>
      </c>
      <c r="B51" s="1" t="s">
        <v>111</v>
      </c>
      <c r="C51" s="14">
        <v>733.35</v>
      </c>
      <c r="D51" s="14">
        <v>122.22</v>
      </c>
      <c r="E51" s="14">
        <v>3228.46</v>
      </c>
      <c r="F51" s="14">
        <v>4084.03</v>
      </c>
      <c r="G51" s="14">
        <v>0</v>
      </c>
      <c r="H51" s="14">
        <v>0</v>
      </c>
      <c r="I51" s="14">
        <v>0</v>
      </c>
      <c r="J51" s="14">
        <v>616.96</v>
      </c>
      <c r="K51" s="14">
        <v>49.57</v>
      </c>
      <c r="L51" s="14">
        <v>0</v>
      </c>
      <c r="M51" s="14">
        <v>0</v>
      </c>
      <c r="N51" s="14">
        <v>0</v>
      </c>
      <c r="O51" s="15">
        <v>-0.1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666.43</v>
      </c>
      <c r="W51" s="14">
        <v>3417.6</v>
      </c>
    </row>
    <row r="52" spans="1:23">
      <c r="A52" s="2" t="s">
        <v>112</v>
      </c>
      <c r="B52" s="1" t="s">
        <v>113</v>
      </c>
      <c r="C52" s="14">
        <v>880.02</v>
      </c>
      <c r="D52" s="14">
        <v>146.66999999999999</v>
      </c>
      <c r="E52" s="14">
        <v>0</v>
      </c>
      <c r="F52" s="14">
        <v>1026.69</v>
      </c>
      <c r="G52" s="14">
        <v>0</v>
      </c>
      <c r="H52" s="14">
        <v>0</v>
      </c>
      <c r="I52" s="15">
        <v>-18.41</v>
      </c>
      <c r="J52" s="14">
        <v>0</v>
      </c>
      <c r="K52" s="14">
        <v>67.36</v>
      </c>
      <c r="L52" s="14">
        <v>0</v>
      </c>
      <c r="M52" s="14">
        <v>0</v>
      </c>
      <c r="N52" s="14">
        <v>0</v>
      </c>
      <c r="O52" s="15">
        <v>-0.11</v>
      </c>
      <c r="P52" s="14">
        <v>33.049999999999997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81.89</v>
      </c>
      <c r="W52" s="14">
        <v>944.8</v>
      </c>
    </row>
    <row r="53" spans="1:23">
      <c r="A53" s="2" t="s">
        <v>114</v>
      </c>
      <c r="B53" s="1" t="s">
        <v>115</v>
      </c>
      <c r="C53" s="14">
        <v>999.66</v>
      </c>
      <c r="D53" s="14">
        <v>166.61</v>
      </c>
      <c r="E53" s="14">
        <v>2440.6</v>
      </c>
      <c r="F53" s="14">
        <v>3606.87</v>
      </c>
      <c r="G53" s="14">
        <v>0</v>
      </c>
      <c r="H53" s="14">
        <v>0</v>
      </c>
      <c r="I53" s="14">
        <v>0</v>
      </c>
      <c r="J53" s="14">
        <v>515.04</v>
      </c>
      <c r="K53" s="14">
        <v>83.35</v>
      </c>
      <c r="L53" s="14">
        <v>0</v>
      </c>
      <c r="M53" s="14">
        <v>0</v>
      </c>
      <c r="N53" s="14">
        <v>0</v>
      </c>
      <c r="O53" s="14">
        <v>0.08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598.47</v>
      </c>
      <c r="W53" s="14">
        <v>3008.4</v>
      </c>
    </row>
    <row r="54" spans="1:23">
      <c r="A54" s="2" t="s">
        <v>116</v>
      </c>
      <c r="B54" s="1" t="s">
        <v>117</v>
      </c>
      <c r="C54" s="14">
        <v>880.02</v>
      </c>
      <c r="D54" s="14">
        <v>146.66999999999999</v>
      </c>
      <c r="E54" s="14">
        <v>0</v>
      </c>
      <c r="F54" s="14">
        <v>1026.69</v>
      </c>
      <c r="G54" s="14">
        <v>0</v>
      </c>
      <c r="H54" s="14">
        <v>0</v>
      </c>
      <c r="I54" s="15">
        <v>-18.41</v>
      </c>
      <c r="J54" s="14">
        <v>0</v>
      </c>
      <c r="K54" s="14">
        <v>147.26</v>
      </c>
      <c r="L54" s="14">
        <v>0</v>
      </c>
      <c r="M54" s="14">
        <v>0</v>
      </c>
      <c r="N54" s="14">
        <v>0</v>
      </c>
      <c r="O54" s="14">
        <v>0.04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128.88999999999999</v>
      </c>
      <c r="W54" s="14">
        <v>897.8</v>
      </c>
    </row>
    <row r="55" spans="1:23">
      <c r="A55" s="2" t="s">
        <v>118</v>
      </c>
      <c r="B55" s="1" t="s">
        <v>119</v>
      </c>
      <c r="C55" s="14">
        <v>586.67999999999995</v>
      </c>
      <c r="D55" s="14">
        <v>97.78</v>
      </c>
      <c r="E55" s="14">
        <v>1935.23</v>
      </c>
      <c r="F55" s="14">
        <v>2619.69</v>
      </c>
      <c r="G55" s="14">
        <v>0</v>
      </c>
      <c r="H55" s="14">
        <v>0</v>
      </c>
      <c r="I55" s="14">
        <v>0</v>
      </c>
      <c r="J55" s="14">
        <v>304.18</v>
      </c>
      <c r="K55" s="14">
        <v>113.89</v>
      </c>
      <c r="L55" s="14">
        <v>0</v>
      </c>
      <c r="M55" s="14">
        <v>2000</v>
      </c>
      <c r="N55" s="14">
        <v>0</v>
      </c>
      <c r="O55" s="14">
        <v>0.17</v>
      </c>
      <c r="P55" s="14">
        <v>33.049999999999997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2451.29</v>
      </c>
      <c r="W55" s="14">
        <v>168.4</v>
      </c>
    </row>
    <row r="56" spans="1:23">
      <c r="A56" s="2" t="s">
        <v>120</v>
      </c>
      <c r="B56" s="1" t="s">
        <v>121</v>
      </c>
      <c r="C56" s="14">
        <v>880.02</v>
      </c>
      <c r="D56" s="14">
        <v>146.66999999999999</v>
      </c>
      <c r="E56" s="14">
        <v>6900.13</v>
      </c>
      <c r="F56" s="14">
        <v>7926.82</v>
      </c>
      <c r="G56" s="14">
        <v>455.66</v>
      </c>
      <c r="H56" s="14">
        <v>0</v>
      </c>
      <c r="I56" s="14">
        <v>0</v>
      </c>
      <c r="J56" s="14">
        <v>1530.88</v>
      </c>
      <c r="K56" s="14">
        <v>76.52</v>
      </c>
      <c r="L56" s="14">
        <v>0</v>
      </c>
      <c r="M56" s="14">
        <v>2500</v>
      </c>
      <c r="N56" s="14">
        <v>0</v>
      </c>
      <c r="O56" s="14">
        <v>0.11</v>
      </c>
      <c r="P56" s="14">
        <v>54.05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4617.22</v>
      </c>
      <c r="W56" s="14">
        <v>3309.6</v>
      </c>
    </row>
    <row r="57" spans="1:23">
      <c r="A57" s="2" t="s">
        <v>122</v>
      </c>
      <c r="B57" s="1" t="s">
        <v>123</v>
      </c>
      <c r="C57" s="14">
        <v>1602</v>
      </c>
      <c r="D57" s="14">
        <v>267</v>
      </c>
      <c r="E57" s="14">
        <v>0</v>
      </c>
      <c r="F57" s="14">
        <v>1869</v>
      </c>
      <c r="G57" s="14">
        <v>0</v>
      </c>
      <c r="H57" s="14">
        <v>0</v>
      </c>
      <c r="I57" s="14">
        <v>0</v>
      </c>
      <c r="J57" s="14">
        <v>163.25</v>
      </c>
      <c r="K57" s="14">
        <v>49.68</v>
      </c>
      <c r="L57" s="14">
        <v>0</v>
      </c>
      <c r="M57" s="14">
        <v>0</v>
      </c>
      <c r="N57" s="14">
        <v>0</v>
      </c>
      <c r="O57" s="15">
        <v>-0.13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212.8</v>
      </c>
      <c r="W57" s="14">
        <v>1656.2</v>
      </c>
    </row>
    <row r="58" spans="1:23">
      <c r="A58" s="2" t="s">
        <v>124</v>
      </c>
      <c r="B58" s="1" t="s">
        <v>125</v>
      </c>
      <c r="C58" s="14">
        <v>999.66</v>
      </c>
      <c r="D58" s="14">
        <v>166.61</v>
      </c>
      <c r="E58" s="14">
        <v>1107.77</v>
      </c>
      <c r="F58" s="14">
        <v>2274.04</v>
      </c>
      <c r="G58" s="14">
        <v>0</v>
      </c>
      <c r="H58" s="14">
        <v>0</v>
      </c>
      <c r="I58" s="14">
        <v>0</v>
      </c>
      <c r="J58" s="14">
        <v>233.69</v>
      </c>
      <c r="K58" s="14">
        <v>66.33</v>
      </c>
      <c r="L58" s="14">
        <v>0</v>
      </c>
      <c r="M58" s="14">
        <v>0</v>
      </c>
      <c r="N58" s="14">
        <v>0</v>
      </c>
      <c r="O58" s="14">
        <v>0.02</v>
      </c>
      <c r="P58" s="14">
        <v>0</v>
      </c>
      <c r="Q58" s="14">
        <v>0</v>
      </c>
      <c r="R58" s="14">
        <v>300</v>
      </c>
      <c r="S58" s="14">
        <v>0</v>
      </c>
      <c r="T58" s="14">
        <v>0</v>
      </c>
      <c r="U58" s="14">
        <v>0</v>
      </c>
      <c r="V58" s="14">
        <v>600.04</v>
      </c>
      <c r="W58" s="14">
        <v>1674</v>
      </c>
    </row>
    <row r="59" spans="1:23">
      <c r="A59" s="2" t="s">
        <v>126</v>
      </c>
      <c r="B59" s="1" t="s">
        <v>127</v>
      </c>
      <c r="C59" s="14">
        <v>999.66</v>
      </c>
      <c r="D59" s="14">
        <v>166.61</v>
      </c>
      <c r="E59" s="14">
        <v>3574.93</v>
      </c>
      <c r="F59" s="14">
        <v>4741.2</v>
      </c>
      <c r="G59" s="14">
        <v>0</v>
      </c>
      <c r="H59" s="14">
        <v>0</v>
      </c>
      <c r="I59" s="14">
        <v>0</v>
      </c>
      <c r="J59" s="14">
        <v>757.33</v>
      </c>
      <c r="K59" s="14">
        <v>82.59</v>
      </c>
      <c r="L59" s="14">
        <v>0</v>
      </c>
      <c r="M59" s="14">
        <v>0</v>
      </c>
      <c r="N59" s="14">
        <v>0</v>
      </c>
      <c r="O59" s="14">
        <v>0.08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840</v>
      </c>
      <c r="W59" s="14">
        <v>3901.2</v>
      </c>
    </row>
    <row r="60" spans="1:23">
      <c r="A60" s="2" t="s">
        <v>128</v>
      </c>
      <c r="B60" s="1" t="s">
        <v>129</v>
      </c>
      <c r="C60" s="14">
        <v>880.02</v>
      </c>
      <c r="D60" s="14">
        <v>146.66999999999999</v>
      </c>
      <c r="E60" s="14">
        <v>4342.21</v>
      </c>
      <c r="F60" s="14">
        <v>5368.9</v>
      </c>
      <c r="G60" s="14">
        <v>0</v>
      </c>
      <c r="H60" s="14">
        <v>0</v>
      </c>
      <c r="I60" s="14">
        <v>0</v>
      </c>
      <c r="J60" s="14">
        <v>904.07</v>
      </c>
      <c r="K60" s="14">
        <v>65.239999999999995</v>
      </c>
      <c r="L60" s="14">
        <v>0</v>
      </c>
      <c r="M60" s="14">
        <v>2224.86</v>
      </c>
      <c r="N60" s="14">
        <v>0</v>
      </c>
      <c r="O60" s="14">
        <v>0.08</v>
      </c>
      <c r="P60" s="14">
        <v>40.049999999999997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3234.3</v>
      </c>
      <c r="W60" s="14">
        <v>2134.6</v>
      </c>
    </row>
    <row r="61" spans="1:23">
      <c r="A61" s="2" t="s">
        <v>130</v>
      </c>
      <c r="B61" s="1" t="s">
        <v>131</v>
      </c>
      <c r="C61" s="14">
        <v>1285.74</v>
      </c>
      <c r="D61" s="14">
        <v>214.29</v>
      </c>
      <c r="E61" s="14">
        <v>0</v>
      </c>
      <c r="F61" s="14">
        <v>1500.03</v>
      </c>
      <c r="G61" s="14">
        <v>0</v>
      </c>
      <c r="H61" s="14">
        <v>0</v>
      </c>
      <c r="I61" s="14">
        <v>0</v>
      </c>
      <c r="J61" s="14">
        <v>56.27</v>
      </c>
      <c r="K61" s="14">
        <v>64.16</v>
      </c>
      <c r="L61" s="14">
        <v>0</v>
      </c>
      <c r="M61" s="14">
        <v>0</v>
      </c>
      <c r="N61" s="14">
        <v>0</v>
      </c>
      <c r="O61" s="15">
        <v>-0.05</v>
      </c>
      <c r="P61" s="14">
        <v>54.05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174.43</v>
      </c>
      <c r="W61" s="14">
        <v>1325.6</v>
      </c>
    </row>
    <row r="62" spans="1:23">
      <c r="A62" s="2" t="s">
        <v>132</v>
      </c>
      <c r="B62" s="1" t="s">
        <v>133</v>
      </c>
      <c r="C62" s="14">
        <v>1602</v>
      </c>
      <c r="D62" s="14">
        <v>267</v>
      </c>
      <c r="E62" s="14">
        <v>0</v>
      </c>
      <c r="F62" s="14">
        <v>1869</v>
      </c>
      <c r="G62" s="14">
        <v>355.52</v>
      </c>
      <c r="H62" s="14">
        <v>0</v>
      </c>
      <c r="I62" s="14">
        <v>0</v>
      </c>
      <c r="J62" s="14">
        <v>163.25</v>
      </c>
      <c r="K62" s="14">
        <v>56.95</v>
      </c>
      <c r="L62" s="14">
        <v>0</v>
      </c>
      <c r="M62" s="14">
        <v>0</v>
      </c>
      <c r="N62" s="14">
        <v>0</v>
      </c>
      <c r="O62" s="14">
        <v>0.08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575.79999999999995</v>
      </c>
      <c r="W62" s="14">
        <v>1293.2</v>
      </c>
    </row>
    <row r="63" spans="1:23">
      <c r="A63" s="2" t="s">
        <v>134</v>
      </c>
      <c r="B63" s="1" t="s">
        <v>135</v>
      </c>
      <c r="C63" s="14">
        <v>733.35</v>
      </c>
      <c r="D63" s="14">
        <v>122.22</v>
      </c>
      <c r="E63" s="14">
        <v>0</v>
      </c>
      <c r="F63" s="14">
        <v>855.57</v>
      </c>
      <c r="G63" s="14">
        <v>0</v>
      </c>
      <c r="H63" s="14">
        <v>0</v>
      </c>
      <c r="I63" s="15">
        <v>-38.43</v>
      </c>
      <c r="J63" s="14">
        <v>0</v>
      </c>
      <c r="K63" s="14">
        <v>103.33</v>
      </c>
      <c r="L63" s="14">
        <v>0</v>
      </c>
      <c r="M63" s="14">
        <v>0</v>
      </c>
      <c r="N63" s="14">
        <v>0</v>
      </c>
      <c r="O63" s="14">
        <v>0.02</v>
      </c>
      <c r="P63" s="14">
        <v>33.049999999999997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97.97</v>
      </c>
      <c r="W63" s="14">
        <v>757.6</v>
      </c>
    </row>
    <row r="64" spans="1:23">
      <c r="A64" s="2" t="s">
        <v>136</v>
      </c>
      <c r="B64" s="1" t="s">
        <v>137</v>
      </c>
      <c r="C64" s="14">
        <v>999.66</v>
      </c>
      <c r="D64" s="14">
        <v>166.61</v>
      </c>
      <c r="E64" s="14">
        <v>441.17</v>
      </c>
      <c r="F64" s="14">
        <v>1607.44</v>
      </c>
      <c r="G64" s="14">
        <v>0</v>
      </c>
      <c r="H64" s="14">
        <v>0</v>
      </c>
      <c r="I64" s="14">
        <v>0</v>
      </c>
      <c r="J64" s="14">
        <v>67.959999999999994</v>
      </c>
      <c r="K64" s="14">
        <v>28.95</v>
      </c>
      <c r="L64" s="14">
        <v>0</v>
      </c>
      <c r="M64" s="14">
        <v>0</v>
      </c>
      <c r="N64" s="14">
        <v>0</v>
      </c>
      <c r="O64" s="15">
        <v>-7.0000000000000007E-2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96.84</v>
      </c>
      <c r="W64" s="14">
        <v>1510.6</v>
      </c>
    </row>
    <row r="65" spans="1:23">
      <c r="A65" s="2" t="s">
        <v>138</v>
      </c>
      <c r="B65" s="1" t="s">
        <v>139</v>
      </c>
      <c r="C65" s="14">
        <v>880.02</v>
      </c>
      <c r="D65" s="14">
        <v>146.66999999999999</v>
      </c>
      <c r="E65" s="14">
        <v>1703.57</v>
      </c>
      <c r="F65" s="14">
        <v>2730.26</v>
      </c>
      <c r="G65" s="14">
        <v>505.56</v>
      </c>
      <c r="H65" s="14">
        <v>0</v>
      </c>
      <c r="I65" s="14">
        <v>0</v>
      </c>
      <c r="J65" s="14">
        <v>327.79</v>
      </c>
      <c r="K65" s="14">
        <v>82.33</v>
      </c>
      <c r="L65" s="14">
        <v>0</v>
      </c>
      <c r="M65" s="14">
        <v>0</v>
      </c>
      <c r="N65" s="14">
        <v>0</v>
      </c>
      <c r="O65" s="15">
        <v>-7.0000000000000007E-2</v>
      </c>
      <c r="P65" s="14">
        <v>33.049999999999997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948.66</v>
      </c>
      <c r="W65" s="14">
        <v>1781.6</v>
      </c>
    </row>
    <row r="66" spans="1:23">
      <c r="A66" s="2" t="s">
        <v>140</v>
      </c>
      <c r="B66" s="1" t="s">
        <v>141</v>
      </c>
      <c r="C66" s="14">
        <v>4000.02</v>
      </c>
      <c r="D66" s="14">
        <v>666.67</v>
      </c>
      <c r="E66" s="14">
        <v>2420.4899999999998</v>
      </c>
      <c r="F66" s="14">
        <v>7087.18</v>
      </c>
      <c r="G66" s="14">
        <v>0</v>
      </c>
      <c r="H66" s="14">
        <v>0</v>
      </c>
      <c r="I66" s="14">
        <v>0</v>
      </c>
      <c r="J66" s="14">
        <v>1308.21</v>
      </c>
      <c r="K66" s="14">
        <v>358.14</v>
      </c>
      <c r="L66" s="14">
        <v>0</v>
      </c>
      <c r="M66" s="14">
        <v>0</v>
      </c>
      <c r="N66" s="14">
        <v>0</v>
      </c>
      <c r="O66" s="14">
        <v>0.03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1666.38</v>
      </c>
      <c r="W66" s="14">
        <v>5420.8</v>
      </c>
    </row>
    <row r="67" spans="1:23">
      <c r="A67" s="2" t="s">
        <v>142</v>
      </c>
      <c r="B67" s="1" t="s">
        <v>143</v>
      </c>
      <c r="C67" s="14">
        <v>880.02</v>
      </c>
      <c r="D67" s="14">
        <v>146.66999999999999</v>
      </c>
      <c r="E67" s="14">
        <v>0</v>
      </c>
      <c r="F67" s="14">
        <v>1026.69</v>
      </c>
      <c r="G67" s="14">
        <v>0</v>
      </c>
      <c r="H67" s="14">
        <v>0</v>
      </c>
      <c r="I67" s="15">
        <v>-18.41</v>
      </c>
      <c r="J67" s="14">
        <v>0</v>
      </c>
      <c r="K67" s="14">
        <v>25.48</v>
      </c>
      <c r="L67" s="14">
        <v>0</v>
      </c>
      <c r="M67" s="14">
        <v>0</v>
      </c>
      <c r="N67" s="14">
        <v>0</v>
      </c>
      <c r="O67" s="14">
        <v>0.02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7.09</v>
      </c>
      <c r="W67" s="14">
        <v>1019.6</v>
      </c>
    </row>
    <row r="68" spans="1:23">
      <c r="A68" s="2" t="s">
        <v>144</v>
      </c>
      <c r="B68" s="1" t="s">
        <v>145</v>
      </c>
      <c r="C68" s="14">
        <v>880.02</v>
      </c>
      <c r="D68" s="14">
        <v>146.66999999999999</v>
      </c>
      <c r="E68" s="14">
        <v>6865.28</v>
      </c>
      <c r="F68" s="14">
        <v>7891.97</v>
      </c>
      <c r="G68" s="14">
        <v>0</v>
      </c>
      <c r="H68" s="14">
        <v>208.65</v>
      </c>
      <c r="I68" s="14">
        <v>0</v>
      </c>
      <c r="J68" s="14">
        <v>1520.43</v>
      </c>
      <c r="K68" s="14">
        <v>169.13</v>
      </c>
      <c r="L68" s="14">
        <v>0</v>
      </c>
      <c r="M68" s="14">
        <v>205</v>
      </c>
      <c r="N68" s="14">
        <v>0</v>
      </c>
      <c r="O68" s="14">
        <v>0.11</v>
      </c>
      <c r="P68" s="14">
        <v>33.049999999999997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2136.37</v>
      </c>
      <c r="W68" s="14">
        <v>5755.6</v>
      </c>
    </row>
    <row r="69" spans="1:23">
      <c r="A69" s="2" t="s">
        <v>146</v>
      </c>
      <c r="B69" s="1" t="s">
        <v>147</v>
      </c>
      <c r="C69" s="14">
        <v>799.98</v>
      </c>
      <c r="D69" s="14">
        <v>133.33000000000001</v>
      </c>
      <c r="E69" s="14">
        <v>2760</v>
      </c>
      <c r="F69" s="14">
        <v>3693.31</v>
      </c>
      <c r="G69" s="14">
        <v>0</v>
      </c>
      <c r="H69" s="14">
        <v>0</v>
      </c>
      <c r="I69" s="14">
        <v>0</v>
      </c>
      <c r="J69" s="14">
        <v>533.5</v>
      </c>
      <c r="K69" s="14">
        <v>91.2</v>
      </c>
      <c r="L69" s="14">
        <v>0</v>
      </c>
      <c r="M69" s="14">
        <v>0</v>
      </c>
      <c r="N69" s="14">
        <v>0</v>
      </c>
      <c r="O69" s="14">
        <v>0.01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624.71</v>
      </c>
      <c r="W69" s="14">
        <v>3068.6</v>
      </c>
    </row>
    <row r="70" spans="1:23">
      <c r="A70" s="2" t="s">
        <v>148</v>
      </c>
      <c r="B70" s="1" t="s">
        <v>149</v>
      </c>
      <c r="C70" s="14">
        <v>999.66</v>
      </c>
      <c r="D70" s="14">
        <v>166.61</v>
      </c>
      <c r="E70" s="14">
        <v>1516.77</v>
      </c>
      <c r="F70" s="14">
        <v>2683.04</v>
      </c>
      <c r="G70" s="14">
        <v>0</v>
      </c>
      <c r="H70" s="14">
        <v>0</v>
      </c>
      <c r="I70" s="14">
        <v>0</v>
      </c>
      <c r="J70" s="14">
        <v>317.70999999999998</v>
      </c>
      <c r="K70" s="14">
        <v>80.73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398.44</v>
      </c>
      <c r="W70" s="14">
        <v>2284.6</v>
      </c>
    </row>
    <row r="71" spans="1:23">
      <c r="A71" s="2" t="s">
        <v>150</v>
      </c>
      <c r="B71" s="1" t="s">
        <v>151</v>
      </c>
      <c r="C71" s="14">
        <v>880.02</v>
      </c>
      <c r="D71" s="14">
        <v>146.66999999999999</v>
      </c>
      <c r="E71" s="14">
        <v>0</v>
      </c>
      <c r="F71" s="14">
        <v>1026.69</v>
      </c>
      <c r="G71" s="14">
        <v>0</v>
      </c>
      <c r="H71" s="14">
        <v>0</v>
      </c>
      <c r="I71" s="15">
        <v>-18.41</v>
      </c>
      <c r="J71" s="14">
        <v>0</v>
      </c>
      <c r="K71" s="14">
        <v>109</v>
      </c>
      <c r="L71" s="14">
        <v>0</v>
      </c>
      <c r="M71" s="14">
        <v>500</v>
      </c>
      <c r="N71" s="14">
        <v>0</v>
      </c>
      <c r="O71" s="15">
        <v>-0.1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590.49</v>
      </c>
      <c r="W71" s="14">
        <v>436.2</v>
      </c>
    </row>
    <row r="72" spans="1:23">
      <c r="A72" s="2" t="s">
        <v>152</v>
      </c>
      <c r="B72" s="1" t="s">
        <v>153</v>
      </c>
      <c r="C72" s="14">
        <v>732.85</v>
      </c>
      <c r="D72" s="14">
        <v>122.14</v>
      </c>
      <c r="E72" s="14">
        <v>0</v>
      </c>
      <c r="F72" s="14">
        <v>854.99</v>
      </c>
      <c r="G72" s="14">
        <v>0</v>
      </c>
      <c r="H72" s="14">
        <v>0</v>
      </c>
      <c r="I72" s="15">
        <v>-38.47</v>
      </c>
      <c r="J72" s="14">
        <v>0</v>
      </c>
      <c r="K72" s="14">
        <v>22.78</v>
      </c>
      <c r="L72" s="14">
        <v>0</v>
      </c>
      <c r="M72" s="14">
        <v>0</v>
      </c>
      <c r="N72" s="14">
        <v>0</v>
      </c>
      <c r="O72" s="15">
        <v>-0.12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-15.81</v>
      </c>
      <c r="W72" s="14">
        <v>870.8</v>
      </c>
    </row>
    <row r="73" spans="1:23" s="7" customFormat="1">
      <c r="A73" s="17" t="s">
        <v>154</v>
      </c>
      <c r="C73" s="7" t="s">
        <v>155</v>
      </c>
      <c r="D73" s="7" t="s">
        <v>155</v>
      </c>
      <c r="E73" s="7" t="s">
        <v>155</v>
      </c>
      <c r="F73" s="7" t="s">
        <v>155</v>
      </c>
      <c r="G73" s="7" t="s">
        <v>155</v>
      </c>
      <c r="H73" s="7" t="s">
        <v>155</v>
      </c>
      <c r="I73" s="7" t="s">
        <v>155</v>
      </c>
      <c r="J73" s="7" t="s">
        <v>155</v>
      </c>
      <c r="K73" s="7" t="s">
        <v>155</v>
      </c>
      <c r="L73" s="7" t="s">
        <v>155</v>
      </c>
      <c r="M73" s="7" t="s">
        <v>155</v>
      </c>
      <c r="N73" s="7" t="s">
        <v>155</v>
      </c>
      <c r="O73" s="7" t="s">
        <v>155</v>
      </c>
      <c r="P73" s="7" t="s">
        <v>155</v>
      </c>
      <c r="Q73" s="7" t="s">
        <v>155</v>
      </c>
      <c r="R73" s="7" t="s">
        <v>155</v>
      </c>
      <c r="S73" s="7" t="s">
        <v>155</v>
      </c>
      <c r="T73" s="7" t="s">
        <v>155</v>
      </c>
      <c r="U73" s="7" t="s">
        <v>155</v>
      </c>
      <c r="V73" s="7" t="s">
        <v>155</v>
      </c>
      <c r="W73" s="7" t="s">
        <v>155</v>
      </c>
    </row>
    <row r="74" spans="1:23">
      <c r="C74" s="19">
        <v>76053.289999999994</v>
      </c>
      <c r="D74" s="19">
        <v>12675.53</v>
      </c>
      <c r="E74" s="19">
        <v>99337.79</v>
      </c>
      <c r="F74" s="19">
        <v>188066.61</v>
      </c>
      <c r="G74" s="19">
        <v>4915.87</v>
      </c>
      <c r="H74" s="19">
        <v>2314.14</v>
      </c>
      <c r="I74" s="20">
        <v>-446.13</v>
      </c>
      <c r="J74" s="19">
        <v>26868.720000000001</v>
      </c>
      <c r="K74" s="19">
        <v>7161.1</v>
      </c>
      <c r="L74" s="19">
        <v>0</v>
      </c>
      <c r="M74" s="19">
        <v>8259.83</v>
      </c>
      <c r="N74" s="19">
        <v>0</v>
      </c>
      <c r="O74" s="20">
        <v>-0.37</v>
      </c>
      <c r="P74" s="19">
        <v>879.54</v>
      </c>
      <c r="Q74" s="19">
        <v>495.94</v>
      </c>
      <c r="R74" s="19">
        <v>300</v>
      </c>
      <c r="S74" s="19">
        <v>0</v>
      </c>
      <c r="T74" s="19">
        <v>1300</v>
      </c>
      <c r="U74" s="19">
        <v>1568.37</v>
      </c>
      <c r="V74" s="19">
        <v>53617.01</v>
      </c>
      <c r="W74" s="19">
        <v>134449.60000000001</v>
      </c>
    </row>
    <row r="76" spans="1:23">
      <c r="A76" s="12" t="s">
        <v>156</v>
      </c>
    </row>
    <row r="77" spans="1:23">
      <c r="A77" s="2" t="s">
        <v>157</v>
      </c>
      <c r="B77" s="1" t="s">
        <v>158</v>
      </c>
      <c r="C77" s="14">
        <v>572.46</v>
      </c>
      <c r="D77" s="14">
        <v>95.41</v>
      </c>
      <c r="E77" s="14">
        <v>1689.24</v>
      </c>
      <c r="F77" s="14">
        <v>2357.11</v>
      </c>
      <c r="G77" s="14">
        <v>0</v>
      </c>
      <c r="H77" s="14">
        <v>0</v>
      </c>
      <c r="I77" s="14">
        <v>0</v>
      </c>
      <c r="J77" s="14">
        <v>248.58</v>
      </c>
      <c r="K77" s="14">
        <v>74.39</v>
      </c>
      <c r="L77" s="14">
        <v>23.57</v>
      </c>
      <c r="M77" s="14">
        <v>0</v>
      </c>
      <c r="N77" s="14">
        <v>115.5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134.66999999999999</v>
      </c>
      <c r="V77" s="14">
        <v>596.71</v>
      </c>
      <c r="W77" s="14">
        <v>1760.4</v>
      </c>
    </row>
    <row r="78" spans="1:23">
      <c r="A78" s="2" t="s">
        <v>159</v>
      </c>
      <c r="B78" s="1" t="s">
        <v>160</v>
      </c>
      <c r="C78" s="14">
        <v>537.54</v>
      </c>
      <c r="D78" s="14">
        <v>89.59</v>
      </c>
      <c r="E78" s="14">
        <v>5047.17</v>
      </c>
      <c r="F78" s="14">
        <v>5674.3</v>
      </c>
      <c r="G78" s="14">
        <v>0</v>
      </c>
      <c r="H78" s="14">
        <v>0</v>
      </c>
      <c r="I78" s="14">
        <v>0</v>
      </c>
      <c r="J78" s="14">
        <v>975.9</v>
      </c>
      <c r="K78" s="14">
        <v>153.77000000000001</v>
      </c>
      <c r="L78" s="14">
        <v>56.74</v>
      </c>
      <c r="M78" s="14">
        <v>0</v>
      </c>
      <c r="N78" s="14">
        <v>278.04000000000002</v>
      </c>
      <c r="O78" s="14">
        <v>0.1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372.75</v>
      </c>
      <c r="V78" s="14">
        <v>1837.3</v>
      </c>
      <c r="W78" s="14">
        <v>3837</v>
      </c>
    </row>
    <row r="79" spans="1:23">
      <c r="A79" s="2" t="s">
        <v>161</v>
      </c>
      <c r="B79" s="1" t="s">
        <v>162</v>
      </c>
      <c r="C79" s="14">
        <v>633.41999999999996</v>
      </c>
      <c r="D79" s="14">
        <v>105.57</v>
      </c>
      <c r="E79" s="14">
        <v>510.27</v>
      </c>
      <c r="F79" s="14">
        <v>1249.26</v>
      </c>
      <c r="G79" s="14">
        <v>0</v>
      </c>
      <c r="H79" s="14">
        <v>0</v>
      </c>
      <c r="I79" s="14">
        <v>0</v>
      </c>
      <c r="J79" s="14">
        <v>19.53</v>
      </c>
      <c r="K79" s="14">
        <v>82.19</v>
      </c>
      <c r="L79" s="14">
        <v>0</v>
      </c>
      <c r="M79" s="14">
        <v>0</v>
      </c>
      <c r="N79" s="14">
        <v>0</v>
      </c>
      <c r="O79" s="15">
        <v>-0.06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101.66</v>
      </c>
      <c r="W79" s="14">
        <v>1147.5999999999999</v>
      </c>
    </row>
    <row r="80" spans="1:23">
      <c r="A80" s="2" t="s">
        <v>163</v>
      </c>
      <c r="B80" s="1" t="s">
        <v>164</v>
      </c>
      <c r="C80" s="14">
        <v>537.54</v>
      </c>
      <c r="D80" s="14">
        <v>89.59</v>
      </c>
      <c r="E80" s="14">
        <v>2651.57</v>
      </c>
      <c r="F80" s="14">
        <v>3278.7</v>
      </c>
      <c r="G80" s="14">
        <v>0</v>
      </c>
      <c r="H80" s="14">
        <v>0</v>
      </c>
      <c r="I80" s="14">
        <v>0</v>
      </c>
      <c r="J80" s="14">
        <v>444.94</v>
      </c>
      <c r="K80" s="14">
        <v>75.37</v>
      </c>
      <c r="L80" s="14">
        <v>32.79</v>
      </c>
      <c r="M80" s="14">
        <v>0</v>
      </c>
      <c r="N80" s="14">
        <v>160.66</v>
      </c>
      <c r="O80" s="14">
        <v>0.16</v>
      </c>
      <c r="P80" s="14">
        <v>0</v>
      </c>
      <c r="Q80" s="14">
        <v>0</v>
      </c>
      <c r="R80" s="14">
        <v>0</v>
      </c>
      <c r="S80" s="14">
        <v>0</v>
      </c>
      <c r="T80" s="14">
        <v>300</v>
      </c>
      <c r="U80" s="14">
        <v>275.38</v>
      </c>
      <c r="V80" s="14">
        <v>1289.3</v>
      </c>
      <c r="W80" s="14">
        <v>1989.4</v>
      </c>
    </row>
    <row r="81" spans="1:23">
      <c r="A81" s="2" t="s">
        <v>165</v>
      </c>
      <c r="B81" s="1" t="s">
        <v>166</v>
      </c>
      <c r="C81" s="14">
        <v>480.24</v>
      </c>
      <c r="D81" s="14">
        <v>80.040000000000006</v>
      </c>
      <c r="E81" s="14">
        <v>973.45</v>
      </c>
      <c r="F81" s="14">
        <v>1533.73</v>
      </c>
      <c r="G81" s="14">
        <v>0</v>
      </c>
      <c r="H81" s="14">
        <v>0</v>
      </c>
      <c r="I81" s="14">
        <v>0</v>
      </c>
      <c r="J81" s="14">
        <v>59.94</v>
      </c>
      <c r="K81" s="14">
        <v>34.89</v>
      </c>
      <c r="L81" s="14">
        <v>0</v>
      </c>
      <c r="M81" s="14">
        <v>0</v>
      </c>
      <c r="N81" s="14">
        <v>0</v>
      </c>
      <c r="O81" s="15">
        <v>-0.1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94.73</v>
      </c>
      <c r="W81" s="14">
        <v>1439</v>
      </c>
    </row>
    <row r="82" spans="1:23">
      <c r="A82" s="2" t="s">
        <v>167</v>
      </c>
      <c r="B82" s="1" t="s">
        <v>168</v>
      </c>
      <c r="C82" s="14">
        <v>80.040000000000006</v>
      </c>
      <c r="D82" s="14">
        <v>80.040000000000006</v>
      </c>
      <c r="E82" s="14">
        <v>71.5</v>
      </c>
      <c r="F82" s="14">
        <v>231.58</v>
      </c>
      <c r="G82" s="14">
        <v>0</v>
      </c>
      <c r="H82" s="14">
        <v>0</v>
      </c>
      <c r="I82" s="15">
        <v>-84.02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-84.02</v>
      </c>
      <c r="W82" s="14">
        <v>315.60000000000002</v>
      </c>
    </row>
    <row r="83" spans="1:23">
      <c r="A83" s="2" t="s">
        <v>169</v>
      </c>
      <c r="B83" s="1" t="s">
        <v>170</v>
      </c>
      <c r="C83" s="14">
        <v>480.24</v>
      </c>
      <c r="D83" s="14">
        <v>80.040000000000006</v>
      </c>
      <c r="E83" s="14">
        <v>0</v>
      </c>
      <c r="F83" s="14">
        <v>560.28</v>
      </c>
      <c r="G83" s="14">
        <v>0</v>
      </c>
      <c r="H83" s="14">
        <v>0</v>
      </c>
      <c r="I83" s="15">
        <v>-62.94</v>
      </c>
      <c r="J83" s="14">
        <v>0</v>
      </c>
      <c r="K83" s="14">
        <v>130.69999999999999</v>
      </c>
      <c r="L83" s="14">
        <v>5.6</v>
      </c>
      <c r="M83" s="14">
        <v>0</v>
      </c>
      <c r="N83" s="14">
        <v>27.45</v>
      </c>
      <c r="O83" s="15">
        <v>-0.13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100.68</v>
      </c>
      <c r="W83" s="14">
        <v>459.6</v>
      </c>
    </row>
    <row r="84" spans="1:23">
      <c r="A84" s="2" t="s">
        <v>171</v>
      </c>
      <c r="B84" s="1" t="s">
        <v>172</v>
      </c>
      <c r="C84" s="14">
        <v>633.6</v>
      </c>
      <c r="D84" s="14">
        <v>105.6</v>
      </c>
      <c r="E84" s="14">
        <v>1006.89</v>
      </c>
      <c r="F84" s="14">
        <v>1746.09</v>
      </c>
      <c r="G84" s="14">
        <v>0</v>
      </c>
      <c r="H84" s="14">
        <v>0</v>
      </c>
      <c r="I84" s="14">
        <v>0</v>
      </c>
      <c r="J84" s="14">
        <v>143.59</v>
      </c>
      <c r="K84" s="14">
        <v>75.34</v>
      </c>
      <c r="L84" s="14">
        <v>0</v>
      </c>
      <c r="M84" s="14">
        <v>0</v>
      </c>
      <c r="N84" s="14">
        <v>0</v>
      </c>
      <c r="O84" s="14">
        <v>0.16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219.09</v>
      </c>
      <c r="W84" s="14">
        <v>1527</v>
      </c>
    </row>
    <row r="85" spans="1:23">
      <c r="A85" s="2" t="s">
        <v>173</v>
      </c>
      <c r="B85" s="1" t="s">
        <v>174</v>
      </c>
      <c r="C85" s="14">
        <v>480.24</v>
      </c>
      <c r="D85" s="14">
        <v>80.040000000000006</v>
      </c>
      <c r="E85" s="14">
        <v>735.25</v>
      </c>
      <c r="F85" s="14">
        <v>1295.53</v>
      </c>
      <c r="G85" s="14">
        <v>0</v>
      </c>
      <c r="H85" s="14">
        <v>0</v>
      </c>
      <c r="I85" s="14">
        <v>0</v>
      </c>
      <c r="J85" s="14">
        <v>24.56</v>
      </c>
      <c r="K85" s="14">
        <v>20.6</v>
      </c>
      <c r="L85" s="14">
        <v>0</v>
      </c>
      <c r="M85" s="14">
        <v>0</v>
      </c>
      <c r="N85" s="14">
        <v>0</v>
      </c>
      <c r="O85" s="15">
        <v>-0.03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45.13</v>
      </c>
      <c r="W85" s="14">
        <v>1250.4000000000001</v>
      </c>
    </row>
    <row r="86" spans="1:23">
      <c r="A86" s="2" t="s">
        <v>175</v>
      </c>
      <c r="B86" s="1" t="s">
        <v>176</v>
      </c>
      <c r="C86" s="14">
        <v>527.85</v>
      </c>
      <c r="D86" s="14">
        <v>87.97</v>
      </c>
      <c r="E86" s="14">
        <v>789.47</v>
      </c>
      <c r="F86" s="14">
        <v>1405.29</v>
      </c>
      <c r="G86" s="14">
        <v>0</v>
      </c>
      <c r="H86" s="14">
        <v>0</v>
      </c>
      <c r="I86" s="14">
        <v>0</v>
      </c>
      <c r="J86" s="14">
        <v>36.5</v>
      </c>
      <c r="K86" s="14">
        <v>97.81</v>
      </c>
      <c r="L86" s="14">
        <v>0</v>
      </c>
      <c r="M86" s="14">
        <v>0</v>
      </c>
      <c r="N86" s="14">
        <v>0</v>
      </c>
      <c r="O86" s="15">
        <v>-0.02</v>
      </c>
      <c r="P86" s="14">
        <v>0</v>
      </c>
      <c r="Q86" s="14">
        <v>0</v>
      </c>
      <c r="R86" s="14">
        <v>0</v>
      </c>
      <c r="S86" s="14">
        <v>0</v>
      </c>
      <c r="T86" s="14">
        <v>150</v>
      </c>
      <c r="U86" s="14">
        <v>0</v>
      </c>
      <c r="V86" s="14">
        <v>284.29000000000002</v>
      </c>
      <c r="W86" s="14">
        <v>1121</v>
      </c>
    </row>
    <row r="87" spans="1:23">
      <c r="A87" s="2" t="s">
        <v>177</v>
      </c>
      <c r="B87" s="1" t="s">
        <v>178</v>
      </c>
      <c r="C87" s="14">
        <v>537.54</v>
      </c>
      <c r="D87" s="14">
        <v>89.59</v>
      </c>
      <c r="E87" s="14">
        <v>527.03</v>
      </c>
      <c r="F87" s="14">
        <v>1154.1600000000001</v>
      </c>
      <c r="G87" s="14">
        <v>0</v>
      </c>
      <c r="H87" s="14">
        <v>0</v>
      </c>
      <c r="I87" s="14">
        <v>0</v>
      </c>
      <c r="J87" s="14">
        <v>2.2200000000000002</v>
      </c>
      <c r="K87" s="14">
        <v>72.91</v>
      </c>
      <c r="L87" s="14">
        <v>11.54</v>
      </c>
      <c r="M87" s="14">
        <v>0</v>
      </c>
      <c r="N87" s="14">
        <v>56.55</v>
      </c>
      <c r="O87" s="15">
        <v>-7.0000000000000007E-2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199.21</v>
      </c>
      <c r="V87" s="14">
        <v>342.36</v>
      </c>
      <c r="W87" s="14">
        <v>811.8</v>
      </c>
    </row>
    <row r="88" spans="1:23">
      <c r="A88" s="2" t="s">
        <v>179</v>
      </c>
      <c r="B88" s="1" t="s">
        <v>180</v>
      </c>
      <c r="C88" s="14">
        <v>537.54</v>
      </c>
      <c r="D88" s="14">
        <v>89.59</v>
      </c>
      <c r="E88" s="14">
        <v>6224.14</v>
      </c>
      <c r="F88" s="14">
        <v>6851.27</v>
      </c>
      <c r="G88" s="14">
        <v>0</v>
      </c>
      <c r="H88" s="14">
        <v>0</v>
      </c>
      <c r="I88" s="14">
        <v>0</v>
      </c>
      <c r="J88" s="14">
        <v>1252.73</v>
      </c>
      <c r="K88" s="14">
        <v>190.22</v>
      </c>
      <c r="L88" s="14">
        <v>68.510000000000005</v>
      </c>
      <c r="M88" s="14">
        <v>0</v>
      </c>
      <c r="N88" s="14">
        <v>335.71</v>
      </c>
      <c r="O88" s="15">
        <v>-0.1</v>
      </c>
      <c r="P88" s="14">
        <v>0</v>
      </c>
      <c r="Q88" s="14">
        <v>0</v>
      </c>
      <c r="R88" s="14">
        <v>0</v>
      </c>
      <c r="S88" s="14">
        <v>0</v>
      </c>
      <c r="T88" s="14">
        <v>700</v>
      </c>
      <c r="U88" s="14">
        <v>0</v>
      </c>
      <c r="V88" s="14">
        <v>2547.0700000000002</v>
      </c>
      <c r="W88" s="14">
        <v>4304.2</v>
      </c>
    </row>
    <row r="89" spans="1:23">
      <c r="A89" s="2" t="s">
        <v>181</v>
      </c>
      <c r="B89" s="1" t="s">
        <v>182</v>
      </c>
      <c r="C89" s="14">
        <v>480.24</v>
      </c>
      <c r="D89" s="14">
        <v>80.040000000000006</v>
      </c>
      <c r="E89" s="14">
        <v>2842.87</v>
      </c>
      <c r="F89" s="14">
        <v>3403.15</v>
      </c>
      <c r="G89" s="14">
        <v>0</v>
      </c>
      <c r="H89" s="14">
        <v>0</v>
      </c>
      <c r="I89" s="14">
        <v>0</v>
      </c>
      <c r="J89" s="14">
        <v>471.52</v>
      </c>
      <c r="K89" s="14">
        <v>49.85</v>
      </c>
      <c r="L89" s="14">
        <v>0</v>
      </c>
      <c r="M89" s="14">
        <v>0</v>
      </c>
      <c r="N89" s="14">
        <v>0</v>
      </c>
      <c r="O89" s="15">
        <v>-0.02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521.35</v>
      </c>
      <c r="W89" s="14">
        <v>2881.8</v>
      </c>
    </row>
    <row r="90" spans="1:23">
      <c r="A90" s="2" t="s">
        <v>183</v>
      </c>
      <c r="B90" s="1" t="s">
        <v>184</v>
      </c>
      <c r="C90" s="14">
        <v>480.24</v>
      </c>
      <c r="D90" s="14">
        <v>80.040000000000006</v>
      </c>
      <c r="E90" s="14">
        <v>565.82000000000005</v>
      </c>
      <c r="F90" s="14">
        <v>1126.0999999999999</v>
      </c>
      <c r="G90" s="14">
        <v>0</v>
      </c>
      <c r="H90" s="14">
        <v>0</v>
      </c>
      <c r="I90" s="15">
        <v>-0.84</v>
      </c>
      <c r="J90" s="14">
        <v>0</v>
      </c>
      <c r="K90" s="14">
        <v>28.32</v>
      </c>
      <c r="L90" s="14">
        <v>0</v>
      </c>
      <c r="M90" s="14">
        <v>0</v>
      </c>
      <c r="N90" s="14">
        <v>0</v>
      </c>
      <c r="O90" s="14">
        <v>0.02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27.5</v>
      </c>
      <c r="W90" s="14">
        <v>1098.5999999999999</v>
      </c>
    </row>
    <row r="91" spans="1:23">
      <c r="A91" s="2" t="s">
        <v>185</v>
      </c>
      <c r="B91" s="1" t="s">
        <v>186</v>
      </c>
      <c r="C91" s="14">
        <v>480.24</v>
      </c>
      <c r="D91" s="14">
        <v>80.040000000000006</v>
      </c>
      <c r="E91" s="14">
        <v>80.040000000000006</v>
      </c>
      <c r="F91" s="14">
        <v>640.32000000000005</v>
      </c>
      <c r="G91" s="14">
        <v>0</v>
      </c>
      <c r="H91" s="14">
        <v>0</v>
      </c>
      <c r="I91" s="15">
        <v>-57.77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0.09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-57.68</v>
      </c>
      <c r="W91" s="14">
        <v>698</v>
      </c>
    </row>
    <row r="92" spans="1:23">
      <c r="A92" s="2" t="s">
        <v>187</v>
      </c>
      <c r="B92" s="1" t="s">
        <v>188</v>
      </c>
      <c r="C92" s="14">
        <v>633.6</v>
      </c>
      <c r="D92" s="14">
        <v>105.6</v>
      </c>
      <c r="E92" s="14">
        <v>365.49</v>
      </c>
      <c r="F92" s="14">
        <v>1104.69</v>
      </c>
      <c r="G92" s="14">
        <v>0</v>
      </c>
      <c r="H92" s="14">
        <v>0</v>
      </c>
      <c r="I92" s="15">
        <v>-3.17</v>
      </c>
      <c r="J92" s="14">
        <v>0</v>
      </c>
      <c r="K92" s="14">
        <v>136.18</v>
      </c>
      <c r="L92" s="14">
        <v>0</v>
      </c>
      <c r="M92" s="14">
        <v>0</v>
      </c>
      <c r="N92" s="14">
        <v>0</v>
      </c>
      <c r="O92" s="15">
        <v>-0.12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132.88999999999999</v>
      </c>
      <c r="W92" s="14">
        <v>971.8</v>
      </c>
    </row>
    <row r="93" spans="1:23">
      <c r="A93" s="2" t="s">
        <v>189</v>
      </c>
      <c r="B93" s="1" t="s">
        <v>190</v>
      </c>
      <c r="C93" s="14">
        <v>480.24</v>
      </c>
      <c r="D93" s="14">
        <v>80.040000000000006</v>
      </c>
      <c r="E93" s="14">
        <v>634.96</v>
      </c>
      <c r="F93" s="14">
        <v>1195.24</v>
      </c>
      <c r="G93" s="14">
        <v>0</v>
      </c>
      <c r="H93" s="14">
        <v>0</v>
      </c>
      <c r="I93" s="14">
        <v>0</v>
      </c>
      <c r="J93" s="14">
        <v>6.68</v>
      </c>
      <c r="K93" s="14">
        <v>0</v>
      </c>
      <c r="L93" s="14">
        <v>0</v>
      </c>
      <c r="M93" s="14">
        <v>0</v>
      </c>
      <c r="N93" s="14">
        <v>0</v>
      </c>
      <c r="O93" s="15">
        <v>-0.04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6.64</v>
      </c>
      <c r="W93" s="14">
        <v>1188.5999999999999</v>
      </c>
    </row>
    <row r="94" spans="1:23">
      <c r="A94" s="2" t="s">
        <v>191</v>
      </c>
      <c r="B94" s="1" t="s">
        <v>192</v>
      </c>
      <c r="C94" s="14">
        <v>480.24</v>
      </c>
      <c r="D94" s="14">
        <v>80.040000000000006</v>
      </c>
      <c r="E94" s="14">
        <v>2619.6</v>
      </c>
      <c r="F94" s="14">
        <v>3179.88</v>
      </c>
      <c r="G94" s="14">
        <v>0</v>
      </c>
      <c r="H94" s="14">
        <v>0</v>
      </c>
      <c r="I94" s="14">
        <v>0</v>
      </c>
      <c r="J94" s="14">
        <v>423.83</v>
      </c>
      <c r="K94" s="14">
        <v>45.96</v>
      </c>
      <c r="L94" s="14">
        <v>31.8</v>
      </c>
      <c r="M94" s="14">
        <v>0</v>
      </c>
      <c r="N94" s="14">
        <v>155.81</v>
      </c>
      <c r="O94" s="14">
        <v>0.08</v>
      </c>
      <c r="P94" s="14">
        <v>0</v>
      </c>
      <c r="Q94" s="14">
        <v>0</v>
      </c>
      <c r="R94" s="14">
        <v>0</v>
      </c>
      <c r="S94" s="14">
        <v>0</v>
      </c>
      <c r="T94" s="14">
        <v>300</v>
      </c>
      <c r="U94" s="14">
        <v>0</v>
      </c>
      <c r="V94" s="14">
        <v>957.48</v>
      </c>
      <c r="W94" s="14">
        <v>2222.4</v>
      </c>
    </row>
    <row r="95" spans="1:23">
      <c r="A95" s="2" t="s">
        <v>193</v>
      </c>
      <c r="B95" s="1" t="s">
        <v>194</v>
      </c>
      <c r="C95" s="14">
        <v>537.54</v>
      </c>
      <c r="D95" s="14">
        <v>89.59</v>
      </c>
      <c r="E95" s="14">
        <v>1313.46</v>
      </c>
      <c r="F95" s="14">
        <v>1940.59</v>
      </c>
      <c r="G95" s="14">
        <v>0</v>
      </c>
      <c r="H95" s="14">
        <v>0</v>
      </c>
      <c r="I95" s="14">
        <v>0</v>
      </c>
      <c r="J95" s="14">
        <v>174.71</v>
      </c>
      <c r="K95" s="14">
        <v>101.9</v>
      </c>
      <c r="L95" s="14">
        <v>19.41</v>
      </c>
      <c r="M95" s="14">
        <v>0</v>
      </c>
      <c r="N95" s="14">
        <v>95.09</v>
      </c>
      <c r="O95" s="14">
        <v>0.05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246.63</v>
      </c>
      <c r="V95" s="14">
        <v>637.79</v>
      </c>
      <c r="W95" s="14">
        <v>1302.8</v>
      </c>
    </row>
    <row r="96" spans="1:23">
      <c r="A96" s="2" t="s">
        <v>195</v>
      </c>
      <c r="B96" s="1" t="s">
        <v>196</v>
      </c>
      <c r="C96" s="14">
        <v>480.24</v>
      </c>
      <c r="D96" s="14">
        <v>80.040000000000006</v>
      </c>
      <c r="E96" s="14">
        <v>1133.24</v>
      </c>
      <c r="F96" s="14">
        <v>1693.52</v>
      </c>
      <c r="G96" s="14">
        <v>0</v>
      </c>
      <c r="H96" s="14">
        <v>0</v>
      </c>
      <c r="I96" s="14">
        <v>0</v>
      </c>
      <c r="J96" s="14">
        <v>85.6</v>
      </c>
      <c r="K96" s="14">
        <v>125.98</v>
      </c>
      <c r="L96" s="14">
        <v>0</v>
      </c>
      <c r="M96" s="14">
        <v>0</v>
      </c>
      <c r="N96" s="14">
        <v>0</v>
      </c>
      <c r="O96" s="15">
        <v>-0.06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211.52</v>
      </c>
      <c r="W96" s="14">
        <v>1482</v>
      </c>
    </row>
    <row r="97" spans="1:23">
      <c r="A97" s="2" t="s">
        <v>197</v>
      </c>
      <c r="B97" s="1" t="s">
        <v>198</v>
      </c>
      <c r="C97" s="14">
        <v>537.54</v>
      </c>
      <c r="D97" s="14">
        <v>89.59</v>
      </c>
      <c r="E97" s="14">
        <v>1968.36</v>
      </c>
      <c r="F97" s="14">
        <v>2595.4899999999998</v>
      </c>
      <c r="G97" s="14">
        <v>0</v>
      </c>
      <c r="H97" s="14">
        <v>0</v>
      </c>
      <c r="I97" s="14">
        <v>0</v>
      </c>
      <c r="J97" s="14">
        <v>299.01</v>
      </c>
      <c r="K97" s="14">
        <v>59.16</v>
      </c>
      <c r="L97" s="14">
        <v>25.95</v>
      </c>
      <c r="M97" s="14">
        <v>0</v>
      </c>
      <c r="N97" s="14">
        <v>127.18</v>
      </c>
      <c r="O97" s="15">
        <v>-0.14000000000000001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307.93</v>
      </c>
      <c r="V97" s="14">
        <v>819.09</v>
      </c>
      <c r="W97" s="14">
        <v>1776.4</v>
      </c>
    </row>
    <row r="98" spans="1:23">
      <c r="A98" s="2" t="s">
        <v>199</v>
      </c>
      <c r="B98" s="1" t="s">
        <v>200</v>
      </c>
      <c r="C98" s="14">
        <v>633.6</v>
      </c>
      <c r="D98" s="14">
        <v>105.6</v>
      </c>
      <c r="E98" s="14">
        <v>3150.25</v>
      </c>
      <c r="F98" s="14">
        <v>3889.45</v>
      </c>
      <c r="G98" s="14">
        <v>0</v>
      </c>
      <c r="H98" s="14">
        <v>0</v>
      </c>
      <c r="I98" s="14">
        <v>0</v>
      </c>
      <c r="J98" s="14">
        <v>575.4</v>
      </c>
      <c r="K98" s="14">
        <v>133.53</v>
      </c>
      <c r="L98" s="14">
        <v>0</v>
      </c>
      <c r="M98" s="14">
        <v>0</v>
      </c>
      <c r="N98" s="14">
        <v>0</v>
      </c>
      <c r="O98" s="15">
        <v>-0.08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708.85</v>
      </c>
      <c r="W98" s="14">
        <v>3180.6</v>
      </c>
    </row>
    <row r="99" spans="1:23">
      <c r="A99" s="2" t="s">
        <v>201</v>
      </c>
      <c r="B99" s="1" t="s">
        <v>202</v>
      </c>
      <c r="C99" s="14">
        <v>480.24</v>
      </c>
      <c r="D99" s="14">
        <v>80.040000000000006</v>
      </c>
      <c r="E99" s="14">
        <v>3454.12</v>
      </c>
      <c r="F99" s="14">
        <v>4014.4</v>
      </c>
      <c r="G99" s="14">
        <v>0</v>
      </c>
      <c r="H99" s="14">
        <v>0</v>
      </c>
      <c r="I99" s="14">
        <v>0</v>
      </c>
      <c r="J99" s="14">
        <v>602.09</v>
      </c>
      <c r="K99" s="14">
        <v>63.8</v>
      </c>
      <c r="L99" s="14">
        <v>40.14</v>
      </c>
      <c r="M99" s="14">
        <v>0</v>
      </c>
      <c r="N99" s="14">
        <v>196.71</v>
      </c>
      <c r="O99" s="14">
        <v>0.06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902.8</v>
      </c>
      <c r="W99" s="14">
        <v>3111.6</v>
      </c>
    </row>
    <row r="100" spans="1:23">
      <c r="A100" s="2" t="s">
        <v>203</v>
      </c>
      <c r="B100" s="1" t="s">
        <v>204</v>
      </c>
      <c r="C100" s="14">
        <v>1028.58</v>
      </c>
      <c r="D100" s="14">
        <v>171.43</v>
      </c>
      <c r="E100" s="14">
        <v>0</v>
      </c>
      <c r="F100" s="14">
        <v>1200.01</v>
      </c>
      <c r="G100" s="14">
        <v>0</v>
      </c>
      <c r="H100" s="14">
        <v>301.08999999999997</v>
      </c>
      <c r="I100" s="14">
        <v>0</v>
      </c>
      <c r="J100" s="14">
        <v>7.2</v>
      </c>
      <c r="K100" s="14">
        <v>29.79</v>
      </c>
      <c r="L100" s="14">
        <v>0</v>
      </c>
      <c r="M100" s="14">
        <v>0</v>
      </c>
      <c r="N100" s="14">
        <v>0</v>
      </c>
      <c r="O100" s="15">
        <v>-7.0000000000000007E-2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338.01</v>
      </c>
      <c r="W100" s="14">
        <v>862</v>
      </c>
    </row>
    <row r="101" spans="1:23">
      <c r="A101" s="2" t="s">
        <v>205</v>
      </c>
      <c r="B101" s="1" t="s">
        <v>206</v>
      </c>
      <c r="C101" s="14">
        <v>633.6</v>
      </c>
      <c r="D101" s="14">
        <v>105.6</v>
      </c>
      <c r="E101" s="14">
        <v>1990.6</v>
      </c>
      <c r="F101" s="14">
        <v>2729.8</v>
      </c>
      <c r="G101" s="14">
        <v>0</v>
      </c>
      <c r="H101" s="14">
        <v>0</v>
      </c>
      <c r="I101" s="14">
        <v>0</v>
      </c>
      <c r="J101" s="14">
        <v>327.7</v>
      </c>
      <c r="K101" s="14">
        <v>92.77</v>
      </c>
      <c r="L101" s="14">
        <v>0</v>
      </c>
      <c r="M101" s="14">
        <v>0</v>
      </c>
      <c r="N101" s="14">
        <v>0</v>
      </c>
      <c r="O101" s="15">
        <v>-7.0000000000000007E-2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420.4</v>
      </c>
      <c r="W101" s="14">
        <v>2309.4</v>
      </c>
    </row>
    <row r="102" spans="1:23">
      <c r="A102" s="2" t="s">
        <v>207</v>
      </c>
      <c r="B102" s="1" t="s">
        <v>208</v>
      </c>
      <c r="C102" s="14">
        <v>537.54</v>
      </c>
      <c r="D102" s="14">
        <v>89.59</v>
      </c>
      <c r="E102" s="14">
        <v>1390.93</v>
      </c>
      <c r="F102" s="14">
        <v>2018.06</v>
      </c>
      <c r="G102" s="14">
        <v>0</v>
      </c>
      <c r="H102" s="14">
        <v>0</v>
      </c>
      <c r="I102" s="14">
        <v>0</v>
      </c>
      <c r="J102" s="14">
        <v>187.82</v>
      </c>
      <c r="K102" s="14">
        <v>53.46</v>
      </c>
      <c r="L102" s="14">
        <v>20.18</v>
      </c>
      <c r="M102" s="14">
        <v>0</v>
      </c>
      <c r="N102" s="14">
        <v>98.88</v>
      </c>
      <c r="O102" s="14">
        <v>0.01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236.31</v>
      </c>
      <c r="V102" s="14">
        <v>596.66</v>
      </c>
      <c r="W102" s="14">
        <v>1421.4</v>
      </c>
    </row>
    <row r="103" spans="1:23">
      <c r="A103" s="2" t="s">
        <v>209</v>
      </c>
      <c r="B103" s="1" t="s">
        <v>210</v>
      </c>
      <c r="C103" s="14">
        <v>480.24</v>
      </c>
      <c r="D103" s="14">
        <v>80.040000000000006</v>
      </c>
      <c r="E103" s="14">
        <v>3382.72</v>
      </c>
      <c r="F103" s="14">
        <v>3943</v>
      </c>
      <c r="G103" s="14">
        <v>0</v>
      </c>
      <c r="H103" s="14">
        <v>0</v>
      </c>
      <c r="I103" s="14">
        <v>0</v>
      </c>
      <c r="J103" s="14">
        <v>586.84</v>
      </c>
      <c r="K103" s="14">
        <v>120.25</v>
      </c>
      <c r="L103" s="14">
        <v>39.43</v>
      </c>
      <c r="M103" s="14">
        <v>0</v>
      </c>
      <c r="N103" s="14">
        <v>193.21</v>
      </c>
      <c r="O103" s="14">
        <v>7.0000000000000007E-2</v>
      </c>
      <c r="P103" s="14">
        <v>0</v>
      </c>
      <c r="Q103" s="14">
        <v>0</v>
      </c>
      <c r="R103" s="14">
        <v>0</v>
      </c>
      <c r="S103" s="14">
        <v>0</v>
      </c>
      <c r="T103" s="14">
        <v>250</v>
      </c>
      <c r="U103" s="14">
        <v>0</v>
      </c>
      <c r="V103" s="14">
        <v>1189.8</v>
      </c>
      <c r="W103" s="14">
        <v>2753.2</v>
      </c>
    </row>
    <row r="104" spans="1:23">
      <c r="A104" s="2" t="s">
        <v>211</v>
      </c>
      <c r="B104" s="1" t="s">
        <v>212</v>
      </c>
      <c r="C104" s="14">
        <v>1028.52</v>
      </c>
      <c r="D104" s="14">
        <v>171.42</v>
      </c>
      <c r="E104" s="14">
        <v>0</v>
      </c>
      <c r="F104" s="14">
        <v>1199.94</v>
      </c>
      <c r="G104" s="14">
        <v>0</v>
      </c>
      <c r="H104" s="14">
        <v>0</v>
      </c>
      <c r="I104" s="14">
        <v>0</v>
      </c>
      <c r="J104" s="14">
        <v>7.2</v>
      </c>
      <c r="K104" s="14">
        <v>30.38</v>
      </c>
      <c r="L104" s="14">
        <v>0</v>
      </c>
      <c r="M104" s="14">
        <v>0</v>
      </c>
      <c r="N104" s="14">
        <v>0</v>
      </c>
      <c r="O104" s="15">
        <v>-0.04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37.54</v>
      </c>
      <c r="W104" s="14">
        <v>1162.4000000000001</v>
      </c>
    </row>
    <row r="105" spans="1:23">
      <c r="A105" s="2" t="s">
        <v>213</v>
      </c>
      <c r="B105" s="1" t="s">
        <v>214</v>
      </c>
      <c r="C105" s="14">
        <v>633.6</v>
      </c>
      <c r="D105" s="14">
        <v>105.6</v>
      </c>
      <c r="E105" s="14">
        <v>3647.24</v>
      </c>
      <c r="F105" s="14">
        <v>4386.4399999999996</v>
      </c>
      <c r="G105" s="14">
        <v>0</v>
      </c>
      <c r="H105" s="14">
        <v>0</v>
      </c>
      <c r="I105" s="14">
        <v>0</v>
      </c>
      <c r="J105" s="14">
        <v>681.55</v>
      </c>
      <c r="K105" s="14">
        <v>165.04</v>
      </c>
      <c r="L105" s="14">
        <v>0</v>
      </c>
      <c r="M105" s="14">
        <v>0</v>
      </c>
      <c r="N105" s="14">
        <v>0</v>
      </c>
      <c r="O105" s="14">
        <v>0.05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846.64</v>
      </c>
      <c r="W105" s="14">
        <v>3539.8</v>
      </c>
    </row>
    <row r="106" spans="1:23">
      <c r="A106" s="2" t="s">
        <v>215</v>
      </c>
      <c r="B106" s="1" t="s">
        <v>216</v>
      </c>
      <c r="C106" s="14">
        <v>480.24</v>
      </c>
      <c r="D106" s="14">
        <v>80.040000000000006</v>
      </c>
      <c r="E106" s="14">
        <v>1554.95</v>
      </c>
      <c r="F106" s="14">
        <v>2115.23</v>
      </c>
      <c r="G106" s="14">
        <v>0</v>
      </c>
      <c r="H106" s="14">
        <v>0</v>
      </c>
      <c r="I106" s="14">
        <v>0</v>
      </c>
      <c r="J106" s="14">
        <v>205.23</v>
      </c>
      <c r="K106" s="14">
        <v>62.88</v>
      </c>
      <c r="L106" s="14">
        <v>0</v>
      </c>
      <c r="M106" s="14">
        <v>0</v>
      </c>
      <c r="N106" s="14">
        <v>0</v>
      </c>
      <c r="O106" s="14">
        <v>0.12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268.23</v>
      </c>
      <c r="W106" s="14">
        <v>1847</v>
      </c>
    </row>
    <row r="107" spans="1:23">
      <c r="A107" s="2" t="s">
        <v>217</v>
      </c>
      <c r="B107" s="1" t="s">
        <v>218</v>
      </c>
      <c r="C107" s="14">
        <v>633.6</v>
      </c>
      <c r="D107" s="14">
        <v>105.6</v>
      </c>
      <c r="E107" s="14">
        <v>3074.29</v>
      </c>
      <c r="F107" s="14">
        <v>3813.49</v>
      </c>
      <c r="G107" s="14">
        <v>0</v>
      </c>
      <c r="H107" s="14">
        <v>0</v>
      </c>
      <c r="I107" s="14">
        <v>0</v>
      </c>
      <c r="J107" s="14">
        <v>559.16999999999996</v>
      </c>
      <c r="K107" s="14">
        <v>149.56</v>
      </c>
      <c r="L107" s="14">
        <v>0</v>
      </c>
      <c r="M107" s="14">
        <v>0</v>
      </c>
      <c r="N107" s="14">
        <v>0</v>
      </c>
      <c r="O107" s="15">
        <v>-0.04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708.69</v>
      </c>
      <c r="W107" s="14">
        <v>3104.8</v>
      </c>
    </row>
    <row r="108" spans="1:23">
      <c r="A108" s="2" t="s">
        <v>219</v>
      </c>
      <c r="B108" s="1" t="s">
        <v>220</v>
      </c>
      <c r="C108" s="14">
        <v>537.54</v>
      </c>
      <c r="D108" s="14">
        <v>89.59</v>
      </c>
      <c r="E108" s="14">
        <v>4544.13</v>
      </c>
      <c r="F108" s="14">
        <v>5171.26</v>
      </c>
      <c r="G108" s="14">
        <v>0</v>
      </c>
      <c r="H108" s="14">
        <v>0</v>
      </c>
      <c r="I108" s="14">
        <v>0</v>
      </c>
      <c r="J108" s="14">
        <v>857.59</v>
      </c>
      <c r="K108" s="14">
        <v>118.47</v>
      </c>
      <c r="L108" s="14">
        <v>51.71</v>
      </c>
      <c r="M108" s="14">
        <v>0</v>
      </c>
      <c r="N108" s="14">
        <v>253.39</v>
      </c>
      <c r="O108" s="14">
        <v>0.03</v>
      </c>
      <c r="P108" s="14">
        <v>0</v>
      </c>
      <c r="Q108" s="14">
        <v>0</v>
      </c>
      <c r="R108" s="14">
        <v>0</v>
      </c>
      <c r="S108" s="14">
        <v>343.11</v>
      </c>
      <c r="T108" s="14">
        <v>400</v>
      </c>
      <c r="U108" s="14">
        <v>209.76</v>
      </c>
      <c r="V108" s="14">
        <v>2234.06</v>
      </c>
      <c r="W108" s="14">
        <v>2937.2</v>
      </c>
    </row>
    <row r="109" spans="1:23">
      <c r="A109" s="2" t="s">
        <v>221</v>
      </c>
      <c r="B109" s="1" t="s">
        <v>222</v>
      </c>
      <c r="C109" s="14">
        <v>480.24</v>
      </c>
      <c r="D109" s="14">
        <v>80.040000000000006</v>
      </c>
      <c r="E109" s="14">
        <v>1051.3900000000001</v>
      </c>
      <c r="F109" s="14">
        <v>1611.67</v>
      </c>
      <c r="G109" s="14">
        <v>0</v>
      </c>
      <c r="H109" s="14">
        <v>0</v>
      </c>
      <c r="I109" s="14">
        <v>0</v>
      </c>
      <c r="J109" s="14">
        <v>68.42</v>
      </c>
      <c r="K109" s="14">
        <v>0</v>
      </c>
      <c r="L109" s="14">
        <v>0</v>
      </c>
      <c r="M109" s="14">
        <v>0</v>
      </c>
      <c r="N109" s="14">
        <v>0</v>
      </c>
      <c r="O109" s="14">
        <v>0.05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68.47</v>
      </c>
      <c r="W109" s="14">
        <v>1543.2</v>
      </c>
    </row>
    <row r="110" spans="1:23">
      <c r="A110" s="2" t="s">
        <v>223</v>
      </c>
      <c r="B110" s="1" t="s">
        <v>224</v>
      </c>
      <c r="C110" s="14">
        <v>480.24</v>
      </c>
      <c r="D110" s="14">
        <v>80.040000000000006</v>
      </c>
      <c r="E110" s="14">
        <v>722.5</v>
      </c>
      <c r="F110" s="14">
        <v>1282.78</v>
      </c>
      <c r="G110" s="14">
        <v>0</v>
      </c>
      <c r="H110" s="14">
        <v>0</v>
      </c>
      <c r="I110" s="14">
        <v>0</v>
      </c>
      <c r="J110" s="14">
        <v>23.17</v>
      </c>
      <c r="K110" s="14">
        <v>36.82</v>
      </c>
      <c r="L110" s="14">
        <v>0</v>
      </c>
      <c r="M110" s="14">
        <v>0</v>
      </c>
      <c r="N110" s="14">
        <v>0</v>
      </c>
      <c r="O110" s="15">
        <v>-0.01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59.98</v>
      </c>
      <c r="W110" s="14">
        <v>1222.8</v>
      </c>
    </row>
    <row r="111" spans="1:23">
      <c r="A111" s="2" t="s">
        <v>225</v>
      </c>
      <c r="B111" s="1" t="s">
        <v>226</v>
      </c>
      <c r="C111" s="14">
        <v>534.29999999999995</v>
      </c>
      <c r="D111" s="14">
        <v>89.05</v>
      </c>
      <c r="E111" s="14">
        <v>1111.25</v>
      </c>
      <c r="F111" s="14">
        <v>1734.6</v>
      </c>
      <c r="G111" s="14">
        <v>0</v>
      </c>
      <c r="H111" s="14">
        <v>0</v>
      </c>
      <c r="I111" s="14">
        <v>0</v>
      </c>
      <c r="J111" s="14">
        <v>141.75</v>
      </c>
      <c r="K111" s="14">
        <v>41.38</v>
      </c>
      <c r="L111" s="14">
        <v>17.350000000000001</v>
      </c>
      <c r="M111" s="14">
        <v>0</v>
      </c>
      <c r="N111" s="14">
        <v>85</v>
      </c>
      <c r="O111" s="15">
        <v>-0.08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285.39999999999998</v>
      </c>
      <c r="W111" s="14">
        <v>1449.2</v>
      </c>
    </row>
    <row r="112" spans="1:23">
      <c r="A112" s="2" t="s">
        <v>227</v>
      </c>
      <c r="B112" s="1" t="s">
        <v>228</v>
      </c>
      <c r="C112" s="14">
        <v>480.24</v>
      </c>
      <c r="D112" s="14">
        <v>80.040000000000006</v>
      </c>
      <c r="E112" s="14">
        <v>483.57</v>
      </c>
      <c r="F112" s="14">
        <v>1043.8499999999999</v>
      </c>
      <c r="G112" s="14">
        <v>0</v>
      </c>
      <c r="H112" s="14">
        <v>0</v>
      </c>
      <c r="I112" s="15">
        <v>-16.55</v>
      </c>
      <c r="J112" s="14">
        <v>0</v>
      </c>
      <c r="K112" s="14">
        <v>63.27</v>
      </c>
      <c r="L112" s="14">
        <v>0</v>
      </c>
      <c r="M112" s="14">
        <v>0</v>
      </c>
      <c r="N112" s="14">
        <v>0</v>
      </c>
      <c r="O112" s="14">
        <v>0.13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46.85</v>
      </c>
      <c r="W112" s="14">
        <v>997</v>
      </c>
    </row>
    <row r="113" spans="1:23">
      <c r="A113" s="2" t="s">
        <v>229</v>
      </c>
      <c r="B113" s="1" t="s">
        <v>230</v>
      </c>
      <c r="C113" s="14">
        <v>537.54</v>
      </c>
      <c r="D113" s="14">
        <v>89.59</v>
      </c>
      <c r="E113" s="14">
        <v>3429.84</v>
      </c>
      <c r="F113" s="14">
        <v>4056.97</v>
      </c>
      <c r="G113" s="14">
        <v>0</v>
      </c>
      <c r="H113" s="14">
        <v>0</v>
      </c>
      <c r="I113" s="14">
        <v>0</v>
      </c>
      <c r="J113" s="14">
        <v>611.17999999999995</v>
      </c>
      <c r="K113" s="14">
        <v>122.64</v>
      </c>
      <c r="L113" s="14">
        <v>40.57</v>
      </c>
      <c r="M113" s="14">
        <v>0</v>
      </c>
      <c r="N113" s="14">
        <v>198.79</v>
      </c>
      <c r="O113" s="15">
        <v>-0.03</v>
      </c>
      <c r="P113" s="14">
        <v>0</v>
      </c>
      <c r="Q113" s="14">
        <v>0</v>
      </c>
      <c r="R113" s="14">
        <v>0</v>
      </c>
      <c r="S113" s="14">
        <v>343.11</v>
      </c>
      <c r="T113" s="14">
        <v>200</v>
      </c>
      <c r="U113" s="14">
        <v>216.71</v>
      </c>
      <c r="V113" s="14">
        <v>1732.97</v>
      </c>
      <c r="W113" s="14">
        <v>2324</v>
      </c>
    </row>
    <row r="114" spans="1:23">
      <c r="A114" s="2" t="s">
        <v>231</v>
      </c>
      <c r="B114" s="1" t="s">
        <v>232</v>
      </c>
      <c r="C114" s="14">
        <v>633.6</v>
      </c>
      <c r="D114" s="14">
        <v>105.6</v>
      </c>
      <c r="E114" s="14">
        <v>2410.96</v>
      </c>
      <c r="F114" s="14">
        <v>3150.16</v>
      </c>
      <c r="G114" s="14">
        <v>0</v>
      </c>
      <c r="H114" s="14">
        <v>0</v>
      </c>
      <c r="I114" s="14">
        <v>0</v>
      </c>
      <c r="J114" s="14">
        <v>417.48</v>
      </c>
      <c r="K114" s="14">
        <v>102.6</v>
      </c>
      <c r="L114" s="14">
        <v>0</v>
      </c>
      <c r="M114" s="14">
        <v>0</v>
      </c>
      <c r="N114" s="14">
        <v>0</v>
      </c>
      <c r="O114" s="14">
        <v>0.08</v>
      </c>
      <c r="P114" s="14">
        <v>0</v>
      </c>
      <c r="Q114" s="14">
        <v>0</v>
      </c>
      <c r="R114" s="14">
        <v>0</v>
      </c>
      <c r="S114" s="14">
        <v>0</v>
      </c>
      <c r="T114" s="14">
        <v>200</v>
      </c>
      <c r="U114" s="14">
        <v>0</v>
      </c>
      <c r="V114" s="14">
        <v>720.16</v>
      </c>
      <c r="W114" s="14">
        <v>2430</v>
      </c>
    </row>
    <row r="115" spans="1:23">
      <c r="A115" s="2" t="s">
        <v>233</v>
      </c>
      <c r="B115" s="1" t="s">
        <v>234</v>
      </c>
      <c r="C115" s="14">
        <v>480.24</v>
      </c>
      <c r="D115" s="14">
        <v>80.040000000000006</v>
      </c>
      <c r="E115" s="14">
        <v>2173.94</v>
      </c>
      <c r="F115" s="14">
        <v>2734.22</v>
      </c>
      <c r="G115" s="14">
        <v>0</v>
      </c>
      <c r="H115" s="14">
        <v>0</v>
      </c>
      <c r="I115" s="14">
        <v>0</v>
      </c>
      <c r="J115" s="14">
        <v>328.64</v>
      </c>
      <c r="K115" s="14">
        <v>121.93</v>
      </c>
      <c r="L115" s="14">
        <v>0</v>
      </c>
      <c r="M115" s="14">
        <v>0</v>
      </c>
      <c r="N115" s="14">
        <v>0</v>
      </c>
      <c r="O115" s="14">
        <v>0.05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450.62</v>
      </c>
      <c r="W115" s="14">
        <v>2283.6</v>
      </c>
    </row>
    <row r="116" spans="1:23">
      <c r="A116" s="2" t="s">
        <v>235</v>
      </c>
      <c r="B116" s="1" t="s">
        <v>236</v>
      </c>
      <c r="C116" s="14">
        <v>480.24</v>
      </c>
      <c r="D116" s="14">
        <v>80.040000000000006</v>
      </c>
      <c r="E116" s="14">
        <v>770.8</v>
      </c>
      <c r="F116" s="14">
        <v>1331.08</v>
      </c>
      <c r="G116" s="14">
        <v>0</v>
      </c>
      <c r="H116" s="14">
        <v>0</v>
      </c>
      <c r="I116" s="14">
        <v>0</v>
      </c>
      <c r="J116" s="14">
        <v>28.43</v>
      </c>
      <c r="K116" s="14">
        <v>24.97</v>
      </c>
      <c r="L116" s="14">
        <v>0</v>
      </c>
      <c r="M116" s="14">
        <v>0</v>
      </c>
      <c r="N116" s="14">
        <v>0</v>
      </c>
      <c r="O116" s="14">
        <v>0.08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53.48</v>
      </c>
      <c r="W116" s="14">
        <v>1277.5999999999999</v>
      </c>
    </row>
    <row r="117" spans="1:23">
      <c r="A117" s="2" t="s">
        <v>237</v>
      </c>
      <c r="B117" s="1" t="s">
        <v>238</v>
      </c>
      <c r="C117" s="14">
        <v>537.54</v>
      </c>
      <c r="D117" s="14">
        <v>89.59</v>
      </c>
      <c r="E117" s="14">
        <v>5081.1099999999997</v>
      </c>
      <c r="F117" s="14">
        <v>5708.24</v>
      </c>
      <c r="G117" s="14">
        <v>0</v>
      </c>
      <c r="H117" s="14">
        <v>0</v>
      </c>
      <c r="I117" s="14">
        <v>0</v>
      </c>
      <c r="J117" s="14">
        <v>983.88</v>
      </c>
      <c r="K117" s="14">
        <v>108.38</v>
      </c>
      <c r="L117" s="14">
        <v>57.08</v>
      </c>
      <c r="M117" s="14">
        <v>0</v>
      </c>
      <c r="N117" s="14">
        <v>279.7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50</v>
      </c>
      <c r="U117" s="14">
        <v>470.2</v>
      </c>
      <c r="V117" s="14">
        <v>1949.24</v>
      </c>
      <c r="W117" s="14">
        <v>3759</v>
      </c>
    </row>
    <row r="118" spans="1:23">
      <c r="A118" s="2" t="s">
        <v>239</v>
      </c>
      <c r="B118" s="1" t="s">
        <v>240</v>
      </c>
      <c r="C118" s="14">
        <v>480.24</v>
      </c>
      <c r="D118" s="14">
        <v>80.040000000000006</v>
      </c>
      <c r="E118" s="14">
        <v>394.83</v>
      </c>
      <c r="F118" s="14">
        <v>955.11</v>
      </c>
      <c r="G118" s="14">
        <v>0</v>
      </c>
      <c r="H118" s="14">
        <v>0</v>
      </c>
      <c r="I118" s="15">
        <v>-32.06</v>
      </c>
      <c r="J118" s="14">
        <v>0</v>
      </c>
      <c r="K118" s="14">
        <v>22.65</v>
      </c>
      <c r="L118" s="14">
        <v>0</v>
      </c>
      <c r="M118" s="14">
        <v>0</v>
      </c>
      <c r="N118" s="14">
        <v>0</v>
      </c>
      <c r="O118" s="15">
        <v>-0.08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-9.49</v>
      </c>
      <c r="W118" s="14">
        <v>964.6</v>
      </c>
    </row>
    <row r="119" spans="1:23">
      <c r="A119" s="2" t="s">
        <v>241</v>
      </c>
      <c r="B119" s="1" t="s">
        <v>242</v>
      </c>
      <c r="C119" s="14">
        <v>633.6</v>
      </c>
      <c r="D119" s="14">
        <v>105.6</v>
      </c>
      <c r="E119" s="14">
        <v>2641.65</v>
      </c>
      <c r="F119" s="14">
        <v>3380.85</v>
      </c>
      <c r="G119" s="14">
        <v>0</v>
      </c>
      <c r="H119" s="14">
        <v>0</v>
      </c>
      <c r="I119" s="14">
        <v>0</v>
      </c>
      <c r="J119" s="14">
        <v>466.76</v>
      </c>
      <c r="K119" s="14">
        <v>91.24</v>
      </c>
      <c r="L119" s="14">
        <v>0</v>
      </c>
      <c r="M119" s="14">
        <v>0</v>
      </c>
      <c r="N119" s="14">
        <v>0</v>
      </c>
      <c r="O119" s="14">
        <v>0.05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558.04999999999995</v>
      </c>
      <c r="W119" s="14">
        <v>2822.8</v>
      </c>
    </row>
    <row r="120" spans="1:23">
      <c r="A120" s="2" t="s">
        <v>243</v>
      </c>
      <c r="B120" s="1" t="s">
        <v>244</v>
      </c>
      <c r="C120" s="14">
        <v>633.6</v>
      </c>
      <c r="D120" s="14">
        <v>105.6</v>
      </c>
      <c r="E120" s="14">
        <v>4809.51</v>
      </c>
      <c r="F120" s="14">
        <v>5548.71</v>
      </c>
      <c r="G120" s="14">
        <v>0</v>
      </c>
      <c r="H120" s="14">
        <v>0</v>
      </c>
      <c r="I120" s="14">
        <v>0</v>
      </c>
      <c r="J120" s="14">
        <v>946.36</v>
      </c>
      <c r="K120" s="14">
        <v>173.06</v>
      </c>
      <c r="L120" s="14">
        <v>0</v>
      </c>
      <c r="M120" s="14">
        <v>0</v>
      </c>
      <c r="N120" s="14">
        <v>0</v>
      </c>
      <c r="O120" s="14">
        <v>0.09</v>
      </c>
      <c r="P120" s="14">
        <v>0</v>
      </c>
      <c r="Q120" s="14">
        <v>0</v>
      </c>
      <c r="R120" s="14">
        <v>0</v>
      </c>
      <c r="S120" s="14">
        <v>0</v>
      </c>
      <c r="T120" s="14">
        <v>500</v>
      </c>
      <c r="U120" s="14">
        <v>0</v>
      </c>
      <c r="V120" s="14">
        <v>1619.51</v>
      </c>
      <c r="W120" s="14">
        <v>3929.2</v>
      </c>
    </row>
    <row r="121" spans="1:23" s="7" customFormat="1">
      <c r="A121" s="17" t="s">
        <v>154</v>
      </c>
      <c r="C121" s="7" t="s">
        <v>155</v>
      </c>
      <c r="D121" s="7" t="s">
        <v>155</v>
      </c>
      <c r="E121" s="7" t="s">
        <v>155</v>
      </c>
      <c r="F121" s="7" t="s">
        <v>155</v>
      </c>
      <c r="G121" s="7" t="s">
        <v>155</v>
      </c>
      <c r="H121" s="7" t="s">
        <v>155</v>
      </c>
      <c r="I121" s="7" t="s">
        <v>155</v>
      </c>
      <c r="J121" s="7" t="s">
        <v>155</v>
      </c>
      <c r="K121" s="7" t="s">
        <v>155</v>
      </c>
      <c r="L121" s="7" t="s">
        <v>155</v>
      </c>
      <c r="M121" s="7" t="s">
        <v>155</v>
      </c>
      <c r="N121" s="7" t="s">
        <v>155</v>
      </c>
      <c r="O121" s="7" t="s">
        <v>155</v>
      </c>
      <c r="P121" s="7" t="s">
        <v>155</v>
      </c>
      <c r="Q121" s="7" t="s">
        <v>155</v>
      </c>
      <c r="R121" s="7" t="s">
        <v>155</v>
      </c>
      <c r="S121" s="7" t="s">
        <v>155</v>
      </c>
      <c r="T121" s="7" t="s">
        <v>155</v>
      </c>
      <c r="U121" s="7" t="s">
        <v>155</v>
      </c>
      <c r="V121" s="7" t="s">
        <v>155</v>
      </c>
      <c r="W121" s="7" t="s">
        <v>155</v>
      </c>
    </row>
    <row r="122" spans="1:23">
      <c r="C122" s="19">
        <v>24127.29</v>
      </c>
      <c r="D122" s="19">
        <v>4087.91</v>
      </c>
      <c r="E122" s="19">
        <v>83020.399999999994</v>
      </c>
      <c r="F122" s="19">
        <v>111235.6</v>
      </c>
      <c r="G122" s="19">
        <v>0</v>
      </c>
      <c r="H122" s="19">
        <v>301.08999999999997</v>
      </c>
      <c r="I122" s="20">
        <v>-257.35000000000002</v>
      </c>
      <c r="J122" s="19">
        <v>13283.7</v>
      </c>
      <c r="K122" s="19">
        <v>3484.41</v>
      </c>
      <c r="L122" s="19">
        <v>542.37</v>
      </c>
      <c r="M122" s="19">
        <v>0</v>
      </c>
      <c r="N122" s="19">
        <v>2657.67</v>
      </c>
      <c r="O122" s="19">
        <v>0.14000000000000001</v>
      </c>
      <c r="P122" s="19">
        <v>0</v>
      </c>
      <c r="Q122" s="19">
        <v>0</v>
      </c>
      <c r="R122" s="19">
        <v>0</v>
      </c>
      <c r="S122" s="19">
        <v>686.22</v>
      </c>
      <c r="T122" s="19">
        <v>3050</v>
      </c>
      <c r="U122" s="19">
        <v>2669.55</v>
      </c>
      <c r="V122" s="19">
        <v>26417.8</v>
      </c>
      <c r="W122" s="19">
        <v>84817.8</v>
      </c>
    </row>
    <row r="124" spans="1:23" s="7" customFormat="1">
      <c r="A124" s="16"/>
      <c r="C124" s="7" t="s">
        <v>245</v>
      </c>
      <c r="D124" s="7" t="s">
        <v>245</v>
      </c>
      <c r="E124" s="7" t="s">
        <v>245</v>
      </c>
      <c r="F124" s="7" t="s">
        <v>245</v>
      </c>
      <c r="G124" s="7" t="s">
        <v>245</v>
      </c>
      <c r="H124" s="7" t="s">
        <v>245</v>
      </c>
      <c r="I124" s="7" t="s">
        <v>245</v>
      </c>
      <c r="J124" s="7" t="s">
        <v>245</v>
      </c>
      <c r="K124" s="7" t="s">
        <v>245</v>
      </c>
      <c r="L124" s="7" t="s">
        <v>245</v>
      </c>
      <c r="M124" s="7" t="s">
        <v>245</v>
      </c>
      <c r="N124" s="7" t="s">
        <v>245</v>
      </c>
      <c r="O124" s="7" t="s">
        <v>245</v>
      </c>
      <c r="P124" s="7" t="s">
        <v>245</v>
      </c>
      <c r="Q124" s="7" t="s">
        <v>245</v>
      </c>
      <c r="R124" s="7" t="s">
        <v>245</v>
      </c>
      <c r="S124" s="7" t="s">
        <v>245</v>
      </c>
      <c r="T124" s="7" t="s">
        <v>245</v>
      </c>
      <c r="U124" s="7" t="s">
        <v>245</v>
      </c>
      <c r="V124" s="7" t="s">
        <v>245</v>
      </c>
      <c r="W124" s="7" t="s">
        <v>245</v>
      </c>
    </row>
    <row r="125" spans="1:23">
      <c r="A125" s="17" t="s">
        <v>246</v>
      </c>
      <c r="B125" s="1" t="s">
        <v>247</v>
      </c>
      <c r="C125" s="19">
        <v>100180.58</v>
      </c>
      <c r="D125" s="19">
        <v>16763.439999999999</v>
      </c>
      <c r="E125" s="19">
        <v>182358.19</v>
      </c>
      <c r="F125" s="19">
        <v>299302.21000000002</v>
      </c>
      <c r="G125" s="19">
        <v>4915.87</v>
      </c>
      <c r="H125" s="19">
        <v>2615.23</v>
      </c>
      <c r="I125" s="20">
        <v>-703.48</v>
      </c>
      <c r="J125" s="19">
        <v>40152.42</v>
      </c>
      <c r="K125" s="19">
        <v>10645.51</v>
      </c>
      <c r="L125" s="19">
        <v>542.37</v>
      </c>
      <c r="M125" s="19">
        <v>8259.83</v>
      </c>
      <c r="N125" s="19">
        <v>2657.67</v>
      </c>
      <c r="O125" s="20">
        <v>-0.23</v>
      </c>
      <c r="P125" s="19">
        <v>879.54</v>
      </c>
      <c r="Q125" s="19">
        <v>495.94</v>
      </c>
      <c r="R125" s="19">
        <v>300</v>
      </c>
      <c r="S125" s="19">
        <v>686.22</v>
      </c>
      <c r="T125" s="19">
        <v>4350</v>
      </c>
      <c r="U125" s="19">
        <v>4237.92</v>
      </c>
      <c r="V125" s="19">
        <v>80034.81</v>
      </c>
      <c r="W125" s="19">
        <v>219267.4</v>
      </c>
    </row>
    <row r="127" spans="1:23">
      <c r="C127" s="1" t="s">
        <v>247</v>
      </c>
      <c r="D127" s="1" t="s">
        <v>247</v>
      </c>
      <c r="E127" s="1" t="s">
        <v>247</v>
      </c>
      <c r="F127" s="1" t="s">
        <v>247</v>
      </c>
      <c r="G127" s="1" t="s">
        <v>247</v>
      </c>
      <c r="H127" s="1" t="s">
        <v>247</v>
      </c>
      <c r="I127" s="1" t="s">
        <v>247</v>
      </c>
      <c r="J127" s="1" t="s">
        <v>247</v>
      </c>
      <c r="K127" s="1" t="s">
        <v>247</v>
      </c>
      <c r="L127" s="1" t="s">
        <v>247</v>
      </c>
      <c r="M127" s="1" t="s">
        <v>247</v>
      </c>
      <c r="N127" s="1" t="s">
        <v>247</v>
      </c>
      <c r="O127" s="1" t="s">
        <v>247</v>
      </c>
      <c r="P127" s="1" t="s">
        <v>247</v>
      </c>
      <c r="Q127" s="1" t="s">
        <v>247</v>
      </c>
      <c r="R127" s="1" t="s">
        <v>247</v>
      </c>
      <c r="S127" s="1" t="s">
        <v>247</v>
      </c>
      <c r="T127" s="1" t="s">
        <v>247</v>
      </c>
      <c r="U127" s="1" t="s">
        <v>247</v>
      </c>
      <c r="V127" s="1" t="s">
        <v>247</v>
      </c>
      <c r="W127" s="1" t="s">
        <v>247</v>
      </c>
    </row>
    <row r="128" spans="1:23">
      <c r="A128" s="2" t="s">
        <v>247</v>
      </c>
      <c r="B128" s="1" t="s">
        <v>247</v>
      </c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3"/>
  <sheetViews>
    <sheetView workbookViewId="0">
      <selection activeCell="E75" sqref="E75"/>
    </sheetView>
  </sheetViews>
  <sheetFormatPr baseColWidth="10" defaultRowHeight="15"/>
  <cols>
    <col min="2" max="2" width="14.28515625" customWidth="1"/>
    <col min="3" max="3" width="19.7109375" customWidth="1"/>
    <col min="4" max="4" width="12.5703125" bestFit="1" customWidth="1"/>
    <col min="5" max="5" width="36.140625" bestFit="1" customWidth="1"/>
  </cols>
  <sheetData>
    <row r="1" spans="1:10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9.5">
      <c r="A3" s="32" t="s">
        <v>2</v>
      </c>
      <c r="B3" s="32"/>
      <c r="C3" s="35"/>
      <c r="D3" s="32"/>
      <c r="E3" s="32"/>
      <c r="F3" s="32"/>
      <c r="G3" s="32"/>
      <c r="H3" s="32"/>
      <c r="I3" s="32"/>
      <c r="J3" s="32"/>
    </row>
    <row r="4" spans="1:10">
      <c r="A4" s="32" t="s">
        <v>255</v>
      </c>
      <c r="B4" s="32"/>
      <c r="C4" s="32"/>
      <c r="D4" s="32"/>
      <c r="E4" s="32"/>
      <c r="F4" s="32"/>
      <c r="G4" s="32"/>
      <c r="H4" s="32"/>
      <c r="I4" s="32"/>
      <c r="J4" s="32"/>
    </row>
    <row r="6" spans="1:10">
      <c r="A6" s="36"/>
      <c r="B6" s="36"/>
      <c r="C6" s="36"/>
      <c r="D6" s="36"/>
      <c r="E6" s="36"/>
      <c r="F6" s="36"/>
      <c r="G6" s="36"/>
      <c r="H6" s="36"/>
      <c r="I6" s="32"/>
      <c r="J6" s="32"/>
    </row>
    <row r="7" spans="1:10">
      <c r="A7" s="37"/>
      <c r="B7" s="37"/>
      <c r="C7" s="37"/>
      <c r="D7" s="37"/>
      <c r="E7" s="37"/>
      <c r="F7" s="37"/>
      <c r="G7" s="37"/>
      <c r="H7" s="37"/>
      <c r="I7" s="32"/>
      <c r="J7" s="32"/>
    </row>
    <row r="8" spans="1:10">
      <c r="A8" s="39" t="s">
        <v>256</v>
      </c>
      <c r="B8" s="39" t="s">
        <v>257</v>
      </c>
      <c r="C8" s="39" t="s">
        <v>258</v>
      </c>
      <c r="D8" s="40" t="s">
        <v>259</v>
      </c>
      <c r="E8" s="39" t="s">
        <v>260</v>
      </c>
      <c r="F8" s="38"/>
      <c r="G8" s="38"/>
      <c r="H8" s="38"/>
      <c r="I8" s="38"/>
      <c r="J8" s="38"/>
    </row>
    <row r="9" spans="1:10">
      <c r="A9" s="32" t="s">
        <v>58</v>
      </c>
      <c r="B9" s="32"/>
      <c r="C9" s="32" t="s">
        <v>261</v>
      </c>
      <c r="D9" s="32">
        <v>2003</v>
      </c>
      <c r="E9" s="32" t="s">
        <v>59</v>
      </c>
      <c r="F9" s="32"/>
      <c r="G9" s="32"/>
      <c r="H9" s="32"/>
      <c r="I9" s="32"/>
      <c r="J9" s="32"/>
    </row>
    <row r="10" spans="1:10">
      <c r="A10" s="32" t="s">
        <v>185</v>
      </c>
      <c r="B10" s="32"/>
      <c r="C10" s="32" t="s">
        <v>261</v>
      </c>
      <c r="D10" s="32">
        <v>698</v>
      </c>
      <c r="E10" s="32" t="s">
        <v>186</v>
      </c>
      <c r="F10" s="32"/>
      <c r="G10" s="32"/>
      <c r="H10" s="32"/>
      <c r="I10" s="32"/>
      <c r="J10" s="32"/>
    </row>
    <row r="11" spans="1:10">
      <c r="A11" s="32"/>
      <c r="B11" s="32" t="s">
        <v>262</v>
      </c>
      <c r="C11" s="32"/>
      <c r="D11" s="41">
        <v>2701</v>
      </c>
      <c r="E11" s="32" t="s">
        <v>263</v>
      </c>
      <c r="F11" s="32"/>
      <c r="G11" s="32"/>
      <c r="H11" s="32"/>
      <c r="I11" s="32"/>
      <c r="J11" s="32"/>
    </row>
    <row r="13" spans="1:10">
      <c r="A13" s="32" t="s">
        <v>157</v>
      </c>
      <c r="B13" s="32">
        <v>56708845760</v>
      </c>
      <c r="C13" s="32" t="s">
        <v>264</v>
      </c>
      <c r="D13" s="32">
        <v>1760.4</v>
      </c>
      <c r="E13" s="32" t="s">
        <v>158</v>
      </c>
      <c r="F13" s="32"/>
      <c r="G13" s="32"/>
      <c r="H13" s="32"/>
      <c r="I13" s="32"/>
      <c r="J13" s="32"/>
    </row>
    <row r="14" spans="1:10">
      <c r="A14" s="32" t="s">
        <v>159</v>
      </c>
      <c r="B14" s="32">
        <v>56708845774</v>
      </c>
      <c r="C14" s="32" t="s">
        <v>264</v>
      </c>
      <c r="D14" s="32">
        <v>3837</v>
      </c>
      <c r="E14" s="32" t="s">
        <v>160</v>
      </c>
      <c r="F14" s="32"/>
      <c r="G14" s="32"/>
      <c r="H14" s="32"/>
      <c r="I14" s="32"/>
      <c r="J14" s="32"/>
    </row>
    <row r="15" spans="1:10">
      <c r="A15" s="32">
        <v>16</v>
      </c>
      <c r="B15" s="32">
        <v>56708881292</v>
      </c>
      <c r="C15" s="32" t="s">
        <v>264</v>
      </c>
      <c r="D15" s="32">
        <v>3151.2000000000003</v>
      </c>
      <c r="E15" s="32" t="s">
        <v>43</v>
      </c>
      <c r="F15" s="32"/>
      <c r="G15" s="32"/>
      <c r="H15" s="32"/>
      <c r="I15" s="32"/>
      <c r="J15" s="32"/>
    </row>
    <row r="16" spans="1:10">
      <c r="A16" s="32" t="s">
        <v>169</v>
      </c>
      <c r="B16" s="32">
        <v>56708845791</v>
      </c>
      <c r="C16" s="32" t="s">
        <v>264</v>
      </c>
      <c r="D16" s="32">
        <v>459.6</v>
      </c>
      <c r="E16" s="32" t="s">
        <v>170</v>
      </c>
      <c r="F16" s="32"/>
      <c r="G16" s="32"/>
      <c r="H16" s="32"/>
      <c r="I16" s="32"/>
      <c r="J16" s="32"/>
    </row>
    <row r="17" spans="1:5">
      <c r="A17" s="32">
        <v>18</v>
      </c>
      <c r="B17" s="32">
        <v>56708881349</v>
      </c>
      <c r="C17" s="32" t="s">
        <v>264</v>
      </c>
      <c r="D17" s="32">
        <v>2151.2000000000003</v>
      </c>
      <c r="E17" s="32" t="s">
        <v>47</v>
      </c>
    </row>
    <row r="18" spans="1:5">
      <c r="A18" s="32" t="s">
        <v>177</v>
      </c>
      <c r="B18" s="32">
        <v>56708845820</v>
      </c>
      <c r="C18" s="32" t="s">
        <v>264</v>
      </c>
      <c r="D18" s="32">
        <v>811.80000000000007</v>
      </c>
      <c r="E18" s="32" t="s">
        <v>178</v>
      </c>
    </row>
    <row r="19" spans="1:5">
      <c r="A19" s="32" t="s">
        <v>179</v>
      </c>
      <c r="B19" s="32">
        <v>56708845834</v>
      </c>
      <c r="C19" s="32" t="s">
        <v>264</v>
      </c>
      <c r="D19" s="32">
        <v>4304.2</v>
      </c>
      <c r="E19" s="32" t="s">
        <v>180</v>
      </c>
    </row>
    <row r="20" spans="1:5">
      <c r="A20" s="32" t="s">
        <v>80</v>
      </c>
      <c r="B20" s="32">
        <v>56708881457</v>
      </c>
      <c r="C20" s="32" t="s">
        <v>264</v>
      </c>
      <c r="D20" s="32">
        <v>844</v>
      </c>
      <c r="E20" s="32" t="s">
        <v>81</v>
      </c>
    </row>
    <row r="21" spans="1:5">
      <c r="A21" s="32" t="s">
        <v>82</v>
      </c>
      <c r="B21" s="32">
        <v>56708845038</v>
      </c>
      <c r="C21" s="32" t="s">
        <v>264</v>
      </c>
      <c r="D21" s="32">
        <v>4670.6000000000004</v>
      </c>
      <c r="E21" s="32" t="s">
        <v>83</v>
      </c>
    </row>
    <row r="22" spans="1:5">
      <c r="A22" s="32" t="s">
        <v>193</v>
      </c>
      <c r="B22" s="32">
        <v>56708881915</v>
      </c>
      <c r="C22" s="32" t="s">
        <v>264</v>
      </c>
      <c r="D22" s="32">
        <v>1302.8000000000002</v>
      </c>
      <c r="E22" s="32" t="s">
        <v>194</v>
      </c>
    </row>
    <row r="23" spans="1:5">
      <c r="A23" s="32" t="s">
        <v>197</v>
      </c>
      <c r="B23" s="32">
        <v>56708845865</v>
      </c>
      <c r="C23" s="32" t="s">
        <v>264</v>
      </c>
      <c r="D23" s="32">
        <v>1776.4</v>
      </c>
      <c r="E23" s="32" t="s">
        <v>198</v>
      </c>
    </row>
    <row r="24" spans="1:5">
      <c r="A24" s="32" t="s">
        <v>199</v>
      </c>
      <c r="B24" s="32">
        <v>56708845879</v>
      </c>
      <c r="C24" s="32" t="s">
        <v>264</v>
      </c>
      <c r="D24" s="32">
        <v>3180.6000000000004</v>
      </c>
      <c r="E24" s="32" t="s">
        <v>200</v>
      </c>
    </row>
    <row r="25" spans="1:5">
      <c r="A25" s="32" t="s">
        <v>92</v>
      </c>
      <c r="B25" s="32">
        <v>56708881491</v>
      </c>
      <c r="C25" s="32" t="s">
        <v>264</v>
      </c>
      <c r="D25" s="32">
        <v>913.80000000000007</v>
      </c>
      <c r="E25" s="32" t="s">
        <v>93</v>
      </c>
    </row>
    <row r="26" spans="1:5">
      <c r="A26" s="32">
        <v>30</v>
      </c>
      <c r="B26" s="32">
        <v>56708881503</v>
      </c>
      <c r="C26" s="32" t="s">
        <v>264</v>
      </c>
      <c r="D26" s="32">
        <v>1550.8000000000002</v>
      </c>
      <c r="E26" s="32" t="s">
        <v>97</v>
      </c>
    </row>
    <row r="27" spans="1:5">
      <c r="A27" s="32" t="s">
        <v>207</v>
      </c>
      <c r="B27" s="32">
        <v>56708845911</v>
      </c>
      <c r="C27" s="32" t="s">
        <v>264</v>
      </c>
      <c r="D27" s="32">
        <v>1421.4</v>
      </c>
      <c r="E27" s="32" t="s">
        <v>208</v>
      </c>
    </row>
    <row r="28" spans="1:5">
      <c r="A28" s="32" t="s">
        <v>219</v>
      </c>
      <c r="B28" s="32">
        <v>56708881946</v>
      </c>
      <c r="C28" s="32" t="s">
        <v>264</v>
      </c>
      <c r="D28" s="32">
        <v>2937.2000000000003</v>
      </c>
      <c r="E28" s="32" t="s">
        <v>220</v>
      </c>
    </row>
    <row r="29" spans="1:5">
      <c r="A29" s="32" t="s">
        <v>128</v>
      </c>
      <c r="B29" s="32">
        <v>56708881596</v>
      </c>
      <c r="C29" s="32" t="s">
        <v>264</v>
      </c>
      <c r="D29" s="32">
        <v>2134.6</v>
      </c>
      <c r="E29" s="32" t="s">
        <v>129</v>
      </c>
    </row>
    <row r="30" spans="1:5">
      <c r="A30" s="32" t="s">
        <v>229</v>
      </c>
      <c r="B30" s="32">
        <v>56708881963</v>
      </c>
      <c r="C30" s="32" t="s">
        <v>264</v>
      </c>
      <c r="D30" s="32">
        <v>2324</v>
      </c>
      <c r="E30" s="32" t="s">
        <v>230</v>
      </c>
    </row>
    <row r="31" spans="1:5">
      <c r="A31" s="32" t="s">
        <v>237</v>
      </c>
      <c r="B31" s="32">
        <v>60589747903</v>
      </c>
      <c r="C31" s="32" t="s">
        <v>264</v>
      </c>
      <c r="D31" s="32">
        <v>3759</v>
      </c>
      <c r="E31" s="32" t="s">
        <v>238</v>
      </c>
    </row>
    <row r="32" spans="1:5">
      <c r="A32" s="32" t="s">
        <v>243</v>
      </c>
      <c r="B32" s="32">
        <v>56708846050</v>
      </c>
      <c r="C32" s="32" t="s">
        <v>264</v>
      </c>
      <c r="D32" s="32">
        <v>3929.2000000000003</v>
      </c>
      <c r="E32" s="32" t="s">
        <v>244</v>
      </c>
    </row>
    <row r="33" spans="1:5">
      <c r="A33" s="32" t="s">
        <v>231</v>
      </c>
      <c r="B33" s="32">
        <v>56708845990</v>
      </c>
      <c r="C33" s="32" t="s">
        <v>264</v>
      </c>
      <c r="D33" s="32">
        <v>2430</v>
      </c>
      <c r="E33" s="32" t="s">
        <v>232</v>
      </c>
    </row>
    <row r="34" spans="1:5">
      <c r="A34" s="32" t="s">
        <v>225</v>
      </c>
      <c r="B34" s="32">
        <v>56708845973</v>
      </c>
      <c r="C34" s="32" t="s">
        <v>264</v>
      </c>
      <c r="D34" s="32">
        <v>1449.2</v>
      </c>
      <c r="E34" s="32" t="s">
        <v>226</v>
      </c>
    </row>
    <row r="35" spans="1:5">
      <c r="A35" s="32" t="s">
        <v>163</v>
      </c>
      <c r="B35" s="32">
        <v>56708845788</v>
      </c>
      <c r="C35" s="32" t="s">
        <v>264</v>
      </c>
      <c r="D35" s="32">
        <v>1989.4</v>
      </c>
      <c r="E35" s="32" t="s">
        <v>164</v>
      </c>
    </row>
    <row r="36" spans="1:5">
      <c r="A36" s="32" t="s">
        <v>36</v>
      </c>
      <c r="B36" s="32">
        <v>56708844890</v>
      </c>
      <c r="C36" s="32" t="s">
        <v>264</v>
      </c>
      <c r="D36" s="32">
        <v>3238</v>
      </c>
      <c r="E36" s="32" t="s">
        <v>37</v>
      </c>
    </row>
    <row r="37" spans="1:5">
      <c r="A37" s="32" t="s">
        <v>209</v>
      </c>
      <c r="B37" s="32">
        <v>56708845925</v>
      </c>
      <c r="C37" s="32" t="s">
        <v>264</v>
      </c>
      <c r="D37" s="32">
        <v>2753.2000000000003</v>
      </c>
      <c r="E37" s="32" t="s">
        <v>210</v>
      </c>
    </row>
    <row r="38" spans="1:5">
      <c r="A38" s="32" t="s">
        <v>191</v>
      </c>
      <c r="B38" s="32">
        <v>56708845851</v>
      </c>
      <c r="C38" s="32" t="s">
        <v>264</v>
      </c>
      <c r="D38" s="32">
        <v>2222.4</v>
      </c>
      <c r="E38" s="32" t="s">
        <v>192</v>
      </c>
    </row>
    <row r="39" spans="1:5">
      <c r="A39" s="32" t="s">
        <v>34</v>
      </c>
      <c r="B39" s="32">
        <v>56708844887</v>
      </c>
      <c r="C39" s="32" t="s">
        <v>264</v>
      </c>
      <c r="D39" s="32">
        <v>1695.2</v>
      </c>
      <c r="E39" s="32" t="s">
        <v>35</v>
      </c>
    </row>
    <row r="40" spans="1:5">
      <c r="A40" s="32" t="s">
        <v>126</v>
      </c>
      <c r="B40" s="32">
        <v>56708845254</v>
      </c>
      <c r="C40" s="32" t="s">
        <v>264</v>
      </c>
      <c r="D40" s="32">
        <v>3901.2000000000003</v>
      </c>
      <c r="E40" s="32" t="s">
        <v>127</v>
      </c>
    </row>
    <row r="41" spans="1:5">
      <c r="A41" s="32" t="s">
        <v>213</v>
      </c>
      <c r="B41" s="32">
        <v>56708845939</v>
      </c>
      <c r="C41" s="32" t="s">
        <v>264</v>
      </c>
      <c r="D41" s="32">
        <v>3539.8</v>
      </c>
      <c r="E41" s="32" t="s">
        <v>214</v>
      </c>
    </row>
    <row r="42" spans="1:5">
      <c r="A42" s="32" t="s">
        <v>205</v>
      </c>
      <c r="B42" s="32">
        <v>56708881929</v>
      </c>
      <c r="C42" s="32" t="s">
        <v>264</v>
      </c>
      <c r="D42" s="32">
        <v>2309.4</v>
      </c>
      <c r="E42" s="32" t="s">
        <v>206</v>
      </c>
    </row>
    <row r="43" spans="1:5">
      <c r="A43" s="32" t="s">
        <v>140</v>
      </c>
      <c r="B43" s="32">
        <v>56708881810</v>
      </c>
      <c r="C43" s="32" t="s">
        <v>264</v>
      </c>
      <c r="D43" s="32">
        <v>5420.8</v>
      </c>
      <c r="E43" s="32" t="s">
        <v>141</v>
      </c>
    </row>
    <row r="44" spans="1:5">
      <c r="A44" s="32" t="s">
        <v>118</v>
      </c>
      <c r="B44" s="32">
        <v>56708845237</v>
      </c>
      <c r="C44" s="32" t="s">
        <v>264</v>
      </c>
      <c r="D44" s="32">
        <v>168.4</v>
      </c>
      <c r="E44" s="32" t="s">
        <v>119</v>
      </c>
    </row>
    <row r="45" spans="1:5">
      <c r="A45" s="32" t="s">
        <v>86</v>
      </c>
      <c r="B45" s="32">
        <v>56708881474</v>
      </c>
      <c r="C45" s="32" t="s">
        <v>264</v>
      </c>
      <c r="D45" s="32">
        <v>2369.6</v>
      </c>
      <c r="E45" s="32" t="s">
        <v>87</v>
      </c>
    </row>
    <row r="46" spans="1:5">
      <c r="A46" s="32" t="s">
        <v>54</v>
      </c>
      <c r="B46" s="32">
        <v>56708844950</v>
      </c>
      <c r="C46" s="32" t="s">
        <v>264</v>
      </c>
      <c r="D46" s="32">
        <v>857.2</v>
      </c>
      <c r="E46" s="32" t="s">
        <v>55</v>
      </c>
    </row>
    <row r="47" spans="1:5">
      <c r="A47" s="32" t="s">
        <v>74</v>
      </c>
      <c r="B47" s="32">
        <v>56708845024</v>
      </c>
      <c r="C47" s="32" t="s">
        <v>264</v>
      </c>
      <c r="D47" s="32">
        <v>947</v>
      </c>
      <c r="E47" s="32" t="s">
        <v>75</v>
      </c>
    </row>
    <row r="48" spans="1:5">
      <c r="A48" s="32" t="s">
        <v>130</v>
      </c>
      <c r="B48" s="32">
        <v>56708845268</v>
      </c>
      <c r="C48" s="32" t="s">
        <v>264</v>
      </c>
      <c r="D48" s="32">
        <v>1325.6000000000001</v>
      </c>
      <c r="E48" s="32" t="s">
        <v>131</v>
      </c>
    </row>
    <row r="49" spans="1:5">
      <c r="A49" s="32" t="s">
        <v>138</v>
      </c>
      <c r="B49" s="32">
        <v>56708881807</v>
      </c>
      <c r="C49" s="32" t="s">
        <v>264</v>
      </c>
      <c r="D49" s="32">
        <v>1781.6000000000001</v>
      </c>
      <c r="E49" s="32" t="s">
        <v>139</v>
      </c>
    </row>
    <row r="50" spans="1:5">
      <c r="A50" s="32" t="s">
        <v>112</v>
      </c>
      <c r="B50" s="32">
        <v>56708881548</v>
      </c>
      <c r="C50" s="32" t="s">
        <v>264</v>
      </c>
      <c r="D50" s="32">
        <v>944.80000000000007</v>
      </c>
      <c r="E50" s="32" t="s">
        <v>113</v>
      </c>
    </row>
    <row r="51" spans="1:5">
      <c r="A51" s="32" t="s">
        <v>84</v>
      </c>
      <c r="B51" s="32">
        <v>56708881460</v>
      </c>
      <c r="C51" s="32" t="s">
        <v>264</v>
      </c>
      <c r="D51" s="32">
        <v>667.6</v>
      </c>
      <c r="E51" s="32" t="s">
        <v>85</v>
      </c>
    </row>
    <row r="52" spans="1:5">
      <c r="A52" s="32" t="s">
        <v>88</v>
      </c>
      <c r="B52" s="32">
        <v>56708845069</v>
      </c>
      <c r="C52" s="32" t="s">
        <v>264</v>
      </c>
      <c r="D52" s="32">
        <v>816.40000000000009</v>
      </c>
      <c r="E52" s="32" t="s">
        <v>89</v>
      </c>
    </row>
    <row r="53" spans="1:5">
      <c r="A53" s="32" t="s">
        <v>187</v>
      </c>
      <c r="B53" s="32">
        <v>56708881901</v>
      </c>
      <c r="C53" s="32" t="s">
        <v>264</v>
      </c>
      <c r="D53" s="32">
        <v>971.80000000000007</v>
      </c>
      <c r="E53" s="32" t="s">
        <v>188</v>
      </c>
    </row>
    <row r="54" spans="1:5">
      <c r="A54" s="32" t="s">
        <v>122</v>
      </c>
      <c r="B54" s="32">
        <v>56708845240</v>
      </c>
      <c r="C54" s="32" t="s">
        <v>264</v>
      </c>
      <c r="D54" s="32">
        <v>1656.2</v>
      </c>
      <c r="E54" s="32" t="s">
        <v>123</v>
      </c>
    </row>
    <row r="55" spans="1:5">
      <c r="A55" s="32" t="s">
        <v>50</v>
      </c>
      <c r="B55" s="32">
        <v>56708844947</v>
      </c>
      <c r="C55" s="32" t="s">
        <v>264</v>
      </c>
      <c r="D55" s="32">
        <v>9452.8000000000011</v>
      </c>
      <c r="E55" s="32" t="s">
        <v>51</v>
      </c>
    </row>
    <row r="56" spans="1:5">
      <c r="A56" s="32" t="s">
        <v>171</v>
      </c>
      <c r="B56" s="32">
        <v>56708881872</v>
      </c>
      <c r="C56" s="32" t="s">
        <v>264</v>
      </c>
      <c r="D56" s="32">
        <v>1527</v>
      </c>
      <c r="E56" s="32" t="s">
        <v>172</v>
      </c>
    </row>
    <row r="57" spans="1:5">
      <c r="A57" s="32" t="s">
        <v>132</v>
      </c>
      <c r="B57" s="32">
        <v>60589939521</v>
      </c>
      <c r="C57" s="32" t="s">
        <v>264</v>
      </c>
      <c r="D57" s="32">
        <v>1293.2</v>
      </c>
      <c r="E57" s="32" t="s">
        <v>133</v>
      </c>
    </row>
    <row r="58" spans="1:5">
      <c r="A58" s="32" t="s">
        <v>98</v>
      </c>
      <c r="B58" s="32">
        <v>56708845101</v>
      </c>
      <c r="C58" s="32" t="s">
        <v>264</v>
      </c>
      <c r="D58" s="32">
        <v>1863.2</v>
      </c>
      <c r="E58" s="32" t="s">
        <v>99</v>
      </c>
    </row>
    <row r="59" spans="1:5">
      <c r="A59" s="32" t="s">
        <v>241</v>
      </c>
      <c r="B59" s="32">
        <v>56708846047</v>
      </c>
      <c r="C59" s="32" t="s">
        <v>264</v>
      </c>
      <c r="D59" s="32">
        <v>2822.8</v>
      </c>
      <c r="E59" s="32" t="s">
        <v>242</v>
      </c>
    </row>
    <row r="60" spans="1:5">
      <c r="A60" s="32" t="s">
        <v>44</v>
      </c>
      <c r="B60" s="32">
        <v>56708881304</v>
      </c>
      <c r="C60" s="32" t="s">
        <v>264</v>
      </c>
      <c r="D60" s="32">
        <v>444</v>
      </c>
      <c r="E60" s="32" t="s">
        <v>45</v>
      </c>
    </row>
    <row r="61" spans="1:5">
      <c r="A61" s="32" t="s">
        <v>120</v>
      </c>
      <c r="B61" s="32">
        <v>56708881579</v>
      </c>
      <c r="C61" s="32" t="s">
        <v>264</v>
      </c>
      <c r="D61" s="32">
        <v>3309.6000000000004</v>
      </c>
      <c r="E61" s="32" t="s">
        <v>121</v>
      </c>
    </row>
    <row r="62" spans="1:5">
      <c r="A62" s="32" t="s">
        <v>66</v>
      </c>
      <c r="B62" s="32">
        <v>60590329504</v>
      </c>
      <c r="C62" s="32" t="s">
        <v>264</v>
      </c>
      <c r="D62" s="32">
        <v>878.6</v>
      </c>
      <c r="E62" s="32" t="s">
        <v>67</v>
      </c>
    </row>
    <row r="63" spans="1:5">
      <c r="A63" s="32" t="s">
        <v>217</v>
      </c>
      <c r="B63" s="32">
        <v>56708845942</v>
      </c>
      <c r="C63" s="32" t="s">
        <v>264</v>
      </c>
      <c r="D63" s="32">
        <v>3104.8</v>
      </c>
      <c r="E63" s="32" t="s">
        <v>218</v>
      </c>
    </row>
    <row r="64" spans="1:5">
      <c r="A64" s="32" t="s">
        <v>52</v>
      </c>
      <c r="B64" s="32">
        <v>56708881352</v>
      </c>
      <c r="C64" s="32" t="s">
        <v>264</v>
      </c>
      <c r="D64" s="32">
        <v>878.80000000000007</v>
      </c>
      <c r="E64" s="32" t="s">
        <v>53</v>
      </c>
    </row>
    <row r="65" spans="1:5">
      <c r="A65" s="32" t="s">
        <v>134</v>
      </c>
      <c r="B65" s="32">
        <v>60589627948</v>
      </c>
      <c r="C65" s="32" t="s">
        <v>264</v>
      </c>
      <c r="D65" s="32">
        <v>757.6</v>
      </c>
      <c r="E65" s="32" t="s">
        <v>135</v>
      </c>
    </row>
    <row r="66" spans="1:5">
      <c r="A66" s="32" t="s">
        <v>56</v>
      </c>
      <c r="B66" s="32">
        <v>56708844964</v>
      </c>
      <c r="C66" s="32" t="s">
        <v>264</v>
      </c>
      <c r="D66" s="32">
        <v>1637.4</v>
      </c>
      <c r="E66" s="32" t="s">
        <v>57</v>
      </c>
    </row>
    <row r="67" spans="1:5">
      <c r="A67" s="32" t="s">
        <v>100</v>
      </c>
      <c r="B67" s="32">
        <v>60589552237</v>
      </c>
      <c r="C67" s="32" t="s">
        <v>264</v>
      </c>
      <c r="D67" s="32">
        <v>1645.2</v>
      </c>
      <c r="E67" s="32" t="s">
        <v>101</v>
      </c>
    </row>
    <row r="68" spans="1:5">
      <c r="A68" s="32" t="s">
        <v>201</v>
      </c>
      <c r="B68" s="32">
        <v>56708845882</v>
      </c>
      <c r="C68" s="32" t="s">
        <v>264</v>
      </c>
      <c r="D68" s="32">
        <v>3111.6000000000004</v>
      </c>
      <c r="E68" s="32" t="s">
        <v>202</v>
      </c>
    </row>
    <row r="69" spans="1:5">
      <c r="A69" s="32" t="s">
        <v>72</v>
      </c>
      <c r="B69" s="32">
        <v>56708845010</v>
      </c>
      <c r="C69" s="32" t="s">
        <v>264</v>
      </c>
      <c r="D69" s="32">
        <v>1843</v>
      </c>
      <c r="E69" s="32" t="s">
        <v>73</v>
      </c>
    </row>
    <row r="70" spans="1:5">
      <c r="A70" s="32" t="s">
        <v>114</v>
      </c>
      <c r="B70" s="32">
        <v>56708881551</v>
      </c>
      <c r="C70" s="32" t="s">
        <v>264</v>
      </c>
      <c r="D70" s="32">
        <v>3008.4</v>
      </c>
      <c r="E70" s="32" t="s">
        <v>115</v>
      </c>
    </row>
    <row r="71" spans="1:5">
      <c r="A71" s="32" t="s">
        <v>60</v>
      </c>
      <c r="B71" s="32">
        <v>56708844978</v>
      </c>
      <c r="C71" s="32" t="s">
        <v>264</v>
      </c>
      <c r="D71" s="32">
        <v>1885.8000000000002</v>
      </c>
      <c r="E71" s="32" t="s">
        <v>61</v>
      </c>
    </row>
    <row r="72" spans="1:5">
      <c r="A72" s="32" t="s">
        <v>68</v>
      </c>
      <c r="B72" s="32">
        <v>56708881426</v>
      </c>
      <c r="C72" s="32" t="s">
        <v>264</v>
      </c>
      <c r="D72" s="32">
        <v>2942.4</v>
      </c>
      <c r="E72" s="32" t="s">
        <v>69</v>
      </c>
    </row>
    <row r="73" spans="1:5">
      <c r="A73" s="32" t="s">
        <v>90</v>
      </c>
      <c r="B73" s="32">
        <v>56708845072</v>
      </c>
      <c r="C73" s="32" t="s">
        <v>264</v>
      </c>
      <c r="D73" s="32">
        <v>4370.4000000000005</v>
      </c>
      <c r="E73" s="32" t="s">
        <v>91</v>
      </c>
    </row>
    <row r="74" spans="1:5">
      <c r="A74" s="32" t="s">
        <v>146</v>
      </c>
      <c r="B74" s="32">
        <v>56708881838</v>
      </c>
      <c r="C74" s="32" t="s">
        <v>264</v>
      </c>
      <c r="D74" s="32">
        <v>3068.6000000000004</v>
      </c>
      <c r="E74" s="32" t="s">
        <v>147</v>
      </c>
    </row>
    <row r="75" spans="1:5">
      <c r="A75" s="32" t="s">
        <v>183</v>
      </c>
      <c r="B75" s="32">
        <v>56708845848</v>
      </c>
      <c r="C75" s="32" t="s">
        <v>264</v>
      </c>
      <c r="D75" s="32">
        <v>1098.6000000000001</v>
      </c>
      <c r="E75" s="32" t="s">
        <v>184</v>
      </c>
    </row>
    <row r="76" spans="1:5">
      <c r="A76" s="32" t="s">
        <v>239</v>
      </c>
      <c r="B76" s="32">
        <v>60590218306</v>
      </c>
      <c r="C76" s="32" t="s">
        <v>264</v>
      </c>
      <c r="D76" s="32">
        <v>964.6</v>
      </c>
      <c r="E76" s="32" t="s">
        <v>240</v>
      </c>
    </row>
    <row r="77" spans="1:5">
      <c r="A77" s="32" t="s">
        <v>150</v>
      </c>
      <c r="B77" s="32">
        <v>60589620126</v>
      </c>
      <c r="C77" s="32" t="s">
        <v>264</v>
      </c>
      <c r="D77" s="32">
        <v>436.20000000000005</v>
      </c>
      <c r="E77" s="32" t="s">
        <v>151</v>
      </c>
    </row>
    <row r="78" spans="1:5">
      <c r="A78" s="32" t="s">
        <v>223</v>
      </c>
      <c r="B78" s="32">
        <v>56708881608</v>
      </c>
      <c r="C78" s="32" t="s">
        <v>264</v>
      </c>
      <c r="D78" s="32">
        <v>1222.8</v>
      </c>
      <c r="E78" s="32" t="s">
        <v>224</v>
      </c>
    </row>
    <row r="79" spans="1:5">
      <c r="A79" s="32" t="s">
        <v>62</v>
      </c>
      <c r="B79" s="32">
        <v>56708881383</v>
      </c>
      <c r="C79" s="32" t="s">
        <v>264</v>
      </c>
      <c r="D79" s="32">
        <v>3151.2000000000003</v>
      </c>
      <c r="E79" s="32" t="s">
        <v>63</v>
      </c>
    </row>
    <row r="80" spans="1:5">
      <c r="A80" s="32" t="s">
        <v>124</v>
      </c>
      <c r="B80" s="32">
        <v>56708881582</v>
      </c>
      <c r="C80" s="32" t="s">
        <v>264</v>
      </c>
      <c r="D80" s="32">
        <v>1674</v>
      </c>
      <c r="E80" s="32" t="s">
        <v>125</v>
      </c>
    </row>
    <row r="81" spans="1:5">
      <c r="A81" s="32" t="s">
        <v>106</v>
      </c>
      <c r="B81" s="32">
        <v>56708845115</v>
      </c>
      <c r="C81" s="32" t="s">
        <v>264</v>
      </c>
      <c r="D81" s="32">
        <v>2528.2000000000003</v>
      </c>
      <c r="E81" s="32" t="s">
        <v>107</v>
      </c>
    </row>
    <row r="82" spans="1:5">
      <c r="A82" s="32" t="s">
        <v>70</v>
      </c>
      <c r="B82" s="32">
        <v>60589655838</v>
      </c>
      <c r="C82" s="32" t="s">
        <v>264</v>
      </c>
      <c r="D82" s="32">
        <v>6718.6</v>
      </c>
      <c r="E82" s="32" t="s">
        <v>71</v>
      </c>
    </row>
    <row r="83" spans="1:5">
      <c r="A83" s="32" t="s">
        <v>175</v>
      </c>
      <c r="B83" s="32">
        <v>56710773131</v>
      </c>
      <c r="C83" s="32" t="s">
        <v>264</v>
      </c>
      <c r="D83" s="32">
        <v>1121</v>
      </c>
      <c r="E83" s="32" t="s">
        <v>176</v>
      </c>
    </row>
    <row r="84" spans="1:5">
      <c r="A84" s="32" t="s">
        <v>78</v>
      </c>
      <c r="B84" s="32">
        <v>56708881656</v>
      </c>
      <c r="C84" s="32" t="s">
        <v>264</v>
      </c>
      <c r="D84" s="32">
        <v>919.6</v>
      </c>
      <c r="E84" s="32" t="s">
        <v>79</v>
      </c>
    </row>
    <row r="85" spans="1:5">
      <c r="A85" s="32" t="s">
        <v>32</v>
      </c>
      <c r="B85" s="32">
        <v>60590331922</v>
      </c>
      <c r="C85" s="32" t="s">
        <v>264</v>
      </c>
      <c r="D85" s="32">
        <v>2622.6000000000004</v>
      </c>
      <c r="E85" s="32" t="s">
        <v>33</v>
      </c>
    </row>
    <row r="86" spans="1:5">
      <c r="A86" s="32" t="s">
        <v>108</v>
      </c>
      <c r="B86" s="32">
        <v>56708845530</v>
      </c>
      <c r="C86" s="32" t="s">
        <v>264</v>
      </c>
      <c r="D86" s="32">
        <v>7566.2000000000007</v>
      </c>
      <c r="E86" s="32" t="s">
        <v>109</v>
      </c>
    </row>
    <row r="87" spans="1:5">
      <c r="A87" s="32" t="s">
        <v>148</v>
      </c>
      <c r="B87" s="32">
        <v>56710784605</v>
      </c>
      <c r="C87" s="32" t="s">
        <v>264</v>
      </c>
      <c r="D87" s="32">
        <v>2284.6</v>
      </c>
      <c r="E87" s="32" t="s">
        <v>149</v>
      </c>
    </row>
    <row r="88" spans="1:5">
      <c r="A88" s="32" t="s">
        <v>203</v>
      </c>
      <c r="B88" s="32">
        <v>60589845501</v>
      </c>
      <c r="C88" s="32" t="s">
        <v>264</v>
      </c>
      <c r="D88" s="32">
        <v>862</v>
      </c>
      <c r="E88" s="32" t="s">
        <v>204</v>
      </c>
    </row>
    <row r="89" spans="1:5">
      <c r="A89" s="32" t="s">
        <v>40</v>
      </c>
      <c r="B89" s="32">
        <v>60590124291</v>
      </c>
      <c r="C89" s="32" t="s">
        <v>264</v>
      </c>
      <c r="D89" s="32">
        <v>2898.6000000000004</v>
      </c>
      <c r="E89" s="32" t="s">
        <v>41</v>
      </c>
    </row>
    <row r="90" spans="1:5">
      <c r="A90" s="32" t="s">
        <v>116</v>
      </c>
      <c r="B90" s="32">
        <v>60589669043</v>
      </c>
      <c r="C90" s="32" t="s">
        <v>264</v>
      </c>
      <c r="D90" s="32">
        <v>897.80000000000007</v>
      </c>
      <c r="E90" s="32" t="s">
        <v>117</v>
      </c>
    </row>
    <row r="91" spans="1:5">
      <c r="A91" s="32" t="s">
        <v>110</v>
      </c>
      <c r="B91" s="32">
        <v>60589665774</v>
      </c>
      <c r="C91" s="32" t="s">
        <v>264</v>
      </c>
      <c r="D91" s="32">
        <v>3417.6000000000004</v>
      </c>
      <c r="E91" s="32" t="s">
        <v>111</v>
      </c>
    </row>
    <row r="92" spans="1:5">
      <c r="A92" s="32" t="s">
        <v>235</v>
      </c>
      <c r="B92" s="32">
        <v>60589634536</v>
      </c>
      <c r="C92" s="32" t="s">
        <v>264</v>
      </c>
      <c r="D92" s="32">
        <v>1277.6000000000001</v>
      </c>
      <c r="E92" s="32" t="s">
        <v>236</v>
      </c>
    </row>
    <row r="93" spans="1:5">
      <c r="A93" s="32" t="s">
        <v>211</v>
      </c>
      <c r="B93" s="32">
        <v>60589806088</v>
      </c>
      <c r="C93" s="32" t="s">
        <v>264</v>
      </c>
      <c r="D93" s="32">
        <v>1162.4000000000001</v>
      </c>
      <c r="E93" s="32" t="s">
        <v>212</v>
      </c>
    </row>
    <row r="94" spans="1:5">
      <c r="A94" s="32" t="s">
        <v>48</v>
      </c>
      <c r="B94" s="32">
        <v>60589631591</v>
      </c>
      <c r="C94" s="32" t="s">
        <v>264</v>
      </c>
      <c r="D94" s="32">
        <v>1098</v>
      </c>
      <c r="E94" s="32" t="s">
        <v>49</v>
      </c>
    </row>
    <row r="95" spans="1:5">
      <c r="A95" s="32" t="s">
        <v>165</v>
      </c>
      <c r="B95" s="32">
        <v>60589582591</v>
      </c>
      <c r="C95" s="32" t="s">
        <v>264</v>
      </c>
      <c r="D95" s="32">
        <v>1439</v>
      </c>
      <c r="E95" s="32" t="s">
        <v>166</v>
      </c>
    </row>
    <row r="96" spans="1:5">
      <c r="A96" s="32" t="s">
        <v>161</v>
      </c>
      <c r="B96" s="32">
        <v>56711602712</v>
      </c>
      <c r="C96" s="32" t="s">
        <v>264</v>
      </c>
      <c r="D96" s="32">
        <v>1147.6000000000001</v>
      </c>
      <c r="E96" s="32" t="s">
        <v>162</v>
      </c>
    </row>
    <row r="97" spans="1:5">
      <c r="A97" s="32" t="s">
        <v>38</v>
      </c>
      <c r="B97" s="32">
        <v>56676948556</v>
      </c>
      <c r="C97" s="32" t="s">
        <v>264</v>
      </c>
      <c r="D97" s="32">
        <v>760</v>
      </c>
      <c r="E97" s="32" t="s">
        <v>39</v>
      </c>
    </row>
    <row r="98" spans="1:5">
      <c r="A98" s="32" t="s">
        <v>173</v>
      </c>
      <c r="B98" s="32">
        <v>60589642468</v>
      </c>
      <c r="C98" s="32" t="s">
        <v>264</v>
      </c>
      <c r="D98" s="32">
        <v>1250.4000000000001</v>
      </c>
      <c r="E98" s="32" t="s">
        <v>174</v>
      </c>
    </row>
    <row r="99" spans="1:5">
      <c r="A99" s="32" t="s">
        <v>227</v>
      </c>
      <c r="B99" s="32">
        <v>56684566360</v>
      </c>
      <c r="C99" s="32" t="s">
        <v>264</v>
      </c>
      <c r="D99" s="32">
        <v>997</v>
      </c>
      <c r="E99" s="32" t="s">
        <v>228</v>
      </c>
    </row>
    <row r="100" spans="1:5">
      <c r="A100" s="32" t="s">
        <v>233</v>
      </c>
      <c r="B100" s="32">
        <v>60589597089</v>
      </c>
      <c r="C100" s="32" t="s">
        <v>264</v>
      </c>
      <c r="D100" s="32">
        <v>2283.6</v>
      </c>
      <c r="E100" s="32" t="s">
        <v>234</v>
      </c>
    </row>
    <row r="101" spans="1:5">
      <c r="A101" s="32" t="s">
        <v>215</v>
      </c>
      <c r="B101" s="32">
        <v>60589426888</v>
      </c>
      <c r="C101" s="32" t="s">
        <v>264</v>
      </c>
      <c r="D101" s="32">
        <v>1847</v>
      </c>
      <c r="E101" s="32" t="s">
        <v>216</v>
      </c>
    </row>
    <row r="102" spans="1:5">
      <c r="A102" s="32" t="s">
        <v>76</v>
      </c>
      <c r="B102" s="32">
        <v>60590035188</v>
      </c>
      <c r="C102" s="32" t="s">
        <v>264</v>
      </c>
      <c r="D102" s="32">
        <v>1414.8000000000002</v>
      </c>
      <c r="E102" s="32" t="s">
        <v>77</v>
      </c>
    </row>
    <row r="103" spans="1:5">
      <c r="A103" s="32" t="s">
        <v>94</v>
      </c>
      <c r="B103" s="32">
        <v>60589861092</v>
      </c>
      <c r="C103" s="32" t="s">
        <v>264</v>
      </c>
      <c r="D103" s="32">
        <v>719.40000000000009</v>
      </c>
      <c r="E103" s="32" t="s">
        <v>95</v>
      </c>
    </row>
    <row r="104" spans="1:5">
      <c r="A104" s="32" t="s">
        <v>195</v>
      </c>
      <c r="B104" s="32">
        <v>60589704184</v>
      </c>
      <c r="C104" s="32" t="s">
        <v>264</v>
      </c>
      <c r="D104" s="32">
        <v>1482</v>
      </c>
      <c r="E104" s="32" t="s">
        <v>196</v>
      </c>
    </row>
    <row r="105" spans="1:5">
      <c r="A105" s="32" t="s">
        <v>142</v>
      </c>
      <c r="B105" s="32">
        <v>60590199370</v>
      </c>
      <c r="C105" s="32" t="s">
        <v>264</v>
      </c>
      <c r="D105" s="32">
        <v>1019.6</v>
      </c>
      <c r="E105" s="32" t="s">
        <v>143</v>
      </c>
    </row>
    <row r="106" spans="1:5">
      <c r="A106" s="32" t="s">
        <v>181</v>
      </c>
      <c r="B106" s="32">
        <v>60590100738</v>
      </c>
      <c r="C106" s="32" t="s">
        <v>264</v>
      </c>
      <c r="D106" s="32">
        <v>2881.8</v>
      </c>
      <c r="E106" s="32" t="s">
        <v>182</v>
      </c>
    </row>
    <row r="107" spans="1:5">
      <c r="A107" s="32" t="s">
        <v>136</v>
      </c>
      <c r="B107" s="32">
        <v>60590412629</v>
      </c>
      <c r="C107" s="32" t="s">
        <v>264</v>
      </c>
      <c r="D107" s="32">
        <v>1510.6000000000001</v>
      </c>
      <c r="E107" s="32" t="s">
        <v>137</v>
      </c>
    </row>
    <row r="108" spans="1:5">
      <c r="A108" s="32" t="s">
        <v>152</v>
      </c>
      <c r="B108" s="32">
        <v>60589566067</v>
      </c>
      <c r="C108" s="32" t="s">
        <v>264</v>
      </c>
      <c r="D108" s="32">
        <v>870.80000000000007</v>
      </c>
      <c r="E108" s="32" t="s">
        <v>153</v>
      </c>
    </row>
    <row r="109" spans="1:5">
      <c r="A109" s="32" t="s">
        <v>104</v>
      </c>
      <c r="B109" s="32">
        <v>60590678030</v>
      </c>
      <c r="C109" s="32" t="s">
        <v>264</v>
      </c>
      <c r="D109" s="32">
        <v>719.40000000000009</v>
      </c>
      <c r="E109" s="32" t="s">
        <v>105</v>
      </c>
    </row>
    <row r="110" spans="1:5">
      <c r="A110" s="32" t="s">
        <v>221</v>
      </c>
      <c r="B110" s="32">
        <v>60590455941</v>
      </c>
      <c r="C110" s="32" t="s">
        <v>264</v>
      </c>
      <c r="D110" s="32">
        <v>1543.2</v>
      </c>
      <c r="E110" s="32" t="s">
        <v>222</v>
      </c>
    </row>
    <row r="111" spans="1:5">
      <c r="A111" s="32" t="s">
        <v>189</v>
      </c>
      <c r="B111" s="32">
        <v>60590821112</v>
      </c>
      <c r="C111" s="32" t="s">
        <v>264</v>
      </c>
      <c r="D111" s="32">
        <v>1188.6000000000001</v>
      </c>
      <c r="E111" s="32" t="s">
        <v>190</v>
      </c>
    </row>
    <row r="112" spans="1:5">
      <c r="A112" s="32" t="s">
        <v>102</v>
      </c>
      <c r="B112" s="32">
        <v>60589624037</v>
      </c>
      <c r="C112" s="32" t="s">
        <v>264</v>
      </c>
      <c r="D112" s="32">
        <v>1986.6000000000001</v>
      </c>
      <c r="E112" s="32" t="s">
        <v>103</v>
      </c>
    </row>
    <row r="113" spans="1:5">
      <c r="A113" s="32" t="s">
        <v>167</v>
      </c>
      <c r="B113" s="32">
        <v>56687574175</v>
      </c>
      <c r="C113" s="32" t="s">
        <v>264</v>
      </c>
      <c r="D113" s="32">
        <v>315.60000000000002</v>
      </c>
      <c r="E113" s="32" t="s">
        <v>168</v>
      </c>
    </row>
    <row r="114" spans="1:5">
      <c r="A114" s="32"/>
      <c r="B114" s="32" t="s">
        <v>265</v>
      </c>
      <c r="C114" s="32"/>
      <c r="D114" s="41">
        <v>209819</v>
      </c>
      <c r="E114" s="32" t="s">
        <v>266</v>
      </c>
    </row>
    <row r="116" spans="1:5">
      <c r="A116" s="32" t="s">
        <v>144</v>
      </c>
      <c r="B116" s="32">
        <v>1179675078</v>
      </c>
      <c r="C116" s="32" t="s">
        <v>267</v>
      </c>
      <c r="D116" s="32">
        <v>5755.6</v>
      </c>
      <c r="E116" s="32" t="s">
        <v>145</v>
      </c>
    </row>
    <row r="117" spans="1:5">
      <c r="A117" s="32" t="s">
        <v>64</v>
      </c>
      <c r="B117" s="32">
        <v>1129000062</v>
      </c>
      <c r="C117" s="32" t="s">
        <v>267</v>
      </c>
      <c r="D117" s="32">
        <v>991.80000000000007</v>
      </c>
      <c r="E117" s="32" t="s">
        <v>65</v>
      </c>
    </row>
    <row r="118" spans="1:5">
      <c r="A118" s="32"/>
      <c r="B118" s="32" t="s">
        <v>268</v>
      </c>
      <c r="C118" s="32"/>
      <c r="D118" s="41">
        <v>6747.4000000000005</v>
      </c>
      <c r="E118" s="32" t="s">
        <v>263</v>
      </c>
    </row>
    <row r="120" spans="1:5">
      <c r="A120" s="32"/>
      <c r="B120" s="42" t="s">
        <v>262</v>
      </c>
      <c r="C120" s="42"/>
      <c r="D120" s="43">
        <v>2701</v>
      </c>
      <c r="E120" s="42" t="s">
        <v>263</v>
      </c>
    </row>
    <row r="121" spans="1:5">
      <c r="A121" s="32"/>
      <c r="B121" s="42" t="s">
        <v>265</v>
      </c>
      <c r="C121" s="42"/>
      <c r="D121" s="43">
        <v>209819</v>
      </c>
      <c r="E121" s="42" t="s">
        <v>266</v>
      </c>
    </row>
    <row r="122" spans="1:5">
      <c r="A122" s="32"/>
      <c r="B122" s="42" t="s">
        <v>268</v>
      </c>
      <c r="C122" s="42"/>
      <c r="D122" s="43">
        <v>6747.4000000000005</v>
      </c>
      <c r="E122" s="42" t="s">
        <v>263</v>
      </c>
    </row>
    <row r="123" spans="1:5">
      <c r="A123" s="32"/>
      <c r="B123" s="42"/>
      <c r="C123" s="42"/>
      <c r="D123" s="43">
        <v>219267.4</v>
      </c>
      <c r="E123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12" sqref="B12"/>
    </sheetView>
  </sheetViews>
  <sheetFormatPr baseColWidth="10" defaultRowHeight="15"/>
  <cols>
    <col min="2" max="2" width="11.5703125" bestFit="1" customWidth="1"/>
  </cols>
  <sheetData>
    <row r="1" spans="1:6">
      <c r="A1" s="49" t="s">
        <v>269</v>
      </c>
      <c r="B1" s="49"/>
      <c r="C1" s="50"/>
      <c r="D1" s="51"/>
      <c r="E1" s="51"/>
      <c r="F1" s="52"/>
    </row>
    <row r="2" spans="1:6">
      <c r="A2" s="49" t="s">
        <v>281</v>
      </c>
      <c r="B2" s="49"/>
      <c r="C2" s="50"/>
      <c r="D2" s="51"/>
      <c r="E2" s="51"/>
      <c r="F2" s="52"/>
    </row>
    <row r="3" spans="1:6">
      <c r="A3" s="49" t="s">
        <v>270</v>
      </c>
      <c r="B3" s="53" t="s">
        <v>282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271</v>
      </c>
      <c r="B5" s="50" t="s">
        <v>272</v>
      </c>
      <c r="C5" s="50"/>
      <c r="D5" s="51"/>
      <c r="E5" s="51"/>
      <c r="F5" s="52"/>
    </row>
    <row r="6" spans="1:6">
      <c r="A6" s="51" t="s">
        <v>273</v>
      </c>
      <c r="B6" s="54">
        <v>104051.05</v>
      </c>
      <c r="C6" s="51"/>
      <c r="D6" s="51"/>
      <c r="E6" s="51"/>
      <c r="F6" s="52"/>
    </row>
    <row r="7" spans="1:6">
      <c r="A7" s="51" t="s">
        <v>274</v>
      </c>
      <c r="B7" s="54">
        <v>53319.47</v>
      </c>
      <c r="C7" s="51"/>
      <c r="D7" s="51"/>
      <c r="E7" s="51"/>
      <c r="F7" s="52"/>
    </row>
    <row r="8" spans="1:6">
      <c r="A8" s="51" t="s">
        <v>275</v>
      </c>
      <c r="B8" s="54">
        <v>0</v>
      </c>
      <c r="C8" s="51"/>
      <c r="D8" s="51"/>
      <c r="E8" s="51"/>
      <c r="F8" s="52"/>
    </row>
    <row r="9" spans="1:6">
      <c r="A9" s="51" t="s">
        <v>276</v>
      </c>
      <c r="B9" s="54">
        <v>3707.25</v>
      </c>
      <c r="C9" s="51"/>
      <c r="D9" s="51"/>
      <c r="E9" s="51"/>
      <c r="F9" s="52"/>
    </row>
    <row r="10" spans="1:6">
      <c r="A10" s="51" t="s">
        <v>277</v>
      </c>
      <c r="B10" s="54">
        <v>0</v>
      </c>
      <c r="C10" s="51"/>
      <c r="D10" s="51"/>
      <c r="E10" s="51"/>
      <c r="F10" s="52"/>
    </row>
    <row r="11" spans="1:6">
      <c r="A11" s="51" t="s">
        <v>278</v>
      </c>
      <c r="B11" s="54">
        <v>44855.16</v>
      </c>
      <c r="C11" s="51"/>
      <c r="D11" s="51"/>
      <c r="E11" s="51"/>
      <c r="F11" s="52"/>
    </row>
    <row r="12" spans="1:6">
      <c r="A12" s="51" t="s">
        <v>279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280</v>
      </c>
      <c r="B13" s="56">
        <v>124460.65</v>
      </c>
      <c r="C13" s="51"/>
      <c r="D13" s="51"/>
      <c r="E13" s="51"/>
      <c r="F13" s="52"/>
    </row>
    <row r="14" spans="1:6">
      <c r="A14" s="51"/>
      <c r="B14" s="57">
        <f>SUM(B6:B13)</f>
        <v>330393.58</v>
      </c>
      <c r="C14" s="51"/>
      <c r="D14" s="57"/>
      <c r="E14" s="51"/>
      <c r="F14" s="52"/>
    </row>
    <row r="15" spans="1:6" ht="15.75" thickBot="1">
      <c r="A15" s="51"/>
      <c r="B15" s="58">
        <f>B14*0.16</f>
        <v>52862.972800000003</v>
      </c>
      <c r="C15" s="51"/>
      <c r="D15" s="52"/>
      <c r="E15" s="51"/>
      <c r="F15" s="52"/>
    </row>
    <row r="16" spans="1:6" ht="15.75" thickTop="1">
      <c r="A16" s="51"/>
      <c r="B16" s="59">
        <f>+B14+B15</f>
        <v>383256.5528</v>
      </c>
      <c r="C16" s="51"/>
      <c r="D16" s="59"/>
      <c r="E16" s="51"/>
      <c r="F16" s="52"/>
    </row>
    <row r="17" spans="1:6">
      <c r="A17" s="51"/>
      <c r="B17" s="54">
        <v>383256.56</v>
      </c>
      <c r="C17" s="51"/>
      <c r="D17" s="54"/>
      <c r="E17" s="51"/>
      <c r="F17" s="52"/>
    </row>
    <row r="18" spans="1:6">
      <c r="A18" s="51"/>
      <c r="B18" s="54">
        <f>+B16-B17</f>
        <v>-7.1999999927356839E-3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2017-05-18T23:25:29Z</dcterms:created>
  <dcterms:modified xsi:type="dcterms:W3CDTF">2017-05-30T15:23:56Z</dcterms:modified>
</cp:coreProperties>
</file>