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SINDICATO!$A$1:$I$18</definedName>
  </definedNames>
  <calcPr calcId="124519"/>
</workbook>
</file>

<file path=xl/calcChain.xml><?xml version="1.0" encoding="utf-8"?>
<calcChain xmlns="http://schemas.openxmlformats.org/spreadsheetml/2006/main">
  <c r="D10" i="15"/>
  <c r="D11"/>
  <c r="D12"/>
  <c r="D13"/>
  <c r="D9"/>
  <c r="B12" i="14"/>
  <c r="B13"/>
  <c r="B14"/>
  <c r="B15"/>
  <c r="B16"/>
  <c r="B11"/>
  <c r="D18" i="8" l="1"/>
  <c r="G18"/>
  <c r="C18"/>
  <c r="E15"/>
  <c r="D18" i="15"/>
  <c r="E16" i="8"/>
  <c r="B14" i="16"/>
  <c r="A4" i="15"/>
  <c r="A3"/>
  <c r="B4" i="14"/>
  <c r="B3"/>
  <c r="F15" i="8" l="1"/>
  <c r="H15" s="1"/>
  <c r="I15" s="1"/>
  <c r="C13" i="15" s="1"/>
  <c r="C15" i="14"/>
  <c r="E15" s="1"/>
  <c r="F15" s="1"/>
  <c r="G15" s="1"/>
  <c r="F16" i="8"/>
  <c r="H16" s="1"/>
  <c r="I16" s="1"/>
  <c r="C18" i="15" s="1"/>
  <c r="C19" s="1"/>
  <c r="C16" i="14"/>
  <c r="E16" s="1"/>
  <c r="B15" i="16"/>
  <c r="B16" s="1"/>
  <c r="E14" i="8"/>
  <c r="C14" i="14" s="1"/>
  <c r="F16" l="1"/>
  <c r="G16" s="1"/>
  <c r="F14" i="8"/>
  <c r="H14" l="1"/>
  <c r="E14" i="14"/>
  <c r="F14" s="1"/>
  <c r="G14" s="1"/>
  <c r="E11" i="8"/>
  <c r="C11" i="14" s="1"/>
  <c r="I14" i="8" l="1"/>
  <c r="C12" i="15" s="1"/>
  <c r="E12" i="8"/>
  <c r="C12" i="14" s="1"/>
  <c r="E13" i="8"/>
  <c r="C13" i="14" s="1"/>
  <c r="E18" i="8" l="1"/>
  <c r="E13" i="14"/>
  <c r="E11"/>
  <c r="F11" s="1"/>
  <c r="F12" i="8"/>
  <c r="F11"/>
  <c r="F13"/>
  <c r="H13" s="1"/>
  <c r="C18" i="14" l="1"/>
  <c r="E12"/>
  <c r="E18" s="1"/>
  <c r="F18" i="8"/>
  <c r="H12"/>
  <c r="F13" i="14"/>
  <c r="G13" s="1"/>
  <c r="I13" i="8"/>
  <c r="C11" i="15" s="1"/>
  <c r="H11" i="8"/>
  <c r="G11" i="14"/>
  <c r="F12" l="1"/>
  <c r="G12" s="1"/>
  <c r="G18" s="1"/>
  <c r="B17" i="16" s="1"/>
  <c r="B18" s="1"/>
  <c r="I12" i="8"/>
  <c r="C10" i="15" s="1"/>
  <c r="H18" i="8"/>
  <c r="I11"/>
  <c r="C9" i="15" s="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F18" i="14" l="1"/>
  <c r="I18" i="8"/>
  <c r="C15" i="15"/>
  <c r="C21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<sst xmlns="http://schemas.openxmlformats.org/spreadsheetml/2006/main" count="834" uniqueCount="481">
  <si>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</si>
  <si>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</si>
  <si>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</si>
  <si>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</si>
  <si>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</si>
  <si>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</si>
  <si>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</si>
  <si>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</si>
  <si>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</si>
  <si>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</si>
  <si>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</si>
  <si>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</si>
  <si>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</si>
  <si>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</si>
  <si>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</si>
  <si>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</si>
  <si>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</si>
  <si>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</si>
  <si>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</si>
  <si>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</si>
  <si>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</si>
  <si>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</si>
  <si>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</si>
  <si>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</si>
  <si>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</si>
  <si>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</si>
  <si>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</si>
  <si>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</si>
  <si>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</si>
  <si>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</si>
  <si>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</si>
  <si>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</si>
  <si>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</si>
  <si>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</si>
  <si>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</si>
  <si>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</si>
  <si>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</si>
  <si>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</si>
  <si>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</si>
  <si>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</si>
  <si>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</si>
  <si>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</si>
  <si>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</si>
  <si>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</si>
  <si>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</si>
  <si>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</si>
  <si>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</si>
  <si>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</si>
  <si>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</si>
  <si>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</si>
  <si>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</si>
  <si>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</si>
  <si>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</si>
  <si>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</si>
  <si>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</si>
  <si>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</si>
  <si>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</si>
  <si>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</si>
  <si>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</si>
  <si>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</si>
  <si>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</si>
  <si>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</si>
  <si>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</si>
  <si>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</si>
  <si>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</si>
  <si>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</si>
  <si>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</si>
  <si>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</si>
  <si>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</si>
  <si>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</si>
  <si>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</si>
  <si>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</si>
  <si>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</si>
  <si>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</si>
  <si>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</si>
  <si>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</si>
  <si>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</si>
  <si>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</si>
  <si>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</si>
  <si>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</si>
  <si>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</si>
  <si>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</si>
  <si>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</si>
  <si>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</si>
  <si>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</si>
  <si>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</si>
  <si>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</si>
  <si>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</si>
  <si>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</si>
  <si>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</si>
  <si>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</si>
  <si>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</si>
  <si>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</si>
  <si>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</si>
  <si>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</si>
  <si>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</si>
  <si>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</si>
  <si>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</si>
  <si>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</si>
  <si>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</si>
  <si>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</si>
  <si>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</si>
  <si>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</si>
  <si>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</si>
  <si>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</si>
  <si>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</si>
  <si>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</si>
  <si>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</si>
  <si>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</si>
  <si>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</si>
  <si>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</si>
  <si>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</si>
  <si>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</si>
  <si>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</si>
  <si>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</si>
  <si>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</si>
  <si>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</si>
  <si>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</si>
  <si>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</si>
  <si>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</si>
  <si>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</si>
  <si>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</si>
  <si>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</si>
  <si>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</si>
  <si>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</si>
  <si>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</si>
  <si>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</si>
  <si>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</si>
  <si>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</si>
  <si>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</si>
  <si>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</si>
  <si>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</si>
  <si>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</si>
  <si>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</si>
  <si>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</si>
  <si>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</si>
  <si>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</si>
  <si>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</si>
  <si>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</si>
  <si>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</si>
  <si>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</si>
  <si>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</si>
  <si>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</si>
  <si>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</si>
  <si>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</si>
  <si>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</si>
  <si>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</si>
  <si>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</si>
  <si>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</si>
  <si>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</si>
  <si>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</si>
  <si>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</si>
  <si>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</si>
  <si>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</si>
  <si>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</si>
  <si>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</si>
  <si>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</si>
  <si>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</si>
  <si>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</si>
  <si>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</si>
  <si>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</si>
  <si>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</si>
  <si>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</si>
  <si>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</si>
  <si>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</si>
  <si>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</si>
  <si>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</si>
  <si>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</si>
  <si>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</si>
  <si>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</si>
  <si>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</si>
  <si>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</si>
  <si>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</si>
  <si>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</si>
  <si>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</si>
  <si>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</si>
  <si>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</si>
  <si>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</si>
  <si>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</si>
  <si>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</si>
  <si>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</si>
  <si>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</si>
  <si>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</si>
  <si>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</si>
  <si>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</si>
  <si>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</si>
  <si>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</si>
  <si>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</si>
  <si>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</si>
  <si>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</si>
  <si>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</si>
  <si>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</si>
  <si>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</si>
  <si>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</si>
  <si>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</si>
  <si>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</si>
  <si>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</si>
  <si>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</si>
  <si>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</si>
  <si>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</si>
  <si>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</si>
  <si>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</si>
  <si>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</si>
  <si>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</si>
  <si>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</si>
  <si>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</si>
  <si>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</si>
  <si>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</si>
  <si>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</si>
  <si>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</si>
  <si>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</si>
  <si>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</si>
  <si>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</si>
  <si>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</si>
  <si>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</si>
  <si>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</si>
  <si>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</si>
  <si>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</si>
  <si>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</si>
  <si>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</si>
  <si>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</si>
  <si>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</si>
  <si>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</si>
  <si>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</si>
  <si>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</si>
  <si>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</si>
  <si>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</si>
  <si>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</si>
  <si>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</si>
  <si>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</si>
  <si>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</si>
  <si>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</si>
  <si>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</si>
  <si>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</si>
  <si>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</si>
  <si>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</si>
  <si>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</si>
  <si>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</si>
  <si>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</si>
  <si>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</si>
  <si>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</si>
  <si>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</si>
  <si>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</si>
  <si>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</si>
  <si>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</si>
  <si>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</si>
  <si>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</si>
  <si>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</si>
  <si>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</si>
  <si>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</si>
  <si>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</si>
  <si>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</si>
  <si>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</si>
  <si>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</si>
  <si>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</si>
  <si>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</si>
  <si>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</si>
  <si>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</si>
  <si>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</si>
  <si>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</si>
  <si>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</si>
  <si>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</si>
  <si>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</si>
  <si>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</si>
  <si>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</si>
  <si>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</si>
  <si>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</si>
  <si>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</si>
  <si>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</si>
  <si>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</si>
  <si>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</si>
  <si>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</si>
  <si>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</si>
  <si>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</si>
  <si>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</si>
  <si>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</si>
  <si>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</si>
  <si>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</si>
  <si>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</si>
  <si>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</si>
  <si>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</si>
  <si>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</si>
  <si>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</si>
  <si>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</si>
  <si>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</si>
  <si>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</si>
  <si>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</si>
  <si>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</si>
  <si>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</si>
  <si>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</si>
  <si>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</si>
  <si>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</si>
  <si>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</si>
  <si>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</si>
  <si>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</si>
  <si>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</si>
  <si>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</si>
  <si>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</si>
  <si>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</si>
  <si>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</si>
  <si>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</si>
  <si>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</si>
  <si>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</si>
  <si>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</si>
  <si>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</si>
  <si>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</si>
  <si>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</si>
  <si>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</si>
  <si>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</si>
  <si>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</si>
  <si>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</si>
  <si>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</si>
  <si>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</si>
  <si>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</si>
  <si>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</si>
  <si>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</si>
  <si>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</si>
  <si>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</si>
  <si>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</si>
  <si>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</si>
  <si>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</si>
  <si>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</si>
  <si>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</si>
  <si>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</si>
  <si>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</si>
  <si>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</si>
  <si>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</si>
  <si>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</si>
  <si>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</si>
  <si>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</si>
  <si>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</si>
  <si>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</si>
  <si>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</si>
  <si>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</si>
  <si>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</si>
  <si>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</si>
  <si>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</si>
  <si>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</si>
  <si>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</si>
  <si>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</si>
  <si>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</si>
  <si>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</si>
  <si>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</si>
  <si>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</si>
  <si>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</si>
  <si>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</si>
  <si>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</si>
  <si>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</si>
  <si>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</si>
  <si>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</si>
  <si>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</si>
  <si>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</si>
  <si>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</si>
  <si>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</si>
  <si>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</si>
  <si>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</si>
  <si>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</si>
  <si>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</si>
  <si>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</si>
  <si>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</si>
  <si>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</si>
  <si>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</si>
  <si>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</si>
  <si>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</si>
  <si>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</si>
  <si>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</si>
  <si>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</si>
  <si>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</si>
  <si>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</si>
  <si>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</si>
  <si>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</si>
  <si>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</si>
  <si>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</si>
  <si>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</si>
  <si>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</si>
  <si>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</si>
  <si>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</si>
  <si>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</si>
  <si>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</si>
  <si>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</si>
  <si>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</si>
  <si>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</si>
  <si>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</si>
  <si>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</si>
  <si>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</si>
  <si>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</si>
  <si>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</si>
  <si>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</si>
  <si>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</si>
  <si>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</si>
  <si>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</si>
  <si>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</si>
  <si>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</si>
  <si>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</si>
  <si>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</si>
  <si>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</si>
  <si>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</si>
  <si>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</si>
  <si>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</si>
  <si>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</si>
  <si>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</si>
  <si>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</si>
  <si>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</si>
  <si>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</si>
  <si>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</si>
  <si>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</si>
  <si>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</si>
  <si>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</si>
  <si>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</si>
  <si>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</si>
  <si>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</si>
  <si>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</si>
  <si>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</si>
  <si>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</si>
  <si>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</si>
  <si>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</si>
  <si>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</si>
  <si>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</si>
  <si>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</si>
  <si>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</si>
  <si>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</si>
  <si>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</si>
  <si>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</si>
  <si>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</si>
  <si>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</si>
  <si>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</si>
  <si>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</si>
  <si>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</si>
  <si>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</si>
  <si>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</si>
  <si>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</si>
  <si>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</si>
  <si>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</si>
  <si>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</si>
  <si>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</si>
  <si>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</si>
  <si>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</si>
  <si>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</si>
  <si>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</si>
  <si>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</si>
  <si>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</si>
  <si>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</si>
  <si>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</si>
  <si>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</si>
  <si>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</si>
  <si>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</si>
  <si>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</si>
  <si>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</si>
  <si>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</si>
  <si>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</si>
  <si>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</si>
  <si>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</si>
  <si>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</si>
  <si>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</si>
  <si>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</si>
  <si>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</si>
  <si>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</si>
  <si>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</si>
  <si>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</si>
  <si>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</si>
  <si>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</si>
  <si>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</si>
  <si>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</si>
  <si>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</si>
  <si>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</si>
  <si>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</si>
  <si>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</si>
  <si>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</si>
  <si>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</si>
  <si>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</si>
  <si>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</si>
  <si>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</si>
  <si>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</si>
  <si>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</si>
  <si>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</si>
  <si>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6</t>
  </si>
  <si>
    <t>Total de movimientos 5</t>
  </si>
  <si>
    <t>DESGLOSE DE NOMINA SEMANA 19</t>
  </si>
  <si>
    <t>03/05/2017 AL 09/05/2017</t>
  </si>
  <si>
    <t>SEMANA 19</t>
  </si>
  <si>
    <t>Periodo 19 al 19 Semanal del 03/05/2017 al 09/05/2017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</si>
</sst>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E15" sqref="E15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19</v>
      </c>
    </row>
    <row r="4" spans="1:11">
      <c r="A4" s="143"/>
      <c r="B4" s="161" t="str">
        <f>+SINDICATO!B4</f>
        <v>Periodo 19 al 19 Semanal del 03/05/2017 al 09/05/2017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440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473</v>
      </c>
      <c r="F8" s="166" t="s">
        <v>442</v>
      </c>
      <c r="G8" s="166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ARIAS MONROY JOSE</v>
      </c>
      <c r="C11" s="160">
        <f>+SINDICATO!E11</f>
        <v>2681.54</v>
      </c>
      <c r="E11" s="164">
        <f>+C11</f>
        <v>2681.54</v>
      </c>
      <c r="F11" s="164">
        <f>+E11*0.16</f>
        <v>429.04640000000001</v>
      </c>
      <c r="G11" s="164">
        <f>+E11+F11</f>
        <v>3110.5864000000001</v>
      </c>
      <c r="J11" s="91" t="s">
        <v>31</v>
      </c>
      <c r="K11" s="91" t="s">
        <v>447</v>
      </c>
    </row>
    <row r="12" spans="1:11" ht="15">
      <c r="A12" s="158"/>
      <c r="B12" s="141" t="str">
        <f>+SINDICATO!B12</f>
        <v>GAYTAN MARTINEZ RAUL</v>
      </c>
      <c r="C12" s="167">
        <f>+SINDICATO!E12</f>
        <v>2516</v>
      </c>
      <c r="E12" s="164">
        <f t="shared" ref="E12" si="0">+C12</f>
        <v>2516</v>
      </c>
      <c r="F12" s="164">
        <f t="shared" ref="F12:F13" si="1">+E12*0.16</f>
        <v>402.56</v>
      </c>
      <c r="G12" s="164">
        <f t="shared" ref="G12" si="2">+E12+F12</f>
        <v>2918.56</v>
      </c>
      <c r="J12" s="91" t="s">
        <v>46</v>
      </c>
      <c r="K12" s="91" t="s">
        <v>448</v>
      </c>
    </row>
    <row r="13" spans="1:11" ht="15">
      <c r="A13" s="158"/>
      <c r="B13" s="141" t="str">
        <f>+SINDICATO!B13</f>
        <v>SANCHEZ DE SANTIAGO RICARDO</v>
      </c>
      <c r="C13" s="167">
        <f>+SINDICATO!E13</f>
        <v>1516</v>
      </c>
      <c r="E13" s="164">
        <f t="shared" ref="E13" si="3">+C13</f>
        <v>1516</v>
      </c>
      <c r="F13" s="164">
        <f t="shared" si="1"/>
        <v>242.56</v>
      </c>
      <c r="G13" s="164">
        <f>+E13+F13</f>
        <v>1758.56</v>
      </c>
      <c r="J13" s="91" t="s">
        <v>44</v>
      </c>
      <c r="K13" s="91" t="s">
        <v>187</v>
      </c>
    </row>
    <row r="14" spans="1:11" ht="15">
      <c r="A14" s="158"/>
      <c r="B14" s="141" t="str">
        <f>+SINDICATO!B14</f>
        <v>FERRER GONZALEZ MARIA ELENA</v>
      </c>
      <c r="C14" s="167">
        <f>+SINDICATO!E14</f>
        <v>2100</v>
      </c>
      <c r="E14" s="164">
        <f t="shared" ref="E14" si="4">+C14</f>
        <v>2100</v>
      </c>
      <c r="F14" s="164">
        <f t="shared" ref="F14" si="5">+E14*0.16</f>
        <v>336</v>
      </c>
      <c r="G14" s="164">
        <f>+E14+F14</f>
        <v>2436</v>
      </c>
      <c r="J14" s="91" t="s">
        <v>46</v>
      </c>
      <c r="K14" s="91" t="s">
        <v>456</v>
      </c>
    </row>
    <row r="15" spans="1:11" ht="15">
      <c r="A15" s="158"/>
      <c r="B15" s="141" t="str">
        <f>+SINDICATO!B15</f>
        <v>GUZMAN NAVARRO EDUARDO</v>
      </c>
      <c r="C15" s="167">
        <f>+SINDICATO!E15</f>
        <v>937.5</v>
      </c>
      <c r="E15" s="164">
        <f t="shared" ref="E15" si="6">+C15</f>
        <v>937.5</v>
      </c>
      <c r="F15" s="164">
        <f t="shared" ref="F15" si="7">+E15*0.16</f>
        <v>150</v>
      </c>
      <c r="G15" s="164">
        <f>+E15+F15</f>
        <v>1087.5</v>
      </c>
      <c r="J15" s="189" t="s">
        <v>47</v>
      </c>
      <c r="K15" s="189" t="s">
        <v>469</v>
      </c>
    </row>
    <row r="16" spans="1:11" ht="15">
      <c r="A16" s="158"/>
      <c r="B16" s="141" t="str">
        <f>+SINDICATO!B16</f>
        <v>JUAREZ URIBE MICHEL</v>
      </c>
      <c r="C16" s="167">
        <f>+SINDICATO!E16</f>
        <v>1013.5699999999999</v>
      </c>
      <c r="E16" s="164">
        <f t="shared" ref="E16" si="8">+C16</f>
        <v>1013.5699999999999</v>
      </c>
      <c r="F16" s="164">
        <f t="shared" ref="F16" si="9">+E16*0.16</f>
        <v>162.1712</v>
      </c>
      <c r="G16" s="164">
        <f>+E16+F16</f>
        <v>1175.7411999999999</v>
      </c>
      <c r="J16" s="189" t="s">
        <v>44</v>
      </c>
      <c r="K16" s="189" t="s">
        <v>195</v>
      </c>
    </row>
    <row r="17" spans="3:7">
      <c r="C17" s="162"/>
    </row>
    <row r="18" spans="3:7" ht="13.5" thickBot="1">
      <c r="C18" s="163">
        <f>SUM(C11:C16)</f>
        <v>10764.61</v>
      </c>
      <c r="E18" s="165">
        <f>SUM(E11:E17)</f>
        <v>10764.61</v>
      </c>
      <c r="F18" s="165">
        <f t="shared" ref="F18" si="10">SUM(F11:F17)</f>
        <v>1722.3376000000001</v>
      </c>
      <c r="G18" s="165">
        <f>SUM(G11:G17)</f>
        <v>12486.9476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9"/>
  <sheetViews>
    <sheetView zoomScale="118" zoomScaleNormal="118" workbookViewId="0">
      <selection activeCell="A13" sqref="A13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479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480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447</v>
      </c>
      <c r="C11" s="159">
        <v>1026.69</v>
      </c>
      <c r="D11" s="160">
        <v>1654.85</v>
      </c>
      <c r="E11" s="160">
        <f>SUM(C11:D11)</f>
        <v>2681.54</v>
      </c>
      <c r="F11" s="160">
        <f>+E11*0.1</f>
        <v>268.154</v>
      </c>
      <c r="G11" s="160">
        <v>0</v>
      </c>
      <c r="H11" s="160">
        <f>SUM(F11:G11)</f>
        <v>268.154</v>
      </c>
      <c r="I11" s="160">
        <f t="shared" ref="I11:I16" si="0">+E11-H11</f>
        <v>2413.386</v>
      </c>
    </row>
    <row r="12" spans="1:9">
      <c r="A12" s="158"/>
      <c r="B12" s="141" t="s">
        <v>448</v>
      </c>
      <c r="C12" s="159">
        <v>1516</v>
      </c>
      <c r="D12" s="160">
        <v>1000</v>
      </c>
      <c r="E12" s="167">
        <f t="shared" ref="E12:E13" si="1">SUM(C12:D12)</f>
        <v>2516</v>
      </c>
      <c r="F12" s="167">
        <f t="shared" ref="F12:F13" si="2">+E12*0.1</f>
        <v>251.60000000000002</v>
      </c>
      <c r="G12" s="160">
        <v>150</v>
      </c>
      <c r="H12" s="167">
        <f t="shared" ref="H12:H13" si="3">SUM(F12:G12)</f>
        <v>401.6</v>
      </c>
      <c r="I12" s="167">
        <f t="shared" si="0"/>
        <v>2114.4</v>
      </c>
    </row>
    <row r="13" spans="1:9">
      <c r="A13" s="158"/>
      <c r="B13" s="157" t="s">
        <v>187</v>
      </c>
      <c r="C13" s="159">
        <v>1516</v>
      </c>
      <c r="D13" s="167"/>
      <c r="E13" s="167">
        <f t="shared" si="1"/>
        <v>1516</v>
      </c>
      <c r="F13" s="167">
        <f t="shared" si="2"/>
        <v>151.6</v>
      </c>
      <c r="G13" s="160">
        <v>0</v>
      </c>
      <c r="H13" s="167">
        <f t="shared" si="3"/>
        <v>151.6</v>
      </c>
      <c r="I13" s="167">
        <f t="shared" si="0"/>
        <v>1364.4</v>
      </c>
    </row>
    <row r="14" spans="1:9">
      <c r="A14" s="158"/>
      <c r="B14" s="157" t="s">
        <v>456</v>
      </c>
      <c r="C14" s="159">
        <v>2100</v>
      </c>
      <c r="D14" s="167">
        <v>0</v>
      </c>
      <c r="E14" s="167">
        <f t="shared" ref="E14" si="4">SUM(C14:D14)</f>
        <v>2100</v>
      </c>
      <c r="F14" s="167">
        <f t="shared" ref="F14" si="5">+E14*0.1</f>
        <v>210</v>
      </c>
      <c r="G14" s="167">
        <v>0</v>
      </c>
      <c r="H14" s="167">
        <f t="shared" ref="H14" si="6">SUM(F14:G14)</f>
        <v>210</v>
      </c>
      <c r="I14" s="167">
        <f t="shared" si="0"/>
        <v>1890</v>
      </c>
    </row>
    <row r="15" spans="1:9">
      <c r="A15" s="158"/>
      <c r="B15" s="157" t="s">
        <v>195</v>
      </c>
      <c r="C15" s="159">
        <v>937.5</v>
      </c>
      <c r="D15" s="167">
        <v>0</v>
      </c>
      <c r="E15" s="167">
        <f>SUM(C15:D15)</f>
        <v>937.5</v>
      </c>
      <c r="F15" s="167">
        <f>+E15*0.1</f>
        <v>93.75</v>
      </c>
      <c r="G15" s="167">
        <v>0</v>
      </c>
      <c r="H15" s="167">
        <f>SUM(F15:G15)</f>
        <v>93.75</v>
      </c>
      <c r="I15" s="167">
        <f>+E15-H15</f>
        <v>843.75</v>
      </c>
    </row>
    <row r="16" spans="1:9">
      <c r="A16" s="158"/>
      <c r="B16" s="157" t="s">
        <v>469</v>
      </c>
      <c r="C16" s="159">
        <v>560.28</v>
      </c>
      <c r="D16" s="167">
        <v>453.29</v>
      </c>
      <c r="E16" s="167">
        <f t="shared" ref="E16" si="7">SUM(C16:D16)</f>
        <v>1013.5699999999999</v>
      </c>
      <c r="F16" s="167">
        <f t="shared" ref="F16" si="8">+E16*0.1</f>
        <v>101.357</v>
      </c>
      <c r="G16" s="167">
        <v>0</v>
      </c>
      <c r="H16" s="167">
        <f t="shared" ref="H16" si="9">SUM(F16:G16)</f>
        <v>101.357</v>
      </c>
      <c r="I16" s="167">
        <f t="shared" si="0"/>
        <v>912.21299999999997</v>
      </c>
    </row>
    <row r="18" spans="3:9" ht="13.5" thickBot="1">
      <c r="C18" s="163">
        <f t="shared" ref="C18:I18" si="10">SUM(C11:C16)</f>
        <v>7656.47</v>
      </c>
      <c r="D18" s="163">
        <f t="shared" si="10"/>
        <v>3108.14</v>
      </c>
      <c r="E18" s="163">
        <f t="shared" si="10"/>
        <v>10764.61</v>
      </c>
      <c r="F18" s="163">
        <f t="shared" si="10"/>
        <v>1076.461</v>
      </c>
      <c r="G18" s="163">
        <f t="shared" si="10"/>
        <v>150</v>
      </c>
      <c r="H18" s="163">
        <f t="shared" si="10"/>
        <v>1226.461</v>
      </c>
      <c r="I18" s="163">
        <f t="shared" si="10"/>
        <v>9538.1489999999994</v>
      </c>
    </row>
    <row r="19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A9" sqref="A9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444</v>
      </c>
    </row>
    <row r="3" spans="1:5" ht="15">
      <c r="A3" s="150" t="str">
        <f>+SINDICATO!B3</f>
        <v>SEMANA 19</v>
      </c>
    </row>
    <row r="4" spans="1:5">
      <c r="A4" s="161" t="str">
        <f>+SINDICATO!B4</f>
        <v>Periodo 19 al 19 Semanal del 03/05/2017 al 09/05/2017</v>
      </c>
    </row>
    <row r="8" spans="1:5" ht="15">
      <c r="A8" s="170" t="s">
        <v>451</v>
      </c>
      <c r="B8" s="170" t="s">
        <v>452</v>
      </c>
      <c r="C8" s="171" t="s">
        <v>453</v>
      </c>
      <c r="D8" s="170" t="s">
        <v>15</v>
      </c>
    </row>
    <row r="9" spans="1:5" ht="15">
      <c r="A9" s="168">
        <v>56710773114</v>
      </c>
      <c r="B9" s="168" t="s">
        <v>454</v>
      </c>
      <c r="C9" s="173">
        <f>+SINDICATO!I11</f>
        <v>2413.386</v>
      </c>
      <c r="D9" s="168" t="str">
        <f>+SINDICATO!B11</f>
        <v>ARIAS MONROY JOSE</v>
      </c>
      <c r="E9" s="162" t="s">
        <v>474</v>
      </c>
    </row>
    <row r="10" spans="1:5" s="162" customFormat="1" ht="15">
      <c r="A10" s="168">
        <v>60590405464</v>
      </c>
      <c r="B10" s="168" t="s">
        <v>454</v>
      </c>
      <c r="C10" s="173">
        <f>+SINDICATO!I12</f>
        <v>2114.4</v>
      </c>
      <c r="D10" s="168" t="str">
        <f>+SINDICATO!B12</f>
        <v>GAYTAN MARTINEZ RAUL</v>
      </c>
      <c r="E10" s="162" t="s">
        <v>474</v>
      </c>
    </row>
    <row r="11" spans="1:5" s="162" customFormat="1" ht="15">
      <c r="A11" s="168">
        <v>60590317373</v>
      </c>
      <c r="B11" s="168" t="s">
        <v>454</v>
      </c>
      <c r="C11" s="173">
        <f>+SINDICATO!I13</f>
        <v>1364.4</v>
      </c>
      <c r="D11" s="168" t="str">
        <f>+SINDICATO!B13</f>
        <v>SANCHEZ DE SANTIAGO RICARDO</v>
      </c>
      <c r="E11" s="162" t="s">
        <v>474</v>
      </c>
    </row>
    <row r="12" spans="1:5" s="162" customFormat="1" ht="15">
      <c r="A12" s="168">
        <v>56708845376</v>
      </c>
      <c r="B12" s="168" t="s">
        <v>454</v>
      </c>
      <c r="C12" s="173">
        <f>+SINDICATO!I14</f>
        <v>1890</v>
      </c>
      <c r="D12" s="168" t="str">
        <f>+SINDICATO!B14</f>
        <v>FERRER GONZALEZ MARIA ELENA</v>
      </c>
      <c r="E12" s="190" t="s">
        <v>474</v>
      </c>
    </row>
    <row r="13" spans="1:5" s="162" customFormat="1" ht="15">
      <c r="A13" s="168">
        <v>60590314454</v>
      </c>
      <c r="B13" s="168" t="s">
        <v>454</v>
      </c>
      <c r="C13" s="173">
        <f>+SINDICATO!I15</f>
        <v>843.75</v>
      </c>
      <c r="D13" s="168" t="str">
        <f>+SINDICATO!B15</f>
        <v>GUZMAN NAVARRO EDUARDO</v>
      </c>
      <c r="E13" s="190" t="s">
        <v>474</v>
      </c>
    </row>
    <row r="14" spans="1:5" s="162" customFormat="1" ht="15">
      <c r="A14" s="168"/>
      <c r="B14" s="168"/>
      <c r="C14" s="173"/>
      <c r="D14" s="168"/>
      <c r="E14" s="190"/>
    </row>
    <row r="15" spans="1:5" ht="15">
      <c r="A15" s="169" t="s">
        <v>455</v>
      </c>
      <c r="B15" s="169"/>
      <c r="C15" s="172">
        <f>SUM(C9:C13)</f>
        <v>8625.9359999999997</v>
      </c>
      <c r="D15" s="169" t="s">
        <v>476</v>
      </c>
    </row>
    <row r="16" spans="1:5" s="162" customFormat="1" ht="15">
      <c r="A16" s="169"/>
      <c r="B16" s="169"/>
      <c r="C16" s="172"/>
      <c r="D16" s="169"/>
    </row>
    <row r="17" spans="1:4" s="162" customFormat="1" ht="15">
      <c r="A17" s="169"/>
      <c r="B17" s="169"/>
      <c r="C17" s="172"/>
      <c r="D17" s="169"/>
    </row>
    <row r="18" spans="1:4" s="162" customFormat="1" ht="15">
      <c r="A18" s="168"/>
      <c r="B18" s="176" t="s">
        <v>470</v>
      </c>
      <c r="C18" s="173">
        <f>+SINDICATO!I16</f>
        <v>912.21299999999997</v>
      </c>
      <c r="D18" s="168" t="str">
        <f>+SINDICATO!B16</f>
        <v>JUAREZ URIBE MICHEL</v>
      </c>
    </row>
    <row r="19" spans="1:4" s="162" customFormat="1" ht="15">
      <c r="A19" s="169" t="s">
        <v>472</v>
      </c>
      <c r="B19" s="169"/>
      <c r="C19" s="172">
        <f>+C18</f>
        <v>912.21299999999997</v>
      </c>
      <c r="D19" s="169" t="s">
        <v>457</v>
      </c>
    </row>
    <row r="21" spans="1:4" ht="18.75">
      <c r="A21" s="174" t="s">
        <v>471</v>
      </c>
      <c r="B21" s="174"/>
      <c r="C21" s="175">
        <f>+C15+C19</f>
        <v>9538.1489999999994</v>
      </c>
      <c r="D21" s="174" t="s">
        <v>475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4" sqref="B14"/>
    </sheetView>
  </sheetViews>
  <sheetFormatPr baseColWidth="10" defaultRowHeight="12.75"/>
  <sheetData>
    <row r="1" spans="1:8" ht="15">
      <c r="A1" s="177" t="s">
        <v>458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477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459</v>
      </c>
      <c r="B3" s="182" t="s">
        <v>478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460</v>
      </c>
      <c r="C5" s="178"/>
      <c r="D5" s="179"/>
      <c r="E5" s="179"/>
      <c r="F5" s="180"/>
      <c r="G5" s="180"/>
      <c r="H5" s="162"/>
    </row>
    <row r="6" spans="1:8" ht="15">
      <c r="A6" s="179" t="s">
        <v>461</v>
      </c>
      <c r="B6" s="183">
        <v>2681.54</v>
      </c>
      <c r="C6" s="179"/>
      <c r="D6" s="179"/>
      <c r="E6" s="179"/>
      <c r="F6" s="180"/>
      <c r="G6" s="180"/>
      <c r="H6" s="162"/>
    </row>
    <row r="7" spans="1:8" ht="15">
      <c r="A7" s="179" t="s">
        <v>462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463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464</v>
      </c>
      <c r="B9" s="183">
        <v>4616</v>
      </c>
      <c r="C9" s="179"/>
      <c r="D9" s="179"/>
      <c r="E9" s="179"/>
      <c r="F9" s="180"/>
      <c r="G9" s="180"/>
      <c r="H9" s="162"/>
    </row>
    <row r="10" spans="1:8" ht="15">
      <c r="A10" s="179" t="s">
        <v>465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466</v>
      </c>
      <c r="B11" s="183">
        <v>2529.5700000000002</v>
      </c>
      <c r="C11" s="179"/>
      <c r="D11" s="179"/>
      <c r="E11" s="179"/>
      <c r="F11" s="180"/>
      <c r="G11" s="180"/>
      <c r="H11" s="162"/>
    </row>
    <row r="12" spans="1:8" ht="15">
      <c r="A12" s="179" t="s">
        <v>467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468</v>
      </c>
      <c r="B13" s="185">
        <v>937.5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10764.61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1722.3376000000001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12486.947600000001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+FACTURACION!G18</f>
        <v>12486.9476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2017-04-12T16:17:49Z</cp:lastPrinted>
  <dcterms:created xsi:type="dcterms:W3CDTF">2015-07-23T15:19:36Z</dcterms:created>
  <dcterms:modified xsi:type="dcterms:W3CDTF">2017-05-16T16:02:20Z</dcterms:modified>
</cp:coreProperties>
</file>