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20" windowWidth="18795" windowHeight="11715" activeTab="3"/>
  </bookViews>
  <sheets>
    <sheet name="FACTURACION" sheetId="3" r:id="rId1"/>
    <sheet name="INGENIERIA" sheetId="1" r:id="rId2"/>
    <sheet name="BANCOS" sheetId="2" r:id="rId3"/>
    <sheet name="POLIZA" sheetId="4" r:id="rId4"/>
  </sheets>
  <definedNames>
    <definedName name="_xlnm._FilterDatabase" localSheetId="0" hidden="1">FACTURACION!$A$11:$N$76</definedName>
  </definedNames>
  <calcPr calcId="124519"/>
</workbook>
</file>

<file path=xl/calcChain.xml><?xml version="1.0" encoding="utf-8"?>
<calcChain xmlns="http://schemas.openxmlformats.org/spreadsheetml/2006/main">
  <c r="B14" i="4"/>
  <c r="B15" s="1"/>
  <c r="B16" l="1"/>
  <c r="B18" s="1"/>
  <c r="F123" i="3" l="1"/>
  <c r="G123"/>
  <c r="E123"/>
  <c r="E80"/>
  <c r="F80" s="1"/>
  <c r="G80"/>
  <c r="H80"/>
  <c r="E81"/>
  <c r="F81"/>
  <c r="G81"/>
  <c r="H81"/>
  <c r="E82"/>
  <c r="G82" s="1"/>
  <c r="H82"/>
  <c r="E83"/>
  <c r="G83" s="1"/>
  <c r="F83"/>
  <c r="H83"/>
  <c r="E84"/>
  <c r="F84" s="1"/>
  <c r="G84"/>
  <c r="H84"/>
  <c r="E85"/>
  <c r="F85"/>
  <c r="G85"/>
  <c r="H85"/>
  <c r="E86"/>
  <c r="G86" s="1"/>
  <c r="H86"/>
  <c r="E87"/>
  <c r="G87" s="1"/>
  <c r="F87"/>
  <c r="H87"/>
  <c r="H123" s="1"/>
  <c r="E88"/>
  <c r="F88" s="1"/>
  <c r="G88"/>
  <c r="H88"/>
  <c r="E89"/>
  <c r="F89"/>
  <c r="G89"/>
  <c r="H89"/>
  <c r="E90"/>
  <c r="G90" s="1"/>
  <c r="H90"/>
  <c r="E91"/>
  <c r="G91" s="1"/>
  <c r="F91"/>
  <c r="H91"/>
  <c r="E92"/>
  <c r="F92" s="1"/>
  <c r="G92"/>
  <c r="H92"/>
  <c r="E93"/>
  <c r="F93"/>
  <c r="G93"/>
  <c r="H93"/>
  <c r="E94"/>
  <c r="G94" s="1"/>
  <c r="H94"/>
  <c r="E95"/>
  <c r="G95" s="1"/>
  <c r="F95"/>
  <c r="H95"/>
  <c r="E96"/>
  <c r="F96" s="1"/>
  <c r="G96"/>
  <c r="H96"/>
  <c r="E97"/>
  <c r="F97"/>
  <c r="G97"/>
  <c r="H97"/>
  <c r="E98"/>
  <c r="G98" s="1"/>
  <c r="H98"/>
  <c r="E99"/>
  <c r="G99" s="1"/>
  <c r="F99"/>
  <c r="H99"/>
  <c r="E100"/>
  <c r="F100" s="1"/>
  <c r="G100"/>
  <c r="H100"/>
  <c r="E101"/>
  <c r="F101"/>
  <c r="G101"/>
  <c r="H101"/>
  <c r="E102"/>
  <c r="G102" s="1"/>
  <c r="H102"/>
  <c r="E103"/>
  <c r="G103" s="1"/>
  <c r="F103"/>
  <c r="H103"/>
  <c r="E104"/>
  <c r="G104"/>
  <c r="H104"/>
  <c r="E105"/>
  <c r="F105"/>
  <c r="I105" s="1"/>
  <c r="G105"/>
  <c r="H105"/>
  <c r="E106"/>
  <c r="G106" s="1"/>
  <c r="H106"/>
  <c r="E107"/>
  <c r="G107" s="1"/>
  <c r="F107"/>
  <c r="H107"/>
  <c r="E108"/>
  <c r="G108"/>
  <c r="H108"/>
  <c r="E109"/>
  <c r="F109"/>
  <c r="I109" s="1"/>
  <c r="G109"/>
  <c r="H109"/>
  <c r="E110"/>
  <c r="G110" s="1"/>
  <c r="H110"/>
  <c r="E111"/>
  <c r="G111" s="1"/>
  <c r="F111"/>
  <c r="H111"/>
  <c r="E112"/>
  <c r="F112" s="1"/>
  <c r="I112" s="1"/>
  <c r="G112"/>
  <c r="H112"/>
  <c r="E113"/>
  <c r="F113"/>
  <c r="I113" s="1"/>
  <c r="G113"/>
  <c r="H113"/>
  <c r="E114"/>
  <c r="H114"/>
  <c r="E115"/>
  <c r="G115" s="1"/>
  <c r="F115"/>
  <c r="H115"/>
  <c r="E116"/>
  <c r="F116" s="1"/>
  <c r="I116" s="1"/>
  <c r="G116"/>
  <c r="H116"/>
  <c r="E117"/>
  <c r="F117"/>
  <c r="I117" s="1"/>
  <c r="G117"/>
  <c r="H117"/>
  <c r="E118"/>
  <c r="G118" s="1"/>
  <c r="H118"/>
  <c r="E119"/>
  <c r="G119" s="1"/>
  <c r="F119"/>
  <c r="H119"/>
  <c r="E120"/>
  <c r="F120" s="1"/>
  <c r="I120" s="1"/>
  <c r="G120"/>
  <c r="H120"/>
  <c r="E121"/>
  <c r="F121"/>
  <c r="I121" s="1"/>
  <c r="G121"/>
  <c r="H121"/>
  <c r="H79"/>
  <c r="I79" s="1"/>
  <c r="G79"/>
  <c r="F79"/>
  <c r="E79"/>
  <c r="E13"/>
  <c r="G13" s="1"/>
  <c r="H13"/>
  <c r="E14"/>
  <c r="H14"/>
  <c r="E15"/>
  <c r="G15" s="1"/>
  <c r="H15"/>
  <c r="E16"/>
  <c r="G16" s="1"/>
  <c r="H16"/>
  <c r="E17"/>
  <c r="G17" s="1"/>
  <c r="H17"/>
  <c r="E18"/>
  <c r="H18"/>
  <c r="E19"/>
  <c r="G19" s="1"/>
  <c r="H19"/>
  <c r="E20"/>
  <c r="G20" s="1"/>
  <c r="H20"/>
  <c r="E21"/>
  <c r="G21" s="1"/>
  <c r="H21"/>
  <c r="E22"/>
  <c r="H22"/>
  <c r="E23"/>
  <c r="G23" s="1"/>
  <c r="H23"/>
  <c r="E24"/>
  <c r="G24" s="1"/>
  <c r="H24"/>
  <c r="E25"/>
  <c r="G25" s="1"/>
  <c r="H25"/>
  <c r="E26"/>
  <c r="H26"/>
  <c r="E27"/>
  <c r="G27" s="1"/>
  <c r="H27"/>
  <c r="E28"/>
  <c r="G28" s="1"/>
  <c r="H28"/>
  <c r="E29"/>
  <c r="G29" s="1"/>
  <c r="H29"/>
  <c r="E30"/>
  <c r="H30"/>
  <c r="E31"/>
  <c r="G31" s="1"/>
  <c r="H31"/>
  <c r="E32"/>
  <c r="G32" s="1"/>
  <c r="H32"/>
  <c r="E33"/>
  <c r="G33" s="1"/>
  <c r="H33"/>
  <c r="E34"/>
  <c r="H34"/>
  <c r="E35"/>
  <c r="G35" s="1"/>
  <c r="H35"/>
  <c r="E36"/>
  <c r="G36" s="1"/>
  <c r="H36"/>
  <c r="E37"/>
  <c r="G37" s="1"/>
  <c r="H37"/>
  <c r="E38"/>
  <c r="F38" s="1"/>
  <c r="H38"/>
  <c r="E39"/>
  <c r="G39" s="1"/>
  <c r="H39"/>
  <c r="E40"/>
  <c r="G40" s="1"/>
  <c r="H40"/>
  <c r="E41"/>
  <c r="G41" s="1"/>
  <c r="H41"/>
  <c r="E42"/>
  <c r="G42" s="1"/>
  <c r="H42"/>
  <c r="E43"/>
  <c r="H43"/>
  <c r="E44"/>
  <c r="G44" s="1"/>
  <c r="H44"/>
  <c r="E45"/>
  <c r="G45" s="1"/>
  <c r="H45"/>
  <c r="E46"/>
  <c r="F46" s="1"/>
  <c r="H46"/>
  <c r="E47"/>
  <c r="F47" s="1"/>
  <c r="H47"/>
  <c r="E48"/>
  <c r="H48"/>
  <c r="E49"/>
  <c r="G49" s="1"/>
  <c r="H49"/>
  <c r="E50"/>
  <c r="F50" s="1"/>
  <c r="H50"/>
  <c r="E51"/>
  <c r="G51" s="1"/>
  <c r="H51"/>
  <c r="E52"/>
  <c r="G52" s="1"/>
  <c r="H52"/>
  <c r="E53"/>
  <c r="G53" s="1"/>
  <c r="H53"/>
  <c r="E54"/>
  <c r="H54"/>
  <c r="E55"/>
  <c r="G55" s="1"/>
  <c r="H55"/>
  <c r="E56"/>
  <c r="F56" s="1"/>
  <c r="H56"/>
  <c r="E57"/>
  <c r="F57" s="1"/>
  <c r="H57"/>
  <c r="E58"/>
  <c r="H58"/>
  <c r="E59"/>
  <c r="H59"/>
  <c r="E60"/>
  <c r="F60" s="1"/>
  <c r="H60"/>
  <c r="E61"/>
  <c r="F61" s="1"/>
  <c r="H61"/>
  <c r="E62"/>
  <c r="F62" s="1"/>
  <c r="H62"/>
  <c r="E63"/>
  <c r="F63" s="1"/>
  <c r="H63"/>
  <c r="E64"/>
  <c r="H64"/>
  <c r="E65"/>
  <c r="F65" s="1"/>
  <c r="H65"/>
  <c r="E66"/>
  <c r="F66" s="1"/>
  <c r="H66"/>
  <c r="E67"/>
  <c r="G67" s="1"/>
  <c r="H67"/>
  <c r="E68"/>
  <c r="G68" s="1"/>
  <c r="H68"/>
  <c r="E69"/>
  <c r="G69" s="1"/>
  <c r="H69"/>
  <c r="E70"/>
  <c r="H70"/>
  <c r="E71"/>
  <c r="G71" s="1"/>
  <c r="H71"/>
  <c r="E72"/>
  <c r="G72" s="1"/>
  <c r="H72"/>
  <c r="E73"/>
  <c r="G73" s="1"/>
  <c r="H73"/>
  <c r="E74"/>
  <c r="F74" s="1"/>
  <c r="H74"/>
  <c r="H12"/>
  <c r="H76" s="1"/>
  <c r="E12"/>
  <c r="E76" l="1"/>
  <c r="E126" s="1"/>
  <c r="G60"/>
  <c r="I60" s="1"/>
  <c r="F73"/>
  <c r="I73" s="1"/>
  <c r="F45"/>
  <c r="F33"/>
  <c r="F37"/>
  <c r="I37" s="1"/>
  <c r="G56"/>
  <c r="I56" s="1"/>
  <c r="F39"/>
  <c r="F21"/>
  <c r="F72"/>
  <c r="I72" s="1"/>
  <c r="J72" s="1"/>
  <c r="K72" s="1"/>
  <c r="G65"/>
  <c r="I65" s="1"/>
  <c r="J65" s="1"/>
  <c r="K65" s="1"/>
  <c r="G57"/>
  <c r="F53"/>
  <c r="F67"/>
  <c r="I67" s="1"/>
  <c r="G46"/>
  <c r="I46" s="1"/>
  <c r="F35"/>
  <c r="F32"/>
  <c r="G61"/>
  <c r="I61" s="1"/>
  <c r="F55"/>
  <c r="I55" s="1"/>
  <c r="J55" s="1"/>
  <c r="K55" s="1"/>
  <c r="F23"/>
  <c r="I23" s="1"/>
  <c r="F20"/>
  <c r="I20" s="1"/>
  <c r="J20" s="1"/>
  <c r="K20" s="1"/>
  <c r="F44"/>
  <c r="F13"/>
  <c r="I13" s="1"/>
  <c r="F71"/>
  <c r="I71" s="1"/>
  <c r="J71" s="1"/>
  <c r="K71" s="1"/>
  <c r="G66"/>
  <c r="I66" s="1"/>
  <c r="J66" s="1"/>
  <c r="K66" s="1"/>
  <c r="G62"/>
  <c r="I39"/>
  <c r="F29"/>
  <c r="F28"/>
  <c r="I28" s="1"/>
  <c r="F25"/>
  <c r="I25" s="1"/>
  <c r="F24"/>
  <c r="F19"/>
  <c r="G12"/>
  <c r="F12"/>
  <c r="F69"/>
  <c r="F68"/>
  <c r="I68" s="1"/>
  <c r="F51"/>
  <c r="I51" s="1"/>
  <c r="G50"/>
  <c r="I50" s="1"/>
  <c r="J50" s="1"/>
  <c r="K50" s="1"/>
  <c r="F49"/>
  <c r="I49" s="1"/>
  <c r="J49" s="1"/>
  <c r="F41"/>
  <c r="F40"/>
  <c r="I40" s="1"/>
  <c r="F36"/>
  <c r="I36" s="1"/>
  <c r="J36" s="1"/>
  <c r="K36" s="1"/>
  <c r="F31"/>
  <c r="F17"/>
  <c r="I17" s="1"/>
  <c r="F16"/>
  <c r="F15"/>
  <c r="H126"/>
  <c r="J79"/>
  <c r="K79"/>
  <c r="I29"/>
  <c r="J29" s="1"/>
  <c r="I101"/>
  <c r="I100"/>
  <c r="J100" s="1"/>
  <c r="K100" s="1"/>
  <c r="I97"/>
  <c r="I96"/>
  <c r="K96" s="1"/>
  <c r="I93"/>
  <c r="I92"/>
  <c r="K92" s="1"/>
  <c r="I89"/>
  <c r="I88"/>
  <c r="K88" s="1"/>
  <c r="I85"/>
  <c r="I84"/>
  <c r="K84" s="1"/>
  <c r="I81"/>
  <c r="I80"/>
  <c r="K80" s="1"/>
  <c r="I44"/>
  <c r="J44" s="1"/>
  <c r="J116"/>
  <c r="K116" s="1"/>
  <c r="J112"/>
  <c r="K112"/>
  <c r="J105"/>
  <c r="K105" s="1"/>
  <c r="J101"/>
  <c r="K101" s="1"/>
  <c r="J96"/>
  <c r="J92"/>
  <c r="J84"/>
  <c r="J80"/>
  <c r="J120"/>
  <c r="K120" s="1"/>
  <c r="K113"/>
  <c r="J113"/>
  <c r="J109"/>
  <c r="K109" s="1"/>
  <c r="J97"/>
  <c r="K97" s="1"/>
  <c r="J93"/>
  <c r="K93" s="1"/>
  <c r="J89"/>
  <c r="K89"/>
  <c r="J85"/>
  <c r="K85" s="1"/>
  <c r="J81"/>
  <c r="K81" s="1"/>
  <c r="I119"/>
  <c r="I115"/>
  <c r="I111"/>
  <c r="I107"/>
  <c r="I103"/>
  <c r="I99"/>
  <c r="I95"/>
  <c r="I91"/>
  <c r="I87"/>
  <c r="I83"/>
  <c r="J121"/>
  <c r="K121" s="1"/>
  <c r="J117"/>
  <c r="K117" s="1"/>
  <c r="I108"/>
  <c r="J88"/>
  <c r="G114"/>
  <c r="F118"/>
  <c r="I118" s="1"/>
  <c r="F114"/>
  <c r="I114" s="1"/>
  <c r="F110"/>
  <c r="I110" s="1"/>
  <c r="F106"/>
  <c r="I106" s="1"/>
  <c r="F102"/>
  <c r="I102" s="1"/>
  <c r="F98"/>
  <c r="I98" s="1"/>
  <c r="F94"/>
  <c r="I94" s="1"/>
  <c r="F90"/>
  <c r="F86"/>
  <c r="I86" s="1"/>
  <c r="F82"/>
  <c r="I82" s="1"/>
  <c r="I90"/>
  <c r="F108"/>
  <c r="F104"/>
  <c r="I104" s="1"/>
  <c r="G59"/>
  <c r="F59"/>
  <c r="K49"/>
  <c r="F48"/>
  <c r="G48"/>
  <c r="I69"/>
  <c r="G43"/>
  <c r="F43"/>
  <c r="F42"/>
  <c r="I42" s="1"/>
  <c r="G74"/>
  <c r="I74" s="1"/>
  <c r="F54"/>
  <c r="G54"/>
  <c r="I53"/>
  <c r="F58"/>
  <c r="J39"/>
  <c r="K39" s="1"/>
  <c r="F70"/>
  <c r="G70"/>
  <c r="F64"/>
  <c r="G64"/>
  <c r="G63"/>
  <c r="I63" s="1"/>
  <c r="G58"/>
  <c r="F52"/>
  <c r="I52" s="1"/>
  <c r="G47"/>
  <c r="I47" s="1"/>
  <c r="I57"/>
  <c r="I41"/>
  <c r="I31"/>
  <c r="F22"/>
  <c r="G22"/>
  <c r="I21"/>
  <c r="I15"/>
  <c r="I62"/>
  <c r="I45"/>
  <c r="G38"/>
  <c r="I38" s="1"/>
  <c r="I35"/>
  <c r="I32"/>
  <c r="F27"/>
  <c r="F26"/>
  <c r="G26"/>
  <c r="I19"/>
  <c r="I16"/>
  <c r="F30"/>
  <c r="G30"/>
  <c r="F14"/>
  <c r="G14"/>
  <c r="F34"/>
  <c r="G34"/>
  <c r="I33"/>
  <c r="I27"/>
  <c r="I24"/>
  <c r="F18"/>
  <c r="G18"/>
  <c r="I12" l="1"/>
  <c r="J13"/>
  <c r="K13" s="1"/>
  <c r="K44"/>
  <c r="I59"/>
  <c r="J23"/>
  <c r="K23" s="1"/>
  <c r="K29"/>
  <c r="I48"/>
  <c r="J48" s="1"/>
  <c r="K48" s="1"/>
  <c r="I18"/>
  <c r="J18" s="1"/>
  <c r="K18" s="1"/>
  <c r="I34"/>
  <c r="J34" s="1"/>
  <c r="I14"/>
  <c r="I26"/>
  <c r="J26" s="1"/>
  <c r="K26" s="1"/>
  <c r="I64"/>
  <c r="J68"/>
  <c r="K68" s="1"/>
  <c r="I30"/>
  <c r="I22"/>
  <c r="I70"/>
  <c r="J70" s="1"/>
  <c r="K70" s="1"/>
  <c r="I58"/>
  <c r="J58" s="1"/>
  <c r="K58" s="1"/>
  <c r="I43"/>
  <c r="G76"/>
  <c r="G126" s="1"/>
  <c r="F76"/>
  <c r="F126" s="1"/>
  <c r="J12"/>
  <c r="I123"/>
  <c r="J110"/>
  <c r="K110"/>
  <c r="J114"/>
  <c r="K114" s="1"/>
  <c r="J104"/>
  <c r="K104"/>
  <c r="J90"/>
  <c r="K90" s="1"/>
  <c r="J94"/>
  <c r="K94" s="1"/>
  <c r="J87"/>
  <c r="K87" s="1"/>
  <c r="J103"/>
  <c r="K103" s="1"/>
  <c r="K119"/>
  <c r="J119"/>
  <c r="J82"/>
  <c r="K82" s="1"/>
  <c r="J98"/>
  <c r="K98" s="1"/>
  <c r="J91"/>
  <c r="K91"/>
  <c r="J107"/>
  <c r="K107" s="1"/>
  <c r="J86"/>
  <c r="K86" s="1"/>
  <c r="K102"/>
  <c r="J102"/>
  <c r="J118"/>
  <c r="K118" s="1"/>
  <c r="J108"/>
  <c r="K108" s="1"/>
  <c r="J95"/>
  <c r="K95"/>
  <c r="J111"/>
  <c r="K111" s="1"/>
  <c r="J106"/>
  <c r="K106" s="1"/>
  <c r="J83"/>
  <c r="K83" s="1"/>
  <c r="J99"/>
  <c r="K99"/>
  <c r="J115"/>
  <c r="K115" s="1"/>
  <c r="J30"/>
  <c r="K30" s="1"/>
  <c r="J63"/>
  <c r="K63" s="1"/>
  <c r="J52"/>
  <c r="K52" s="1"/>
  <c r="J43"/>
  <c r="K43" s="1"/>
  <c r="J14"/>
  <c r="K14" s="1"/>
  <c r="J42"/>
  <c r="K42" s="1"/>
  <c r="J24"/>
  <c r="K24" s="1"/>
  <c r="J16"/>
  <c r="K16" s="1"/>
  <c r="J38"/>
  <c r="K38" s="1"/>
  <c r="J61"/>
  <c r="K61" s="1"/>
  <c r="J21"/>
  <c r="K21" s="1"/>
  <c r="J31"/>
  <c r="K31" s="1"/>
  <c r="J47"/>
  <c r="K47" s="1"/>
  <c r="J59"/>
  <c r="K59" s="1"/>
  <c r="J69"/>
  <c r="K69" s="1"/>
  <c r="J17"/>
  <c r="K17" s="1"/>
  <c r="J27"/>
  <c r="K27" s="1"/>
  <c r="J19"/>
  <c r="K19" s="1"/>
  <c r="J45"/>
  <c r="K45" s="1"/>
  <c r="J62"/>
  <c r="K62" s="1"/>
  <c r="J41"/>
  <c r="K41" s="1"/>
  <c r="J53"/>
  <c r="K53" s="1"/>
  <c r="J37"/>
  <c r="K37" s="1"/>
  <c r="J32"/>
  <c r="K32" s="1"/>
  <c r="J67"/>
  <c r="K67" s="1"/>
  <c r="J25"/>
  <c r="K25" s="1"/>
  <c r="J46"/>
  <c r="K46" s="1"/>
  <c r="J22"/>
  <c r="K22" s="1"/>
  <c r="J57"/>
  <c r="K57" s="1"/>
  <c r="J60"/>
  <c r="K60" s="1"/>
  <c r="J64"/>
  <c r="K64" s="1"/>
  <c r="J33"/>
  <c r="K33" s="1"/>
  <c r="J35"/>
  <c r="K35" s="1"/>
  <c r="J51"/>
  <c r="K51" s="1"/>
  <c r="J15"/>
  <c r="K15" s="1"/>
  <c r="J28"/>
  <c r="K28" s="1"/>
  <c r="J73"/>
  <c r="K73" s="1"/>
  <c r="J40"/>
  <c r="K40" s="1"/>
  <c r="I54"/>
  <c r="J74"/>
  <c r="K74" s="1"/>
  <c r="J56"/>
  <c r="K56" s="1"/>
  <c r="K34" l="1"/>
  <c r="I76"/>
  <c r="I126" s="1"/>
  <c r="K123"/>
  <c r="J123"/>
  <c r="K12"/>
  <c r="J54"/>
  <c r="J76" s="1"/>
  <c r="J126" s="1"/>
  <c r="K54" l="1"/>
  <c r="K76" s="1"/>
  <c r="K126" s="1"/>
</calcChain>
</file>

<file path=xl/sharedStrings.xml><?xml version="1.0" encoding="utf-8"?>
<sst xmlns="http://schemas.openxmlformats.org/spreadsheetml/2006/main" count="1082" uniqueCount="356">
  <si>
    <t>CONTPAQ i</t>
  </si>
  <si>
    <t xml:space="preserve">      NÓMINAS</t>
  </si>
  <si>
    <t>011 INGENIERIA FISCAL LABORAL SC</t>
  </si>
  <si>
    <t>Lista de Raya (forma tabular)</t>
  </si>
  <si>
    <t>Periodo 19 al 19 Semanal del 03/05/2017 al 09/05/2017</t>
  </si>
  <si>
    <t>Reg Pat IMSS: 00000000000,Z3422423106</t>
  </si>
  <si>
    <t xml:space="preserve">RFC: IFL -130502-TN8 </t>
  </si>
  <si>
    <t>Código</t>
  </si>
  <si>
    <t>Empleado</t>
  </si>
  <si>
    <t>Sueldo</t>
  </si>
  <si>
    <t>Séptimo día</t>
  </si>
  <si>
    <t>Comisiones</t>
  </si>
  <si>
    <t>Compensación</t>
  </si>
  <si>
    <t>*TOTAL* *PERCEPCIONES*</t>
  </si>
  <si>
    <t>Préstamo Infonavit (vsm)</t>
  </si>
  <si>
    <t>Préstamo Infonavit (cf)</t>
  </si>
  <si>
    <t>Subsidio al Empleo (sp)</t>
  </si>
  <si>
    <t>I.S.R. (sp)</t>
  </si>
  <si>
    <t>I.M.S.S.</t>
  </si>
  <si>
    <t>Cuota sindical</t>
  </si>
  <si>
    <t>Préstamo FONACOT</t>
  </si>
  <si>
    <t>Fondo de ahorro</t>
  </si>
  <si>
    <t>Ajuste al neto</t>
  </si>
  <si>
    <t>DESCUENTO UNIFORMES</t>
  </si>
  <si>
    <t>Pension Alimenticia</t>
  </si>
  <si>
    <t>Dcto pago Indeb</t>
  </si>
  <si>
    <t>Prestamo CTM</t>
  </si>
  <si>
    <t>Ahorro CTM</t>
  </si>
  <si>
    <t>DESC CTA 254</t>
  </si>
  <si>
    <t>*TOTAL* *DEDUCCIONES*</t>
  </si>
  <si>
    <t>*NETO*</t>
  </si>
  <si>
    <t xml:space="preserve">    Reg. Pat. IMSS:  Z3422423106</t>
  </si>
  <si>
    <t>Departamento 1 1200X11</t>
  </si>
  <si>
    <t>AOF15</t>
  </si>
  <si>
    <t>Aguas Orozco Francisco Javier</t>
  </si>
  <si>
    <t>0AB27</t>
  </si>
  <si>
    <t>Aguilar Bravo Cristian Saul</t>
  </si>
  <si>
    <t>0AG07</t>
  </si>
  <si>
    <t>Aguilar Gonzalez Anael</t>
  </si>
  <si>
    <t>AHC21</t>
  </si>
  <si>
    <t>Aguilar Hernandez Carla Cecilia</t>
  </si>
  <si>
    <t>ALJ02</t>
  </si>
  <si>
    <t>Alarcon Ortiz Jose Aurelio</t>
  </si>
  <si>
    <t>AOA14</t>
  </si>
  <si>
    <t>Alvizar Organista Eduardo</t>
  </si>
  <si>
    <t>00016</t>
  </si>
  <si>
    <t>Arenas Vargas Moises</t>
  </si>
  <si>
    <t>0AZ14</t>
  </si>
  <si>
    <t>Arroyo Zarazua Gilberto</t>
  </si>
  <si>
    <t>00018</t>
  </si>
  <si>
    <t>Carrasco Tovar Arturo</t>
  </si>
  <si>
    <t>CGR10</t>
  </si>
  <si>
    <t>Casillas Garcia Del Valle Rodrigo Barush</t>
  </si>
  <si>
    <t>0CO24</t>
  </si>
  <si>
    <t>Castillo Ordoñez Jorge</t>
  </si>
  <si>
    <t>CLJ08</t>
  </si>
  <si>
    <t>Coronel De Leon Jonathan</t>
  </si>
  <si>
    <t>0DC20</t>
  </si>
  <si>
    <t>De Jesus Cruz Juan Carlos</t>
  </si>
  <si>
    <t>DAM16</t>
  </si>
  <si>
    <t>Dominguez Alcantara Miguel Angel</t>
  </si>
  <si>
    <t>EUA21</t>
  </si>
  <si>
    <t>Estrada Unzueta Alejandra</t>
  </si>
  <si>
    <t>FAD05</t>
  </si>
  <si>
    <t>Flores Aldrete Daniel</t>
  </si>
  <si>
    <t>RGJ24</t>
  </si>
  <si>
    <t>Gallegos  Ramirez  Jose</t>
  </si>
  <si>
    <t>GAR10</t>
  </si>
  <si>
    <t>Gallegos Romero  Cristian</t>
  </si>
  <si>
    <t>GRE04</t>
  </si>
  <si>
    <t>Gonzalez Rodriguez Erik</t>
  </si>
  <si>
    <t>GPB13</t>
  </si>
  <si>
    <t>Granados Perez Brenda Laura</t>
  </si>
  <si>
    <t>GGM11</t>
  </si>
  <si>
    <t>Guerrero Gomez Marvin Noe</t>
  </si>
  <si>
    <t>GTD17</t>
  </si>
  <si>
    <t>Guzman Trejo Diego Arturo</t>
  </si>
  <si>
    <t>HAR20</t>
  </si>
  <si>
    <t>Hernandez Arreola Rodolfo Mayolo</t>
  </si>
  <si>
    <t>0HC24</t>
  </si>
  <si>
    <t>Hernandez Chavez Pedro</t>
  </si>
  <si>
    <t>HMA01</t>
  </si>
  <si>
    <t>Hernandez Mata Aureliano</t>
  </si>
  <si>
    <t>HSR02</t>
  </si>
  <si>
    <t>Hernandez Sanchez Rodrigo</t>
  </si>
  <si>
    <t>0HS08</t>
  </si>
  <si>
    <t>Hernandez Solis Gumecindo</t>
  </si>
  <si>
    <t>0HP16</t>
  </si>
  <si>
    <t>Hurtado Pajaro Jose Eduardo</t>
  </si>
  <si>
    <t>0JH19</t>
  </si>
  <si>
    <t>Jimenez Hernandez Julio Cesar</t>
  </si>
  <si>
    <t>0LO14</t>
  </si>
  <si>
    <t>Lara Oviedo Soraya</t>
  </si>
  <si>
    <t>0LR05</t>
  </si>
  <si>
    <t>Lobato Recamier Rosselin Catalina</t>
  </si>
  <si>
    <t>LEA25</t>
  </si>
  <si>
    <t xml:space="preserve">Lupercio Espino Alan Jairo </t>
  </si>
  <si>
    <t>0MC14</t>
  </si>
  <si>
    <t>Medina Castro Carlos Manuel</t>
  </si>
  <si>
    <t>MEJ03</t>
  </si>
  <si>
    <t>Medina Esparza Josue</t>
  </si>
  <si>
    <t>00030</t>
  </si>
  <si>
    <t>Melendez Padilla Claudia Cristina</t>
  </si>
  <si>
    <t>MPJ04</t>
  </si>
  <si>
    <t>Miranda Peon Julio Cesar</t>
  </si>
  <si>
    <t>MSA27</t>
  </si>
  <si>
    <t>Morales Sanchez Angel</t>
  </si>
  <si>
    <t>MVF06</t>
  </si>
  <si>
    <t>Moreno Avedaño Fabiola</t>
  </si>
  <si>
    <t>MVN27</t>
  </si>
  <si>
    <t>Moreno Valero Norma</t>
  </si>
  <si>
    <t>MRC05</t>
  </si>
  <si>
    <t>Muñoz Rodriguez Conrado Israel</t>
  </si>
  <si>
    <t>NAA16</t>
  </si>
  <si>
    <t>Navarro Arenas Andrea Areli</t>
  </si>
  <si>
    <t>OMJ16</t>
  </si>
  <si>
    <t>Olivas Mancilla Jesus Sadiel</t>
  </si>
  <si>
    <t>0PG04</t>
  </si>
  <si>
    <t>Paleta Guadarrama Ricardo</t>
  </si>
  <si>
    <t>PNO16</t>
  </si>
  <si>
    <t>Patiño Navarro Oscar Martin</t>
  </si>
  <si>
    <t>RMN26</t>
  </si>
  <si>
    <t>Ramirez Moya Nestor</t>
  </si>
  <si>
    <t>0RA06</t>
  </si>
  <si>
    <t>Reyes Armadillo Jorge Andres</t>
  </si>
  <si>
    <t>0RF27</t>
  </si>
  <si>
    <t>Reyes Flores Alan Ricardo</t>
  </si>
  <si>
    <t>0RA13</t>
  </si>
  <si>
    <t>Rivera Aguilar Gabriel</t>
  </si>
  <si>
    <t>ROP30</t>
  </si>
  <si>
    <t>Rodriguez Pinacho Cesar Octavio</t>
  </si>
  <si>
    <t>0RR02</t>
  </si>
  <si>
    <t>Rodriguez Rodriguez Rodolfo Anuar</t>
  </si>
  <si>
    <t>0RR05</t>
  </si>
  <si>
    <t>Ruiz Rodriguez Omar</t>
  </si>
  <si>
    <t>0SS25</t>
  </si>
  <si>
    <t>Saldaña Sanchez Julio Cesar</t>
  </si>
  <si>
    <t>0SC25</t>
  </si>
  <si>
    <t>Sereno Cuellar Juvenal</t>
  </si>
  <si>
    <t>SSD30</t>
  </si>
  <si>
    <t>Sifontes Sardua Dayan Jesus</t>
  </si>
  <si>
    <t>SPJ24</t>
  </si>
  <si>
    <t>Solano Perez Jose Francisco</t>
  </si>
  <si>
    <t>0TS31</t>
  </si>
  <si>
    <t>Tirado Saavedra Carlos Alejandro</t>
  </si>
  <si>
    <t>TDA18</t>
  </si>
  <si>
    <t>Toribio Del Angel Oscar</t>
  </si>
  <si>
    <t>TIL17</t>
  </si>
  <si>
    <t>Torres Ibarra Luis Gerardo</t>
  </si>
  <si>
    <t>TPG16</t>
  </si>
  <si>
    <t>Troncoso Peña Gerardo</t>
  </si>
  <si>
    <t>VH015</t>
  </si>
  <si>
    <t>Valdez Hernandez Elda Nelly</t>
  </si>
  <si>
    <t>VGR22</t>
  </si>
  <si>
    <t>Vargas Gomez Raul Armando</t>
  </si>
  <si>
    <t>VCL19</t>
  </si>
  <si>
    <t>Vasquez Chaves Liliana Andrea</t>
  </si>
  <si>
    <t>VCP13</t>
  </si>
  <si>
    <t>Velazquez Cruz Maria Patricia</t>
  </si>
  <si>
    <t>Total Depto</t>
  </si>
  <si>
    <t xml:space="preserve">  -----------------------</t>
  </si>
  <si>
    <t>Departamento 2 1200XSERVICOS</t>
  </si>
  <si>
    <t>0AP14</t>
  </si>
  <si>
    <t>Aguilar Perez Marcos Artemio</t>
  </si>
  <si>
    <t>0AL17</t>
  </si>
  <si>
    <t>Alavez Lopez Inocencio</t>
  </si>
  <si>
    <t>ACR27</t>
  </si>
  <si>
    <t>Arias Cortes Roberto Carlos</t>
  </si>
  <si>
    <t>AR001</t>
  </si>
  <si>
    <t>Arvizu Rodriguez Alejandro Uriel</t>
  </si>
  <si>
    <t>BRM13</t>
  </si>
  <si>
    <t>Bautista Ramirez Mario Alexis</t>
  </si>
  <si>
    <t>0CR14</t>
  </si>
  <si>
    <t>Cancino Rodriguez Gregorio</t>
  </si>
  <si>
    <t>0CO02</t>
  </si>
  <si>
    <t>Cortez Ovando Faustino Ali</t>
  </si>
  <si>
    <t>DPA13</t>
  </si>
  <si>
    <t>De Jesus Padilla Alfredo</t>
  </si>
  <si>
    <t>DGP07</t>
  </si>
  <si>
    <t>Dominguez Gudiño Omar</t>
  </si>
  <si>
    <t>0ER14</t>
  </si>
  <si>
    <t>Enriquez Rubio Fernando</t>
  </si>
  <si>
    <t>0FG14</t>
  </si>
  <si>
    <t>Fonseca Guillen Jose Felipe</t>
  </si>
  <si>
    <t>GLG17</t>
  </si>
  <si>
    <t>Gutierrez Lara Geovanni</t>
  </si>
  <si>
    <t>HAR22</t>
  </si>
  <si>
    <t>Hernandez Aguilar Roberto Carlos</t>
  </si>
  <si>
    <t>0HS11</t>
  </si>
  <si>
    <t>Hernandez Silva Edgar Samuel</t>
  </si>
  <si>
    <t>LLD09</t>
  </si>
  <si>
    <t>Lopez Labrada Daniel</t>
  </si>
  <si>
    <t>LRJ08</t>
  </si>
  <si>
    <t>Luna Ramirez Jairo Fernando</t>
  </si>
  <si>
    <t>0MA08</t>
  </si>
  <si>
    <t>Martinez Alvarado  Adrian</t>
  </si>
  <si>
    <t>000MG</t>
  </si>
  <si>
    <t>Martinez Gallegos Luis Fernando</t>
  </si>
  <si>
    <t>MGJ29</t>
  </si>
  <si>
    <t>Martinez Garcia Jose Juan</t>
  </si>
  <si>
    <t>0MG14</t>
  </si>
  <si>
    <t>Martinez Guerrero Leonel</t>
  </si>
  <si>
    <t>0ML23</t>
  </si>
  <si>
    <t>Martinez Lorenzo Luis Alejandro</t>
  </si>
  <si>
    <t>SMU03</t>
  </si>
  <si>
    <t>Matilde Santiago Uriel</t>
  </si>
  <si>
    <t>NRJ12</t>
  </si>
  <si>
    <t>Nava Rubio Javier</t>
  </si>
  <si>
    <t>0OB15</t>
  </si>
  <si>
    <t>Olvera Bautista J Dolores  Gilberto</t>
  </si>
  <si>
    <t>0OH11</t>
  </si>
  <si>
    <t>Olvera Hernandez Jose Tomas</t>
  </si>
  <si>
    <t>0OS06</t>
  </si>
  <si>
    <t>Olvera Soto Luis Angel</t>
  </si>
  <si>
    <t>OBJ21</t>
  </si>
  <si>
    <t>Ortega Bustamante Jesus Gerardo</t>
  </si>
  <si>
    <t>0PP05</t>
  </si>
  <si>
    <t>Perez Perez Ismael</t>
  </si>
  <si>
    <t>PAJ21</t>
  </si>
  <si>
    <t>Puebla Martinez Jose Andres</t>
  </si>
  <si>
    <t>RCI22</t>
  </si>
  <si>
    <t>Resendiz Campuzano Israel</t>
  </si>
  <si>
    <t>0RE14</t>
  </si>
  <si>
    <t>Resendiz Echeverria Mario Alberto</t>
  </si>
  <si>
    <t>RLG26</t>
  </si>
  <si>
    <t>Resendiz Lujan Gerardo Guadalupe</t>
  </si>
  <si>
    <t>SMO22</t>
  </si>
  <si>
    <t>Salas Martinez Oscar Jesus</t>
  </si>
  <si>
    <t>SG005</t>
  </si>
  <si>
    <t>Saldaña Garcia Marco Antonio</t>
  </si>
  <si>
    <t>SDF10</t>
  </si>
  <si>
    <t>Sanchez De Jesus Froylan</t>
  </si>
  <si>
    <t>0SH17</t>
  </si>
  <si>
    <t>Sanchez Hurtado Carlos</t>
  </si>
  <si>
    <t>SR027</t>
  </si>
  <si>
    <t>Sanchez Rodriguez Fredy</t>
  </si>
  <si>
    <t>SMV15</t>
  </si>
  <si>
    <t>Saucedo Magaña Victor Hugo</t>
  </si>
  <si>
    <t>VBJ17</t>
  </si>
  <si>
    <t>Valdez Bernal Juan Pablo</t>
  </si>
  <si>
    <t>0VM14</t>
  </si>
  <si>
    <t>Valdez Martinez Martin</t>
  </si>
  <si>
    <t>VGJ22</t>
  </si>
  <si>
    <t>Vega Granados Juan Manuel</t>
  </si>
  <si>
    <t>0VR23</t>
  </si>
  <si>
    <t>Vega Rivera Ismael</t>
  </si>
  <si>
    <t>0VM21</t>
  </si>
  <si>
    <t>Vigueras Martinez Juan Carlos</t>
  </si>
  <si>
    <t xml:space="preserve">  =============</t>
  </si>
  <si>
    <t>Total Gral.</t>
  </si>
  <si>
    <t xml:space="preserve"> </t>
  </si>
  <si>
    <t>Periodo 19 del 2017-05-03 al 2017-05-09</t>
  </si>
  <si>
    <t>Codigo</t>
  </si>
  <si>
    <t>Cuenta</t>
  </si>
  <si>
    <t>Metodo de pago</t>
  </si>
  <si>
    <t>Importe</t>
  </si>
  <si>
    <t>Nombre</t>
  </si>
  <si>
    <t xml:space="preserve">01 Efectivo </t>
  </si>
  <si>
    <t>Total Efectivo</t>
  </si>
  <si>
    <t>Total de movimientos 1</t>
  </si>
  <si>
    <t>28 Tarjeta de Débito</t>
  </si>
  <si>
    <t>Total Tarjeta de Débito</t>
  </si>
  <si>
    <t>Total de movimientos 103</t>
  </si>
  <si>
    <t>99 Otros</t>
  </si>
  <si>
    <t>Total Otros</t>
  </si>
  <si>
    <t>Total de movimientos 2</t>
  </si>
  <si>
    <t>FACTURA 1</t>
  </si>
  <si>
    <t>2% NOMINA</t>
  </si>
  <si>
    <t>7.5 % COMISIÓN</t>
  </si>
  <si>
    <t>FONDO DE AHORRO 4.9%</t>
  </si>
  <si>
    <t>SUBTOTAL</t>
  </si>
  <si>
    <t>IVA</t>
  </si>
  <si>
    <t>TOTAL</t>
  </si>
  <si>
    <t>QUERETARO MOTORS</t>
  </si>
  <si>
    <t>PERIODO</t>
  </si>
  <si>
    <t>CUENTA</t>
  </si>
  <si>
    <t>IMPORTE</t>
  </si>
  <si>
    <t>700-070</t>
  </si>
  <si>
    <t>701-070</t>
  </si>
  <si>
    <t>702-070</t>
  </si>
  <si>
    <t>703-070</t>
  </si>
  <si>
    <t>704-070</t>
  </si>
  <si>
    <t>705-001-070</t>
  </si>
  <si>
    <t>706-070</t>
  </si>
  <si>
    <t>321-001</t>
  </si>
  <si>
    <t>DESGLOSE DE NOMINA SEMANA 19</t>
  </si>
  <si>
    <t>03/05/2017 AL 09/05/2017</t>
  </si>
  <si>
    <t>VENTAS</t>
  </si>
  <si>
    <t>AGUAS OROZCO FRANCISCO JAVIER</t>
  </si>
  <si>
    <t>SERVICIO</t>
  </si>
  <si>
    <t>AGUILAR BRAVO CRISTIAN SAUL</t>
  </si>
  <si>
    <t>AGUILAR GONZALEZ ANAEL</t>
  </si>
  <si>
    <t>AGUILAR HERNANDEZ CARLA CECILIA</t>
  </si>
  <si>
    <t>ALARCON ORTIZ JOSE AURELIO</t>
  </si>
  <si>
    <t>ALVIZAR ORGANISTA EDUARDO</t>
  </si>
  <si>
    <t>ARENAS VARGAS MOISES</t>
  </si>
  <si>
    <t>ARROYO ZARAZUA GILBERTO</t>
  </si>
  <si>
    <t>CARRASCO TOVAR ARTURO</t>
  </si>
  <si>
    <t>CASILLAS GARCIA DEL VALLE RODRIGO BARUCH</t>
  </si>
  <si>
    <t>SEMINUEVOS</t>
  </si>
  <si>
    <t>CASTILLO ORDOÑEZ JORGE</t>
  </si>
  <si>
    <t>CORONEL DE LEON JONATHAN</t>
  </si>
  <si>
    <t>ADMON VENTAS</t>
  </si>
  <si>
    <t>DE JESUS CRUZ JUAN CARLOS</t>
  </si>
  <si>
    <t>DOMINGUEZ ALCANTARA MIGUEL ANGEL</t>
  </si>
  <si>
    <t>ADMON SERVICIO</t>
  </si>
  <si>
    <t>ESTRADA UNZUETA ALEJANDRA</t>
  </si>
  <si>
    <t>FLORES ALDRETE DANIEL</t>
  </si>
  <si>
    <t>GALLEGOS RAMIREZ JOSE</t>
  </si>
  <si>
    <t>GALLEGOS ROMERO CRISTIAN</t>
  </si>
  <si>
    <t>GONZALEZ RODRIGUEZ ERICK</t>
  </si>
  <si>
    <t>GRANADOS PEREZ BRENDA LAURA</t>
  </si>
  <si>
    <t>GUERRERO GOMEZ MARVIN NOE</t>
  </si>
  <si>
    <t>GUZMAN TREJO DIEGO ARTURO</t>
  </si>
  <si>
    <t>HERNANDEZ ARREOLA RODOLFO MAYOLO</t>
  </si>
  <si>
    <t xml:space="preserve">HERNANDEZ CHAVEZ PEDRO </t>
  </si>
  <si>
    <t>ADMINISTRACION</t>
  </si>
  <si>
    <t>HERNANDEZ MATA AURELIANO</t>
  </si>
  <si>
    <t>HERNANDEZ SANCHEZ RODRIGO</t>
  </si>
  <si>
    <t>HERNANDEZ SOLIS GUMERCINDO</t>
  </si>
  <si>
    <t>HURTADO PAJARO JOSE EDUARDO</t>
  </si>
  <si>
    <t>JIMENEZ HERNANDEZ JULIO CESAR</t>
  </si>
  <si>
    <t>LARA OVIEDO SORAYA</t>
  </si>
  <si>
    <t>LOBATO RECAMIER ROSELLIN</t>
  </si>
  <si>
    <t>LUPERCIO ESPINO ALAN JAIRO</t>
  </si>
  <si>
    <t>MEDINA CASTRO CARLOS MANUEL</t>
  </si>
  <si>
    <t>MEDINA ESPARZA JOSUE</t>
  </si>
  <si>
    <t>MELENDEZ PADILLA CLAUDIA CRISTINA</t>
  </si>
  <si>
    <t>MIRANDA PEON JULIO CESAR</t>
  </si>
  <si>
    <t>MORALES SANCHEZ ANGEL</t>
  </si>
  <si>
    <t>MORANO AVEDAÑO FABIOLA</t>
  </si>
  <si>
    <t>MORENO VALERO NORMA</t>
  </si>
  <si>
    <t>MUÑOZ RODRIGUEZ CONRADO ISRAEL</t>
  </si>
  <si>
    <t>NAVARRO ARENAS ANDREA ARELI</t>
  </si>
  <si>
    <t>OLIVAS MANCILLA JESUS DANIEL</t>
  </si>
  <si>
    <t>PALETA GUADARRAMA RICARDO</t>
  </si>
  <si>
    <t>PATIÑO NAVARRO OSCAR MARTIN</t>
  </si>
  <si>
    <t>RAMIREZ MOYA NESTOR</t>
  </si>
  <si>
    <t>REYES ARMADILLO JORGE ANDRES</t>
  </si>
  <si>
    <t>REYES FLORES ALAN RICARDO</t>
  </si>
  <si>
    <t>RIVERA AGUILAR GABRIEL</t>
  </si>
  <si>
    <t>RODRIGUEZ PINACHO CESAR OCTAVIO</t>
  </si>
  <si>
    <t>RODRIGUEZ RODRIGUEZ ANUAR</t>
  </si>
  <si>
    <t>RUIZ RODRIGUEZ OMAR</t>
  </si>
  <si>
    <t>SALDAÑA SANCHEZ JULIO CESAR</t>
  </si>
  <si>
    <t>SERENO CUELLAR JUVENAL</t>
  </si>
  <si>
    <t>SIFONTES SARDUA DAYAN JESUS</t>
  </si>
  <si>
    <t>SOLANO PEREZ JOSE ANTONIO</t>
  </si>
  <si>
    <t>TIRADO SAAVEDRA CARLOS ALEJANDRO</t>
  </si>
  <si>
    <t>TORIBIO DEL ANGEL OSCAR</t>
  </si>
  <si>
    <t xml:space="preserve">TORRES IBARRA LUIS GERARDO </t>
  </si>
  <si>
    <t>TRONCOSO PEÑA GERARDO</t>
  </si>
  <si>
    <t>VALDEZ HERNANDEZ ELDA NELLY</t>
  </si>
  <si>
    <t>VARGAS GOMEZ RAUL ARMANDO</t>
  </si>
  <si>
    <t>VASQUEZ CHAVES LILIANA ANDREA</t>
  </si>
  <si>
    <t>VELAZQUEZ CRUZ MARIA PATRICIA</t>
  </si>
</sst>
</file>

<file path=xl/styles.xml><?xml version="1.0" encoding="utf-8"?>
<styleSheet xmlns="http://schemas.openxmlformats.org/spreadsheetml/2006/main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(&quot;$&quot;* #,##0.00_);_(&quot;$&quot;* \(#,##0.00\);_(&quot;$&quot;* &quot;-&quot;??_);_(@_)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8"/>
      <color indexed="10"/>
      <name val="Arial"/>
      <family val="2"/>
    </font>
    <font>
      <b/>
      <sz val="8"/>
      <color indexed="10"/>
      <name val="Arial"/>
      <family val="2"/>
    </font>
    <font>
      <sz val="11"/>
      <color rgb="FF0000FF"/>
      <name val="Calibri"/>
      <family val="2"/>
      <scheme val="minor"/>
    </font>
    <font>
      <sz val="11"/>
      <color rgb="FF0099FF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9D0707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66CCFF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FD"/>
      </left>
      <right style="thin">
        <color rgb="FF0000FD"/>
      </right>
      <top/>
      <bottom style="double">
        <color rgb="FF0000FD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1" fillId="0" borderId="0"/>
    <xf numFmtId="43" fontId="21" fillId="0" borderId="0" applyFill="0" applyBorder="0" applyAlignment="0" applyProtection="0"/>
  </cellStyleXfs>
  <cellXfs count="64">
    <xf numFmtId="0" fontId="0" fillId="0" borderId="0" xfId="0"/>
    <xf numFmtId="0" fontId="2" fillId="0" borderId="0" xfId="0" applyFont="1"/>
    <xf numFmtId="49" fontId="2" fillId="0" borderId="0" xfId="0" applyNumberFormat="1" applyFont="1"/>
    <xf numFmtId="49" fontId="3" fillId="0" borderId="0" xfId="0" applyNumberFormat="1" applyFont="1" applyAlignment="1">
      <alignment horizontal="centerContinuous"/>
    </xf>
    <xf numFmtId="49" fontId="4" fillId="0" borderId="0" xfId="0" applyNumberFormat="1" applyFont="1" applyAlignment="1">
      <alignment horizontal="centerContinuous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9" fontId="9" fillId="2" borderId="2" xfId="0" applyNumberFormat="1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 wrapText="1"/>
    </xf>
    <xf numFmtId="0" fontId="11" fillId="2" borderId="2" xfId="0" applyFont="1" applyFill="1" applyBorder="1" applyAlignment="1">
      <alignment horizontal="center" wrapText="1"/>
    </xf>
    <xf numFmtId="49" fontId="9" fillId="0" borderId="0" xfId="0" applyNumberFormat="1" applyFont="1"/>
    <xf numFmtId="49" fontId="11" fillId="0" borderId="0" xfId="0" applyNumberFormat="1" applyFont="1"/>
    <xf numFmtId="164" fontId="2" fillId="0" borderId="0" xfId="0" applyNumberFormat="1" applyFont="1"/>
    <xf numFmtId="164" fontId="12" fillId="0" borderId="0" xfId="0" applyNumberFormat="1" applyFont="1"/>
    <xf numFmtId="49" fontId="2" fillId="0" borderId="0" xfId="0" applyNumberFormat="1" applyFont="1" applyAlignment="1">
      <alignment horizontal="right"/>
    </xf>
    <xf numFmtId="49" fontId="9" fillId="0" borderId="0" xfId="0" applyNumberFormat="1" applyFont="1" applyAlignment="1">
      <alignment horizontal="left"/>
    </xf>
    <xf numFmtId="0" fontId="9" fillId="0" borderId="0" xfId="0" applyFont="1"/>
    <xf numFmtId="164" fontId="9" fillId="0" borderId="0" xfId="0" applyNumberFormat="1" applyFont="1"/>
    <xf numFmtId="164" fontId="13" fillId="0" borderId="0" xfId="0" applyNumberFormat="1" applyFont="1"/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/>
    <xf numFmtId="0" fontId="0" fillId="0" borderId="0" xfId="0" applyAlignment="1"/>
    <xf numFmtId="0" fontId="8" fillId="0" borderId="0" xfId="0" applyFont="1" applyAlignment="1"/>
    <xf numFmtId="0" fontId="5" fillId="0" borderId="0" xfId="0" applyFont="1" applyAlignment="1">
      <alignment horizontal="center"/>
    </xf>
    <xf numFmtId="0" fontId="0" fillId="0" borderId="0" xfId="0"/>
    <xf numFmtId="0" fontId="14" fillId="0" borderId="0" xfId="0" applyFont="1"/>
    <xf numFmtId="0" fontId="15" fillId="0" borderId="0" xfId="0" applyFont="1"/>
    <xf numFmtId="0" fontId="16" fillId="0" borderId="0" xfId="0" applyFont="1" applyAlignment="1">
      <alignment horizontal="centerContinuous"/>
    </xf>
    <xf numFmtId="0" fontId="17" fillId="0" borderId="0" xfId="0" applyFont="1" applyAlignment="1">
      <alignment horizontal="centerContinuous"/>
    </xf>
    <xf numFmtId="0" fontId="18" fillId="0" borderId="0" xfId="0" applyFont="1"/>
    <xf numFmtId="0" fontId="20" fillId="0" borderId="0" xfId="0" applyFont="1"/>
    <xf numFmtId="0" fontId="19" fillId="0" borderId="3" xfId="0" applyFont="1" applyFill="1" applyBorder="1" applyAlignment="1">
      <alignment horizontal="centerContinuous"/>
    </xf>
    <xf numFmtId="165" fontId="19" fillId="0" borderId="3" xfId="0" applyNumberFormat="1" applyFont="1" applyFill="1" applyBorder="1" applyAlignment="1">
      <alignment horizontal="centerContinuous"/>
    </xf>
    <xf numFmtId="165" fontId="0" fillId="0" borderId="0" xfId="0" applyNumberFormat="1"/>
    <xf numFmtId="0" fontId="0" fillId="3" borderId="0" xfId="0" applyFill="1"/>
    <xf numFmtId="165" fontId="0" fillId="3" borderId="0" xfId="0" applyNumberFormat="1" applyFill="1"/>
    <xf numFmtId="0" fontId="2" fillId="0" borderId="0" xfId="0" applyFont="1" applyAlignment="1">
      <alignment horizontal="right"/>
    </xf>
    <xf numFmtId="0" fontId="10" fillId="2" borderId="7" xfId="2" applyFont="1" applyFill="1" applyBorder="1" applyAlignment="1">
      <alignment horizontal="center" vertical="center" wrapText="1"/>
    </xf>
    <xf numFmtId="44" fontId="2" fillId="0" borderId="0" xfId="1" applyFont="1"/>
    <xf numFmtId="44" fontId="9" fillId="0" borderId="0" xfId="0" applyNumberFormat="1" applyFont="1"/>
    <xf numFmtId="44" fontId="23" fillId="0" borderId="1" xfId="0" applyNumberFormat="1" applyFont="1" applyBorder="1"/>
    <xf numFmtId="44" fontId="9" fillId="0" borderId="0" xfId="1" applyFont="1"/>
    <xf numFmtId="0" fontId="22" fillId="0" borderId="4" xfId="2" applyFont="1" applyBorder="1" applyAlignment="1">
      <alignment horizontal="center"/>
    </xf>
    <xf numFmtId="0" fontId="22" fillId="0" borderId="5" xfId="2" applyFont="1" applyBorder="1" applyAlignment="1">
      <alignment horizontal="center"/>
    </xf>
    <xf numFmtId="0" fontId="22" fillId="0" borderId="6" xfId="2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/>
    <xf numFmtId="0" fontId="25" fillId="0" borderId="8" xfId="0" applyFont="1" applyBorder="1"/>
    <xf numFmtId="0" fontId="24" fillId="0" borderId="8" xfId="0" applyFont="1" applyBorder="1"/>
    <xf numFmtId="0" fontId="0" fillId="0" borderId="8" xfId="0" applyFont="1" applyBorder="1"/>
    <xf numFmtId="0" fontId="0" fillId="0" borderId="8" xfId="0" applyBorder="1"/>
    <xf numFmtId="14" fontId="25" fillId="0" borderId="8" xfId="0" applyNumberFormat="1" applyFont="1" applyBorder="1"/>
    <xf numFmtId="43" fontId="1" fillId="0" borderId="8" xfId="3" applyFont="1" applyBorder="1"/>
    <xf numFmtId="43" fontId="1" fillId="0" borderId="9" xfId="3" applyFont="1" applyBorder="1"/>
    <xf numFmtId="43" fontId="1" fillId="0" borderId="10" xfId="3" applyFont="1" applyBorder="1"/>
    <xf numFmtId="43" fontId="1" fillId="0" borderId="11" xfId="3" applyFont="1" applyBorder="1"/>
    <xf numFmtId="43" fontId="1" fillId="0" borderId="12" xfId="3" applyFont="1" applyBorder="1"/>
    <xf numFmtId="43" fontId="24" fillId="0" borderId="11" xfId="3" applyFont="1" applyBorder="1"/>
    <xf numFmtId="0" fontId="26" fillId="4" borderId="13" xfId="0" applyFont="1" applyFill="1" applyBorder="1"/>
    <xf numFmtId="0" fontId="26" fillId="0" borderId="13" xfId="0" applyFont="1" applyFill="1" applyBorder="1"/>
    <xf numFmtId="0" fontId="26" fillId="5" borderId="13" xfId="0" applyFont="1" applyFill="1" applyBorder="1"/>
  </cellXfs>
  <cellStyles count="4">
    <cellStyle name="Millares 2" xfId="3"/>
    <cellStyle name="Moneda" xfId="1" builtinId="4"/>
    <cellStyle name="Normal" xfId="0" builtinId="0"/>
    <cellStyle name="Normal 12 4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29"/>
  <sheetViews>
    <sheetView workbookViewId="0">
      <pane xSplit="2" ySplit="11" topLeftCell="D105" activePane="bottomRight" state="frozen"/>
      <selection pane="topRight" activeCell="C1" sqref="C1"/>
      <selection pane="bottomLeft" activeCell="A12" sqref="A12"/>
      <selection pane="bottomRight" activeCell="K127" sqref="K127"/>
    </sheetView>
  </sheetViews>
  <sheetFormatPr baseColWidth="10" defaultRowHeight="11.25"/>
  <cols>
    <col min="1" max="1" width="9" style="2" customWidth="1"/>
    <col min="2" max="2" width="29.7109375" style="1" customWidth="1"/>
    <col min="3" max="3" width="15" style="1" bestFit="1" customWidth="1"/>
    <col min="4" max="4" width="11.42578125" style="1"/>
    <col min="5" max="5" width="14.140625" style="1" customWidth="1"/>
    <col min="6" max="8" width="11.7109375" style="1" bestFit="1" customWidth="1"/>
    <col min="9" max="9" width="12.28515625" style="1" bestFit="1" customWidth="1"/>
    <col min="10" max="10" width="11.7109375" style="1" bestFit="1" customWidth="1"/>
    <col min="11" max="11" width="12.28515625" style="1" bestFit="1" customWidth="1"/>
    <col min="12" max="16384" width="11.42578125" style="1"/>
  </cols>
  <sheetData>
    <row r="1" spans="1:14" ht="18" customHeight="1">
      <c r="A1" s="3" t="s">
        <v>0</v>
      </c>
      <c r="B1" s="26" t="s">
        <v>250</v>
      </c>
    </row>
    <row r="2" spans="1:14" ht="24.95" customHeight="1">
      <c r="A2" s="4" t="s">
        <v>1</v>
      </c>
      <c r="B2" s="21" t="s">
        <v>2</v>
      </c>
    </row>
    <row r="3" spans="1:14" ht="15">
      <c r="B3" s="23" t="s">
        <v>3</v>
      </c>
    </row>
    <row r="4" spans="1:14" ht="12.75">
      <c r="B4" s="25" t="s">
        <v>4</v>
      </c>
    </row>
    <row r="5" spans="1:14">
      <c r="B5" s="6" t="s">
        <v>5</v>
      </c>
    </row>
    <row r="6" spans="1:14">
      <c r="B6" s="6" t="s">
        <v>6</v>
      </c>
    </row>
    <row r="7" spans="1:14" ht="15">
      <c r="E7" s="45" t="s">
        <v>266</v>
      </c>
      <c r="F7" s="46"/>
      <c r="G7" s="46"/>
      <c r="H7" s="46"/>
      <c r="I7" s="46"/>
      <c r="J7" s="46"/>
      <c r="K7" s="47"/>
    </row>
    <row r="8" spans="1:14" s="5" customFormat="1" ht="23.25" thickBot="1">
      <c r="A8" s="8" t="s">
        <v>7</v>
      </c>
      <c r="B8" s="9" t="s">
        <v>8</v>
      </c>
      <c r="C8" s="10" t="s">
        <v>13</v>
      </c>
      <c r="E8" s="40" t="s">
        <v>13</v>
      </c>
      <c r="F8" s="40" t="s">
        <v>267</v>
      </c>
      <c r="G8" s="40" t="s">
        <v>268</v>
      </c>
      <c r="H8" s="40" t="s">
        <v>269</v>
      </c>
      <c r="I8" s="40" t="s">
        <v>270</v>
      </c>
      <c r="J8" s="40" t="s">
        <v>271</v>
      </c>
      <c r="K8" s="40" t="s">
        <v>272</v>
      </c>
    </row>
    <row r="9" spans="1:14" ht="12" thickTop="1">
      <c r="A9" s="13" t="s">
        <v>31</v>
      </c>
    </row>
    <row r="11" spans="1:14">
      <c r="A11" s="12" t="s">
        <v>32</v>
      </c>
    </row>
    <row r="12" spans="1:14" ht="15">
      <c r="A12" s="2" t="s">
        <v>33</v>
      </c>
      <c r="B12" s="1" t="s">
        <v>34</v>
      </c>
      <c r="C12" s="14">
        <v>1026.69</v>
      </c>
      <c r="E12" s="41">
        <f>+C12</f>
        <v>1026.69</v>
      </c>
      <c r="F12" s="41">
        <f>+E12*2%</f>
        <v>20.533800000000003</v>
      </c>
      <c r="G12" s="41">
        <f>+E12*7.5%</f>
        <v>77.001750000000001</v>
      </c>
      <c r="H12" s="41">
        <f>+INGENIERIA!O12</f>
        <v>0</v>
      </c>
      <c r="I12" s="41">
        <f>SUM(E12:H12)</f>
        <v>1124.2255499999999</v>
      </c>
      <c r="J12" s="41">
        <f>+I12*16%</f>
        <v>179.87608799999998</v>
      </c>
      <c r="K12" s="41">
        <f>+I12+J12</f>
        <v>1304.1016379999999</v>
      </c>
      <c r="M12" s="61" t="s">
        <v>287</v>
      </c>
      <c r="N12" s="62" t="s">
        <v>288</v>
      </c>
    </row>
    <row r="13" spans="1:14" ht="15">
      <c r="A13" s="2" t="s">
        <v>35</v>
      </c>
      <c r="B13" s="1" t="s">
        <v>36</v>
      </c>
      <c r="C13" s="14">
        <v>3000.35</v>
      </c>
      <c r="E13" s="41">
        <f t="shared" ref="E13:E74" si="0">+C13</f>
        <v>3000.35</v>
      </c>
      <c r="F13" s="41">
        <f t="shared" ref="F13:F74" si="1">+E13*2%</f>
        <v>60.006999999999998</v>
      </c>
      <c r="G13" s="41">
        <f t="shared" ref="G13:G74" si="2">+E13*7.5%</f>
        <v>225.02624999999998</v>
      </c>
      <c r="H13" s="41">
        <f>+INGENIERIA!O13</f>
        <v>0</v>
      </c>
      <c r="I13" s="41">
        <f t="shared" ref="I13:I74" si="3">SUM(E13:H13)</f>
        <v>3285.3832499999999</v>
      </c>
      <c r="J13" s="41">
        <f t="shared" ref="J13:J74" si="4">+I13*16%</f>
        <v>525.66131999999993</v>
      </c>
      <c r="K13" s="41">
        <f t="shared" ref="K13:K74" si="5">+I13+J13</f>
        <v>3811.04457</v>
      </c>
      <c r="M13" s="61" t="s">
        <v>289</v>
      </c>
      <c r="N13" s="62" t="s">
        <v>290</v>
      </c>
    </row>
    <row r="14" spans="1:14" ht="15">
      <c r="A14" s="2" t="s">
        <v>37</v>
      </c>
      <c r="B14" s="1" t="s">
        <v>38</v>
      </c>
      <c r="C14" s="14">
        <v>4666.6899999999996</v>
      </c>
      <c r="E14" s="41">
        <f t="shared" si="0"/>
        <v>4666.6899999999996</v>
      </c>
      <c r="F14" s="41">
        <f t="shared" si="1"/>
        <v>93.333799999999997</v>
      </c>
      <c r="G14" s="41">
        <f t="shared" si="2"/>
        <v>350.00174999999996</v>
      </c>
      <c r="H14" s="41">
        <f>+INGENIERIA!O14</f>
        <v>0</v>
      </c>
      <c r="I14" s="41">
        <f t="shared" si="3"/>
        <v>5110.0255500000003</v>
      </c>
      <c r="J14" s="41">
        <f t="shared" si="4"/>
        <v>817.60408800000005</v>
      </c>
      <c r="K14" s="41">
        <f t="shared" si="5"/>
        <v>5927.6296380000003</v>
      </c>
      <c r="M14" s="61" t="s">
        <v>287</v>
      </c>
      <c r="N14" s="62" t="s">
        <v>291</v>
      </c>
    </row>
    <row r="15" spans="1:14" ht="15">
      <c r="A15" s="2" t="s">
        <v>39</v>
      </c>
      <c r="B15" s="1" t="s">
        <v>40</v>
      </c>
      <c r="C15" s="14">
        <v>2425.8200000000002</v>
      </c>
      <c r="E15" s="41">
        <f t="shared" si="0"/>
        <v>2425.8200000000002</v>
      </c>
      <c r="F15" s="41">
        <f t="shared" si="1"/>
        <v>48.516400000000004</v>
      </c>
      <c r="G15" s="41">
        <f t="shared" si="2"/>
        <v>181.9365</v>
      </c>
      <c r="H15" s="41">
        <f>+INGENIERIA!O15</f>
        <v>0</v>
      </c>
      <c r="I15" s="41">
        <f t="shared" si="3"/>
        <v>2656.2728999999999</v>
      </c>
      <c r="J15" s="41">
        <f t="shared" si="4"/>
        <v>425.00366400000001</v>
      </c>
      <c r="K15" s="41">
        <f t="shared" si="5"/>
        <v>3081.2765639999998</v>
      </c>
      <c r="M15" s="61" t="s">
        <v>289</v>
      </c>
      <c r="N15" s="62" t="s">
        <v>292</v>
      </c>
    </row>
    <row r="16" spans="1:14" ht="15">
      <c r="A16" s="2" t="s">
        <v>41</v>
      </c>
      <c r="B16" s="1" t="s">
        <v>42</v>
      </c>
      <c r="C16" s="14">
        <v>684.46</v>
      </c>
      <c r="E16" s="41">
        <f t="shared" si="0"/>
        <v>684.46</v>
      </c>
      <c r="F16" s="41">
        <f t="shared" si="1"/>
        <v>13.689200000000001</v>
      </c>
      <c r="G16" s="41">
        <f t="shared" si="2"/>
        <v>51.334499999999998</v>
      </c>
      <c r="H16" s="41">
        <f>+INGENIERIA!O16</f>
        <v>0</v>
      </c>
      <c r="I16" s="41">
        <f t="shared" si="3"/>
        <v>749.48370000000011</v>
      </c>
      <c r="J16" s="41">
        <f t="shared" si="4"/>
        <v>119.91739200000002</v>
      </c>
      <c r="K16" s="41">
        <f t="shared" si="5"/>
        <v>869.40109200000018</v>
      </c>
      <c r="M16" s="61" t="s">
        <v>287</v>
      </c>
      <c r="N16" s="62" t="s">
        <v>293</v>
      </c>
    </row>
    <row r="17" spans="1:14" ht="15">
      <c r="A17" s="2" t="s">
        <v>43</v>
      </c>
      <c r="B17" s="1" t="s">
        <v>44</v>
      </c>
      <c r="C17" s="14">
        <v>5431.38</v>
      </c>
      <c r="E17" s="41">
        <f t="shared" si="0"/>
        <v>5431.38</v>
      </c>
      <c r="F17" s="41">
        <f t="shared" si="1"/>
        <v>108.6276</v>
      </c>
      <c r="G17" s="41">
        <f t="shared" si="2"/>
        <v>407.3535</v>
      </c>
      <c r="H17" s="41">
        <f>+INGENIERIA!O17</f>
        <v>0</v>
      </c>
      <c r="I17" s="41">
        <f t="shared" si="3"/>
        <v>5947.3611000000001</v>
      </c>
      <c r="J17" s="41">
        <f t="shared" si="4"/>
        <v>951.57777600000009</v>
      </c>
      <c r="K17" s="41">
        <f t="shared" si="5"/>
        <v>6898.9388760000002</v>
      </c>
      <c r="M17" s="61" t="s">
        <v>289</v>
      </c>
      <c r="N17" s="62" t="s">
        <v>294</v>
      </c>
    </row>
    <row r="18" spans="1:14" ht="15">
      <c r="A18" s="2" t="s">
        <v>45</v>
      </c>
      <c r="B18" s="1" t="s">
        <v>46</v>
      </c>
      <c r="C18" s="14">
        <v>4666.6899999999996</v>
      </c>
      <c r="E18" s="41">
        <f t="shared" si="0"/>
        <v>4666.6899999999996</v>
      </c>
      <c r="F18" s="41">
        <f t="shared" si="1"/>
        <v>93.333799999999997</v>
      </c>
      <c r="G18" s="41">
        <f t="shared" si="2"/>
        <v>350.00174999999996</v>
      </c>
      <c r="H18" s="41">
        <f>+INGENIERIA!O18</f>
        <v>0</v>
      </c>
      <c r="I18" s="41">
        <f t="shared" si="3"/>
        <v>5110.0255500000003</v>
      </c>
      <c r="J18" s="41">
        <f t="shared" si="4"/>
        <v>817.60408800000005</v>
      </c>
      <c r="K18" s="41">
        <f t="shared" si="5"/>
        <v>5927.6296380000003</v>
      </c>
      <c r="M18" s="61" t="s">
        <v>287</v>
      </c>
      <c r="N18" s="62" t="s">
        <v>295</v>
      </c>
    </row>
    <row r="19" spans="1:14" ht="15">
      <c r="A19" s="2" t="s">
        <v>47</v>
      </c>
      <c r="B19" s="1" t="s">
        <v>48</v>
      </c>
      <c r="C19" s="14">
        <v>1026.69</v>
      </c>
      <c r="E19" s="41">
        <f t="shared" si="0"/>
        <v>1026.69</v>
      </c>
      <c r="F19" s="41">
        <f t="shared" si="1"/>
        <v>20.533800000000003</v>
      </c>
      <c r="G19" s="41">
        <f t="shared" si="2"/>
        <v>77.001750000000001</v>
      </c>
      <c r="H19" s="41">
        <f>+INGENIERIA!O19</f>
        <v>0</v>
      </c>
      <c r="I19" s="41">
        <f t="shared" si="3"/>
        <v>1124.2255499999999</v>
      </c>
      <c r="J19" s="41">
        <f t="shared" si="4"/>
        <v>179.87608799999998</v>
      </c>
      <c r="K19" s="41">
        <f t="shared" si="5"/>
        <v>1304.1016379999999</v>
      </c>
      <c r="M19" s="61" t="s">
        <v>287</v>
      </c>
      <c r="N19" s="62" t="s">
        <v>296</v>
      </c>
    </row>
    <row r="20" spans="1:14" ht="15">
      <c r="A20" s="2" t="s">
        <v>49</v>
      </c>
      <c r="B20" s="1" t="s">
        <v>50</v>
      </c>
      <c r="C20" s="14">
        <v>4666.6899999999996</v>
      </c>
      <c r="E20" s="41">
        <f t="shared" si="0"/>
        <v>4666.6899999999996</v>
      </c>
      <c r="F20" s="41">
        <f t="shared" si="1"/>
        <v>93.333799999999997</v>
      </c>
      <c r="G20" s="41">
        <f t="shared" si="2"/>
        <v>350.00174999999996</v>
      </c>
      <c r="H20" s="41">
        <f>+INGENIERIA!O20</f>
        <v>0</v>
      </c>
      <c r="I20" s="41">
        <f t="shared" si="3"/>
        <v>5110.0255500000003</v>
      </c>
      <c r="J20" s="41">
        <f t="shared" si="4"/>
        <v>817.60408800000005</v>
      </c>
      <c r="K20" s="41">
        <f t="shared" si="5"/>
        <v>5927.6296380000003</v>
      </c>
      <c r="M20" s="61" t="s">
        <v>287</v>
      </c>
      <c r="N20" s="62" t="s">
        <v>297</v>
      </c>
    </row>
    <row r="21" spans="1:14" ht="15">
      <c r="A21" s="2" t="s">
        <v>51</v>
      </c>
      <c r="B21" s="1" t="s">
        <v>52</v>
      </c>
      <c r="C21" s="14">
        <v>1026.69</v>
      </c>
      <c r="E21" s="41">
        <f t="shared" si="0"/>
        <v>1026.69</v>
      </c>
      <c r="F21" s="41">
        <f t="shared" si="1"/>
        <v>20.533800000000003</v>
      </c>
      <c r="G21" s="41">
        <f t="shared" si="2"/>
        <v>77.001750000000001</v>
      </c>
      <c r="H21" s="41">
        <f>+INGENIERIA!O21</f>
        <v>0</v>
      </c>
      <c r="I21" s="41">
        <f t="shared" si="3"/>
        <v>1124.2255499999999</v>
      </c>
      <c r="J21" s="41">
        <f t="shared" si="4"/>
        <v>179.87608799999998</v>
      </c>
      <c r="K21" s="41">
        <f t="shared" si="5"/>
        <v>1304.1016379999999</v>
      </c>
      <c r="M21" s="61" t="s">
        <v>287</v>
      </c>
      <c r="N21" s="62" t="s">
        <v>298</v>
      </c>
    </row>
    <row r="22" spans="1:14" ht="15">
      <c r="A22" s="2" t="s">
        <v>53</v>
      </c>
      <c r="B22" s="1" t="s">
        <v>54</v>
      </c>
      <c r="C22" s="14">
        <v>2889.29</v>
      </c>
      <c r="E22" s="41">
        <f t="shared" si="0"/>
        <v>2889.29</v>
      </c>
      <c r="F22" s="41">
        <f t="shared" si="1"/>
        <v>57.785800000000002</v>
      </c>
      <c r="G22" s="41">
        <f t="shared" si="2"/>
        <v>216.69674999999998</v>
      </c>
      <c r="H22" s="41">
        <f>+INGENIERIA!O22</f>
        <v>0</v>
      </c>
      <c r="I22" s="41">
        <f t="shared" si="3"/>
        <v>3163.7725500000001</v>
      </c>
      <c r="J22" s="41">
        <f t="shared" si="4"/>
        <v>506.20360800000003</v>
      </c>
      <c r="K22" s="41">
        <f t="shared" si="5"/>
        <v>3669.9761580000004</v>
      </c>
      <c r="M22" s="61" t="s">
        <v>299</v>
      </c>
      <c r="N22" s="62" t="s">
        <v>300</v>
      </c>
    </row>
    <row r="23" spans="1:14" ht="15">
      <c r="A23" s="2" t="s">
        <v>55</v>
      </c>
      <c r="B23" s="1" t="s">
        <v>56</v>
      </c>
      <c r="C23" s="14">
        <v>1600.15</v>
      </c>
      <c r="E23" s="41">
        <f t="shared" si="0"/>
        <v>1600.15</v>
      </c>
      <c r="F23" s="41">
        <f t="shared" si="1"/>
        <v>32.003</v>
      </c>
      <c r="G23" s="41">
        <f t="shared" si="2"/>
        <v>120.01125</v>
      </c>
      <c r="H23" s="41">
        <f>+INGENIERIA!O23</f>
        <v>0</v>
      </c>
      <c r="I23" s="41">
        <f t="shared" si="3"/>
        <v>1752.16425</v>
      </c>
      <c r="J23" s="41">
        <f t="shared" si="4"/>
        <v>280.34628000000004</v>
      </c>
      <c r="K23" s="41">
        <f t="shared" si="5"/>
        <v>2032.51053</v>
      </c>
      <c r="M23" s="61" t="s">
        <v>287</v>
      </c>
      <c r="N23" s="62" t="s">
        <v>301</v>
      </c>
    </row>
    <row r="24" spans="1:14" ht="15">
      <c r="A24" s="2" t="s">
        <v>57</v>
      </c>
      <c r="B24" s="1" t="s">
        <v>58</v>
      </c>
      <c r="C24" s="14">
        <v>2019</v>
      </c>
      <c r="E24" s="41">
        <f t="shared" si="0"/>
        <v>2019</v>
      </c>
      <c r="F24" s="41">
        <f t="shared" si="1"/>
        <v>40.380000000000003</v>
      </c>
      <c r="G24" s="41">
        <f t="shared" si="2"/>
        <v>151.42499999999998</v>
      </c>
      <c r="H24" s="41">
        <f>+INGENIERIA!O24</f>
        <v>0</v>
      </c>
      <c r="I24" s="41">
        <f t="shared" si="3"/>
        <v>2210.8050000000003</v>
      </c>
      <c r="J24" s="41">
        <f t="shared" si="4"/>
        <v>353.72880000000004</v>
      </c>
      <c r="K24" s="41">
        <f t="shared" si="5"/>
        <v>2564.5338000000002</v>
      </c>
      <c r="M24" s="61" t="s">
        <v>302</v>
      </c>
      <c r="N24" s="62" t="s">
        <v>303</v>
      </c>
    </row>
    <row r="25" spans="1:14" ht="15">
      <c r="A25" s="2" t="s">
        <v>59</v>
      </c>
      <c r="B25" s="1" t="s">
        <v>60</v>
      </c>
      <c r="C25" s="14">
        <v>1869</v>
      </c>
      <c r="E25" s="41">
        <f t="shared" si="0"/>
        <v>1869</v>
      </c>
      <c r="F25" s="41">
        <f t="shared" si="1"/>
        <v>37.380000000000003</v>
      </c>
      <c r="G25" s="41">
        <f t="shared" si="2"/>
        <v>140.17499999999998</v>
      </c>
      <c r="H25" s="41">
        <f>+INGENIERIA!O25</f>
        <v>0</v>
      </c>
      <c r="I25" s="41">
        <f t="shared" si="3"/>
        <v>2046.5550000000001</v>
      </c>
      <c r="J25" s="41">
        <f t="shared" si="4"/>
        <v>327.44880000000001</v>
      </c>
      <c r="K25" s="41">
        <f t="shared" si="5"/>
        <v>2374.0038</v>
      </c>
      <c r="M25" s="61" t="s">
        <v>302</v>
      </c>
      <c r="N25" s="62" t="s">
        <v>304</v>
      </c>
    </row>
    <row r="26" spans="1:14" ht="15">
      <c r="A26" s="2" t="s">
        <v>61</v>
      </c>
      <c r="B26" s="1" t="s">
        <v>62</v>
      </c>
      <c r="C26" s="14">
        <v>2817.76</v>
      </c>
      <c r="E26" s="41">
        <f t="shared" si="0"/>
        <v>2817.76</v>
      </c>
      <c r="F26" s="41">
        <f t="shared" si="1"/>
        <v>56.355200000000004</v>
      </c>
      <c r="G26" s="41">
        <f t="shared" si="2"/>
        <v>211.33200000000002</v>
      </c>
      <c r="H26" s="41">
        <f>+INGENIERIA!O26</f>
        <v>0</v>
      </c>
      <c r="I26" s="41">
        <f t="shared" si="3"/>
        <v>3085.4472000000001</v>
      </c>
      <c r="J26" s="41">
        <f t="shared" si="4"/>
        <v>493.67155200000002</v>
      </c>
      <c r="K26" s="41">
        <f t="shared" si="5"/>
        <v>3579.1187520000003</v>
      </c>
      <c r="M26" s="61" t="s">
        <v>305</v>
      </c>
      <c r="N26" s="62" t="s">
        <v>306</v>
      </c>
    </row>
    <row r="27" spans="1:14" ht="15">
      <c r="A27" s="2" t="s">
        <v>63</v>
      </c>
      <c r="B27" s="1" t="s">
        <v>64</v>
      </c>
      <c r="C27" s="14">
        <v>1788.83</v>
      </c>
      <c r="E27" s="41">
        <f t="shared" si="0"/>
        <v>1788.83</v>
      </c>
      <c r="F27" s="41">
        <f t="shared" si="1"/>
        <v>35.776600000000002</v>
      </c>
      <c r="G27" s="41">
        <f t="shared" si="2"/>
        <v>134.16225</v>
      </c>
      <c r="H27" s="41">
        <f>+INGENIERIA!O27</f>
        <v>0</v>
      </c>
      <c r="I27" s="41">
        <f t="shared" si="3"/>
        <v>1958.7688499999999</v>
      </c>
      <c r="J27" s="41">
        <f t="shared" si="4"/>
        <v>313.40301599999998</v>
      </c>
      <c r="K27" s="41">
        <f t="shared" si="5"/>
        <v>2272.1718659999997</v>
      </c>
      <c r="M27" s="61" t="s">
        <v>289</v>
      </c>
      <c r="N27" s="62" t="s">
        <v>307</v>
      </c>
    </row>
    <row r="28" spans="1:14" ht="15">
      <c r="A28" s="2" t="s">
        <v>65</v>
      </c>
      <c r="B28" s="1" t="s">
        <v>66</v>
      </c>
      <c r="C28" s="14">
        <v>2836.41</v>
      </c>
      <c r="E28" s="41">
        <f t="shared" si="0"/>
        <v>2836.41</v>
      </c>
      <c r="F28" s="41">
        <f t="shared" si="1"/>
        <v>56.728200000000001</v>
      </c>
      <c r="G28" s="41">
        <f t="shared" si="2"/>
        <v>212.73074999999997</v>
      </c>
      <c r="H28" s="41">
        <f>+INGENIERIA!O28</f>
        <v>0</v>
      </c>
      <c r="I28" s="41">
        <f t="shared" si="3"/>
        <v>3105.86895</v>
      </c>
      <c r="J28" s="41">
        <f t="shared" si="4"/>
        <v>496.939032</v>
      </c>
      <c r="K28" s="41">
        <f t="shared" si="5"/>
        <v>3602.8079820000003</v>
      </c>
      <c r="M28" s="61" t="s">
        <v>289</v>
      </c>
      <c r="N28" s="62" t="s">
        <v>308</v>
      </c>
    </row>
    <row r="29" spans="1:14" ht="15">
      <c r="A29" s="2" t="s">
        <v>67</v>
      </c>
      <c r="B29" s="1" t="s">
        <v>68</v>
      </c>
      <c r="C29" s="14">
        <v>4666.6899999999996</v>
      </c>
      <c r="E29" s="41">
        <f t="shared" si="0"/>
        <v>4666.6899999999996</v>
      </c>
      <c r="F29" s="41">
        <f t="shared" si="1"/>
        <v>93.333799999999997</v>
      </c>
      <c r="G29" s="41">
        <f t="shared" si="2"/>
        <v>350.00174999999996</v>
      </c>
      <c r="H29" s="41">
        <f>+INGENIERIA!O29</f>
        <v>0</v>
      </c>
      <c r="I29" s="41">
        <f t="shared" si="3"/>
        <v>5110.0255500000003</v>
      </c>
      <c r="J29" s="41">
        <f t="shared" si="4"/>
        <v>817.60408800000005</v>
      </c>
      <c r="K29" s="41">
        <f t="shared" si="5"/>
        <v>5927.6296380000003</v>
      </c>
      <c r="M29" s="61" t="s">
        <v>287</v>
      </c>
      <c r="N29" s="62" t="s">
        <v>309</v>
      </c>
    </row>
    <row r="30" spans="1:14" ht="15">
      <c r="A30" s="2" t="s">
        <v>69</v>
      </c>
      <c r="B30" s="1" t="s">
        <v>70</v>
      </c>
      <c r="C30" s="14">
        <v>855.57</v>
      </c>
      <c r="E30" s="41">
        <f t="shared" si="0"/>
        <v>855.57</v>
      </c>
      <c r="F30" s="41">
        <f t="shared" si="1"/>
        <v>17.1114</v>
      </c>
      <c r="G30" s="41">
        <f t="shared" si="2"/>
        <v>64.167749999999998</v>
      </c>
      <c r="H30" s="41">
        <f>+INGENIERIA!O30</f>
        <v>0</v>
      </c>
      <c r="I30" s="41">
        <f t="shared" si="3"/>
        <v>936.84915000000001</v>
      </c>
      <c r="J30" s="41">
        <f t="shared" si="4"/>
        <v>149.89586400000002</v>
      </c>
      <c r="K30" s="41">
        <f t="shared" si="5"/>
        <v>1086.7450140000001</v>
      </c>
      <c r="M30" s="61" t="s">
        <v>287</v>
      </c>
      <c r="N30" s="62" t="s">
        <v>310</v>
      </c>
    </row>
    <row r="31" spans="1:14" ht="15">
      <c r="A31" s="2" t="s">
        <v>71</v>
      </c>
      <c r="B31" s="1" t="s">
        <v>72</v>
      </c>
      <c r="C31" s="14">
        <v>11336.9</v>
      </c>
      <c r="E31" s="41">
        <f t="shared" si="0"/>
        <v>11336.9</v>
      </c>
      <c r="F31" s="41">
        <f t="shared" si="1"/>
        <v>226.738</v>
      </c>
      <c r="G31" s="41">
        <f t="shared" si="2"/>
        <v>850.26749999999993</v>
      </c>
      <c r="H31" s="41">
        <f>+INGENIERIA!O31</f>
        <v>0</v>
      </c>
      <c r="I31" s="41">
        <f t="shared" si="3"/>
        <v>12413.905499999999</v>
      </c>
      <c r="J31" s="41">
        <f t="shared" si="4"/>
        <v>1986.22488</v>
      </c>
      <c r="K31" s="41">
        <f t="shared" si="5"/>
        <v>14400.130379999999</v>
      </c>
      <c r="M31" s="61" t="s">
        <v>287</v>
      </c>
      <c r="N31" s="62" t="s">
        <v>311</v>
      </c>
    </row>
    <row r="32" spans="1:14" ht="15">
      <c r="A32" s="2" t="s">
        <v>73</v>
      </c>
      <c r="B32" s="1" t="s">
        <v>74</v>
      </c>
      <c r="C32" s="14">
        <v>3230.61</v>
      </c>
      <c r="E32" s="41">
        <f t="shared" si="0"/>
        <v>3230.61</v>
      </c>
      <c r="F32" s="41">
        <f t="shared" si="1"/>
        <v>64.612200000000001</v>
      </c>
      <c r="G32" s="41">
        <f t="shared" si="2"/>
        <v>242.29575</v>
      </c>
      <c r="H32" s="41">
        <f>+INGENIERIA!O32</f>
        <v>0</v>
      </c>
      <c r="I32" s="41">
        <f t="shared" si="3"/>
        <v>3537.5179500000004</v>
      </c>
      <c r="J32" s="41">
        <f t="shared" si="4"/>
        <v>566.00287200000002</v>
      </c>
      <c r="K32" s="41">
        <f t="shared" si="5"/>
        <v>4103.5208220000004</v>
      </c>
      <c r="M32" s="61" t="s">
        <v>287</v>
      </c>
      <c r="N32" s="62" t="s">
        <v>312</v>
      </c>
    </row>
    <row r="33" spans="1:14" ht="15">
      <c r="A33" s="2" t="s">
        <v>75</v>
      </c>
      <c r="B33" s="1" t="s">
        <v>76</v>
      </c>
      <c r="C33" s="14">
        <v>1026.69</v>
      </c>
      <c r="E33" s="41">
        <f t="shared" si="0"/>
        <v>1026.69</v>
      </c>
      <c r="F33" s="41">
        <f t="shared" si="1"/>
        <v>20.533800000000003</v>
      </c>
      <c r="G33" s="41">
        <f t="shared" si="2"/>
        <v>77.001750000000001</v>
      </c>
      <c r="H33" s="41">
        <f>+INGENIERIA!O33</f>
        <v>0</v>
      </c>
      <c r="I33" s="41">
        <f t="shared" si="3"/>
        <v>1124.2255499999999</v>
      </c>
      <c r="J33" s="41">
        <f t="shared" si="4"/>
        <v>179.87608799999998</v>
      </c>
      <c r="K33" s="41">
        <f t="shared" si="5"/>
        <v>1304.1016379999999</v>
      </c>
      <c r="M33" s="61" t="s">
        <v>299</v>
      </c>
      <c r="N33" s="62" t="s">
        <v>313</v>
      </c>
    </row>
    <row r="34" spans="1:14" ht="15">
      <c r="A34" s="2" t="s">
        <v>77</v>
      </c>
      <c r="B34" s="1" t="s">
        <v>78</v>
      </c>
      <c r="C34" s="14">
        <v>2100</v>
      </c>
      <c r="E34" s="41">
        <f t="shared" si="0"/>
        <v>2100</v>
      </c>
      <c r="F34" s="41">
        <f t="shared" si="1"/>
        <v>42</v>
      </c>
      <c r="G34" s="41">
        <f t="shared" si="2"/>
        <v>157.5</v>
      </c>
      <c r="H34" s="41">
        <f>+INGENIERIA!O34</f>
        <v>0</v>
      </c>
      <c r="I34" s="41">
        <f t="shared" si="3"/>
        <v>2299.5</v>
      </c>
      <c r="J34" s="41">
        <f t="shared" si="4"/>
        <v>367.92</v>
      </c>
      <c r="K34" s="41">
        <f t="shared" si="5"/>
        <v>2667.42</v>
      </c>
      <c r="M34" s="61" t="s">
        <v>287</v>
      </c>
      <c r="N34" s="62" t="s">
        <v>314</v>
      </c>
    </row>
    <row r="35" spans="1:14" ht="15">
      <c r="A35" s="2" t="s">
        <v>79</v>
      </c>
      <c r="B35" s="1" t="s">
        <v>80</v>
      </c>
      <c r="C35" s="14">
        <v>1026.69</v>
      </c>
      <c r="E35" s="41">
        <f t="shared" si="0"/>
        <v>1026.69</v>
      </c>
      <c r="F35" s="41">
        <f t="shared" si="1"/>
        <v>20.533800000000003</v>
      </c>
      <c r="G35" s="41">
        <f t="shared" si="2"/>
        <v>77.001750000000001</v>
      </c>
      <c r="H35" s="41">
        <f>+INGENIERIA!O35</f>
        <v>0</v>
      </c>
      <c r="I35" s="41">
        <f t="shared" si="3"/>
        <v>1124.2255499999999</v>
      </c>
      <c r="J35" s="41">
        <f t="shared" si="4"/>
        <v>179.87608799999998</v>
      </c>
      <c r="K35" s="41">
        <f t="shared" si="5"/>
        <v>1304.1016379999999</v>
      </c>
      <c r="M35" s="61" t="s">
        <v>287</v>
      </c>
      <c r="N35" s="62" t="s">
        <v>315</v>
      </c>
    </row>
    <row r="36" spans="1:14" ht="15">
      <c r="A36" s="2" t="s">
        <v>81</v>
      </c>
      <c r="B36" s="1" t="s">
        <v>82</v>
      </c>
      <c r="C36" s="14">
        <v>2016.62</v>
      </c>
      <c r="E36" s="41">
        <f t="shared" si="0"/>
        <v>2016.62</v>
      </c>
      <c r="F36" s="41">
        <f t="shared" si="1"/>
        <v>40.3324</v>
      </c>
      <c r="G36" s="41">
        <f t="shared" si="2"/>
        <v>151.2465</v>
      </c>
      <c r="H36" s="41">
        <f>+INGENIERIA!O36</f>
        <v>0</v>
      </c>
      <c r="I36" s="41">
        <f t="shared" si="3"/>
        <v>2208.1988999999999</v>
      </c>
      <c r="J36" s="41">
        <f t="shared" si="4"/>
        <v>353.311824</v>
      </c>
      <c r="K36" s="41">
        <f t="shared" si="5"/>
        <v>2561.5107239999998</v>
      </c>
      <c r="M36" s="61" t="s">
        <v>316</v>
      </c>
      <c r="N36" s="62" t="s">
        <v>317</v>
      </c>
    </row>
    <row r="37" spans="1:14" ht="15">
      <c r="A37" s="2" t="s">
        <v>83</v>
      </c>
      <c r="B37" s="1" t="s">
        <v>84</v>
      </c>
      <c r="C37" s="14">
        <v>1825.08</v>
      </c>
      <c r="E37" s="41">
        <f t="shared" si="0"/>
        <v>1825.08</v>
      </c>
      <c r="F37" s="41">
        <f t="shared" si="1"/>
        <v>36.501599999999996</v>
      </c>
      <c r="G37" s="41">
        <f t="shared" si="2"/>
        <v>136.881</v>
      </c>
      <c r="H37" s="41">
        <f>+INGENIERIA!O37</f>
        <v>0</v>
      </c>
      <c r="I37" s="41">
        <f t="shared" si="3"/>
        <v>1998.4626000000001</v>
      </c>
      <c r="J37" s="41">
        <f t="shared" si="4"/>
        <v>319.75401600000004</v>
      </c>
      <c r="K37" s="41">
        <f t="shared" si="5"/>
        <v>2318.2166160000002</v>
      </c>
      <c r="M37" s="61" t="s">
        <v>287</v>
      </c>
      <c r="N37" s="62" t="s">
        <v>318</v>
      </c>
    </row>
    <row r="38" spans="1:14" ht="15">
      <c r="A38" s="2" t="s">
        <v>85</v>
      </c>
      <c r="B38" s="1" t="s">
        <v>86</v>
      </c>
      <c r="C38" s="14">
        <v>1026.69</v>
      </c>
      <c r="E38" s="41">
        <f t="shared" si="0"/>
        <v>1026.69</v>
      </c>
      <c r="F38" s="41">
        <f t="shared" si="1"/>
        <v>20.533800000000003</v>
      </c>
      <c r="G38" s="41">
        <f t="shared" si="2"/>
        <v>77.001750000000001</v>
      </c>
      <c r="H38" s="41">
        <f>+INGENIERIA!O38</f>
        <v>0</v>
      </c>
      <c r="I38" s="41">
        <f t="shared" si="3"/>
        <v>1124.2255499999999</v>
      </c>
      <c r="J38" s="41">
        <f t="shared" si="4"/>
        <v>179.87608799999998</v>
      </c>
      <c r="K38" s="41">
        <f t="shared" si="5"/>
        <v>1304.1016379999999</v>
      </c>
      <c r="M38" s="61" t="s">
        <v>287</v>
      </c>
      <c r="N38" s="62" t="s">
        <v>319</v>
      </c>
    </row>
    <row r="39" spans="1:14" ht="15">
      <c r="A39" s="2" t="s">
        <v>87</v>
      </c>
      <c r="B39" s="1" t="s">
        <v>88</v>
      </c>
      <c r="C39" s="14">
        <v>5431.31</v>
      </c>
      <c r="E39" s="41">
        <f t="shared" si="0"/>
        <v>5431.31</v>
      </c>
      <c r="F39" s="41">
        <f t="shared" si="1"/>
        <v>108.62620000000001</v>
      </c>
      <c r="G39" s="41">
        <f t="shared" si="2"/>
        <v>407.34825000000001</v>
      </c>
      <c r="H39" s="41">
        <f>+INGENIERIA!O39</f>
        <v>0</v>
      </c>
      <c r="I39" s="41">
        <f t="shared" si="3"/>
        <v>5947.2844500000001</v>
      </c>
      <c r="J39" s="41">
        <f t="shared" si="4"/>
        <v>951.56551200000001</v>
      </c>
      <c r="K39" s="41">
        <f t="shared" si="5"/>
        <v>6898.8499620000002</v>
      </c>
      <c r="M39" s="61" t="s">
        <v>305</v>
      </c>
      <c r="N39" s="62" t="s">
        <v>320</v>
      </c>
    </row>
    <row r="40" spans="1:14" ht="15">
      <c r="A40" s="2" t="s">
        <v>89</v>
      </c>
      <c r="B40" s="1" t="s">
        <v>90</v>
      </c>
      <c r="C40" s="14">
        <v>1026.69</v>
      </c>
      <c r="E40" s="41">
        <f t="shared" si="0"/>
        <v>1026.69</v>
      </c>
      <c r="F40" s="41">
        <f t="shared" si="1"/>
        <v>20.533800000000003</v>
      </c>
      <c r="G40" s="41">
        <f t="shared" si="2"/>
        <v>77.001750000000001</v>
      </c>
      <c r="H40" s="41">
        <f>+INGENIERIA!O40</f>
        <v>0</v>
      </c>
      <c r="I40" s="41">
        <f t="shared" si="3"/>
        <v>1124.2255499999999</v>
      </c>
      <c r="J40" s="41">
        <f t="shared" si="4"/>
        <v>179.87608799999998</v>
      </c>
      <c r="K40" s="41">
        <f t="shared" si="5"/>
        <v>1304.1016379999999</v>
      </c>
      <c r="M40" s="61" t="s">
        <v>287</v>
      </c>
      <c r="N40" s="62" t="s">
        <v>321</v>
      </c>
    </row>
    <row r="41" spans="1:14" ht="15">
      <c r="A41" s="2" t="s">
        <v>91</v>
      </c>
      <c r="B41" s="1" t="s">
        <v>92</v>
      </c>
      <c r="C41" s="14">
        <v>1026.69</v>
      </c>
      <c r="E41" s="41">
        <f t="shared" si="0"/>
        <v>1026.69</v>
      </c>
      <c r="F41" s="41">
        <f t="shared" si="1"/>
        <v>20.533800000000003</v>
      </c>
      <c r="G41" s="41">
        <f t="shared" si="2"/>
        <v>77.001750000000001</v>
      </c>
      <c r="H41" s="41">
        <f>+INGENIERIA!O41</f>
        <v>0</v>
      </c>
      <c r="I41" s="41">
        <f t="shared" si="3"/>
        <v>1124.2255499999999</v>
      </c>
      <c r="J41" s="41">
        <f t="shared" si="4"/>
        <v>179.87608799999998</v>
      </c>
      <c r="K41" s="41">
        <f t="shared" si="5"/>
        <v>1304.1016379999999</v>
      </c>
      <c r="M41" s="61" t="s">
        <v>299</v>
      </c>
      <c r="N41" s="62" t="s">
        <v>322</v>
      </c>
    </row>
    <row r="42" spans="1:14" ht="15">
      <c r="A42" s="2" t="s">
        <v>93</v>
      </c>
      <c r="B42" s="1" t="s">
        <v>94</v>
      </c>
      <c r="C42" s="14">
        <v>1026.69</v>
      </c>
      <c r="E42" s="41">
        <f t="shared" si="0"/>
        <v>1026.69</v>
      </c>
      <c r="F42" s="41">
        <f t="shared" si="1"/>
        <v>20.533800000000003</v>
      </c>
      <c r="G42" s="41">
        <f t="shared" si="2"/>
        <v>77.001750000000001</v>
      </c>
      <c r="H42" s="41">
        <f>+INGENIERIA!O42</f>
        <v>0</v>
      </c>
      <c r="I42" s="41">
        <f t="shared" si="3"/>
        <v>1124.2255499999999</v>
      </c>
      <c r="J42" s="41">
        <f t="shared" si="4"/>
        <v>179.87608799999998</v>
      </c>
      <c r="K42" s="41">
        <f t="shared" si="5"/>
        <v>1304.1016379999999</v>
      </c>
      <c r="M42" s="61" t="s">
        <v>287</v>
      </c>
      <c r="N42" s="62" t="s">
        <v>323</v>
      </c>
    </row>
    <row r="43" spans="1:14" ht="15">
      <c r="A43" s="2" t="s">
        <v>95</v>
      </c>
      <c r="B43" s="1" t="s">
        <v>96</v>
      </c>
      <c r="C43" s="14">
        <v>2804.65</v>
      </c>
      <c r="E43" s="41">
        <f t="shared" si="0"/>
        <v>2804.65</v>
      </c>
      <c r="F43" s="41">
        <f t="shared" si="1"/>
        <v>56.093000000000004</v>
      </c>
      <c r="G43" s="41">
        <f t="shared" si="2"/>
        <v>210.34875</v>
      </c>
      <c r="H43" s="41">
        <f>+INGENIERIA!O43</f>
        <v>0</v>
      </c>
      <c r="I43" s="41">
        <f t="shared" si="3"/>
        <v>3071.09175</v>
      </c>
      <c r="J43" s="41">
        <f t="shared" si="4"/>
        <v>491.37468000000001</v>
      </c>
      <c r="K43" s="41">
        <f t="shared" si="5"/>
        <v>3562.4664299999999</v>
      </c>
      <c r="M43" s="61" t="s">
        <v>299</v>
      </c>
      <c r="N43" s="62" t="s">
        <v>324</v>
      </c>
    </row>
    <row r="44" spans="1:14" ht="15">
      <c r="A44" s="2" t="s">
        <v>97</v>
      </c>
      <c r="B44" s="1" t="s">
        <v>98</v>
      </c>
      <c r="C44" s="14">
        <v>1026.69</v>
      </c>
      <c r="E44" s="41">
        <f t="shared" si="0"/>
        <v>1026.69</v>
      </c>
      <c r="F44" s="41">
        <f t="shared" si="1"/>
        <v>20.533800000000003</v>
      </c>
      <c r="G44" s="41">
        <f t="shared" si="2"/>
        <v>77.001750000000001</v>
      </c>
      <c r="H44" s="41">
        <f>+INGENIERIA!O44</f>
        <v>0</v>
      </c>
      <c r="I44" s="41">
        <f t="shared" si="3"/>
        <v>1124.2255499999999</v>
      </c>
      <c r="J44" s="41">
        <f t="shared" si="4"/>
        <v>179.87608799999998</v>
      </c>
      <c r="K44" s="41">
        <f t="shared" si="5"/>
        <v>1304.1016379999999</v>
      </c>
      <c r="M44" s="61" t="s">
        <v>287</v>
      </c>
      <c r="N44" s="62" t="s">
        <v>325</v>
      </c>
    </row>
    <row r="45" spans="1:14" ht="15">
      <c r="A45" s="2" t="s">
        <v>99</v>
      </c>
      <c r="B45" s="1" t="s">
        <v>100</v>
      </c>
      <c r="C45" s="14">
        <v>1026.69</v>
      </c>
      <c r="E45" s="41">
        <f t="shared" si="0"/>
        <v>1026.69</v>
      </c>
      <c r="F45" s="41">
        <f t="shared" si="1"/>
        <v>20.533800000000003</v>
      </c>
      <c r="G45" s="41">
        <f t="shared" si="2"/>
        <v>77.001750000000001</v>
      </c>
      <c r="H45" s="41">
        <f>+INGENIERIA!O45</f>
        <v>0</v>
      </c>
      <c r="I45" s="41">
        <f t="shared" si="3"/>
        <v>1124.2255499999999</v>
      </c>
      <c r="J45" s="41">
        <f t="shared" si="4"/>
        <v>179.87608799999998</v>
      </c>
      <c r="K45" s="41">
        <f t="shared" si="5"/>
        <v>1304.1016379999999</v>
      </c>
      <c r="M45" s="61" t="s">
        <v>287</v>
      </c>
      <c r="N45" s="62" t="s">
        <v>326</v>
      </c>
    </row>
    <row r="46" spans="1:14" ht="15">
      <c r="A46" s="2" t="s">
        <v>101</v>
      </c>
      <c r="B46" s="1" t="s">
        <v>102</v>
      </c>
      <c r="C46" s="14">
        <v>6143.71</v>
      </c>
      <c r="E46" s="41">
        <f t="shared" si="0"/>
        <v>6143.71</v>
      </c>
      <c r="F46" s="41">
        <f t="shared" si="1"/>
        <v>122.8742</v>
      </c>
      <c r="G46" s="41">
        <f t="shared" si="2"/>
        <v>460.77824999999996</v>
      </c>
      <c r="H46" s="41">
        <f>+INGENIERIA!O46</f>
        <v>0</v>
      </c>
      <c r="I46" s="41">
        <f t="shared" si="3"/>
        <v>6727.3624500000005</v>
      </c>
      <c r="J46" s="41">
        <f t="shared" si="4"/>
        <v>1076.3779920000002</v>
      </c>
      <c r="K46" s="41">
        <f t="shared" si="5"/>
        <v>7803.7404420000003</v>
      </c>
      <c r="M46" s="61" t="s">
        <v>287</v>
      </c>
      <c r="N46" s="62" t="s">
        <v>327</v>
      </c>
    </row>
    <row r="47" spans="1:14" ht="15">
      <c r="A47" s="2" t="s">
        <v>103</v>
      </c>
      <c r="B47" s="1" t="s">
        <v>104</v>
      </c>
      <c r="C47" s="14">
        <v>855.57</v>
      </c>
      <c r="E47" s="41">
        <f t="shared" si="0"/>
        <v>855.57</v>
      </c>
      <c r="F47" s="41">
        <f t="shared" si="1"/>
        <v>17.1114</v>
      </c>
      <c r="G47" s="41">
        <f t="shared" si="2"/>
        <v>64.167749999999998</v>
      </c>
      <c r="H47" s="41">
        <f>+INGENIERIA!O47</f>
        <v>0</v>
      </c>
      <c r="I47" s="41">
        <f t="shared" si="3"/>
        <v>936.84915000000001</v>
      </c>
      <c r="J47" s="41">
        <f t="shared" si="4"/>
        <v>149.89586400000002</v>
      </c>
      <c r="K47" s="41">
        <f t="shared" si="5"/>
        <v>1086.7450140000001</v>
      </c>
      <c r="M47" s="61" t="s">
        <v>287</v>
      </c>
      <c r="N47" s="62" t="s">
        <v>328</v>
      </c>
    </row>
    <row r="48" spans="1:14" ht="15">
      <c r="A48" s="2" t="s">
        <v>105</v>
      </c>
      <c r="B48" s="1" t="s">
        <v>106</v>
      </c>
      <c r="C48" s="14">
        <v>2369</v>
      </c>
      <c r="E48" s="41">
        <f t="shared" si="0"/>
        <v>2369</v>
      </c>
      <c r="F48" s="41">
        <f t="shared" si="1"/>
        <v>47.38</v>
      </c>
      <c r="G48" s="41">
        <f t="shared" si="2"/>
        <v>177.67499999999998</v>
      </c>
      <c r="H48" s="41">
        <f>+INGENIERIA!O48</f>
        <v>0</v>
      </c>
      <c r="I48" s="41">
        <f t="shared" si="3"/>
        <v>2594.0550000000003</v>
      </c>
      <c r="J48" s="41">
        <f t="shared" si="4"/>
        <v>415.04880000000003</v>
      </c>
      <c r="K48" s="41">
        <f t="shared" si="5"/>
        <v>3009.1038000000003</v>
      </c>
      <c r="M48" s="61" t="s">
        <v>287</v>
      </c>
      <c r="N48" s="62" t="s">
        <v>329</v>
      </c>
    </row>
    <row r="49" spans="1:14" ht="15">
      <c r="A49" s="2" t="s">
        <v>107</v>
      </c>
      <c r="B49" s="1" t="s">
        <v>108</v>
      </c>
      <c r="C49" s="14">
        <v>3033.31</v>
      </c>
      <c r="E49" s="41">
        <f t="shared" si="0"/>
        <v>3033.31</v>
      </c>
      <c r="F49" s="41">
        <f t="shared" si="1"/>
        <v>60.666200000000003</v>
      </c>
      <c r="G49" s="41">
        <f t="shared" si="2"/>
        <v>227.49824999999998</v>
      </c>
      <c r="H49" s="41">
        <f>+INGENIERIA!O49</f>
        <v>0</v>
      </c>
      <c r="I49" s="41">
        <f t="shared" si="3"/>
        <v>3321.4744500000002</v>
      </c>
      <c r="J49" s="41">
        <f t="shared" si="4"/>
        <v>531.43591200000003</v>
      </c>
      <c r="K49" s="41">
        <f t="shared" si="5"/>
        <v>3852.9103620000001</v>
      </c>
      <c r="M49" s="63" t="s">
        <v>287</v>
      </c>
      <c r="N49" s="63" t="s">
        <v>330</v>
      </c>
    </row>
    <row r="50" spans="1:14" ht="15">
      <c r="A50" s="2" t="s">
        <v>109</v>
      </c>
      <c r="B50" s="1" t="s">
        <v>110</v>
      </c>
      <c r="C50" s="14">
        <v>1026.69</v>
      </c>
      <c r="E50" s="41">
        <f t="shared" si="0"/>
        <v>1026.69</v>
      </c>
      <c r="F50" s="41">
        <f t="shared" si="1"/>
        <v>20.533800000000003</v>
      </c>
      <c r="G50" s="41">
        <f t="shared" si="2"/>
        <v>77.001750000000001</v>
      </c>
      <c r="H50" s="41">
        <f>+INGENIERIA!O50</f>
        <v>0</v>
      </c>
      <c r="I50" s="41">
        <f t="shared" si="3"/>
        <v>1124.2255499999999</v>
      </c>
      <c r="J50" s="41">
        <f t="shared" si="4"/>
        <v>179.87608799999998</v>
      </c>
      <c r="K50" s="41">
        <f t="shared" si="5"/>
        <v>1304.1016379999999</v>
      </c>
      <c r="M50" s="61" t="s">
        <v>299</v>
      </c>
      <c r="N50" s="62" t="s">
        <v>331</v>
      </c>
    </row>
    <row r="51" spans="1:14" ht="15">
      <c r="A51" s="2" t="s">
        <v>111</v>
      </c>
      <c r="B51" s="1" t="s">
        <v>112</v>
      </c>
      <c r="C51" s="14">
        <v>855.57</v>
      </c>
      <c r="E51" s="41">
        <f t="shared" si="0"/>
        <v>855.57</v>
      </c>
      <c r="F51" s="41">
        <f t="shared" si="1"/>
        <v>17.1114</v>
      </c>
      <c r="G51" s="41">
        <f t="shared" si="2"/>
        <v>64.167749999999998</v>
      </c>
      <c r="H51" s="41">
        <f>+INGENIERIA!O51</f>
        <v>0</v>
      </c>
      <c r="I51" s="41">
        <f t="shared" si="3"/>
        <v>936.84915000000001</v>
      </c>
      <c r="J51" s="41">
        <f t="shared" si="4"/>
        <v>149.89586400000002</v>
      </c>
      <c r="K51" s="41">
        <f t="shared" si="5"/>
        <v>1086.7450140000001</v>
      </c>
      <c r="M51" s="61" t="s">
        <v>287</v>
      </c>
      <c r="N51" s="62" t="s">
        <v>332</v>
      </c>
    </row>
    <row r="52" spans="1:14" ht="15">
      <c r="A52" s="2" t="s">
        <v>113</v>
      </c>
      <c r="B52" s="1" t="s">
        <v>114</v>
      </c>
      <c r="C52" s="14">
        <v>1026.69</v>
      </c>
      <c r="E52" s="41">
        <f t="shared" si="0"/>
        <v>1026.69</v>
      </c>
      <c r="F52" s="41">
        <f t="shared" si="1"/>
        <v>20.533800000000003</v>
      </c>
      <c r="G52" s="41">
        <f t="shared" si="2"/>
        <v>77.001750000000001</v>
      </c>
      <c r="H52" s="41">
        <f>+INGENIERIA!O52</f>
        <v>0</v>
      </c>
      <c r="I52" s="41">
        <f t="shared" si="3"/>
        <v>1124.2255499999999</v>
      </c>
      <c r="J52" s="41">
        <f t="shared" si="4"/>
        <v>179.87608799999998</v>
      </c>
      <c r="K52" s="41">
        <f t="shared" si="5"/>
        <v>1304.1016379999999</v>
      </c>
      <c r="M52" s="61" t="s">
        <v>299</v>
      </c>
      <c r="N52" s="62" t="s">
        <v>333</v>
      </c>
    </row>
    <row r="53" spans="1:14" ht="15">
      <c r="A53" s="2" t="s">
        <v>115</v>
      </c>
      <c r="B53" s="1" t="s">
        <v>116</v>
      </c>
      <c r="C53" s="14">
        <v>1026.69</v>
      </c>
      <c r="E53" s="41">
        <f t="shared" si="0"/>
        <v>1026.69</v>
      </c>
      <c r="F53" s="41">
        <f t="shared" si="1"/>
        <v>20.533800000000003</v>
      </c>
      <c r="G53" s="41">
        <f t="shared" si="2"/>
        <v>77.001750000000001</v>
      </c>
      <c r="H53" s="41">
        <f>+INGENIERIA!O53</f>
        <v>0</v>
      </c>
      <c r="I53" s="41">
        <f t="shared" si="3"/>
        <v>1124.2255499999999</v>
      </c>
      <c r="J53" s="41">
        <f t="shared" si="4"/>
        <v>179.87608799999998</v>
      </c>
      <c r="K53" s="41">
        <f t="shared" si="5"/>
        <v>1304.1016379999999</v>
      </c>
      <c r="M53" s="61" t="s">
        <v>287</v>
      </c>
      <c r="N53" s="62" t="s">
        <v>334</v>
      </c>
    </row>
    <row r="54" spans="1:14" ht="15">
      <c r="A54" s="2" t="s">
        <v>117</v>
      </c>
      <c r="B54" s="1" t="s">
        <v>118</v>
      </c>
      <c r="C54" s="14">
        <v>1026.69</v>
      </c>
      <c r="E54" s="41">
        <f t="shared" si="0"/>
        <v>1026.69</v>
      </c>
      <c r="F54" s="41">
        <f t="shared" si="1"/>
        <v>20.533800000000003</v>
      </c>
      <c r="G54" s="41">
        <f t="shared" si="2"/>
        <v>77.001750000000001</v>
      </c>
      <c r="H54" s="41">
        <f>+INGENIERIA!O54</f>
        <v>0</v>
      </c>
      <c r="I54" s="41">
        <f t="shared" si="3"/>
        <v>1124.2255499999999</v>
      </c>
      <c r="J54" s="41">
        <f t="shared" si="4"/>
        <v>179.87608799999998</v>
      </c>
      <c r="K54" s="41">
        <f t="shared" si="5"/>
        <v>1304.1016379999999</v>
      </c>
      <c r="M54" s="61" t="s">
        <v>287</v>
      </c>
      <c r="N54" s="62" t="s">
        <v>335</v>
      </c>
    </row>
    <row r="55" spans="1:14" ht="15">
      <c r="A55" s="2" t="s">
        <v>119</v>
      </c>
      <c r="B55" s="1" t="s">
        <v>120</v>
      </c>
      <c r="C55" s="14">
        <v>3398.73</v>
      </c>
      <c r="E55" s="41">
        <f t="shared" si="0"/>
        <v>3398.73</v>
      </c>
      <c r="F55" s="41">
        <f t="shared" si="1"/>
        <v>67.974599999999995</v>
      </c>
      <c r="G55" s="41">
        <f t="shared" si="2"/>
        <v>254.90474999999998</v>
      </c>
      <c r="H55" s="41">
        <f>+INGENIERIA!O55</f>
        <v>0</v>
      </c>
      <c r="I55" s="41">
        <f t="shared" si="3"/>
        <v>3721.6093500000002</v>
      </c>
      <c r="J55" s="41">
        <f t="shared" si="4"/>
        <v>595.45749599999999</v>
      </c>
      <c r="K55" s="41">
        <f t="shared" si="5"/>
        <v>4317.0668459999997</v>
      </c>
      <c r="M55" s="61" t="s">
        <v>289</v>
      </c>
      <c r="N55" s="62" t="s">
        <v>336</v>
      </c>
    </row>
    <row r="56" spans="1:14" ht="15">
      <c r="A56" s="2" t="s">
        <v>121</v>
      </c>
      <c r="B56" s="1" t="s">
        <v>122</v>
      </c>
      <c r="C56" s="14">
        <v>1026.69</v>
      </c>
      <c r="E56" s="41">
        <f t="shared" si="0"/>
        <v>1026.69</v>
      </c>
      <c r="F56" s="41">
        <f t="shared" si="1"/>
        <v>20.533800000000003</v>
      </c>
      <c r="G56" s="41">
        <f t="shared" si="2"/>
        <v>77.001750000000001</v>
      </c>
      <c r="H56" s="41">
        <f>+INGENIERIA!O56</f>
        <v>0</v>
      </c>
      <c r="I56" s="41">
        <f t="shared" si="3"/>
        <v>1124.2255499999999</v>
      </c>
      <c r="J56" s="41">
        <f t="shared" si="4"/>
        <v>179.87608799999998</v>
      </c>
      <c r="K56" s="41">
        <f t="shared" si="5"/>
        <v>1304.1016379999999</v>
      </c>
      <c r="M56" s="61" t="s">
        <v>287</v>
      </c>
      <c r="N56" s="62" t="s">
        <v>337</v>
      </c>
    </row>
    <row r="57" spans="1:14" ht="15">
      <c r="A57" s="2" t="s">
        <v>123</v>
      </c>
      <c r="B57" s="1" t="s">
        <v>124</v>
      </c>
      <c r="C57" s="14">
        <v>4259.33</v>
      </c>
      <c r="E57" s="41">
        <f t="shared" si="0"/>
        <v>4259.33</v>
      </c>
      <c r="F57" s="41">
        <f t="shared" si="1"/>
        <v>85.186599999999999</v>
      </c>
      <c r="G57" s="41">
        <f t="shared" si="2"/>
        <v>319.44974999999999</v>
      </c>
      <c r="H57" s="41">
        <f>+INGENIERIA!O57</f>
        <v>0</v>
      </c>
      <c r="I57" s="41">
        <f t="shared" si="3"/>
        <v>4663.9663499999997</v>
      </c>
      <c r="J57" s="41">
        <f t="shared" si="4"/>
        <v>746.23461599999996</v>
      </c>
      <c r="K57" s="41">
        <f t="shared" si="5"/>
        <v>5410.2009659999994</v>
      </c>
      <c r="M57" s="61" t="s">
        <v>287</v>
      </c>
      <c r="N57" s="62" t="s">
        <v>338</v>
      </c>
    </row>
    <row r="58" spans="1:14" ht="15">
      <c r="A58" s="2" t="s">
        <v>125</v>
      </c>
      <c r="B58" s="1" t="s">
        <v>126</v>
      </c>
      <c r="C58" s="14">
        <v>5788.78</v>
      </c>
      <c r="E58" s="41">
        <f t="shared" si="0"/>
        <v>5788.78</v>
      </c>
      <c r="F58" s="41">
        <f t="shared" si="1"/>
        <v>115.7756</v>
      </c>
      <c r="G58" s="41">
        <f t="shared" si="2"/>
        <v>434.15849999999995</v>
      </c>
      <c r="H58" s="41">
        <f>+INGENIERIA!O58</f>
        <v>0</v>
      </c>
      <c r="I58" s="41">
        <f t="shared" si="3"/>
        <v>6338.7140999999992</v>
      </c>
      <c r="J58" s="41">
        <f t="shared" si="4"/>
        <v>1014.1942559999999</v>
      </c>
      <c r="K58" s="41">
        <f t="shared" si="5"/>
        <v>7352.908355999999</v>
      </c>
      <c r="M58" s="61" t="s">
        <v>287</v>
      </c>
      <c r="N58" s="62" t="s">
        <v>339</v>
      </c>
    </row>
    <row r="59" spans="1:14" ht="15">
      <c r="A59" s="2" t="s">
        <v>127</v>
      </c>
      <c r="B59" s="1" t="s">
        <v>128</v>
      </c>
      <c r="C59" s="14">
        <v>1869</v>
      </c>
      <c r="E59" s="41">
        <f t="shared" si="0"/>
        <v>1869</v>
      </c>
      <c r="F59" s="41">
        <f t="shared" si="1"/>
        <v>37.380000000000003</v>
      </c>
      <c r="G59" s="41">
        <f t="shared" si="2"/>
        <v>140.17499999999998</v>
      </c>
      <c r="H59" s="41">
        <f>+INGENIERIA!O59</f>
        <v>0</v>
      </c>
      <c r="I59" s="41">
        <f t="shared" si="3"/>
        <v>2046.5550000000001</v>
      </c>
      <c r="J59" s="41">
        <f t="shared" si="4"/>
        <v>327.44880000000001</v>
      </c>
      <c r="K59" s="41">
        <f t="shared" si="5"/>
        <v>2374.0038</v>
      </c>
      <c r="M59" s="61" t="s">
        <v>289</v>
      </c>
      <c r="N59" s="62" t="s">
        <v>340</v>
      </c>
    </row>
    <row r="60" spans="1:14" ht="15">
      <c r="A60" s="2" t="s">
        <v>129</v>
      </c>
      <c r="B60" s="1" t="s">
        <v>130</v>
      </c>
      <c r="C60" s="14">
        <v>3340.73</v>
      </c>
      <c r="E60" s="41">
        <f t="shared" si="0"/>
        <v>3340.73</v>
      </c>
      <c r="F60" s="41">
        <f t="shared" si="1"/>
        <v>66.814599999999999</v>
      </c>
      <c r="G60" s="41">
        <f t="shared" si="2"/>
        <v>250.55474999999998</v>
      </c>
      <c r="H60" s="41">
        <f>+INGENIERIA!O60</f>
        <v>0</v>
      </c>
      <c r="I60" s="41">
        <f t="shared" si="3"/>
        <v>3658.09935</v>
      </c>
      <c r="J60" s="41">
        <f t="shared" si="4"/>
        <v>585.29589599999997</v>
      </c>
      <c r="K60" s="41">
        <f t="shared" si="5"/>
        <v>4243.395246</v>
      </c>
      <c r="M60" s="61" t="s">
        <v>289</v>
      </c>
      <c r="N60" s="62" t="s">
        <v>341</v>
      </c>
    </row>
    <row r="61" spans="1:14" ht="15">
      <c r="A61" s="2" t="s">
        <v>131</v>
      </c>
      <c r="B61" s="1" t="s">
        <v>132</v>
      </c>
      <c r="C61" s="14">
        <v>5273.2</v>
      </c>
      <c r="E61" s="41">
        <f t="shared" si="0"/>
        <v>5273.2</v>
      </c>
      <c r="F61" s="41">
        <f t="shared" si="1"/>
        <v>105.464</v>
      </c>
      <c r="G61" s="41">
        <f t="shared" si="2"/>
        <v>395.48999999999995</v>
      </c>
      <c r="H61" s="41">
        <f>+INGENIERIA!O61</f>
        <v>0</v>
      </c>
      <c r="I61" s="41">
        <f t="shared" si="3"/>
        <v>5774.1539999999995</v>
      </c>
      <c r="J61" s="41">
        <f t="shared" si="4"/>
        <v>923.86463999999989</v>
      </c>
      <c r="K61" s="41">
        <f t="shared" si="5"/>
        <v>6698.0186399999993</v>
      </c>
      <c r="M61" s="61" t="s">
        <v>289</v>
      </c>
      <c r="N61" s="62" t="s">
        <v>342</v>
      </c>
    </row>
    <row r="62" spans="1:14" ht="15">
      <c r="A62" s="2" t="s">
        <v>133</v>
      </c>
      <c r="B62" s="1" t="s">
        <v>134</v>
      </c>
      <c r="C62" s="14">
        <v>1026.69</v>
      </c>
      <c r="E62" s="41">
        <f t="shared" si="0"/>
        <v>1026.69</v>
      </c>
      <c r="F62" s="41">
        <f t="shared" si="1"/>
        <v>20.533800000000003</v>
      </c>
      <c r="G62" s="41">
        <f t="shared" si="2"/>
        <v>77.001750000000001</v>
      </c>
      <c r="H62" s="41">
        <f>+INGENIERIA!O62</f>
        <v>0</v>
      </c>
      <c r="I62" s="41">
        <f t="shared" si="3"/>
        <v>1124.2255499999999</v>
      </c>
      <c r="J62" s="41">
        <f t="shared" si="4"/>
        <v>179.87608799999998</v>
      </c>
      <c r="K62" s="41">
        <f t="shared" si="5"/>
        <v>1304.1016379999999</v>
      </c>
      <c r="M62" s="61" t="s">
        <v>287</v>
      </c>
      <c r="N62" s="62" t="s">
        <v>343</v>
      </c>
    </row>
    <row r="63" spans="1:14" ht="15">
      <c r="A63" s="2" t="s">
        <v>135</v>
      </c>
      <c r="B63" s="1" t="s">
        <v>136</v>
      </c>
      <c r="C63" s="14">
        <v>1500.03</v>
      </c>
      <c r="E63" s="41">
        <f t="shared" si="0"/>
        <v>1500.03</v>
      </c>
      <c r="F63" s="41">
        <f t="shared" si="1"/>
        <v>30.000599999999999</v>
      </c>
      <c r="G63" s="41">
        <f t="shared" si="2"/>
        <v>112.50224999999999</v>
      </c>
      <c r="H63" s="41">
        <f>+INGENIERIA!O63</f>
        <v>0</v>
      </c>
      <c r="I63" s="41">
        <f t="shared" si="3"/>
        <v>1642.5328500000001</v>
      </c>
      <c r="J63" s="41">
        <f t="shared" si="4"/>
        <v>262.80525599999999</v>
      </c>
      <c r="K63" s="41">
        <f t="shared" si="5"/>
        <v>1905.3381060000002</v>
      </c>
      <c r="M63" s="61" t="s">
        <v>305</v>
      </c>
      <c r="N63" s="62" t="s">
        <v>344</v>
      </c>
    </row>
    <row r="64" spans="1:14" ht="15">
      <c r="A64" s="2" t="s">
        <v>137</v>
      </c>
      <c r="B64" s="1" t="s">
        <v>138</v>
      </c>
      <c r="C64" s="14">
        <v>1869</v>
      </c>
      <c r="E64" s="41">
        <f t="shared" si="0"/>
        <v>1869</v>
      </c>
      <c r="F64" s="41">
        <f t="shared" si="1"/>
        <v>37.380000000000003</v>
      </c>
      <c r="G64" s="41">
        <f t="shared" si="2"/>
        <v>140.17499999999998</v>
      </c>
      <c r="H64" s="41">
        <f>+INGENIERIA!O64</f>
        <v>0</v>
      </c>
      <c r="I64" s="41">
        <f t="shared" si="3"/>
        <v>2046.5550000000001</v>
      </c>
      <c r="J64" s="41">
        <f t="shared" si="4"/>
        <v>327.44880000000001</v>
      </c>
      <c r="K64" s="41">
        <f t="shared" si="5"/>
        <v>2374.0038</v>
      </c>
      <c r="M64" s="61" t="s">
        <v>316</v>
      </c>
      <c r="N64" s="62" t="s">
        <v>345</v>
      </c>
    </row>
    <row r="65" spans="1:14" ht="15">
      <c r="A65" s="2" t="s">
        <v>139</v>
      </c>
      <c r="B65" s="1" t="s">
        <v>140</v>
      </c>
      <c r="C65" s="14">
        <v>5494.03</v>
      </c>
      <c r="E65" s="41">
        <f t="shared" si="0"/>
        <v>5494.03</v>
      </c>
      <c r="F65" s="41">
        <f t="shared" si="1"/>
        <v>109.8806</v>
      </c>
      <c r="G65" s="41">
        <f t="shared" si="2"/>
        <v>412.05224999999996</v>
      </c>
      <c r="H65" s="41">
        <f>+INGENIERIA!O65</f>
        <v>0</v>
      </c>
      <c r="I65" s="41">
        <f t="shared" si="3"/>
        <v>6015.9628499999999</v>
      </c>
      <c r="J65" s="41">
        <f t="shared" si="4"/>
        <v>962.55405599999995</v>
      </c>
      <c r="K65" s="41">
        <f t="shared" si="5"/>
        <v>6978.5169059999998</v>
      </c>
      <c r="M65" s="61" t="s">
        <v>287</v>
      </c>
      <c r="N65" s="62" t="s">
        <v>346</v>
      </c>
    </row>
    <row r="66" spans="1:14" ht="15">
      <c r="A66" s="2" t="s">
        <v>141</v>
      </c>
      <c r="B66" s="1" t="s">
        <v>142</v>
      </c>
      <c r="C66" s="14">
        <v>1666.27</v>
      </c>
      <c r="E66" s="41">
        <f t="shared" si="0"/>
        <v>1666.27</v>
      </c>
      <c r="F66" s="41">
        <f t="shared" si="1"/>
        <v>33.325400000000002</v>
      </c>
      <c r="G66" s="41">
        <f t="shared" si="2"/>
        <v>124.97024999999999</v>
      </c>
      <c r="H66" s="41">
        <f>+INGENIERIA!O66</f>
        <v>0</v>
      </c>
      <c r="I66" s="41">
        <f t="shared" si="3"/>
        <v>1824.56565</v>
      </c>
      <c r="J66" s="41">
        <f t="shared" si="4"/>
        <v>291.93050399999998</v>
      </c>
      <c r="K66" s="41">
        <f t="shared" si="5"/>
        <v>2116.4961539999999</v>
      </c>
      <c r="M66" s="61" t="s">
        <v>305</v>
      </c>
      <c r="N66" s="62" t="s">
        <v>347</v>
      </c>
    </row>
    <row r="67" spans="1:14" ht="15">
      <c r="A67" s="2" t="s">
        <v>143</v>
      </c>
      <c r="B67" s="1" t="s">
        <v>144</v>
      </c>
      <c r="C67" s="14">
        <v>1026.69</v>
      </c>
      <c r="E67" s="41">
        <f t="shared" si="0"/>
        <v>1026.69</v>
      </c>
      <c r="F67" s="41">
        <f t="shared" si="1"/>
        <v>20.533800000000003</v>
      </c>
      <c r="G67" s="41">
        <f t="shared" si="2"/>
        <v>77.001750000000001</v>
      </c>
      <c r="H67" s="41">
        <f>+INGENIERIA!O67</f>
        <v>0</v>
      </c>
      <c r="I67" s="41">
        <f t="shared" si="3"/>
        <v>1124.2255499999999</v>
      </c>
      <c r="J67" s="41">
        <f t="shared" si="4"/>
        <v>179.87608799999998</v>
      </c>
      <c r="K67" s="41">
        <f t="shared" si="5"/>
        <v>1304.1016379999999</v>
      </c>
      <c r="M67" s="61" t="s">
        <v>287</v>
      </c>
      <c r="N67" s="62" t="s">
        <v>348</v>
      </c>
    </row>
    <row r="68" spans="1:14" ht="15">
      <c r="A68" s="2" t="s">
        <v>145</v>
      </c>
      <c r="B68" s="1" t="s">
        <v>146</v>
      </c>
      <c r="C68" s="14">
        <v>5350.1</v>
      </c>
      <c r="E68" s="41">
        <f t="shared" si="0"/>
        <v>5350.1</v>
      </c>
      <c r="F68" s="41">
        <f t="shared" si="1"/>
        <v>107.00200000000001</v>
      </c>
      <c r="G68" s="41">
        <f t="shared" si="2"/>
        <v>401.25749999999999</v>
      </c>
      <c r="H68" s="41">
        <f>+INGENIERIA!O68</f>
        <v>0</v>
      </c>
      <c r="I68" s="41">
        <f t="shared" si="3"/>
        <v>5858.3595000000005</v>
      </c>
      <c r="J68" s="41">
        <f t="shared" si="4"/>
        <v>937.33752000000004</v>
      </c>
      <c r="K68" s="41">
        <f t="shared" si="5"/>
        <v>6795.6970200000005</v>
      </c>
      <c r="M68" s="61" t="s">
        <v>299</v>
      </c>
      <c r="N68" s="62" t="s">
        <v>349</v>
      </c>
    </row>
    <row r="69" spans="1:14" ht="15">
      <c r="A69" s="2" t="s">
        <v>147</v>
      </c>
      <c r="B69" s="1" t="s">
        <v>148</v>
      </c>
      <c r="C69" s="14">
        <v>1026.69</v>
      </c>
      <c r="E69" s="41">
        <f t="shared" si="0"/>
        <v>1026.69</v>
      </c>
      <c r="F69" s="41">
        <f t="shared" si="1"/>
        <v>20.533800000000003</v>
      </c>
      <c r="G69" s="41">
        <f t="shared" si="2"/>
        <v>77.001750000000001</v>
      </c>
      <c r="H69" s="41">
        <f>+INGENIERIA!O69</f>
        <v>0</v>
      </c>
      <c r="I69" s="41">
        <f t="shared" si="3"/>
        <v>1124.2255499999999</v>
      </c>
      <c r="J69" s="41">
        <f t="shared" si="4"/>
        <v>179.87608799999998</v>
      </c>
      <c r="K69" s="41">
        <f t="shared" si="5"/>
        <v>1304.1016379999999</v>
      </c>
      <c r="M69" s="61" t="s">
        <v>287</v>
      </c>
      <c r="N69" s="62" t="s">
        <v>350</v>
      </c>
    </row>
    <row r="70" spans="1:14" ht="15">
      <c r="A70" s="2" t="s">
        <v>149</v>
      </c>
      <c r="B70" s="1" t="s">
        <v>150</v>
      </c>
      <c r="C70" s="14">
        <v>1026.69</v>
      </c>
      <c r="E70" s="41">
        <f t="shared" si="0"/>
        <v>1026.69</v>
      </c>
      <c r="F70" s="41">
        <f t="shared" si="1"/>
        <v>20.533800000000003</v>
      </c>
      <c r="G70" s="41">
        <f t="shared" si="2"/>
        <v>77.001750000000001</v>
      </c>
      <c r="H70" s="41">
        <f>+INGENIERIA!O70</f>
        <v>0</v>
      </c>
      <c r="I70" s="41">
        <f t="shared" si="3"/>
        <v>1124.2255499999999</v>
      </c>
      <c r="J70" s="41">
        <f t="shared" si="4"/>
        <v>179.87608799999998</v>
      </c>
      <c r="K70" s="41">
        <f t="shared" si="5"/>
        <v>1304.1016379999999</v>
      </c>
      <c r="M70" s="61" t="s">
        <v>287</v>
      </c>
      <c r="N70" s="62" t="s">
        <v>351</v>
      </c>
    </row>
    <row r="71" spans="1:14" ht="15">
      <c r="A71" s="2" t="s">
        <v>151</v>
      </c>
      <c r="B71" s="1" t="s">
        <v>152</v>
      </c>
      <c r="C71" s="14">
        <v>3663.31</v>
      </c>
      <c r="E71" s="41">
        <f t="shared" si="0"/>
        <v>3663.31</v>
      </c>
      <c r="F71" s="41">
        <f t="shared" si="1"/>
        <v>73.266199999999998</v>
      </c>
      <c r="G71" s="41">
        <f t="shared" si="2"/>
        <v>274.74824999999998</v>
      </c>
      <c r="H71" s="41">
        <f>+INGENIERIA!O71</f>
        <v>0</v>
      </c>
      <c r="I71" s="41">
        <f t="shared" si="3"/>
        <v>4011.3244500000001</v>
      </c>
      <c r="J71" s="41">
        <f t="shared" si="4"/>
        <v>641.81191200000001</v>
      </c>
      <c r="K71" s="41">
        <f t="shared" si="5"/>
        <v>4653.1363620000002</v>
      </c>
      <c r="M71" s="61" t="s">
        <v>305</v>
      </c>
      <c r="N71" s="62" t="s">
        <v>352</v>
      </c>
    </row>
    <row r="72" spans="1:14" ht="15">
      <c r="A72" s="2" t="s">
        <v>153</v>
      </c>
      <c r="B72" s="1" t="s">
        <v>154</v>
      </c>
      <c r="C72" s="14">
        <v>4153.96</v>
      </c>
      <c r="E72" s="41">
        <f t="shared" si="0"/>
        <v>4153.96</v>
      </c>
      <c r="F72" s="41">
        <f t="shared" si="1"/>
        <v>83.0792</v>
      </c>
      <c r="G72" s="41">
        <f t="shared" si="2"/>
        <v>311.54699999999997</v>
      </c>
      <c r="H72" s="41">
        <f>+INGENIERIA!O72</f>
        <v>0</v>
      </c>
      <c r="I72" s="41">
        <f t="shared" si="3"/>
        <v>4548.5861999999997</v>
      </c>
      <c r="J72" s="41">
        <f t="shared" si="4"/>
        <v>727.77379199999996</v>
      </c>
      <c r="K72" s="41">
        <f t="shared" si="5"/>
        <v>5276.3599919999997</v>
      </c>
      <c r="M72" s="61" t="s">
        <v>289</v>
      </c>
      <c r="N72" s="62" t="s">
        <v>353</v>
      </c>
    </row>
    <row r="73" spans="1:14" ht="15">
      <c r="A73" s="2" t="s">
        <v>155</v>
      </c>
      <c r="B73" s="1" t="s">
        <v>156</v>
      </c>
      <c r="C73" s="14">
        <v>1785.67</v>
      </c>
      <c r="E73" s="41">
        <f t="shared" si="0"/>
        <v>1785.67</v>
      </c>
      <c r="F73" s="41">
        <f t="shared" si="1"/>
        <v>35.7134</v>
      </c>
      <c r="G73" s="41">
        <f t="shared" si="2"/>
        <v>133.92525000000001</v>
      </c>
      <c r="H73" s="41">
        <f>+INGENIERIA!O73</f>
        <v>0</v>
      </c>
      <c r="I73" s="41">
        <f t="shared" si="3"/>
        <v>1955.3086500000002</v>
      </c>
      <c r="J73" s="41">
        <f t="shared" si="4"/>
        <v>312.84938400000004</v>
      </c>
      <c r="K73" s="41">
        <f t="shared" si="5"/>
        <v>2268.158034</v>
      </c>
      <c r="M73" s="61" t="s">
        <v>287</v>
      </c>
      <c r="N73" s="62" t="s">
        <v>354</v>
      </c>
    </row>
    <row r="74" spans="1:14" ht="15">
      <c r="A74" s="2" t="s">
        <v>157</v>
      </c>
      <c r="B74" s="1" t="s">
        <v>158</v>
      </c>
      <c r="C74" s="14">
        <v>1025.99</v>
      </c>
      <c r="E74" s="41">
        <f t="shared" si="0"/>
        <v>1025.99</v>
      </c>
      <c r="F74" s="41">
        <f t="shared" si="1"/>
        <v>20.5198</v>
      </c>
      <c r="G74" s="41">
        <f t="shared" si="2"/>
        <v>76.949249999999992</v>
      </c>
      <c r="H74" s="41">
        <f>+INGENIERIA!O74</f>
        <v>0</v>
      </c>
      <c r="I74" s="41">
        <f t="shared" si="3"/>
        <v>1123.4590499999999</v>
      </c>
      <c r="J74" s="41">
        <f t="shared" si="4"/>
        <v>179.75344799999999</v>
      </c>
      <c r="K74" s="41">
        <f t="shared" si="5"/>
        <v>1303.2124979999999</v>
      </c>
      <c r="M74" s="61" t="s">
        <v>299</v>
      </c>
      <c r="N74" s="62" t="s">
        <v>355</v>
      </c>
    </row>
    <row r="75" spans="1:14" s="7" customFormat="1">
      <c r="A75" s="17" t="s">
        <v>159</v>
      </c>
      <c r="C75" s="7" t="s">
        <v>160</v>
      </c>
      <c r="E75" s="39" t="s">
        <v>160</v>
      </c>
      <c r="F75" s="39" t="s">
        <v>160</v>
      </c>
      <c r="G75" s="39" t="s">
        <v>160</v>
      </c>
      <c r="H75" s="39" t="s">
        <v>160</v>
      </c>
      <c r="I75" s="39" t="s">
        <v>160</v>
      </c>
      <c r="J75" s="39" t="s">
        <v>160</v>
      </c>
      <c r="K75" s="39" t="s">
        <v>160</v>
      </c>
    </row>
    <row r="76" spans="1:14">
      <c r="C76" s="19">
        <v>159859.04</v>
      </c>
      <c r="E76" s="42">
        <f>SUM(E12:E74)</f>
        <v>159859.04000000004</v>
      </c>
      <c r="F76" s="42">
        <f t="shared" ref="F76:K76" si="6">SUM(F12:F74)</f>
        <v>3197.180800000001</v>
      </c>
      <c r="G76" s="42">
        <f t="shared" si="6"/>
        <v>11989.428000000002</v>
      </c>
      <c r="H76" s="42">
        <f t="shared" si="6"/>
        <v>0</v>
      </c>
      <c r="I76" s="42">
        <f t="shared" si="6"/>
        <v>175045.64880000002</v>
      </c>
      <c r="J76" s="42">
        <f t="shared" si="6"/>
        <v>28007.303808000008</v>
      </c>
      <c r="K76" s="42">
        <f t="shared" si="6"/>
        <v>203052.95260799988</v>
      </c>
    </row>
    <row r="78" spans="1:14">
      <c r="A78" s="12" t="s">
        <v>161</v>
      </c>
    </row>
    <row r="79" spans="1:14">
      <c r="A79" s="2" t="s">
        <v>162</v>
      </c>
      <c r="B79" s="1" t="s">
        <v>163</v>
      </c>
      <c r="C79" s="14">
        <v>2812.04</v>
      </c>
      <c r="E79" s="41">
        <f>+C79</f>
        <v>2812.04</v>
      </c>
      <c r="F79" s="41">
        <f>+E79*2%</f>
        <v>56.2408</v>
      </c>
      <c r="G79" s="41">
        <f>+E79*7.5%</f>
        <v>210.90299999999999</v>
      </c>
      <c r="H79" s="41">
        <f>+INGENIERIA!O79</f>
        <v>137.79</v>
      </c>
      <c r="I79" s="41">
        <f>SUM(E79:H79)</f>
        <v>3216.9737999999998</v>
      </c>
      <c r="J79" s="41">
        <f>+I79*16%</f>
        <v>514.71580799999992</v>
      </c>
      <c r="K79" s="41">
        <f>+I79+J79</f>
        <v>3731.6896079999997</v>
      </c>
    </row>
    <row r="80" spans="1:14">
      <c r="A80" s="2" t="s">
        <v>164</v>
      </c>
      <c r="B80" s="1" t="s">
        <v>165</v>
      </c>
      <c r="C80" s="14">
        <v>7152.9</v>
      </c>
      <c r="E80" s="41">
        <f t="shared" ref="E80:E121" si="7">+C80</f>
        <v>7152.9</v>
      </c>
      <c r="F80" s="41">
        <f t="shared" ref="F80:F121" si="8">+E80*2%</f>
        <v>143.05799999999999</v>
      </c>
      <c r="G80" s="41">
        <f t="shared" ref="G80:G121" si="9">+E80*7.5%</f>
        <v>536.46749999999997</v>
      </c>
      <c r="H80" s="41">
        <f>+INGENIERIA!O80</f>
        <v>350.49</v>
      </c>
      <c r="I80" s="41">
        <f t="shared" ref="I80:I121" si="10">SUM(E80:H80)</f>
        <v>8182.9154999999992</v>
      </c>
      <c r="J80" s="41">
        <f t="shared" ref="J80:J121" si="11">+I80*16%</f>
        <v>1309.26648</v>
      </c>
      <c r="K80" s="41">
        <f t="shared" ref="K80:K121" si="12">+I80+J80</f>
        <v>9492.1819799999994</v>
      </c>
    </row>
    <row r="81" spans="1:11">
      <c r="A81" s="2" t="s">
        <v>166</v>
      </c>
      <c r="B81" s="1" t="s">
        <v>167</v>
      </c>
      <c r="C81" s="14">
        <v>1783.26</v>
      </c>
      <c r="E81" s="41">
        <f t="shared" si="7"/>
        <v>1783.26</v>
      </c>
      <c r="F81" s="41">
        <f t="shared" si="8"/>
        <v>35.665199999999999</v>
      </c>
      <c r="G81" s="41">
        <f t="shared" si="9"/>
        <v>133.74449999999999</v>
      </c>
      <c r="H81" s="41">
        <f>+INGENIERIA!O81</f>
        <v>0</v>
      </c>
      <c r="I81" s="41">
        <f t="shared" si="10"/>
        <v>1952.6696999999999</v>
      </c>
      <c r="J81" s="41">
        <f t="shared" si="11"/>
        <v>312.42715199999998</v>
      </c>
      <c r="K81" s="41">
        <f t="shared" si="12"/>
        <v>2265.0968519999997</v>
      </c>
    </row>
    <row r="82" spans="1:11">
      <c r="A82" s="2" t="s">
        <v>168</v>
      </c>
      <c r="B82" s="1" t="s">
        <v>169</v>
      </c>
      <c r="C82" s="14">
        <v>2764.24</v>
      </c>
      <c r="E82" s="41">
        <f t="shared" si="7"/>
        <v>2764.24</v>
      </c>
      <c r="F82" s="41">
        <f t="shared" si="8"/>
        <v>55.284799999999997</v>
      </c>
      <c r="G82" s="41">
        <f t="shared" si="9"/>
        <v>207.31799999999998</v>
      </c>
      <c r="H82" s="41">
        <f>+INGENIERIA!O82</f>
        <v>135.44999999999999</v>
      </c>
      <c r="I82" s="41">
        <f t="shared" si="10"/>
        <v>3162.2927999999993</v>
      </c>
      <c r="J82" s="41">
        <f t="shared" si="11"/>
        <v>505.96684799999991</v>
      </c>
      <c r="K82" s="41">
        <f t="shared" si="12"/>
        <v>3668.2596479999993</v>
      </c>
    </row>
    <row r="83" spans="1:11">
      <c r="A83" s="2" t="s">
        <v>170</v>
      </c>
      <c r="B83" s="1" t="s">
        <v>171</v>
      </c>
      <c r="C83" s="14">
        <v>1705.75</v>
      </c>
      <c r="E83" s="41">
        <f t="shared" si="7"/>
        <v>1705.75</v>
      </c>
      <c r="F83" s="41">
        <f t="shared" si="8"/>
        <v>34.115000000000002</v>
      </c>
      <c r="G83" s="41">
        <f t="shared" si="9"/>
        <v>127.93124999999999</v>
      </c>
      <c r="H83" s="41">
        <f>+INGENIERIA!O83</f>
        <v>0</v>
      </c>
      <c r="I83" s="41">
        <f t="shared" si="10"/>
        <v>1867.7962500000001</v>
      </c>
      <c r="J83" s="41">
        <f t="shared" si="11"/>
        <v>298.84740000000005</v>
      </c>
      <c r="K83" s="41">
        <f t="shared" si="12"/>
        <v>2166.64365</v>
      </c>
    </row>
    <row r="84" spans="1:11">
      <c r="A84" s="2" t="s">
        <v>172</v>
      </c>
      <c r="B84" s="1" t="s">
        <v>173</v>
      </c>
      <c r="C84" s="14">
        <v>3847.38</v>
      </c>
      <c r="E84" s="41">
        <f t="shared" si="7"/>
        <v>3847.38</v>
      </c>
      <c r="F84" s="41">
        <f t="shared" si="8"/>
        <v>76.947600000000008</v>
      </c>
      <c r="G84" s="41">
        <f t="shared" si="9"/>
        <v>288.55349999999999</v>
      </c>
      <c r="H84" s="41">
        <f>+INGENIERIA!O84</f>
        <v>188.52</v>
      </c>
      <c r="I84" s="41">
        <f t="shared" si="10"/>
        <v>4401.401100000001</v>
      </c>
      <c r="J84" s="41">
        <f t="shared" si="11"/>
        <v>704.22417600000017</v>
      </c>
      <c r="K84" s="41">
        <f t="shared" si="12"/>
        <v>5105.6252760000007</v>
      </c>
    </row>
    <row r="85" spans="1:11">
      <c r="A85" s="2" t="s">
        <v>174</v>
      </c>
      <c r="B85" s="1" t="s">
        <v>175</v>
      </c>
      <c r="C85" s="14">
        <v>1876.85</v>
      </c>
      <c r="E85" s="41">
        <f t="shared" si="7"/>
        <v>1876.85</v>
      </c>
      <c r="F85" s="41">
        <f t="shared" si="8"/>
        <v>37.536999999999999</v>
      </c>
      <c r="G85" s="41">
        <f t="shared" si="9"/>
        <v>140.76374999999999</v>
      </c>
      <c r="H85" s="41">
        <f>+INGENIERIA!O85</f>
        <v>0</v>
      </c>
      <c r="I85" s="41">
        <f t="shared" si="10"/>
        <v>2055.1507499999998</v>
      </c>
      <c r="J85" s="41">
        <f t="shared" si="11"/>
        <v>328.82411999999999</v>
      </c>
      <c r="K85" s="41">
        <f t="shared" si="12"/>
        <v>2383.97487</v>
      </c>
    </row>
    <row r="86" spans="1:11">
      <c r="A86" s="2" t="s">
        <v>176</v>
      </c>
      <c r="B86" s="1" t="s">
        <v>177</v>
      </c>
      <c r="C86" s="14">
        <v>1100.07</v>
      </c>
      <c r="E86" s="41">
        <f t="shared" si="7"/>
        <v>1100.07</v>
      </c>
      <c r="F86" s="41">
        <f t="shared" si="8"/>
        <v>22.0014</v>
      </c>
      <c r="G86" s="41">
        <f t="shared" si="9"/>
        <v>82.50524999999999</v>
      </c>
      <c r="H86" s="41">
        <f>+INGENIERIA!O86</f>
        <v>0</v>
      </c>
      <c r="I86" s="41">
        <f t="shared" si="10"/>
        <v>1204.57665</v>
      </c>
      <c r="J86" s="41">
        <f t="shared" si="11"/>
        <v>192.73226399999999</v>
      </c>
      <c r="K86" s="41">
        <f t="shared" si="12"/>
        <v>1397.308914</v>
      </c>
    </row>
    <row r="87" spans="1:11">
      <c r="A87" s="2" t="s">
        <v>178</v>
      </c>
      <c r="B87" s="1" t="s">
        <v>179</v>
      </c>
      <c r="C87" s="14">
        <v>3619.46</v>
      </c>
      <c r="E87" s="41">
        <f t="shared" si="7"/>
        <v>3619.46</v>
      </c>
      <c r="F87" s="41">
        <f t="shared" si="8"/>
        <v>72.389200000000002</v>
      </c>
      <c r="G87" s="41">
        <f t="shared" si="9"/>
        <v>271.45949999999999</v>
      </c>
      <c r="H87" s="41">
        <f>+INGENIERIA!O87</f>
        <v>0</v>
      </c>
      <c r="I87" s="41">
        <f t="shared" si="10"/>
        <v>3963.3087</v>
      </c>
      <c r="J87" s="41">
        <f t="shared" si="11"/>
        <v>634.12939200000005</v>
      </c>
      <c r="K87" s="41">
        <f t="shared" si="12"/>
        <v>4597.4380920000003</v>
      </c>
    </row>
    <row r="88" spans="1:11">
      <c r="A88" s="2" t="s">
        <v>180</v>
      </c>
      <c r="B88" s="1" t="s">
        <v>181</v>
      </c>
      <c r="C88" s="14">
        <v>2934.74</v>
      </c>
      <c r="E88" s="41">
        <f t="shared" si="7"/>
        <v>2934.74</v>
      </c>
      <c r="F88" s="41">
        <f t="shared" si="8"/>
        <v>58.694799999999994</v>
      </c>
      <c r="G88" s="41">
        <f t="shared" si="9"/>
        <v>220.10549999999998</v>
      </c>
      <c r="H88" s="41">
        <f>+INGENIERIA!O88</f>
        <v>143.80000000000001</v>
      </c>
      <c r="I88" s="41">
        <f t="shared" si="10"/>
        <v>3357.3403000000003</v>
      </c>
      <c r="J88" s="41">
        <f t="shared" si="11"/>
        <v>537.1744480000001</v>
      </c>
      <c r="K88" s="41">
        <f t="shared" si="12"/>
        <v>3894.5147480000005</v>
      </c>
    </row>
    <row r="89" spans="1:11">
      <c r="A89" s="2" t="s">
        <v>182</v>
      </c>
      <c r="B89" s="1" t="s">
        <v>183</v>
      </c>
      <c r="C89" s="14">
        <v>6964.59</v>
      </c>
      <c r="E89" s="41">
        <f t="shared" si="7"/>
        <v>6964.59</v>
      </c>
      <c r="F89" s="41">
        <f t="shared" si="8"/>
        <v>139.29179999999999</v>
      </c>
      <c r="G89" s="41">
        <f t="shared" si="9"/>
        <v>522.34424999999999</v>
      </c>
      <c r="H89" s="41">
        <f>+INGENIERIA!O89</f>
        <v>341.26</v>
      </c>
      <c r="I89" s="41">
        <f t="shared" si="10"/>
        <v>7967.4860500000004</v>
      </c>
      <c r="J89" s="41">
        <f t="shared" si="11"/>
        <v>1274.7977680000001</v>
      </c>
      <c r="K89" s="41">
        <f t="shared" si="12"/>
        <v>9242.2838179999999</v>
      </c>
    </row>
    <row r="90" spans="1:11">
      <c r="A90" s="2" t="s">
        <v>184</v>
      </c>
      <c r="B90" s="1" t="s">
        <v>185</v>
      </c>
      <c r="C90" s="14">
        <v>560.28</v>
      </c>
      <c r="E90" s="41">
        <f t="shared" si="7"/>
        <v>560.28</v>
      </c>
      <c r="F90" s="41">
        <f t="shared" si="8"/>
        <v>11.2056</v>
      </c>
      <c r="G90" s="41">
        <f t="shared" si="9"/>
        <v>42.020999999999994</v>
      </c>
      <c r="H90" s="41">
        <f>+INGENIERIA!O90</f>
        <v>0</v>
      </c>
      <c r="I90" s="41">
        <f t="shared" si="10"/>
        <v>613.50659999999993</v>
      </c>
      <c r="J90" s="41">
        <f t="shared" si="11"/>
        <v>98.161055999999988</v>
      </c>
      <c r="K90" s="41">
        <f t="shared" si="12"/>
        <v>711.66765599999997</v>
      </c>
    </row>
    <row r="91" spans="1:11">
      <c r="A91" s="2" t="s">
        <v>186</v>
      </c>
      <c r="B91" s="1" t="s">
        <v>187</v>
      </c>
      <c r="C91" s="14">
        <v>1029.79</v>
      </c>
      <c r="E91" s="41">
        <f t="shared" si="7"/>
        <v>1029.79</v>
      </c>
      <c r="F91" s="41">
        <f t="shared" si="8"/>
        <v>20.595800000000001</v>
      </c>
      <c r="G91" s="41">
        <f t="shared" si="9"/>
        <v>77.234249999999989</v>
      </c>
      <c r="H91" s="41">
        <f>+INGENIERIA!O91</f>
        <v>0</v>
      </c>
      <c r="I91" s="41">
        <f t="shared" si="10"/>
        <v>1127.62005</v>
      </c>
      <c r="J91" s="41">
        <f t="shared" si="11"/>
        <v>180.419208</v>
      </c>
      <c r="K91" s="41">
        <f t="shared" si="12"/>
        <v>1308.039258</v>
      </c>
    </row>
    <row r="92" spans="1:11">
      <c r="A92" s="2" t="s">
        <v>188</v>
      </c>
      <c r="B92" s="1" t="s">
        <v>189</v>
      </c>
      <c r="C92" s="14">
        <v>4068.21</v>
      </c>
      <c r="E92" s="41">
        <f t="shared" si="7"/>
        <v>4068.21</v>
      </c>
      <c r="F92" s="41">
        <f t="shared" si="8"/>
        <v>81.364199999999997</v>
      </c>
      <c r="G92" s="41">
        <f t="shared" si="9"/>
        <v>305.11574999999999</v>
      </c>
      <c r="H92" s="41">
        <f>+INGENIERIA!O92</f>
        <v>0</v>
      </c>
      <c r="I92" s="41">
        <f t="shared" si="10"/>
        <v>4454.68995</v>
      </c>
      <c r="J92" s="41">
        <f t="shared" si="11"/>
        <v>712.75039200000003</v>
      </c>
      <c r="K92" s="41">
        <f t="shared" si="12"/>
        <v>5167.4403419999999</v>
      </c>
    </row>
    <row r="93" spans="1:11">
      <c r="A93" s="2" t="s">
        <v>190</v>
      </c>
      <c r="B93" s="1" t="s">
        <v>191</v>
      </c>
      <c r="C93" s="14">
        <v>1200.01</v>
      </c>
      <c r="E93" s="41">
        <f t="shared" si="7"/>
        <v>1200.01</v>
      </c>
      <c r="F93" s="41">
        <f t="shared" si="8"/>
        <v>24.0002</v>
      </c>
      <c r="G93" s="41">
        <f t="shared" si="9"/>
        <v>90.000749999999996</v>
      </c>
      <c r="H93" s="41">
        <f>+INGENIERIA!O93</f>
        <v>0</v>
      </c>
      <c r="I93" s="41">
        <f t="shared" si="10"/>
        <v>1314.0109499999999</v>
      </c>
      <c r="J93" s="41">
        <f t="shared" si="11"/>
        <v>210.24175199999999</v>
      </c>
      <c r="K93" s="41">
        <f t="shared" si="12"/>
        <v>1524.2527019999998</v>
      </c>
    </row>
    <row r="94" spans="1:11">
      <c r="A94" s="2" t="s">
        <v>192</v>
      </c>
      <c r="B94" s="1" t="s">
        <v>193</v>
      </c>
      <c r="C94" s="14">
        <v>160.08000000000001</v>
      </c>
      <c r="E94" s="41">
        <f t="shared" si="7"/>
        <v>160.08000000000001</v>
      </c>
      <c r="F94" s="41">
        <f t="shared" si="8"/>
        <v>3.2016000000000004</v>
      </c>
      <c r="G94" s="41">
        <f t="shared" si="9"/>
        <v>12.006</v>
      </c>
      <c r="H94" s="41">
        <f>+INGENIERIA!O94</f>
        <v>0</v>
      </c>
      <c r="I94" s="41">
        <f t="shared" si="10"/>
        <v>175.28760000000003</v>
      </c>
      <c r="J94" s="41">
        <f t="shared" si="11"/>
        <v>28.046016000000005</v>
      </c>
      <c r="K94" s="41">
        <f t="shared" si="12"/>
        <v>203.33361600000003</v>
      </c>
    </row>
    <row r="95" spans="1:11">
      <c r="A95" s="2" t="s">
        <v>194</v>
      </c>
      <c r="B95" s="1" t="s">
        <v>195</v>
      </c>
      <c r="C95" s="14">
        <v>2538.4</v>
      </c>
      <c r="E95" s="41">
        <f t="shared" si="7"/>
        <v>2538.4</v>
      </c>
      <c r="F95" s="41">
        <f t="shared" si="8"/>
        <v>50.768000000000001</v>
      </c>
      <c r="G95" s="41">
        <f t="shared" si="9"/>
        <v>190.38</v>
      </c>
      <c r="H95" s="41">
        <f>+INGENIERIA!O95</f>
        <v>124.38</v>
      </c>
      <c r="I95" s="41">
        <f t="shared" si="10"/>
        <v>2903.9280000000003</v>
      </c>
      <c r="J95" s="41">
        <f t="shared" si="11"/>
        <v>464.62848000000008</v>
      </c>
      <c r="K95" s="41">
        <f t="shared" si="12"/>
        <v>3368.5564800000002</v>
      </c>
    </row>
    <row r="96" spans="1:11">
      <c r="A96" s="2" t="s">
        <v>196</v>
      </c>
      <c r="B96" s="1" t="s">
        <v>197</v>
      </c>
      <c r="C96" s="14">
        <v>3602.45</v>
      </c>
      <c r="E96" s="41">
        <f t="shared" si="7"/>
        <v>3602.45</v>
      </c>
      <c r="F96" s="41">
        <f t="shared" si="8"/>
        <v>72.048999999999992</v>
      </c>
      <c r="G96" s="41">
        <f t="shared" si="9"/>
        <v>270.18374999999997</v>
      </c>
      <c r="H96" s="41">
        <f>+INGENIERIA!O96</f>
        <v>176.52</v>
      </c>
      <c r="I96" s="41">
        <f t="shared" si="10"/>
        <v>4121.2027500000004</v>
      </c>
      <c r="J96" s="41">
        <f t="shared" si="11"/>
        <v>659.39244000000008</v>
      </c>
      <c r="K96" s="41">
        <f t="shared" si="12"/>
        <v>4780.59519</v>
      </c>
    </row>
    <row r="97" spans="1:11">
      <c r="A97" s="2" t="s">
        <v>198</v>
      </c>
      <c r="B97" s="1" t="s">
        <v>199</v>
      </c>
      <c r="C97" s="14">
        <v>4737.91</v>
      </c>
      <c r="E97" s="41">
        <f t="shared" si="7"/>
        <v>4737.91</v>
      </c>
      <c r="F97" s="41">
        <f t="shared" si="8"/>
        <v>94.758200000000002</v>
      </c>
      <c r="G97" s="41">
        <f t="shared" si="9"/>
        <v>355.34324999999995</v>
      </c>
      <c r="H97" s="41">
        <f>+INGENIERIA!O97</f>
        <v>0</v>
      </c>
      <c r="I97" s="41">
        <f t="shared" si="10"/>
        <v>5188.01145</v>
      </c>
      <c r="J97" s="41">
        <f t="shared" si="11"/>
        <v>830.08183199999996</v>
      </c>
      <c r="K97" s="41">
        <f t="shared" si="12"/>
        <v>6018.0932819999998</v>
      </c>
    </row>
    <row r="98" spans="1:11">
      <c r="A98" s="2" t="s">
        <v>200</v>
      </c>
      <c r="B98" s="1" t="s">
        <v>201</v>
      </c>
      <c r="C98" s="14">
        <v>3987.16</v>
      </c>
      <c r="E98" s="41">
        <f t="shared" si="7"/>
        <v>3987.16</v>
      </c>
      <c r="F98" s="41">
        <f t="shared" si="8"/>
        <v>79.743200000000002</v>
      </c>
      <c r="G98" s="41">
        <f t="shared" si="9"/>
        <v>299.03699999999998</v>
      </c>
      <c r="H98" s="41">
        <f>+INGENIERIA!O98</f>
        <v>195.37</v>
      </c>
      <c r="I98" s="41">
        <f t="shared" si="10"/>
        <v>4561.3101999999999</v>
      </c>
      <c r="J98" s="41">
        <f t="shared" si="11"/>
        <v>729.80963199999997</v>
      </c>
      <c r="K98" s="41">
        <f t="shared" si="12"/>
        <v>5291.1198320000003</v>
      </c>
    </row>
    <row r="99" spans="1:11">
      <c r="A99" s="2" t="s">
        <v>202</v>
      </c>
      <c r="B99" s="1" t="s">
        <v>203</v>
      </c>
      <c r="C99" s="14">
        <v>9837.02</v>
      </c>
      <c r="E99" s="41">
        <f t="shared" si="7"/>
        <v>9837.02</v>
      </c>
      <c r="F99" s="41">
        <f t="shared" si="8"/>
        <v>196.74040000000002</v>
      </c>
      <c r="G99" s="41">
        <f t="shared" si="9"/>
        <v>737.77650000000006</v>
      </c>
      <c r="H99" s="41">
        <f>+INGENIERIA!O99</f>
        <v>0</v>
      </c>
      <c r="I99" s="41">
        <f t="shared" si="10"/>
        <v>10771.536900000001</v>
      </c>
      <c r="J99" s="41">
        <f t="shared" si="11"/>
        <v>1723.4459040000002</v>
      </c>
      <c r="K99" s="41">
        <f t="shared" si="12"/>
        <v>12494.982804000001</v>
      </c>
    </row>
    <row r="100" spans="1:11">
      <c r="A100" s="2" t="s">
        <v>204</v>
      </c>
      <c r="B100" s="1" t="s">
        <v>205</v>
      </c>
      <c r="C100" s="14">
        <v>2143.83</v>
      </c>
      <c r="E100" s="41">
        <f t="shared" si="7"/>
        <v>2143.83</v>
      </c>
      <c r="F100" s="41">
        <f t="shared" si="8"/>
        <v>42.876599999999996</v>
      </c>
      <c r="G100" s="41">
        <f t="shared" si="9"/>
        <v>160.78725</v>
      </c>
      <c r="H100" s="41">
        <f>+INGENIERIA!O100</f>
        <v>105.05</v>
      </c>
      <c r="I100" s="41">
        <f t="shared" si="10"/>
        <v>2452.54385</v>
      </c>
      <c r="J100" s="41">
        <f t="shared" si="11"/>
        <v>392.407016</v>
      </c>
      <c r="K100" s="41">
        <f t="shared" si="12"/>
        <v>2844.9508660000001</v>
      </c>
    </row>
    <row r="101" spans="1:11">
      <c r="A101" s="2" t="s">
        <v>206</v>
      </c>
      <c r="B101" s="1" t="s">
        <v>207</v>
      </c>
      <c r="C101" s="14">
        <v>1200.01</v>
      </c>
      <c r="E101" s="41">
        <f t="shared" si="7"/>
        <v>1200.01</v>
      </c>
      <c r="F101" s="41">
        <f t="shared" si="8"/>
        <v>24.0002</v>
      </c>
      <c r="G101" s="41">
        <f t="shared" si="9"/>
        <v>90.000749999999996</v>
      </c>
      <c r="H101" s="41">
        <f>+INGENIERIA!O101</f>
        <v>0</v>
      </c>
      <c r="I101" s="41">
        <f t="shared" si="10"/>
        <v>1314.0109499999999</v>
      </c>
      <c r="J101" s="41">
        <f t="shared" si="11"/>
        <v>210.24175199999999</v>
      </c>
      <c r="K101" s="41">
        <f t="shared" si="12"/>
        <v>1524.2527019999998</v>
      </c>
    </row>
    <row r="102" spans="1:11">
      <c r="A102" s="2" t="s">
        <v>208</v>
      </c>
      <c r="B102" s="1" t="s">
        <v>209</v>
      </c>
      <c r="C102" s="14">
        <v>1463.19</v>
      </c>
      <c r="E102" s="41">
        <f t="shared" si="7"/>
        <v>1463.19</v>
      </c>
      <c r="F102" s="41">
        <f t="shared" si="8"/>
        <v>29.263800000000003</v>
      </c>
      <c r="G102" s="41">
        <f t="shared" si="9"/>
        <v>109.73925</v>
      </c>
      <c r="H102" s="41">
        <f>+INGENIERIA!O102</f>
        <v>0</v>
      </c>
      <c r="I102" s="41">
        <f t="shared" si="10"/>
        <v>1602.1930500000001</v>
      </c>
      <c r="J102" s="41">
        <f t="shared" si="11"/>
        <v>256.350888</v>
      </c>
      <c r="K102" s="41">
        <f t="shared" si="12"/>
        <v>1858.543938</v>
      </c>
    </row>
    <row r="103" spans="1:11">
      <c r="A103" s="2" t="s">
        <v>210</v>
      </c>
      <c r="B103" s="1" t="s">
        <v>211</v>
      </c>
      <c r="C103" s="14">
        <v>1460.38</v>
      </c>
      <c r="E103" s="41">
        <f t="shared" si="7"/>
        <v>1460.38</v>
      </c>
      <c r="F103" s="41">
        <f t="shared" si="8"/>
        <v>29.207600000000003</v>
      </c>
      <c r="G103" s="41">
        <f t="shared" si="9"/>
        <v>109.52850000000001</v>
      </c>
      <c r="H103" s="41">
        <f>+INGENIERIA!O103</f>
        <v>71.56</v>
      </c>
      <c r="I103" s="41">
        <f t="shared" si="10"/>
        <v>1670.6761000000001</v>
      </c>
      <c r="J103" s="41">
        <f t="shared" si="11"/>
        <v>267.308176</v>
      </c>
      <c r="K103" s="41">
        <f t="shared" si="12"/>
        <v>1937.9842760000001</v>
      </c>
    </row>
    <row r="104" spans="1:11">
      <c r="A104" s="2" t="s">
        <v>212</v>
      </c>
      <c r="B104" s="1" t="s">
        <v>213</v>
      </c>
      <c r="C104" s="14">
        <v>3470.71</v>
      </c>
      <c r="E104" s="41">
        <f t="shared" si="7"/>
        <v>3470.71</v>
      </c>
      <c r="F104" s="41">
        <f t="shared" si="8"/>
        <v>69.414200000000008</v>
      </c>
      <c r="G104" s="41">
        <f t="shared" si="9"/>
        <v>260.30324999999999</v>
      </c>
      <c r="H104" s="41">
        <f>+INGENIERIA!O104</f>
        <v>170.06</v>
      </c>
      <c r="I104" s="41">
        <f t="shared" si="10"/>
        <v>3970.4874500000001</v>
      </c>
      <c r="J104" s="41">
        <f t="shared" si="11"/>
        <v>635.27799200000004</v>
      </c>
      <c r="K104" s="41">
        <f t="shared" si="12"/>
        <v>4605.7654419999999</v>
      </c>
    </row>
    <row r="105" spans="1:11">
      <c r="A105" s="2" t="s">
        <v>214</v>
      </c>
      <c r="B105" s="1" t="s">
        <v>215</v>
      </c>
      <c r="C105" s="14">
        <v>1199.94</v>
      </c>
      <c r="E105" s="41">
        <f t="shared" si="7"/>
        <v>1199.94</v>
      </c>
      <c r="F105" s="41">
        <f t="shared" si="8"/>
        <v>23.998800000000003</v>
      </c>
      <c r="G105" s="41">
        <f t="shared" si="9"/>
        <v>89.995500000000007</v>
      </c>
      <c r="H105" s="41">
        <f>+INGENIERIA!O105</f>
        <v>0</v>
      </c>
      <c r="I105" s="41">
        <f t="shared" si="10"/>
        <v>1313.9343000000001</v>
      </c>
      <c r="J105" s="41">
        <f t="shared" si="11"/>
        <v>210.22948800000003</v>
      </c>
      <c r="K105" s="41">
        <f t="shared" si="12"/>
        <v>1524.1637880000001</v>
      </c>
    </row>
    <row r="106" spans="1:11">
      <c r="A106" s="2" t="s">
        <v>216</v>
      </c>
      <c r="B106" s="1" t="s">
        <v>217</v>
      </c>
      <c r="C106" s="14">
        <v>4916.17</v>
      </c>
      <c r="E106" s="41">
        <f t="shared" si="7"/>
        <v>4916.17</v>
      </c>
      <c r="F106" s="41">
        <f t="shared" si="8"/>
        <v>98.323400000000007</v>
      </c>
      <c r="G106" s="41">
        <f t="shared" si="9"/>
        <v>368.71274999999997</v>
      </c>
      <c r="H106" s="41">
        <f>+INGENIERIA!O106</f>
        <v>0</v>
      </c>
      <c r="I106" s="41">
        <f t="shared" si="10"/>
        <v>5383.20615</v>
      </c>
      <c r="J106" s="41">
        <f t="shared" si="11"/>
        <v>861.31298400000003</v>
      </c>
      <c r="K106" s="41">
        <f t="shared" si="12"/>
        <v>6244.5191340000001</v>
      </c>
    </row>
    <row r="107" spans="1:11">
      <c r="A107" s="2" t="s">
        <v>218</v>
      </c>
      <c r="B107" s="1" t="s">
        <v>219</v>
      </c>
      <c r="C107" s="14">
        <v>1676.57</v>
      </c>
      <c r="E107" s="41">
        <f t="shared" si="7"/>
        <v>1676.57</v>
      </c>
      <c r="F107" s="41">
        <f t="shared" si="8"/>
        <v>33.531399999999998</v>
      </c>
      <c r="G107" s="41">
        <f t="shared" si="9"/>
        <v>125.74274999999999</v>
      </c>
      <c r="H107" s="41">
        <f>+INGENIERIA!O107</f>
        <v>0</v>
      </c>
      <c r="I107" s="41">
        <f t="shared" si="10"/>
        <v>1835.8441499999999</v>
      </c>
      <c r="J107" s="41">
        <f t="shared" si="11"/>
        <v>293.73506399999997</v>
      </c>
      <c r="K107" s="41">
        <f t="shared" si="12"/>
        <v>2129.5792139999999</v>
      </c>
    </row>
    <row r="108" spans="1:11">
      <c r="A108" s="2" t="s">
        <v>220</v>
      </c>
      <c r="B108" s="1" t="s">
        <v>221</v>
      </c>
      <c r="C108" s="14">
        <v>4804.8599999999997</v>
      </c>
      <c r="E108" s="41">
        <f t="shared" si="7"/>
        <v>4804.8599999999997</v>
      </c>
      <c r="F108" s="41">
        <f t="shared" si="8"/>
        <v>96.097200000000001</v>
      </c>
      <c r="G108" s="41">
        <f t="shared" si="9"/>
        <v>360.36449999999996</v>
      </c>
      <c r="H108" s="41">
        <f>+INGENIERIA!O108</f>
        <v>0</v>
      </c>
      <c r="I108" s="41">
        <f t="shared" si="10"/>
        <v>5261.3216999999995</v>
      </c>
      <c r="J108" s="41">
        <f t="shared" si="11"/>
        <v>841.81147199999998</v>
      </c>
      <c r="K108" s="41">
        <f t="shared" si="12"/>
        <v>6103.1331719999998</v>
      </c>
    </row>
    <row r="109" spans="1:11">
      <c r="A109" s="2" t="s">
        <v>222</v>
      </c>
      <c r="B109" s="1" t="s">
        <v>223</v>
      </c>
      <c r="C109" s="14">
        <v>5308.2</v>
      </c>
      <c r="E109" s="41">
        <f t="shared" si="7"/>
        <v>5308.2</v>
      </c>
      <c r="F109" s="41">
        <f t="shared" si="8"/>
        <v>106.164</v>
      </c>
      <c r="G109" s="41">
        <f t="shared" si="9"/>
        <v>398.11499999999995</v>
      </c>
      <c r="H109" s="41">
        <f>+INGENIERIA!O109</f>
        <v>260.10000000000002</v>
      </c>
      <c r="I109" s="41">
        <f t="shared" si="10"/>
        <v>6072.5789999999997</v>
      </c>
      <c r="J109" s="41">
        <f t="shared" si="11"/>
        <v>971.61263999999994</v>
      </c>
      <c r="K109" s="41">
        <f t="shared" si="12"/>
        <v>7044.19164</v>
      </c>
    </row>
    <row r="110" spans="1:11">
      <c r="A110" s="2" t="s">
        <v>224</v>
      </c>
      <c r="B110" s="1" t="s">
        <v>225</v>
      </c>
      <c r="C110" s="14">
        <v>1130.4000000000001</v>
      </c>
      <c r="E110" s="41">
        <f t="shared" si="7"/>
        <v>1130.4000000000001</v>
      </c>
      <c r="F110" s="41">
        <f t="shared" si="8"/>
        <v>22.608000000000001</v>
      </c>
      <c r="G110" s="41">
        <f t="shared" si="9"/>
        <v>84.78</v>
      </c>
      <c r="H110" s="41">
        <f>+INGENIERIA!O110</f>
        <v>0</v>
      </c>
      <c r="I110" s="41">
        <f t="shared" si="10"/>
        <v>1237.788</v>
      </c>
      <c r="J110" s="41">
        <f t="shared" si="11"/>
        <v>198.04608000000002</v>
      </c>
      <c r="K110" s="41">
        <f t="shared" si="12"/>
        <v>1435.8340800000001</v>
      </c>
    </row>
    <row r="111" spans="1:11">
      <c r="A111" s="2" t="s">
        <v>226</v>
      </c>
      <c r="B111" s="1" t="s">
        <v>227</v>
      </c>
      <c r="C111" s="14">
        <v>1435.68</v>
      </c>
      <c r="E111" s="41">
        <f t="shared" si="7"/>
        <v>1435.68</v>
      </c>
      <c r="F111" s="41">
        <f t="shared" si="8"/>
        <v>28.713600000000003</v>
      </c>
      <c r="G111" s="41">
        <f t="shared" si="9"/>
        <v>107.676</v>
      </c>
      <c r="H111" s="41">
        <f>+INGENIERIA!O111</f>
        <v>0</v>
      </c>
      <c r="I111" s="41">
        <f t="shared" si="10"/>
        <v>1572.0696</v>
      </c>
      <c r="J111" s="41">
        <f t="shared" si="11"/>
        <v>251.531136</v>
      </c>
      <c r="K111" s="41">
        <f t="shared" si="12"/>
        <v>1823.6007360000001</v>
      </c>
    </row>
    <row r="112" spans="1:11">
      <c r="A112" s="2" t="s">
        <v>228</v>
      </c>
      <c r="B112" s="1" t="s">
        <v>229</v>
      </c>
      <c r="C112" s="14">
        <v>1992.99</v>
      </c>
      <c r="E112" s="41">
        <f t="shared" si="7"/>
        <v>1992.99</v>
      </c>
      <c r="F112" s="41">
        <f t="shared" si="8"/>
        <v>39.8598</v>
      </c>
      <c r="G112" s="41">
        <f t="shared" si="9"/>
        <v>149.47424999999998</v>
      </c>
      <c r="H112" s="41">
        <f>+INGENIERIA!O112</f>
        <v>97.66</v>
      </c>
      <c r="I112" s="41">
        <f t="shared" si="10"/>
        <v>2279.98405</v>
      </c>
      <c r="J112" s="41">
        <f t="shared" si="11"/>
        <v>364.79744800000003</v>
      </c>
      <c r="K112" s="41">
        <f t="shared" si="12"/>
        <v>2644.7814980000003</v>
      </c>
    </row>
    <row r="113" spans="1:11">
      <c r="A113" s="2" t="s">
        <v>230</v>
      </c>
      <c r="B113" s="1" t="s">
        <v>231</v>
      </c>
      <c r="C113" s="14">
        <v>1524.45</v>
      </c>
      <c r="E113" s="41">
        <f t="shared" si="7"/>
        <v>1524.45</v>
      </c>
      <c r="F113" s="41">
        <f t="shared" si="8"/>
        <v>30.489000000000001</v>
      </c>
      <c r="G113" s="41">
        <f t="shared" si="9"/>
        <v>114.33374999999999</v>
      </c>
      <c r="H113" s="41">
        <f>+INGENIERIA!O113</f>
        <v>0</v>
      </c>
      <c r="I113" s="41">
        <f t="shared" si="10"/>
        <v>1669.2727500000001</v>
      </c>
      <c r="J113" s="41">
        <f t="shared" si="11"/>
        <v>267.08364</v>
      </c>
      <c r="K113" s="41">
        <f t="shared" si="12"/>
        <v>1936.3563900000001</v>
      </c>
    </row>
    <row r="114" spans="1:11">
      <c r="A114" s="2" t="s">
        <v>232</v>
      </c>
      <c r="B114" s="1" t="s">
        <v>233</v>
      </c>
      <c r="C114" s="14">
        <v>3751.63</v>
      </c>
      <c r="E114" s="41">
        <f t="shared" si="7"/>
        <v>3751.63</v>
      </c>
      <c r="F114" s="41">
        <f t="shared" si="8"/>
        <v>75.032600000000002</v>
      </c>
      <c r="G114" s="41">
        <f t="shared" si="9"/>
        <v>281.37225000000001</v>
      </c>
      <c r="H114" s="41">
        <f>+INGENIERIA!O114</f>
        <v>183.83</v>
      </c>
      <c r="I114" s="41">
        <f t="shared" si="10"/>
        <v>4291.8648499999999</v>
      </c>
      <c r="J114" s="41">
        <f t="shared" si="11"/>
        <v>686.69837600000005</v>
      </c>
      <c r="K114" s="41">
        <f t="shared" si="12"/>
        <v>4978.5632260000002</v>
      </c>
    </row>
    <row r="115" spans="1:11">
      <c r="A115" s="2" t="s">
        <v>234</v>
      </c>
      <c r="B115" s="1" t="s">
        <v>235</v>
      </c>
      <c r="C115" s="14">
        <v>2679.71</v>
      </c>
      <c r="E115" s="41">
        <f t="shared" si="7"/>
        <v>2679.71</v>
      </c>
      <c r="F115" s="41">
        <f t="shared" si="8"/>
        <v>53.594200000000001</v>
      </c>
      <c r="G115" s="41">
        <f t="shared" si="9"/>
        <v>200.97825</v>
      </c>
      <c r="H115" s="41">
        <f>+INGENIERIA!O115</f>
        <v>0</v>
      </c>
      <c r="I115" s="41">
        <f t="shared" si="10"/>
        <v>2934.2824500000002</v>
      </c>
      <c r="J115" s="41">
        <f t="shared" si="11"/>
        <v>469.48519200000004</v>
      </c>
      <c r="K115" s="41">
        <f t="shared" si="12"/>
        <v>3403.7676420000003</v>
      </c>
    </row>
    <row r="116" spans="1:11">
      <c r="A116" s="2" t="s">
        <v>236</v>
      </c>
      <c r="B116" s="1" t="s">
        <v>237</v>
      </c>
      <c r="C116" s="14">
        <v>3426.6</v>
      </c>
      <c r="E116" s="41">
        <f t="shared" si="7"/>
        <v>3426.6</v>
      </c>
      <c r="F116" s="41">
        <f t="shared" si="8"/>
        <v>68.531999999999996</v>
      </c>
      <c r="G116" s="41">
        <f t="shared" si="9"/>
        <v>256.995</v>
      </c>
      <c r="H116" s="41">
        <f>+INGENIERIA!O116</f>
        <v>0</v>
      </c>
      <c r="I116" s="41">
        <f t="shared" si="10"/>
        <v>3752.127</v>
      </c>
      <c r="J116" s="41">
        <f t="shared" si="11"/>
        <v>600.34032000000002</v>
      </c>
      <c r="K116" s="41">
        <f t="shared" si="12"/>
        <v>4352.4673199999997</v>
      </c>
    </row>
    <row r="117" spans="1:11">
      <c r="A117" s="2" t="s">
        <v>238</v>
      </c>
      <c r="B117" s="1" t="s">
        <v>239</v>
      </c>
      <c r="C117" s="14">
        <v>1087.3800000000001</v>
      </c>
      <c r="E117" s="41">
        <f t="shared" si="7"/>
        <v>1087.3800000000001</v>
      </c>
      <c r="F117" s="41">
        <f t="shared" si="8"/>
        <v>21.747600000000002</v>
      </c>
      <c r="G117" s="41">
        <f t="shared" si="9"/>
        <v>81.5535</v>
      </c>
      <c r="H117" s="41">
        <f>+INGENIERIA!O117</f>
        <v>0</v>
      </c>
      <c r="I117" s="41">
        <f t="shared" si="10"/>
        <v>1190.6811</v>
      </c>
      <c r="J117" s="41">
        <f t="shared" si="11"/>
        <v>190.50897600000002</v>
      </c>
      <c r="K117" s="41">
        <f t="shared" si="12"/>
        <v>1381.1900760000001</v>
      </c>
    </row>
    <row r="118" spans="1:11">
      <c r="A118" s="2" t="s">
        <v>240</v>
      </c>
      <c r="B118" s="1" t="s">
        <v>241</v>
      </c>
      <c r="C118" s="14">
        <v>4296.42</v>
      </c>
      <c r="E118" s="41">
        <f t="shared" si="7"/>
        <v>4296.42</v>
      </c>
      <c r="F118" s="41">
        <f t="shared" si="8"/>
        <v>85.928399999999996</v>
      </c>
      <c r="G118" s="41">
        <f t="shared" si="9"/>
        <v>322.23149999999998</v>
      </c>
      <c r="H118" s="41">
        <f>+INGENIERIA!O118</f>
        <v>210.52</v>
      </c>
      <c r="I118" s="41">
        <f t="shared" si="10"/>
        <v>4915.0999000000002</v>
      </c>
      <c r="J118" s="41">
        <f t="shared" si="11"/>
        <v>786.41598400000009</v>
      </c>
      <c r="K118" s="41">
        <f t="shared" si="12"/>
        <v>5701.5158840000004</v>
      </c>
    </row>
    <row r="119" spans="1:11">
      <c r="A119" s="2" t="s">
        <v>242</v>
      </c>
      <c r="B119" s="1" t="s">
        <v>243</v>
      </c>
      <c r="C119" s="14">
        <v>1096.4100000000001</v>
      </c>
      <c r="E119" s="41">
        <f t="shared" si="7"/>
        <v>1096.4100000000001</v>
      </c>
      <c r="F119" s="41">
        <f t="shared" si="8"/>
        <v>21.9282</v>
      </c>
      <c r="G119" s="41">
        <f t="shared" si="9"/>
        <v>82.23075</v>
      </c>
      <c r="H119" s="41">
        <f>+INGENIERIA!O119</f>
        <v>0</v>
      </c>
      <c r="I119" s="41">
        <f t="shared" si="10"/>
        <v>1200.5689500000001</v>
      </c>
      <c r="J119" s="41">
        <f t="shared" si="11"/>
        <v>192.09103200000001</v>
      </c>
      <c r="K119" s="41">
        <f t="shared" si="12"/>
        <v>1392.6599820000001</v>
      </c>
    </row>
    <row r="120" spans="1:11">
      <c r="A120" s="2" t="s">
        <v>244</v>
      </c>
      <c r="B120" s="1" t="s">
        <v>245</v>
      </c>
      <c r="C120" s="14">
        <v>2829.23</v>
      </c>
      <c r="E120" s="41">
        <f t="shared" si="7"/>
        <v>2829.23</v>
      </c>
      <c r="F120" s="41">
        <f t="shared" si="8"/>
        <v>56.584600000000002</v>
      </c>
      <c r="G120" s="41">
        <f t="shared" si="9"/>
        <v>212.19225</v>
      </c>
      <c r="H120" s="41">
        <f>+INGENIERIA!O120</f>
        <v>0</v>
      </c>
      <c r="I120" s="41">
        <f t="shared" si="10"/>
        <v>3098.0068500000002</v>
      </c>
      <c r="J120" s="41">
        <f t="shared" si="11"/>
        <v>495.68109600000003</v>
      </c>
      <c r="K120" s="41">
        <f t="shared" si="12"/>
        <v>3593.687946</v>
      </c>
    </row>
    <row r="121" spans="1:11">
      <c r="A121" s="2" t="s">
        <v>246</v>
      </c>
      <c r="B121" s="1" t="s">
        <v>247</v>
      </c>
      <c r="C121" s="14">
        <v>6162.16</v>
      </c>
      <c r="E121" s="41">
        <f t="shared" si="7"/>
        <v>6162.16</v>
      </c>
      <c r="F121" s="41">
        <f t="shared" si="8"/>
        <v>123.2432</v>
      </c>
      <c r="G121" s="41">
        <f t="shared" si="9"/>
        <v>462.16199999999998</v>
      </c>
      <c r="H121" s="41">
        <f>+INGENIERIA!O121</f>
        <v>0</v>
      </c>
      <c r="I121" s="41">
        <f t="shared" si="10"/>
        <v>6747.5652</v>
      </c>
      <c r="J121" s="41">
        <f t="shared" si="11"/>
        <v>1079.6104319999999</v>
      </c>
      <c r="K121" s="41">
        <f t="shared" si="12"/>
        <v>7827.1756320000004</v>
      </c>
    </row>
    <row r="122" spans="1:11" s="7" customFormat="1">
      <c r="A122" s="17" t="s">
        <v>159</v>
      </c>
      <c r="C122" s="7" t="s">
        <v>160</v>
      </c>
      <c r="E122" s="39" t="s">
        <v>160</v>
      </c>
      <c r="F122" s="39" t="s">
        <v>160</v>
      </c>
      <c r="G122" s="39" t="s">
        <v>160</v>
      </c>
      <c r="H122" s="39" t="s">
        <v>160</v>
      </c>
      <c r="I122" s="39" t="s">
        <v>160</v>
      </c>
      <c r="J122" s="39" t="s">
        <v>160</v>
      </c>
      <c r="K122" s="39" t="s">
        <v>160</v>
      </c>
    </row>
    <row r="123" spans="1:11">
      <c r="C123" s="19">
        <v>127339.51</v>
      </c>
      <c r="E123" s="44">
        <f>SUM(E79:E121)</f>
        <v>127339.51000000004</v>
      </c>
      <c r="F123" s="44">
        <f t="shared" ref="F123:K123" si="13">SUM(F79:F121)</f>
        <v>2546.7901999999999</v>
      </c>
      <c r="G123" s="44">
        <f t="shared" si="13"/>
        <v>9550.4632500000025</v>
      </c>
      <c r="H123" s="44">
        <f t="shared" si="13"/>
        <v>2892.3599999999997</v>
      </c>
      <c r="I123" s="44">
        <f t="shared" si="13"/>
        <v>142329.12344999998</v>
      </c>
      <c r="J123" s="44">
        <f t="shared" si="13"/>
        <v>22772.659752000007</v>
      </c>
      <c r="K123" s="44">
        <f t="shared" si="13"/>
        <v>165101.78320199996</v>
      </c>
    </row>
    <row r="125" spans="1:11" s="7" customFormat="1">
      <c r="A125" s="16"/>
      <c r="C125" s="7" t="s">
        <v>248</v>
      </c>
      <c r="E125" s="39" t="s">
        <v>248</v>
      </c>
      <c r="F125" s="39" t="s">
        <v>248</v>
      </c>
      <c r="G125" s="39" t="s">
        <v>248</v>
      </c>
      <c r="H125" s="39" t="s">
        <v>248</v>
      </c>
      <c r="I125" s="39" t="s">
        <v>248</v>
      </c>
      <c r="J125" s="39" t="s">
        <v>248</v>
      </c>
      <c r="K125" s="39" t="s">
        <v>248</v>
      </c>
    </row>
    <row r="126" spans="1:11" ht="13.5" thickBot="1">
      <c r="A126" s="17" t="s">
        <v>249</v>
      </c>
      <c r="B126" s="1" t="s">
        <v>250</v>
      </c>
      <c r="C126" s="19">
        <v>287198.55</v>
      </c>
      <c r="E126" s="43">
        <f>+E76+E123</f>
        <v>287198.55000000005</v>
      </c>
      <c r="F126" s="43">
        <f t="shared" ref="F126:K126" si="14">+F76+F123</f>
        <v>5743.9710000000014</v>
      </c>
      <c r="G126" s="43">
        <f t="shared" si="14"/>
        <v>21539.891250000004</v>
      </c>
      <c r="H126" s="43">
        <f t="shared" si="14"/>
        <v>2892.3599999999997</v>
      </c>
      <c r="I126" s="43">
        <f t="shared" si="14"/>
        <v>317374.77225000004</v>
      </c>
      <c r="J126" s="43">
        <f t="shared" si="14"/>
        <v>50779.963560000018</v>
      </c>
      <c r="K126" s="43">
        <f t="shared" si="14"/>
        <v>368154.73580999987</v>
      </c>
    </row>
    <row r="127" spans="1:11" ht="12" thickTop="1"/>
    <row r="128" spans="1:11">
      <c r="C128" s="1" t="s">
        <v>250</v>
      </c>
    </row>
    <row r="129" spans="1:3">
      <c r="A129" s="2" t="s">
        <v>250</v>
      </c>
      <c r="B129" s="1" t="s">
        <v>250</v>
      </c>
      <c r="C129" s="18"/>
    </row>
  </sheetData>
  <autoFilter ref="A11:N76"/>
  <mergeCells count="1">
    <mergeCell ref="E7:K7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X129"/>
  <sheetViews>
    <sheetView workbookViewId="0">
      <pane xSplit="2" ySplit="11" topLeftCell="H93" activePane="bottomRight" state="frozen"/>
      <selection pane="topRight" activeCell="C1" sqref="C1"/>
      <selection pane="bottomLeft" activeCell="A12" sqref="A12"/>
      <selection pane="bottomRight" activeCell="A130" sqref="A130"/>
    </sheetView>
  </sheetViews>
  <sheetFormatPr baseColWidth="10" defaultRowHeight="11.25"/>
  <cols>
    <col min="1" max="1" width="9" style="2" customWidth="1"/>
    <col min="2" max="2" width="29.7109375" style="1" customWidth="1"/>
    <col min="3" max="3" width="13.5703125" style="1" customWidth="1"/>
    <col min="4" max="4" width="12.42578125" style="1" customWidth="1"/>
    <col min="5" max="5" width="12.5703125" style="1" customWidth="1"/>
    <col min="6" max="6" width="14.7109375" style="1" customWidth="1"/>
    <col min="7" max="9" width="15" style="1" bestFit="1" customWidth="1"/>
    <col min="10" max="10" width="12.28515625" style="1" customWidth="1"/>
    <col min="11" max="11" width="12.42578125" style="1" customWidth="1"/>
    <col min="12" max="12" width="11.7109375" style="1" customWidth="1"/>
    <col min="13" max="13" width="9.85546875" style="1" customWidth="1"/>
    <col min="14" max="14" width="12.28515625" style="1" customWidth="1"/>
    <col min="15" max="15" width="11.5703125" style="1" customWidth="1"/>
    <col min="16" max="16" width="10.5703125" style="1" customWidth="1"/>
    <col min="17" max="17" width="11.5703125" style="1" customWidth="1"/>
    <col min="18" max="18" width="11.85546875" style="1" customWidth="1"/>
    <col min="19" max="19" width="11" style="1" customWidth="1"/>
    <col min="20" max="20" width="10.42578125" style="1" customWidth="1"/>
    <col min="21" max="21" width="10.7109375" style="1" customWidth="1"/>
    <col min="22" max="22" width="10.85546875" style="1" customWidth="1"/>
    <col min="23" max="24" width="15" style="1" bestFit="1" customWidth="1"/>
    <col min="25" max="16384" width="11.42578125" style="1"/>
  </cols>
  <sheetData>
    <row r="1" spans="1:24" ht="18" customHeight="1">
      <c r="A1" s="3" t="s">
        <v>0</v>
      </c>
      <c r="B1" s="48" t="s">
        <v>250</v>
      </c>
      <c r="C1" s="49"/>
      <c r="D1" s="49"/>
    </row>
    <row r="2" spans="1:24" ht="24.95" customHeight="1">
      <c r="A2" s="4" t="s">
        <v>1</v>
      </c>
      <c r="B2" s="21" t="s">
        <v>2</v>
      </c>
      <c r="C2" s="22"/>
      <c r="D2" s="22"/>
    </row>
    <row r="3" spans="1:24" ht="15.75">
      <c r="B3" s="23" t="s">
        <v>3</v>
      </c>
      <c r="C3" s="24"/>
      <c r="D3" s="24"/>
      <c r="E3" s="7"/>
    </row>
    <row r="4" spans="1:24" ht="15">
      <c r="B4" s="25" t="s">
        <v>4</v>
      </c>
      <c r="C4" s="24"/>
      <c r="D4" s="24"/>
      <c r="E4" s="7"/>
    </row>
    <row r="5" spans="1:24">
      <c r="B5" s="6" t="s">
        <v>5</v>
      </c>
    </row>
    <row r="6" spans="1:24">
      <c r="B6" s="6" t="s">
        <v>6</v>
      </c>
    </row>
    <row r="8" spans="1:24" s="5" customFormat="1" ht="23.25" thickBot="1">
      <c r="A8" s="8" t="s">
        <v>7</v>
      </c>
      <c r="B8" s="9" t="s">
        <v>8</v>
      </c>
      <c r="C8" s="9" t="s">
        <v>9</v>
      </c>
      <c r="D8" s="9" t="s">
        <v>10</v>
      </c>
      <c r="E8" s="9" t="s">
        <v>11</v>
      </c>
      <c r="F8" s="9" t="s">
        <v>12</v>
      </c>
      <c r="G8" s="10" t="s">
        <v>13</v>
      </c>
      <c r="H8" s="9" t="s">
        <v>14</v>
      </c>
      <c r="I8" s="9" t="s">
        <v>15</v>
      </c>
      <c r="J8" s="9" t="s">
        <v>16</v>
      </c>
      <c r="K8" s="9" t="s">
        <v>17</v>
      </c>
      <c r="L8" s="9" t="s">
        <v>18</v>
      </c>
      <c r="M8" s="9" t="s">
        <v>19</v>
      </c>
      <c r="N8" s="9" t="s">
        <v>20</v>
      </c>
      <c r="O8" s="9" t="s">
        <v>21</v>
      </c>
      <c r="P8" s="9" t="s">
        <v>22</v>
      </c>
      <c r="Q8" s="9" t="s">
        <v>23</v>
      </c>
      <c r="R8" s="9" t="s">
        <v>24</v>
      </c>
      <c r="S8" s="9" t="s">
        <v>25</v>
      </c>
      <c r="T8" s="9" t="s">
        <v>26</v>
      </c>
      <c r="U8" s="9" t="s">
        <v>27</v>
      </c>
      <c r="V8" s="9" t="s">
        <v>28</v>
      </c>
      <c r="W8" s="10" t="s">
        <v>29</v>
      </c>
      <c r="X8" s="11" t="s">
        <v>30</v>
      </c>
    </row>
    <row r="9" spans="1:24" ht="12" thickTop="1">
      <c r="A9" s="13" t="s">
        <v>31</v>
      </c>
    </row>
    <row r="11" spans="1:24">
      <c r="A11" s="12" t="s">
        <v>32</v>
      </c>
    </row>
    <row r="12" spans="1:24">
      <c r="A12" s="2" t="s">
        <v>33</v>
      </c>
      <c r="B12" s="1" t="s">
        <v>34</v>
      </c>
      <c r="C12" s="14">
        <v>880.02</v>
      </c>
      <c r="D12" s="14">
        <v>146.66999999999999</v>
      </c>
      <c r="E12" s="14">
        <v>0</v>
      </c>
      <c r="F12" s="14">
        <v>0</v>
      </c>
      <c r="G12" s="14">
        <v>1026.69</v>
      </c>
      <c r="H12" s="14">
        <v>0</v>
      </c>
      <c r="I12" s="14">
        <v>0</v>
      </c>
      <c r="J12" s="15">
        <v>-18.41</v>
      </c>
      <c r="K12" s="14">
        <v>0</v>
      </c>
      <c r="L12" s="14">
        <v>100.17</v>
      </c>
      <c r="M12" s="14">
        <v>0</v>
      </c>
      <c r="N12" s="14">
        <v>0</v>
      </c>
      <c r="O12" s="14">
        <v>0</v>
      </c>
      <c r="P12" s="15">
        <v>-7.0000000000000007E-2</v>
      </c>
      <c r="Q12" s="14">
        <v>0</v>
      </c>
      <c r="R12" s="14">
        <v>0</v>
      </c>
      <c r="S12" s="14">
        <v>0</v>
      </c>
      <c r="T12" s="14">
        <v>0</v>
      </c>
      <c r="U12" s="14">
        <v>0</v>
      </c>
      <c r="V12" s="14">
        <v>0</v>
      </c>
      <c r="W12" s="14">
        <v>81.69</v>
      </c>
      <c r="X12" s="14">
        <v>945</v>
      </c>
    </row>
    <row r="13" spans="1:24">
      <c r="A13" s="2" t="s">
        <v>35</v>
      </c>
      <c r="B13" s="1" t="s">
        <v>36</v>
      </c>
      <c r="C13" s="14">
        <v>833.05</v>
      </c>
      <c r="D13" s="14">
        <v>138.84</v>
      </c>
      <c r="E13" s="14">
        <v>2028.46</v>
      </c>
      <c r="F13" s="14">
        <v>0</v>
      </c>
      <c r="G13" s="14">
        <v>3000.35</v>
      </c>
      <c r="H13" s="14">
        <v>0</v>
      </c>
      <c r="I13" s="14">
        <v>0</v>
      </c>
      <c r="J13" s="14">
        <v>0</v>
      </c>
      <c r="K13" s="14">
        <v>385.49</v>
      </c>
      <c r="L13" s="14">
        <v>68.73</v>
      </c>
      <c r="M13" s="14">
        <v>0</v>
      </c>
      <c r="N13" s="14">
        <v>0</v>
      </c>
      <c r="O13" s="14">
        <v>0</v>
      </c>
      <c r="P13" s="15">
        <v>-7.0000000000000007E-2</v>
      </c>
      <c r="Q13" s="14">
        <v>0</v>
      </c>
      <c r="R13" s="14">
        <v>0</v>
      </c>
      <c r="S13" s="14">
        <v>0</v>
      </c>
      <c r="T13" s="14">
        <v>0</v>
      </c>
      <c r="U13" s="14">
        <v>0</v>
      </c>
      <c r="V13" s="14">
        <v>0</v>
      </c>
      <c r="W13" s="14">
        <v>454.15</v>
      </c>
      <c r="X13" s="14">
        <v>2546.1999999999998</v>
      </c>
    </row>
    <row r="14" spans="1:24">
      <c r="A14" s="2" t="s">
        <v>37</v>
      </c>
      <c r="B14" s="1" t="s">
        <v>38</v>
      </c>
      <c r="C14" s="14">
        <v>4000.02</v>
      </c>
      <c r="D14" s="14">
        <v>666.67</v>
      </c>
      <c r="E14" s="14">
        <v>0</v>
      </c>
      <c r="F14" s="14">
        <v>0</v>
      </c>
      <c r="G14" s="14">
        <v>4666.6899999999996</v>
      </c>
      <c r="H14" s="14">
        <v>0</v>
      </c>
      <c r="I14" s="14">
        <v>0</v>
      </c>
      <c r="J14" s="14">
        <v>0</v>
      </c>
      <c r="K14" s="14">
        <v>741.42</v>
      </c>
      <c r="L14" s="14">
        <v>360.26</v>
      </c>
      <c r="M14" s="14">
        <v>0</v>
      </c>
      <c r="N14" s="14">
        <v>0</v>
      </c>
      <c r="O14" s="14">
        <v>0</v>
      </c>
      <c r="P14" s="14">
        <v>0.01</v>
      </c>
      <c r="Q14" s="14">
        <v>0</v>
      </c>
      <c r="R14" s="14">
        <v>0</v>
      </c>
      <c r="S14" s="14">
        <v>0</v>
      </c>
      <c r="T14" s="14">
        <v>0</v>
      </c>
      <c r="U14" s="14">
        <v>0</v>
      </c>
      <c r="V14" s="14">
        <v>327</v>
      </c>
      <c r="W14" s="14">
        <v>1428.69</v>
      </c>
      <c r="X14" s="14">
        <v>3238</v>
      </c>
    </row>
    <row r="15" spans="1:24">
      <c r="A15" s="2" t="s">
        <v>39</v>
      </c>
      <c r="B15" s="1" t="s">
        <v>40</v>
      </c>
      <c r="C15" s="14">
        <v>999.66</v>
      </c>
      <c r="D15" s="14">
        <v>166.61</v>
      </c>
      <c r="E15" s="14">
        <v>1259.55</v>
      </c>
      <c r="F15" s="14">
        <v>0</v>
      </c>
      <c r="G15" s="14">
        <v>2425.8200000000002</v>
      </c>
      <c r="H15" s="14">
        <v>0</v>
      </c>
      <c r="I15" s="14">
        <v>0</v>
      </c>
      <c r="J15" s="14">
        <v>0</v>
      </c>
      <c r="K15" s="14">
        <v>262.77</v>
      </c>
      <c r="L15" s="14">
        <v>58.8</v>
      </c>
      <c r="M15" s="14">
        <v>0</v>
      </c>
      <c r="N15" s="14">
        <v>0</v>
      </c>
      <c r="O15" s="14">
        <v>0</v>
      </c>
      <c r="P15" s="14">
        <v>0.05</v>
      </c>
      <c r="Q15" s="14">
        <v>0</v>
      </c>
      <c r="R15" s="14">
        <v>0</v>
      </c>
      <c r="S15" s="14">
        <v>0</v>
      </c>
      <c r="T15" s="14">
        <v>0</v>
      </c>
      <c r="U15" s="14">
        <v>0</v>
      </c>
      <c r="V15" s="14">
        <v>0</v>
      </c>
      <c r="W15" s="14">
        <v>321.62</v>
      </c>
      <c r="X15" s="14">
        <v>2104.1999999999998</v>
      </c>
    </row>
    <row r="16" spans="1:24">
      <c r="A16" s="2" t="s">
        <v>41</v>
      </c>
      <c r="B16" s="1" t="s">
        <v>42</v>
      </c>
      <c r="C16" s="14">
        <v>586.67999999999995</v>
      </c>
      <c r="D16" s="14">
        <v>97.78</v>
      </c>
      <c r="E16" s="14">
        <v>0</v>
      </c>
      <c r="F16" s="14">
        <v>0</v>
      </c>
      <c r="G16" s="14">
        <v>684.46</v>
      </c>
      <c r="H16" s="14">
        <v>192</v>
      </c>
      <c r="I16" s="14">
        <v>0</v>
      </c>
      <c r="J16" s="15">
        <v>-54.94</v>
      </c>
      <c r="K16" s="14">
        <v>0</v>
      </c>
      <c r="L16" s="14">
        <v>75.19</v>
      </c>
      <c r="M16" s="14">
        <v>0</v>
      </c>
      <c r="N16" s="14">
        <v>0</v>
      </c>
      <c r="O16" s="14">
        <v>0</v>
      </c>
      <c r="P16" s="14">
        <v>0.01</v>
      </c>
      <c r="Q16" s="14">
        <v>0</v>
      </c>
      <c r="R16" s="14">
        <v>0</v>
      </c>
      <c r="S16" s="14">
        <v>0</v>
      </c>
      <c r="T16" s="14">
        <v>0</v>
      </c>
      <c r="U16" s="14">
        <v>0</v>
      </c>
      <c r="V16" s="14">
        <v>0</v>
      </c>
      <c r="W16" s="14">
        <v>212.26</v>
      </c>
      <c r="X16" s="14">
        <v>472.2</v>
      </c>
    </row>
    <row r="17" spans="1:24">
      <c r="A17" s="2" t="s">
        <v>43</v>
      </c>
      <c r="B17" s="1" t="s">
        <v>44</v>
      </c>
      <c r="C17" s="14">
        <v>1400.04</v>
      </c>
      <c r="D17" s="14">
        <v>233.34</v>
      </c>
      <c r="E17" s="14">
        <v>3798</v>
      </c>
      <c r="F17" s="14">
        <v>0</v>
      </c>
      <c r="G17" s="14">
        <v>5431.38</v>
      </c>
      <c r="H17" s="14">
        <v>0</v>
      </c>
      <c r="I17" s="14">
        <v>1798.35</v>
      </c>
      <c r="J17" s="14">
        <v>0</v>
      </c>
      <c r="K17" s="14">
        <v>918.77</v>
      </c>
      <c r="L17" s="14">
        <v>145.96</v>
      </c>
      <c r="M17" s="14">
        <v>0</v>
      </c>
      <c r="N17" s="14">
        <v>0</v>
      </c>
      <c r="O17" s="14">
        <v>0</v>
      </c>
      <c r="P17" s="15">
        <v>-0.1</v>
      </c>
      <c r="Q17" s="14">
        <v>0</v>
      </c>
      <c r="R17" s="14">
        <v>0</v>
      </c>
      <c r="S17" s="14">
        <v>0</v>
      </c>
      <c r="T17" s="14">
        <v>0</v>
      </c>
      <c r="U17" s="14">
        <v>0</v>
      </c>
      <c r="V17" s="14">
        <v>0</v>
      </c>
      <c r="W17" s="14">
        <v>2862.98</v>
      </c>
      <c r="X17" s="14">
        <v>2568.4</v>
      </c>
    </row>
    <row r="18" spans="1:24">
      <c r="A18" s="2" t="s">
        <v>45</v>
      </c>
      <c r="B18" s="1" t="s">
        <v>46</v>
      </c>
      <c r="C18" s="14">
        <v>4000.02</v>
      </c>
      <c r="D18" s="14">
        <v>666.67</v>
      </c>
      <c r="E18" s="14">
        <v>0</v>
      </c>
      <c r="F18" s="14">
        <v>0</v>
      </c>
      <c r="G18" s="14">
        <v>4666.6899999999996</v>
      </c>
      <c r="H18" s="14">
        <v>0</v>
      </c>
      <c r="I18" s="14">
        <v>0</v>
      </c>
      <c r="J18" s="14">
        <v>0</v>
      </c>
      <c r="K18" s="14">
        <v>741.42</v>
      </c>
      <c r="L18" s="14">
        <v>360.26</v>
      </c>
      <c r="M18" s="14">
        <v>0</v>
      </c>
      <c r="N18" s="14">
        <v>0</v>
      </c>
      <c r="O18" s="14">
        <v>0</v>
      </c>
      <c r="P18" s="14">
        <v>0.02</v>
      </c>
      <c r="Q18" s="14">
        <v>0</v>
      </c>
      <c r="R18" s="14">
        <v>0</v>
      </c>
      <c r="S18" s="14">
        <v>0</v>
      </c>
      <c r="T18" s="14">
        <v>0</v>
      </c>
      <c r="U18" s="14">
        <v>0</v>
      </c>
      <c r="V18" s="14">
        <v>413.79</v>
      </c>
      <c r="W18" s="14">
        <v>1515.49</v>
      </c>
      <c r="X18" s="14">
        <v>3151.2</v>
      </c>
    </row>
    <row r="19" spans="1:24">
      <c r="A19" s="2" t="s">
        <v>47</v>
      </c>
      <c r="B19" s="1" t="s">
        <v>48</v>
      </c>
      <c r="C19" s="14">
        <v>880.02</v>
      </c>
      <c r="D19" s="14">
        <v>146.66999999999999</v>
      </c>
      <c r="E19" s="14">
        <v>0</v>
      </c>
      <c r="F19" s="14">
        <v>0</v>
      </c>
      <c r="G19" s="14">
        <v>1026.69</v>
      </c>
      <c r="H19" s="14">
        <v>0</v>
      </c>
      <c r="I19" s="14">
        <v>358.34</v>
      </c>
      <c r="J19" s="15">
        <v>-18.41</v>
      </c>
      <c r="K19" s="14">
        <v>0</v>
      </c>
      <c r="L19" s="14">
        <v>98.14</v>
      </c>
      <c r="M19" s="14">
        <v>0</v>
      </c>
      <c r="N19" s="14">
        <v>0</v>
      </c>
      <c r="O19" s="14">
        <v>0</v>
      </c>
      <c r="P19" s="15">
        <v>-0.03</v>
      </c>
      <c r="Q19" s="14">
        <v>54.05</v>
      </c>
      <c r="R19" s="14">
        <v>0</v>
      </c>
      <c r="S19" s="14">
        <v>0</v>
      </c>
      <c r="T19" s="14">
        <v>0</v>
      </c>
      <c r="U19" s="14">
        <v>0</v>
      </c>
      <c r="V19" s="14">
        <v>0</v>
      </c>
      <c r="W19" s="14">
        <v>492.09</v>
      </c>
      <c r="X19" s="14">
        <v>534.6</v>
      </c>
    </row>
    <row r="20" spans="1:24">
      <c r="A20" s="2" t="s">
        <v>49</v>
      </c>
      <c r="B20" s="1" t="s">
        <v>50</v>
      </c>
      <c r="C20" s="14">
        <v>4000.02</v>
      </c>
      <c r="D20" s="14">
        <v>666.67</v>
      </c>
      <c r="E20" s="14">
        <v>0</v>
      </c>
      <c r="F20" s="14">
        <v>0</v>
      </c>
      <c r="G20" s="14">
        <v>4666.6899999999996</v>
      </c>
      <c r="H20" s="14">
        <v>0</v>
      </c>
      <c r="I20" s="14">
        <v>0</v>
      </c>
      <c r="J20" s="14">
        <v>0</v>
      </c>
      <c r="K20" s="14">
        <v>741.42</v>
      </c>
      <c r="L20" s="14">
        <v>360.26</v>
      </c>
      <c r="M20" s="14">
        <v>0</v>
      </c>
      <c r="N20" s="14">
        <v>0</v>
      </c>
      <c r="O20" s="14">
        <v>0</v>
      </c>
      <c r="P20" s="14">
        <v>0.02</v>
      </c>
      <c r="Q20" s="14">
        <v>0</v>
      </c>
      <c r="R20" s="14">
        <v>0</v>
      </c>
      <c r="S20" s="14">
        <v>0</v>
      </c>
      <c r="T20" s="14">
        <v>0</v>
      </c>
      <c r="U20" s="14">
        <v>1000</v>
      </c>
      <c r="V20" s="14">
        <v>413.79</v>
      </c>
      <c r="W20" s="14">
        <v>2515.4899999999998</v>
      </c>
      <c r="X20" s="14">
        <v>2151.1999999999998</v>
      </c>
    </row>
    <row r="21" spans="1:24">
      <c r="A21" s="2" t="s">
        <v>51</v>
      </c>
      <c r="B21" s="1" t="s">
        <v>52</v>
      </c>
      <c r="C21" s="14">
        <v>880.02</v>
      </c>
      <c r="D21" s="14">
        <v>146.66999999999999</v>
      </c>
      <c r="E21" s="14">
        <v>0</v>
      </c>
      <c r="F21" s="14">
        <v>0</v>
      </c>
      <c r="G21" s="14">
        <v>1026.69</v>
      </c>
      <c r="H21" s="14">
        <v>43.66</v>
      </c>
      <c r="I21" s="14">
        <v>0</v>
      </c>
      <c r="J21" s="15">
        <v>-18.41</v>
      </c>
      <c r="K21" s="14">
        <v>0</v>
      </c>
      <c r="L21" s="14">
        <v>113.89</v>
      </c>
      <c r="M21" s="14">
        <v>0</v>
      </c>
      <c r="N21" s="14">
        <v>0</v>
      </c>
      <c r="O21" s="14">
        <v>0</v>
      </c>
      <c r="P21" s="14">
        <v>0.15</v>
      </c>
      <c r="Q21" s="14">
        <v>0</v>
      </c>
      <c r="R21" s="14">
        <v>0</v>
      </c>
      <c r="S21" s="14">
        <v>0</v>
      </c>
      <c r="T21" s="14">
        <v>0</v>
      </c>
      <c r="U21" s="14">
        <v>0</v>
      </c>
      <c r="V21" s="14">
        <v>0</v>
      </c>
      <c r="W21" s="14">
        <v>139.29</v>
      </c>
      <c r="X21" s="14">
        <v>887.4</v>
      </c>
    </row>
    <row r="22" spans="1:24">
      <c r="A22" s="2" t="s">
        <v>53</v>
      </c>
      <c r="B22" s="1" t="s">
        <v>54</v>
      </c>
      <c r="C22" s="14">
        <v>880.02</v>
      </c>
      <c r="D22" s="14">
        <v>146.66999999999999</v>
      </c>
      <c r="E22" s="14">
        <v>1862.6</v>
      </c>
      <c r="F22" s="14">
        <v>0</v>
      </c>
      <c r="G22" s="14">
        <v>2889.29</v>
      </c>
      <c r="H22" s="14">
        <v>599.98</v>
      </c>
      <c r="I22" s="14">
        <v>0</v>
      </c>
      <c r="J22" s="14">
        <v>0</v>
      </c>
      <c r="K22" s="14">
        <v>361.76</v>
      </c>
      <c r="L22" s="14">
        <v>103.97</v>
      </c>
      <c r="M22" s="14">
        <v>0</v>
      </c>
      <c r="N22" s="14">
        <v>0</v>
      </c>
      <c r="O22" s="14">
        <v>0</v>
      </c>
      <c r="P22" s="15">
        <v>-7.0000000000000007E-2</v>
      </c>
      <c r="Q22" s="14">
        <v>54.05</v>
      </c>
      <c r="R22" s="14">
        <v>0</v>
      </c>
      <c r="S22" s="14">
        <v>0</v>
      </c>
      <c r="T22" s="14">
        <v>0</v>
      </c>
      <c r="U22" s="14">
        <v>0</v>
      </c>
      <c r="V22" s="14">
        <v>0</v>
      </c>
      <c r="W22" s="14">
        <v>1119.69</v>
      </c>
      <c r="X22" s="14">
        <v>1769.6</v>
      </c>
    </row>
    <row r="23" spans="1:24">
      <c r="A23" s="2" t="s">
        <v>55</v>
      </c>
      <c r="B23" s="1" t="s">
        <v>56</v>
      </c>
      <c r="C23" s="14">
        <v>880.02</v>
      </c>
      <c r="D23" s="14">
        <v>146.66999999999999</v>
      </c>
      <c r="E23" s="14">
        <v>573.46</v>
      </c>
      <c r="F23" s="14">
        <v>0</v>
      </c>
      <c r="G23" s="14">
        <v>1600.15</v>
      </c>
      <c r="H23" s="14">
        <v>0</v>
      </c>
      <c r="I23" s="14">
        <v>0</v>
      </c>
      <c r="J23" s="14">
        <v>0</v>
      </c>
      <c r="K23" s="14">
        <v>67.16</v>
      </c>
      <c r="L23" s="14">
        <v>119.34</v>
      </c>
      <c r="M23" s="14">
        <v>0</v>
      </c>
      <c r="N23" s="14">
        <v>0</v>
      </c>
      <c r="O23" s="14">
        <v>0</v>
      </c>
      <c r="P23" s="14">
        <v>0</v>
      </c>
      <c r="Q23" s="14">
        <v>47.05</v>
      </c>
      <c r="R23" s="14">
        <v>0</v>
      </c>
      <c r="S23" s="14">
        <v>0</v>
      </c>
      <c r="T23" s="14">
        <v>0</v>
      </c>
      <c r="U23" s="14">
        <v>0</v>
      </c>
      <c r="V23" s="14">
        <v>0</v>
      </c>
      <c r="W23" s="14">
        <v>233.55</v>
      </c>
      <c r="X23" s="14">
        <v>1366.6</v>
      </c>
    </row>
    <row r="24" spans="1:24">
      <c r="A24" s="2" t="s">
        <v>57</v>
      </c>
      <c r="B24" s="1" t="s">
        <v>58</v>
      </c>
      <c r="C24" s="14">
        <v>1602</v>
      </c>
      <c r="D24" s="14">
        <v>267</v>
      </c>
      <c r="E24" s="14">
        <v>150</v>
      </c>
      <c r="F24" s="14">
        <v>0</v>
      </c>
      <c r="G24" s="14">
        <v>2019</v>
      </c>
      <c r="H24" s="14">
        <v>0</v>
      </c>
      <c r="I24" s="14">
        <v>0</v>
      </c>
      <c r="J24" s="14">
        <v>0</v>
      </c>
      <c r="K24" s="14">
        <v>187.99</v>
      </c>
      <c r="L24" s="14">
        <v>52.62</v>
      </c>
      <c r="M24" s="14">
        <v>0</v>
      </c>
      <c r="N24" s="14">
        <v>0</v>
      </c>
      <c r="O24" s="14">
        <v>0</v>
      </c>
      <c r="P24" s="14">
        <v>7.0000000000000007E-2</v>
      </c>
      <c r="Q24" s="14">
        <v>0</v>
      </c>
      <c r="R24" s="14">
        <v>533.52</v>
      </c>
      <c r="S24" s="14">
        <v>0</v>
      </c>
      <c r="T24" s="14">
        <v>0</v>
      </c>
      <c r="U24" s="14">
        <v>300</v>
      </c>
      <c r="V24" s="14">
        <v>0</v>
      </c>
      <c r="W24" s="14">
        <v>1074.2</v>
      </c>
      <c r="X24" s="14">
        <v>944.8</v>
      </c>
    </row>
    <row r="25" spans="1:24">
      <c r="A25" s="2" t="s">
        <v>59</v>
      </c>
      <c r="B25" s="1" t="s">
        <v>60</v>
      </c>
      <c r="C25" s="14">
        <v>1602</v>
      </c>
      <c r="D25" s="14">
        <v>267</v>
      </c>
      <c r="E25" s="14">
        <v>0</v>
      </c>
      <c r="F25" s="14">
        <v>0</v>
      </c>
      <c r="G25" s="14">
        <v>1869</v>
      </c>
      <c r="H25" s="14">
        <v>0</v>
      </c>
      <c r="I25" s="14">
        <v>0</v>
      </c>
      <c r="J25" s="14">
        <v>0</v>
      </c>
      <c r="K25" s="14">
        <v>163.25</v>
      </c>
      <c r="L25" s="14">
        <v>68.400000000000006</v>
      </c>
      <c r="M25" s="14">
        <v>0</v>
      </c>
      <c r="N25" s="14">
        <v>0</v>
      </c>
      <c r="O25" s="14">
        <v>0</v>
      </c>
      <c r="P25" s="14">
        <v>0.15</v>
      </c>
      <c r="Q25" s="14">
        <v>0</v>
      </c>
      <c r="R25" s="14">
        <v>0</v>
      </c>
      <c r="S25" s="14">
        <v>0</v>
      </c>
      <c r="T25" s="14">
        <v>0</v>
      </c>
      <c r="U25" s="14">
        <v>0</v>
      </c>
      <c r="V25" s="14">
        <v>0</v>
      </c>
      <c r="W25" s="14">
        <v>231.8</v>
      </c>
      <c r="X25" s="14">
        <v>1637.2</v>
      </c>
    </row>
    <row r="26" spans="1:24">
      <c r="A26" s="2" t="s">
        <v>61</v>
      </c>
      <c r="B26" s="1" t="s">
        <v>62</v>
      </c>
      <c r="C26" s="14">
        <v>666.65</v>
      </c>
      <c r="D26" s="14">
        <v>111.11</v>
      </c>
      <c r="E26" s="14">
        <v>2040</v>
      </c>
      <c r="F26" s="14">
        <v>0</v>
      </c>
      <c r="G26" s="14">
        <v>2817.76</v>
      </c>
      <c r="H26" s="14">
        <v>0</v>
      </c>
      <c r="I26" s="14">
        <v>0</v>
      </c>
      <c r="J26" s="14">
        <v>0</v>
      </c>
      <c r="K26" s="14">
        <v>346.48</v>
      </c>
      <c r="L26" s="14">
        <v>64.67</v>
      </c>
      <c r="M26" s="14">
        <v>0</v>
      </c>
      <c r="N26" s="14">
        <v>0</v>
      </c>
      <c r="O26" s="14">
        <v>0</v>
      </c>
      <c r="P26" s="14">
        <v>0.01</v>
      </c>
      <c r="Q26" s="14">
        <v>0</v>
      </c>
      <c r="R26" s="14">
        <v>0</v>
      </c>
      <c r="S26" s="14">
        <v>0</v>
      </c>
      <c r="T26" s="14">
        <v>0</v>
      </c>
      <c r="U26" s="14">
        <v>0</v>
      </c>
      <c r="V26" s="14">
        <v>0</v>
      </c>
      <c r="W26" s="14">
        <v>411.16</v>
      </c>
      <c r="X26" s="14">
        <v>2406.6</v>
      </c>
    </row>
    <row r="27" spans="1:24">
      <c r="A27" s="2" t="s">
        <v>63</v>
      </c>
      <c r="B27" s="1" t="s">
        <v>64</v>
      </c>
      <c r="C27" s="14">
        <v>999.66</v>
      </c>
      <c r="D27" s="14">
        <v>166.61</v>
      </c>
      <c r="E27" s="14">
        <v>622.55999999999995</v>
      </c>
      <c r="F27" s="14">
        <v>0</v>
      </c>
      <c r="G27" s="14">
        <v>1788.83</v>
      </c>
      <c r="H27" s="14">
        <v>660.45</v>
      </c>
      <c r="I27" s="14">
        <v>0</v>
      </c>
      <c r="J27" s="14">
        <v>0</v>
      </c>
      <c r="K27" s="14">
        <v>150.43</v>
      </c>
      <c r="L27" s="14">
        <v>72.69</v>
      </c>
      <c r="M27" s="14">
        <v>0</v>
      </c>
      <c r="N27" s="14">
        <v>0</v>
      </c>
      <c r="O27" s="14">
        <v>0</v>
      </c>
      <c r="P27" s="14">
        <v>0.06</v>
      </c>
      <c r="Q27" s="14">
        <v>0</v>
      </c>
      <c r="R27" s="14">
        <v>0</v>
      </c>
      <c r="S27" s="14">
        <v>0</v>
      </c>
      <c r="T27" s="14">
        <v>0</v>
      </c>
      <c r="U27" s="14">
        <v>0</v>
      </c>
      <c r="V27" s="14">
        <v>0</v>
      </c>
      <c r="W27" s="14">
        <v>883.63</v>
      </c>
      <c r="X27" s="14">
        <v>905.2</v>
      </c>
    </row>
    <row r="28" spans="1:24">
      <c r="A28" s="2" t="s">
        <v>65</v>
      </c>
      <c r="B28" s="1" t="s">
        <v>66</v>
      </c>
      <c r="C28" s="14">
        <v>999.66</v>
      </c>
      <c r="D28" s="14">
        <v>166.61</v>
      </c>
      <c r="E28" s="14">
        <v>1670.14</v>
      </c>
      <c r="F28" s="14">
        <v>0</v>
      </c>
      <c r="G28" s="14">
        <v>2836.41</v>
      </c>
      <c r="H28" s="14">
        <v>0</v>
      </c>
      <c r="I28" s="14">
        <v>0</v>
      </c>
      <c r="J28" s="14">
        <v>0</v>
      </c>
      <c r="K28" s="14">
        <v>350.47</v>
      </c>
      <c r="L28" s="14">
        <v>67.81</v>
      </c>
      <c r="M28" s="14">
        <v>0</v>
      </c>
      <c r="N28" s="14">
        <v>0</v>
      </c>
      <c r="O28" s="14">
        <v>0</v>
      </c>
      <c r="P28" s="15">
        <v>-7.0000000000000007E-2</v>
      </c>
      <c r="Q28" s="14">
        <v>0</v>
      </c>
      <c r="R28" s="14">
        <v>0</v>
      </c>
      <c r="S28" s="14">
        <v>0</v>
      </c>
      <c r="T28" s="14">
        <v>0</v>
      </c>
      <c r="U28" s="14">
        <v>0</v>
      </c>
      <c r="V28" s="14">
        <v>0</v>
      </c>
      <c r="W28" s="14">
        <v>418.21</v>
      </c>
      <c r="X28" s="14">
        <v>2418.1999999999998</v>
      </c>
    </row>
    <row r="29" spans="1:24">
      <c r="A29" s="2" t="s">
        <v>67</v>
      </c>
      <c r="B29" s="1" t="s">
        <v>68</v>
      </c>
      <c r="C29" s="14">
        <v>4000.02</v>
      </c>
      <c r="D29" s="14">
        <v>666.67</v>
      </c>
      <c r="E29" s="14">
        <v>0</v>
      </c>
      <c r="F29" s="14">
        <v>0</v>
      </c>
      <c r="G29" s="14">
        <v>4666.6899999999996</v>
      </c>
      <c r="H29" s="14">
        <v>0</v>
      </c>
      <c r="I29" s="14">
        <v>0</v>
      </c>
      <c r="J29" s="14">
        <v>0</v>
      </c>
      <c r="K29" s="14">
        <v>741.42</v>
      </c>
      <c r="L29" s="14">
        <v>360.26</v>
      </c>
      <c r="M29" s="14">
        <v>0</v>
      </c>
      <c r="N29" s="14">
        <v>0</v>
      </c>
      <c r="O29" s="14">
        <v>0</v>
      </c>
      <c r="P29" s="14">
        <v>0.02</v>
      </c>
      <c r="Q29" s="14">
        <v>0</v>
      </c>
      <c r="R29" s="14">
        <v>0</v>
      </c>
      <c r="S29" s="14">
        <v>0</v>
      </c>
      <c r="T29" s="14">
        <v>0</v>
      </c>
      <c r="U29" s="14">
        <v>0</v>
      </c>
      <c r="V29" s="14">
        <v>413.79</v>
      </c>
      <c r="W29" s="14">
        <v>1515.49</v>
      </c>
      <c r="X29" s="14">
        <v>3151.2</v>
      </c>
    </row>
    <row r="30" spans="1:24">
      <c r="A30" s="2" t="s">
        <v>69</v>
      </c>
      <c r="B30" s="1" t="s">
        <v>70</v>
      </c>
      <c r="C30" s="14">
        <v>733.35</v>
      </c>
      <c r="D30" s="14">
        <v>122.22</v>
      </c>
      <c r="E30" s="14">
        <v>0</v>
      </c>
      <c r="F30" s="14">
        <v>0</v>
      </c>
      <c r="G30" s="14">
        <v>855.57</v>
      </c>
      <c r="H30" s="14">
        <v>250</v>
      </c>
      <c r="I30" s="14">
        <v>0</v>
      </c>
      <c r="J30" s="15">
        <v>-38.43</v>
      </c>
      <c r="K30" s="14">
        <v>0</v>
      </c>
      <c r="L30" s="14">
        <v>102.86</v>
      </c>
      <c r="M30" s="14">
        <v>0</v>
      </c>
      <c r="N30" s="14">
        <v>0</v>
      </c>
      <c r="O30" s="14">
        <v>0</v>
      </c>
      <c r="P30" s="14">
        <v>0.14000000000000001</v>
      </c>
      <c r="Q30" s="14">
        <v>0</v>
      </c>
      <c r="R30" s="14">
        <v>0</v>
      </c>
      <c r="S30" s="14">
        <v>0</v>
      </c>
      <c r="T30" s="14">
        <v>0</v>
      </c>
      <c r="U30" s="14">
        <v>0</v>
      </c>
      <c r="V30" s="14">
        <v>0</v>
      </c>
      <c r="W30" s="14">
        <v>314.57</v>
      </c>
      <c r="X30" s="14">
        <v>541</v>
      </c>
    </row>
    <row r="31" spans="1:24">
      <c r="A31" s="2" t="s">
        <v>71</v>
      </c>
      <c r="B31" s="1" t="s">
        <v>72</v>
      </c>
      <c r="C31" s="14">
        <v>733.35</v>
      </c>
      <c r="D31" s="14">
        <v>122.22</v>
      </c>
      <c r="E31" s="14">
        <v>10481.33</v>
      </c>
      <c r="F31" s="14">
        <v>0</v>
      </c>
      <c r="G31" s="14">
        <v>11336.9</v>
      </c>
      <c r="H31" s="14">
        <v>0</v>
      </c>
      <c r="I31" s="14">
        <v>0</v>
      </c>
      <c r="J31" s="14">
        <v>0</v>
      </c>
      <c r="K31" s="14">
        <v>2553.91</v>
      </c>
      <c r="L31" s="14">
        <v>120.87</v>
      </c>
      <c r="M31" s="14">
        <v>0</v>
      </c>
      <c r="N31" s="14">
        <v>0</v>
      </c>
      <c r="O31" s="14">
        <v>0</v>
      </c>
      <c r="P31" s="14">
        <v>7.0000000000000007E-2</v>
      </c>
      <c r="Q31" s="14">
        <v>33.049999999999997</v>
      </c>
      <c r="R31" s="14">
        <v>0</v>
      </c>
      <c r="S31" s="14">
        <v>0</v>
      </c>
      <c r="T31" s="14">
        <v>0</v>
      </c>
      <c r="U31" s="14">
        <v>0</v>
      </c>
      <c r="V31" s="14">
        <v>0</v>
      </c>
      <c r="W31" s="14">
        <v>2707.9</v>
      </c>
      <c r="X31" s="14">
        <v>8629</v>
      </c>
    </row>
    <row r="32" spans="1:24">
      <c r="A32" s="2" t="s">
        <v>73</v>
      </c>
      <c r="B32" s="1" t="s">
        <v>74</v>
      </c>
      <c r="C32" s="14">
        <v>880.02</v>
      </c>
      <c r="D32" s="14">
        <v>146.66999999999999</v>
      </c>
      <c r="E32" s="14">
        <v>2203.92</v>
      </c>
      <c r="F32" s="14">
        <v>0</v>
      </c>
      <c r="G32" s="14">
        <v>3230.61</v>
      </c>
      <c r="H32" s="14">
        <v>0</v>
      </c>
      <c r="I32" s="14">
        <v>0</v>
      </c>
      <c r="J32" s="14">
        <v>0</v>
      </c>
      <c r="K32" s="14">
        <v>434.67</v>
      </c>
      <c r="L32" s="14">
        <v>25.48</v>
      </c>
      <c r="M32" s="14">
        <v>0</v>
      </c>
      <c r="N32" s="14">
        <v>0</v>
      </c>
      <c r="O32" s="14">
        <v>0</v>
      </c>
      <c r="P32" s="14">
        <v>0.01</v>
      </c>
      <c r="Q32" s="14">
        <v>33.049999999999997</v>
      </c>
      <c r="R32" s="14">
        <v>0</v>
      </c>
      <c r="S32" s="14">
        <v>0</v>
      </c>
      <c r="T32" s="14">
        <v>0</v>
      </c>
      <c r="U32" s="14">
        <v>0</v>
      </c>
      <c r="V32" s="14">
        <v>0</v>
      </c>
      <c r="W32" s="14">
        <v>493.21</v>
      </c>
      <c r="X32" s="14">
        <v>2737.4</v>
      </c>
    </row>
    <row r="33" spans="1:24">
      <c r="A33" s="2" t="s">
        <v>75</v>
      </c>
      <c r="B33" s="1" t="s">
        <v>76</v>
      </c>
      <c r="C33" s="14">
        <v>880.02</v>
      </c>
      <c r="D33" s="14">
        <v>146.66999999999999</v>
      </c>
      <c r="E33" s="14">
        <v>0</v>
      </c>
      <c r="F33" s="14">
        <v>0</v>
      </c>
      <c r="G33" s="14">
        <v>1026.69</v>
      </c>
      <c r="H33" s="14">
        <v>0</v>
      </c>
      <c r="I33" s="14">
        <v>0</v>
      </c>
      <c r="J33" s="15">
        <v>-18.41</v>
      </c>
      <c r="K33" s="14">
        <v>0</v>
      </c>
      <c r="L33" s="14">
        <v>80.67</v>
      </c>
      <c r="M33" s="14">
        <v>0</v>
      </c>
      <c r="N33" s="14">
        <v>0</v>
      </c>
      <c r="O33" s="14">
        <v>0</v>
      </c>
      <c r="P33" s="14">
        <v>0.03</v>
      </c>
      <c r="Q33" s="14">
        <v>0</v>
      </c>
      <c r="R33" s="14">
        <v>0</v>
      </c>
      <c r="S33" s="14">
        <v>0</v>
      </c>
      <c r="T33" s="14">
        <v>0</v>
      </c>
      <c r="U33" s="14">
        <v>0</v>
      </c>
      <c r="V33" s="14">
        <v>0</v>
      </c>
      <c r="W33" s="14">
        <v>62.29</v>
      </c>
      <c r="X33" s="14">
        <v>964.4</v>
      </c>
    </row>
    <row r="34" spans="1:24">
      <c r="A34" s="2" t="s">
        <v>77</v>
      </c>
      <c r="B34" s="1" t="s">
        <v>78</v>
      </c>
      <c r="C34" s="14">
        <v>1800</v>
      </c>
      <c r="D34" s="14">
        <v>300</v>
      </c>
      <c r="E34" s="14">
        <v>0</v>
      </c>
      <c r="F34" s="14">
        <v>0</v>
      </c>
      <c r="G34" s="14">
        <v>2100</v>
      </c>
      <c r="H34" s="14">
        <v>0</v>
      </c>
      <c r="I34" s="14">
        <v>0</v>
      </c>
      <c r="J34" s="14">
        <v>0</v>
      </c>
      <c r="K34" s="14">
        <v>202.51</v>
      </c>
      <c r="L34" s="14">
        <v>54.65</v>
      </c>
      <c r="M34" s="14">
        <v>0</v>
      </c>
      <c r="N34" s="14">
        <v>0</v>
      </c>
      <c r="O34" s="14">
        <v>0</v>
      </c>
      <c r="P34" s="14">
        <v>0.04</v>
      </c>
      <c r="Q34" s="14">
        <v>0</v>
      </c>
      <c r="R34" s="14">
        <v>0</v>
      </c>
      <c r="S34" s="14">
        <v>0</v>
      </c>
      <c r="T34" s="14">
        <v>0</v>
      </c>
      <c r="U34" s="14">
        <v>0</v>
      </c>
      <c r="V34" s="14">
        <v>0</v>
      </c>
      <c r="W34" s="14">
        <v>257.2</v>
      </c>
      <c r="X34" s="14">
        <v>1842.8</v>
      </c>
    </row>
    <row r="35" spans="1:24">
      <c r="A35" s="2" t="s">
        <v>79</v>
      </c>
      <c r="B35" s="1" t="s">
        <v>80</v>
      </c>
      <c r="C35" s="14">
        <v>880.02</v>
      </c>
      <c r="D35" s="14">
        <v>146.66999999999999</v>
      </c>
      <c r="E35" s="14">
        <v>0</v>
      </c>
      <c r="F35" s="14">
        <v>0</v>
      </c>
      <c r="G35" s="14">
        <v>1026.69</v>
      </c>
      <c r="H35" s="14">
        <v>0</v>
      </c>
      <c r="I35" s="14">
        <v>0</v>
      </c>
      <c r="J35" s="15">
        <v>-18.41</v>
      </c>
      <c r="K35" s="14">
        <v>0</v>
      </c>
      <c r="L35" s="14">
        <v>65.11</v>
      </c>
      <c r="M35" s="14">
        <v>0</v>
      </c>
      <c r="N35" s="14">
        <v>0</v>
      </c>
      <c r="O35" s="14">
        <v>0</v>
      </c>
      <c r="P35" s="15">
        <v>-0.06</v>
      </c>
      <c r="Q35" s="14">
        <v>33.049999999999997</v>
      </c>
      <c r="R35" s="14">
        <v>0</v>
      </c>
      <c r="S35" s="14">
        <v>0</v>
      </c>
      <c r="T35" s="14">
        <v>0</v>
      </c>
      <c r="U35" s="14">
        <v>0</v>
      </c>
      <c r="V35" s="14">
        <v>0</v>
      </c>
      <c r="W35" s="14">
        <v>79.69</v>
      </c>
      <c r="X35" s="14">
        <v>947</v>
      </c>
    </row>
    <row r="36" spans="1:24">
      <c r="A36" s="2" t="s">
        <v>81</v>
      </c>
      <c r="B36" s="1" t="s">
        <v>82</v>
      </c>
      <c r="C36" s="14">
        <v>1299.96</v>
      </c>
      <c r="D36" s="14">
        <v>216.66</v>
      </c>
      <c r="E36" s="14">
        <v>500</v>
      </c>
      <c r="F36" s="14">
        <v>0</v>
      </c>
      <c r="G36" s="14">
        <v>2016.62</v>
      </c>
      <c r="H36" s="14">
        <v>0</v>
      </c>
      <c r="I36" s="14">
        <v>0</v>
      </c>
      <c r="J36" s="14">
        <v>0</v>
      </c>
      <c r="K36" s="14">
        <v>187.56</v>
      </c>
      <c r="L36" s="14">
        <v>43.86</v>
      </c>
      <c r="M36" s="14">
        <v>0</v>
      </c>
      <c r="N36" s="14">
        <v>0</v>
      </c>
      <c r="O36" s="14">
        <v>0</v>
      </c>
      <c r="P36" s="14">
        <v>0.2</v>
      </c>
      <c r="Q36" s="14">
        <v>0</v>
      </c>
      <c r="R36" s="14">
        <v>0</v>
      </c>
      <c r="S36" s="14">
        <v>0</v>
      </c>
      <c r="T36" s="14">
        <v>0</v>
      </c>
      <c r="U36" s="14">
        <v>0</v>
      </c>
      <c r="V36" s="14">
        <v>0</v>
      </c>
      <c r="W36" s="14">
        <v>231.62</v>
      </c>
      <c r="X36" s="14">
        <v>1785</v>
      </c>
    </row>
    <row r="37" spans="1:24">
      <c r="A37" s="2" t="s">
        <v>83</v>
      </c>
      <c r="B37" s="1" t="s">
        <v>84</v>
      </c>
      <c r="C37" s="14">
        <v>880.02</v>
      </c>
      <c r="D37" s="14">
        <v>146.66999999999999</v>
      </c>
      <c r="E37" s="14">
        <v>798.39</v>
      </c>
      <c r="F37" s="14">
        <v>0</v>
      </c>
      <c r="G37" s="14">
        <v>1825.08</v>
      </c>
      <c r="H37" s="14">
        <v>0</v>
      </c>
      <c r="I37" s="14">
        <v>0</v>
      </c>
      <c r="J37" s="14">
        <v>0</v>
      </c>
      <c r="K37" s="14">
        <v>156.22999999999999</v>
      </c>
      <c r="L37" s="14">
        <v>92.4</v>
      </c>
      <c r="M37" s="14">
        <v>0</v>
      </c>
      <c r="N37" s="14">
        <v>0</v>
      </c>
      <c r="O37" s="14">
        <v>0</v>
      </c>
      <c r="P37" s="14">
        <v>0</v>
      </c>
      <c r="Q37" s="14">
        <v>33.049999999999997</v>
      </c>
      <c r="R37" s="14">
        <v>0</v>
      </c>
      <c r="S37" s="14">
        <v>0</v>
      </c>
      <c r="T37" s="14">
        <v>0</v>
      </c>
      <c r="U37" s="14">
        <v>0</v>
      </c>
      <c r="V37" s="14">
        <v>0</v>
      </c>
      <c r="W37" s="14">
        <v>281.68</v>
      </c>
      <c r="X37" s="14">
        <v>1543.4</v>
      </c>
    </row>
    <row r="38" spans="1:24">
      <c r="A38" s="2" t="s">
        <v>85</v>
      </c>
      <c r="B38" s="1" t="s">
        <v>86</v>
      </c>
      <c r="C38" s="14">
        <v>880.02</v>
      </c>
      <c r="D38" s="14">
        <v>146.66999999999999</v>
      </c>
      <c r="E38" s="14">
        <v>0</v>
      </c>
      <c r="F38" s="14">
        <v>0</v>
      </c>
      <c r="G38" s="14">
        <v>1026.69</v>
      </c>
      <c r="H38" s="14">
        <v>0</v>
      </c>
      <c r="I38" s="14">
        <v>0</v>
      </c>
      <c r="J38" s="15">
        <v>-18.41</v>
      </c>
      <c r="K38" s="14">
        <v>0</v>
      </c>
      <c r="L38" s="14">
        <v>167.97</v>
      </c>
      <c r="M38" s="14">
        <v>0</v>
      </c>
      <c r="N38" s="14">
        <v>0</v>
      </c>
      <c r="O38" s="14">
        <v>0</v>
      </c>
      <c r="P38" s="14">
        <v>0.08</v>
      </c>
      <c r="Q38" s="14">
        <v>33.049999999999997</v>
      </c>
      <c r="R38" s="14">
        <v>0</v>
      </c>
      <c r="S38" s="14">
        <v>0</v>
      </c>
      <c r="T38" s="14">
        <v>0</v>
      </c>
      <c r="U38" s="14">
        <v>0</v>
      </c>
      <c r="V38" s="14">
        <v>0</v>
      </c>
      <c r="W38" s="14">
        <v>182.69</v>
      </c>
      <c r="X38" s="14">
        <v>844</v>
      </c>
    </row>
    <row r="39" spans="1:24">
      <c r="A39" s="2" t="s">
        <v>87</v>
      </c>
      <c r="B39" s="1" t="s">
        <v>88</v>
      </c>
      <c r="C39" s="14">
        <v>1399.98</v>
      </c>
      <c r="D39" s="14">
        <v>233.33</v>
      </c>
      <c r="E39" s="14">
        <v>3798</v>
      </c>
      <c r="F39" s="14">
        <v>0</v>
      </c>
      <c r="G39" s="14">
        <v>5431.31</v>
      </c>
      <c r="H39" s="14">
        <v>0</v>
      </c>
      <c r="I39" s="14">
        <v>0</v>
      </c>
      <c r="J39" s="14">
        <v>0</v>
      </c>
      <c r="K39" s="14">
        <v>918.75</v>
      </c>
      <c r="L39" s="14">
        <v>172.38</v>
      </c>
      <c r="M39" s="14">
        <v>0</v>
      </c>
      <c r="N39" s="14">
        <v>0</v>
      </c>
      <c r="O39" s="14">
        <v>0</v>
      </c>
      <c r="P39" s="15">
        <v>-0.02</v>
      </c>
      <c r="Q39" s="14">
        <v>0</v>
      </c>
      <c r="R39" s="14">
        <v>0</v>
      </c>
      <c r="S39" s="14">
        <v>0</v>
      </c>
      <c r="T39" s="14">
        <v>0</v>
      </c>
      <c r="U39" s="14">
        <v>0</v>
      </c>
      <c r="V39" s="14">
        <v>0</v>
      </c>
      <c r="W39" s="14">
        <v>1091.1099999999999</v>
      </c>
      <c r="X39" s="14">
        <v>4340.2</v>
      </c>
    </row>
    <row r="40" spans="1:24">
      <c r="A40" s="2" t="s">
        <v>89</v>
      </c>
      <c r="B40" s="1" t="s">
        <v>90</v>
      </c>
      <c r="C40" s="14">
        <v>880.02</v>
      </c>
      <c r="D40" s="14">
        <v>146.66999999999999</v>
      </c>
      <c r="E40" s="14">
        <v>0</v>
      </c>
      <c r="F40" s="14">
        <v>0</v>
      </c>
      <c r="G40" s="14">
        <v>1026.69</v>
      </c>
      <c r="H40" s="14">
        <v>802.69</v>
      </c>
      <c r="I40" s="14">
        <v>0</v>
      </c>
      <c r="J40" s="15">
        <v>-18.41</v>
      </c>
      <c r="K40" s="14">
        <v>0</v>
      </c>
      <c r="L40" s="14">
        <v>157.85</v>
      </c>
      <c r="M40" s="14">
        <v>0</v>
      </c>
      <c r="N40" s="14">
        <v>0</v>
      </c>
      <c r="O40" s="14">
        <v>0</v>
      </c>
      <c r="P40" s="14">
        <v>0.11</v>
      </c>
      <c r="Q40" s="14">
        <v>33.049999999999997</v>
      </c>
      <c r="R40" s="14">
        <v>0</v>
      </c>
      <c r="S40" s="14">
        <v>0</v>
      </c>
      <c r="T40" s="14">
        <v>0</v>
      </c>
      <c r="U40" s="14">
        <v>0</v>
      </c>
      <c r="V40" s="14">
        <v>0</v>
      </c>
      <c r="W40" s="14">
        <v>975.29</v>
      </c>
      <c r="X40" s="14">
        <v>51.4</v>
      </c>
    </row>
    <row r="41" spans="1:24">
      <c r="A41" s="2" t="s">
        <v>91</v>
      </c>
      <c r="B41" s="1" t="s">
        <v>92</v>
      </c>
      <c r="C41" s="14">
        <v>880.02</v>
      </c>
      <c r="D41" s="14">
        <v>146.66999999999999</v>
      </c>
      <c r="E41" s="14">
        <v>0</v>
      </c>
      <c r="F41" s="14">
        <v>0</v>
      </c>
      <c r="G41" s="14">
        <v>1026.69</v>
      </c>
      <c r="H41" s="14">
        <v>0</v>
      </c>
      <c r="I41" s="14">
        <v>0</v>
      </c>
      <c r="J41" s="15">
        <v>-18.41</v>
      </c>
      <c r="K41" s="14">
        <v>0</v>
      </c>
      <c r="L41" s="14">
        <v>50.36</v>
      </c>
      <c r="M41" s="14">
        <v>0</v>
      </c>
      <c r="N41" s="14">
        <v>0</v>
      </c>
      <c r="O41" s="14">
        <v>0</v>
      </c>
      <c r="P41" s="14">
        <v>0.09</v>
      </c>
      <c r="Q41" s="14">
        <v>54.05</v>
      </c>
      <c r="R41" s="14">
        <v>0</v>
      </c>
      <c r="S41" s="14">
        <v>0</v>
      </c>
      <c r="T41" s="14">
        <v>0</v>
      </c>
      <c r="U41" s="14">
        <v>0</v>
      </c>
      <c r="V41" s="14">
        <v>0</v>
      </c>
      <c r="W41" s="14">
        <v>86.09</v>
      </c>
      <c r="X41" s="14">
        <v>940.6</v>
      </c>
    </row>
    <row r="42" spans="1:24">
      <c r="A42" s="2" t="s">
        <v>93</v>
      </c>
      <c r="B42" s="1" t="s">
        <v>94</v>
      </c>
      <c r="C42" s="14">
        <v>880.02</v>
      </c>
      <c r="D42" s="14">
        <v>146.66999999999999</v>
      </c>
      <c r="E42" s="14">
        <v>0</v>
      </c>
      <c r="F42" s="14">
        <v>0</v>
      </c>
      <c r="G42" s="14">
        <v>1026.69</v>
      </c>
      <c r="H42" s="14">
        <v>0</v>
      </c>
      <c r="I42" s="14">
        <v>0</v>
      </c>
      <c r="J42" s="15">
        <v>-18.41</v>
      </c>
      <c r="K42" s="14">
        <v>0</v>
      </c>
      <c r="L42" s="14">
        <v>195.7</v>
      </c>
      <c r="M42" s="14">
        <v>0</v>
      </c>
      <c r="N42" s="14">
        <v>0</v>
      </c>
      <c r="O42" s="14">
        <v>0</v>
      </c>
      <c r="P42" s="15">
        <v>-0.05</v>
      </c>
      <c r="Q42" s="14">
        <v>33.049999999999997</v>
      </c>
      <c r="R42" s="14">
        <v>0</v>
      </c>
      <c r="S42" s="14">
        <v>0</v>
      </c>
      <c r="T42" s="14">
        <v>0</v>
      </c>
      <c r="U42" s="14">
        <v>0</v>
      </c>
      <c r="V42" s="14">
        <v>0</v>
      </c>
      <c r="W42" s="14">
        <v>210.29</v>
      </c>
      <c r="X42" s="14">
        <v>816.4</v>
      </c>
    </row>
    <row r="43" spans="1:24">
      <c r="A43" s="2" t="s">
        <v>95</v>
      </c>
      <c r="B43" s="1" t="s">
        <v>96</v>
      </c>
      <c r="C43" s="14">
        <v>880.02</v>
      </c>
      <c r="D43" s="14">
        <v>146.66999999999999</v>
      </c>
      <c r="E43" s="14">
        <v>1777.96</v>
      </c>
      <c r="F43" s="14">
        <v>0</v>
      </c>
      <c r="G43" s="14">
        <v>2804.65</v>
      </c>
      <c r="H43" s="14">
        <v>0</v>
      </c>
      <c r="I43" s="14">
        <v>0</v>
      </c>
      <c r="J43" s="14">
        <v>0</v>
      </c>
      <c r="K43" s="14">
        <v>343.68</v>
      </c>
      <c r="L43" s="14">
        <v>215.07</v>
      </c>
      <c r="M43" s="14">
        <v>0</v>
      </c>
      <c r="N43" s="14">
        <v>0</v>
      </c>
      <c r="O43" s="14">
        <v>0</v>
      </c>
      <c r="P43" s="15">
        <v>-0.1</v>
      </c>
      <c r="Q43" s="14">
        <v>0</v>
      </c>
      <c r="R43" s="14">
        <v>0</v>
      </c>
      <c r="S43" s="14">
        <v>0</v>
      </c>
      <c r="T43" s="14">
        <v>0</v>
      </c>
      <c r="U43" s="14">
        <v>0</v>
      </c>
      <c r="V43" s="14">
        <v>0</v>
      </c>
      <c r="W43" s="14">
        <v>558.65</v>
      </c>
      <c r="X43" s="14">
        <v>2246</v>
      </c>
    </row>
    <row r="44" spans="1:24">
      <c r="A44" s="2" t="s">
        <v>97</v>
      </c>
      <c r="B44" s="1" t="s">
        <v>98</v>
      </c>
      <c r="C44" s="14">
        <v>880.02</v>
      </c>
      <c r="D44" s="14">
        <v>146.66999999999999</v>
      </c>
      <c r="E44" s="14">
        <v>0</v>
      </c>
      <c r="F44" s="14">
        <v>0</v>
      </c>
      <c r="G44" s="14">
        <v>1026.69</v>
      </c>
      <c r="H44" s="14">
        <v>0</v>
      </c>
      <c r="I44" s="14">
        <v>0</v>
      </c>
      <c r="J44" s="15">
        <v>-18.41</v>
      </c>
      <c r="K44" s="14">
        <v>0</v>
      </c>
      <c r="L44" s="14">
        <v>98.22</v>
      </c>
      <c r="M44" s="14">
        <v>0</v>
      </c>
      <c r="N44" s="14">
        <v>0</v>
      </c>
      <c r="O44" s="14">
        <v>0</v>
      </c>
      <c r="P44" s="14">
        <v>0.03</v>
      </c>
      <c r="Q44" s="14">
        <v>33.049999999999997</v>
      </c>
      <c r="R44" s="14">
        <v>0</v>
      </c>
      <c r="S44" s="14">
        <v>0</v>
      </c>
      <c r="T44" s="14">
        <v>0</v>
      </c>
      <c r="U44" s="14">
        <v>0</v>
      </c>
      <c r="V44" s="14">
        <v>0</v>
      </c>
      <c r="W44" s="14">
        <v>112.89</v>
      </c>
      <c r="X44" s="14">
        <v>913.8</v>
      </c>
    </row>
    <row r="45" spans="1:24">
      <c r="A45" s="2" t="s">
        <v>99</v>
      </c>
      <c r="B45" s="1" t="s">
        <v>100</v>
      </c>
      <c r="C45" s="14">
        <v>880.02</v>
      </c>
      <c r="D45" s="14">
        <v>146.66999999999999</v>
      </c>
      <c r="E45" s="14">
        <v>0</v>
      </c>
      <c r="F45" s="14">
        <v>0</v>
      </c>
      <c r="G45" s="14">
        <v>1026.69</v>
      </c>
      <c r="H45" s="14">
        <v>0</v>
      </c>
      <c r="I45" s="14">
        <v>0</v>
      </c>
      <c r="J45" s="15">
        <v>-18.41</v>
      </c>
      <c r="K45" s="14">
        <v>0</v>
      </c>
      <c r="L45" s="14">
        <v>25.48</v>
      </c>
      <c r="M45" s="14">
        <v>0</v>
      </c>
      <c r="N45" s="14">
        <v>0</v>
      </c>
      <c r="O45" s="14">
        <v>0</v>
      </c>
      <c r="P45" s="14">
        <v>0.02</v>
      </c>
      <c r="Q45" s="14">
        <v>0</v>
      </c>
      <c r="R45" s="14">
        <v>0</v>
      </c>
      <c r="S45" s="14">
        <v>0</v>
      </c>
      <c r="T45" s="14">
        <v>0</v>
      </c>
      <c r="U45" s="14">
        <v>0</v>
      </c>
      <c r="V45" s="14">
        <v>0</v>
      </c>
      <c r="W45" s="14">
        <v>7.09</v>
      </c>
      <c r="X45" s="14">
        <v>1019.6</v>
      </c>
    </row>
    <row r="46" spans="1:24">
      <c r="A46" s="2" t="s">
        <v>101</v>
      </c>
      <c r="B46" s="1" t="s">
        <v>102</v>
      </c>
      <c r="C46" s="14">
        <v>880.02</v>
      </c>
      <c r="D46" s="14">
        <v>146.66999999999999</v>
      </c>
      <c r="E46" s="14">
        <v>5117.0200000000004</v>
      </c>
      <c r="F46" s="14">
        <v>0</v>
      </c>
      <c r="G46" s="14">
        <v>6143.71</v>
      </c>
      <c r="H46" s="14">
        <v>0</v>
      </c>
      <c r="I46" s="14">
        <v>0</v>
      </c>
      <c r="J46" s="14">
        <v>0</v>
      </c>
      <c r="K46" s="14">
        <v>1086.31</v>
      </c>
      <c r="L46" s="14">
        <v>323.33</v>
      </c>
      <c r="M46" s="14">
        <v>0</v>
      </c>
      <c r="N46" s="14">
        <v>0</v>
      </c>
      <c r="O46" s="14">
        <v>0</v>
      </c>
      <c r="P46" s="14">
        <v>0.02</v>
      </c>
      <c r="Q46" s="14">
        <v>33.049999999999997</v>
      </c>
      <c r="R46" s="14">
        <v>0</v>
      </c>
      <c r="S46" s="14">
        <v>0</v>
      </c>
      <c r="T46" s="14">
        <v>0</v>
      </c>
      <c r="U46" s="14">
        <v>0</v>
      </c>
      <c r="V46" s="14">
        <v>0</v>
      </c>
      <c r="W46" s="14">
        <v>1442.71</v>
      </c>
      <c r="X46" s="14">
        <v>4701</v>
      </c>
    </row>
    <row r="47" spans="1:24">
      <c r="A47" s="2" t="s">
        <v>103</v>
      </c>
      <c r="B47" s="1" t="s">
        <v>104</v>
      </c>
      <c r="C47" s="14">
        <v>733.35</v>
      </c>
      <c r="D47" s="14">
        <v>122.22</v>
      </c>
      <c r="E47" s="14">
        <v>0</v>
      </c>
      <c r="F47" s="14">
        <v>0</v>
      </c>
      <c r="G47" s="14">
        <v>855.57</v>
      </c>
      <c r="H47" s="14">
        <v>0</v>
      </c>
      <c r="I47" s="14">
        <v>0</v>
      </c>
      <c r="J47" s="15">
        <v>-38.43</v>
      </c>
      <c r="K47" s="14">
        <v>0</v>
      </c>
      <c r="L47" s="14">
        <v>208.77</v>
      </c>
      <c r="M47" s="14">
        <v>0</v>
      </c>
      <c r="N47" s="14">
        <v>257.3</v>
      </c>
      <c r="O47" s="14">
        <v>0</v>
      </c>
      <c r="P47" s="15">
        <v>-0.11</v>
      </c>
      <c r="Q47" s="14">
        <v>26.44</v>
      </c>
      <c r="R47" s="14">
        <v>0</v>
      </c>
      <c r="S47" s="14">
        <v>0</v>
      </c>
      <c r="T47" s="14">
        <v>0</v>
      </c>
      <c r="U47" s="14">
        <v>0</v>
      </c>
      <c r="V47" s="14">
        <v>0</v>
      </c>
      <c r="W47" s="14">
        <v>453.97</v>
      </c>
      <c r="X47" s="14">
        <v>401.6</v>
      </c>
    </row>
    <row r="48" spans="1:24">
      <c r="A48" s="2" t="s">
        <v>105</v>
      </c>
      <c r="B48" s="1" t="s">
        <v>106</v>
      </c>
      <c r="C48" s="14">
        <v>1602</v>
      </c>
      <c r="D48" s="14">
        <v>267</v>
      </c>
      <c r="E48" s="14">
        <v>500</v>
      </c>
      <c r="F48" s="14">
        <v>0</v>
      </c>
      <c r="G48" s="14">
        <v>2369</v>
      </c>
      <c r="H48" s="14">
        <v>0</v>
      </c>
      <c r="I48" s="14">
        <v>0</v>
      </c>
      <c r="J48" s="14">
        <v>0</v>
      </c>
      <c r="K48" s="14">
        <v>250.71</v>
      </c>
      <c r="L48" s="14">
        <v>60.53</v>
      </c>
      <c r="M48" s="14">
        <v>0</v>
      </c>
      <c r="N48" s="14">
        <v>0</v>
      </c>
      <c r="O48" s="14">
        <v>0</v>
      </c>
      <c r="P48" s="15">
        <v>-0.04</v>
      </c>
      <c r="Q48" s="14">
        <v>0</v>
      </c>
      <c r="R48" s="14">
        <v>0</v>
      </c>
      <c r="S48" s="14">
        <v>0</v>
      </c>
      <c r="T48" s="14">
        <v>0</v>
      </c>
      <c r="U48" s="14">
        <v>0</v>
      </c>
      <c r="V48" s="14">
        <v>0</v>
      </c>
      <c r="W48" s="14">
        <v>311.2</v>
      </c>
      <c r="X48" s="14">
        <v>2057.8000000000002</v>
      </c>
    </row>
    <row r="49" spans="1:24">
      <c r="A49" s="2" t="s">
        <v>107</v>
      </c>
      <c r="B49" s="1" t="s">
        <v>108</v>
      </c>
      <c r="C49" s="14">
        <v>2599.98</v>
      </c>
      <c r="D49" s="14">
        <v>433.33</v>
      </c>
      <c r="E49" s="14">
        <v>0</v>
      </c>
      <c r="F49" s="14">
        <v>0</v>
      </c>
      <c r="G49" s="14">
        <v>3033.31</v>
      </c>
      <c r="H49" s="14">
        <v>0</v>
      </c>
      <c r="I49" s="14">
        <v>0</v>
      </c>
      <c r="J49" s="14">
        <v>0</v>
      </c>
      <c r="K49" s="14">
        <v>392.53</v>
      </c>
      <c r="L49" s="14">
        <v>81.650000000000006</v>
      </c>
      <c r="M49" s="14">
        <v>0</v>
      </c>
      <c r="N49" s="14">
        <v>572.66999999999996</v>
      </c>
      <c r="O49" s="14">
        <v>0</v>
      </c>
      <c r="P49" s="14">
        <v>0.06</v>
      </c>
      <c r="Q49" s="14">
        <v>0</v>
      </c>
      <c r="R49" s="14">
        <v>0</v>
      </c>
      <c r="S49" s="14">
        <v>0</v>
      </c>
      <c r="T49" s="14">
        <v>0</v>
      </c>
      <c r="U49" s="14">
        <v>0</v>
      </c>
      <c r="V49" s="14">
        <v>0</v>
      </c>
      <c r="W49" s="14">
        <v>1046.9100000000001</v>
      </c>
      <c r="X49" s="14">
        <v>1986.4</v>
      </c>
    </row>
    <row r="50" spans="1:24">
      <c r="A50" s="2" t="s">
        <v>109</v>
      </c>
      <c r="B50" s="1" t="s">
        <v>110</v>
      </c>
      <c r="C50" s="14">
        <v>880.02</v>
      </c>
      <c r="D50" s="14">
        <v>146.66999999999999</v>
      </c>
      <c r="E50" s="14">
        <v>0</v>
      </c>
      <c r="F50" s="14">
        <v>0</v>
      </c>
      <c r="G50" s="14">
        <v>1026.69</v>
      </c>
      <c r="H50" s="14">
        <v>0</v>
      </c>
      <c r="I50" s="14">
        <v>0</v>
      </c>
      <c r="J50" s="15">
        <v>-18.41</v>
      </c>
      <c r="K50" s="14">
        <v>0</v>
      </c>
      <c r="L50" s="14">
        <v>25.48</v>
      </c>
      <c r="M50" s="14">
        <v>0</v>
      </c>
      <c r="N50" s="14">
        <v>0</v>
      </c>
      <c r="O50" s="14">
        <v>0</v>
      </c>
      <c r="P50" s="14">
        <v>0.02</v>
      </c>
      <c r="Q50" s="14">
        <v>0</v>
      </c>
      <c r="R50" s="14">
        <v>0</v>
      </c>
      <c r="S50" s="14">
        <v>0</v>
      </c>
      <c r="T50" s="14">
        <v>0</v>
      </c>
      <c r="U50" s="14">
        <v>0</v>
      </c>
      <c r="V50" s="14">
        <v>0</v>
      </c>
      <c r="W50" s="14">
        <v>7.09</v>
      </c>
      <c r="X50" s="14">
        <v>1019.6</v>
      </c>
    </row>
    <row r="51" spans="1:24">
      <c r="A51" s="2" t="s">
        <v>111</v>
      </c>
      <c r="B51" s="1" t="s">
        <v>112</v>
      </c>
      <c r="C51" s="14">
        <v>733.35</v>
      </c>
      <c r="D51" s="14">
        <v>122.22</v>
      </c>
      <c r="E51" s="14">
        <v>0</v>
      </c>
      <c r="F51" s="14">
        <v>0</v>
      </c>
      <c r="G51" s="14">
        <v>855.57</v>
      </c>
      <c r="H51" s="14">
        <v>0</v>
      </c>
      <c r="I51" s="14">
        <v>0</v>
      </c>
      <c r="J51" s="15">
        <v>-38.43</v>
      </c>
      <c r="K51" s="14">
        <v>0</v>
      </c>
      <c r="L51" s="14">
        <v>92.09</v>
      </c>
      <c r="M51" s="14">
        <v>0</v>
      </c>
      <c r="N51" s="14">
        <v>0</v>
      </c>
      <c r="O51" s="14">
        <v>0</v>
      </c>
      <c r="P51" s="14">
        <v>0.06</v>
      </c>
      <c r="Q51" s="14">
        <v>33.049999999999997</v>
      </c>
      <c r="R51" s="14">
        <v>0</v>
      </c>
      <c r="S51" s="14">
        <v>0</v>
      </c>
      <c r="T51" s="14">
        <v>0</v>
      </c>
      <c r="U51" s="14">
        <v>0</v>
      </c>
      <c r="V51" s="14">
        <v>0</v>
      </c>
      <c r="W51" s="14">
        <v>86.77</v>
      </c>
      <c r="X51" s="14">
        <v>768.8</v>
      </c>
    </row>
    <row r="52" spans="1:24">
      <c r="A52" s="2" t="s">
        <v>113</v>
      </c>
      <c r="B52" s="1" t="s">
        <v>114</v>
      </c>
      <c r="C52" s="14">
        <v>880.02</v>
      </c>
      <c r="D52" s="14">
        <v>146.66999999999999</v>
      </c>
      <c r="E52" s="14">
        <v>0</v>
      </c>
      <c r="F52" s="14">
        <v>0</v>
      </c>
      <c r="G52" s="14">
        <v>1026.69</v>
      </c>
      <c r="H52" s="14">
        <v>0</v>
      </c>
      <c r="I52" s="14">
        <v>0</v>
      </c>
      <c r="J52" s="15">
        <v>-18.41</v>
      </c>
      <c r="K52" s="14">
        <v>0</v>
      </c>
      <c r="L52" s="14">
        <v>168.72</v>
      </c>
      <c r="M52" s="14">
        <v>0</v>
      </c>
      <c r="N52" s="14">
        <v>0</v>
      </c>
      <c r="O52" s="14">
        <v>0</v>
      </c>
      <c r="P52" s="15">
        <v>-0.02</v>
      </c>
      <c r="Q52" s="14">
        <v>0</v>
      </c>
      <c r="R52" s="14">
        <v>0</v>
      </c>
      <c r="S52" s="14">
        <v>0</v>
      </c>
      <c r="T52" s="14">
        <v>0</v>
      </c>
      <c r="U52" s="14">
        <v>0</v>
      </c>
      <c r="V52" s="14">
        <v>0</v>
      </c>
      <c r="W52" s="14">
        <v>150.29</v>
      </c>
      <c r="X52" s="14">
        <v>876.4</v>
      </c>
    </row>
    <row r="53" spans="1:24">
      <c r="A53" s="2" t="s">
        <v>115</v>
      </c>
      <c r="B53" s="1" t="s">
        <v>116</v>
      </c>
      <c r="C53" s="14">
        <v>880.02</v>
      </c>
      <c r="D53" s="14">
        <v>146.66999999999999</v>
      </c>
      <c r="E53" s="14">
        <v>0</v>
      </c>
      <c r="F53" s="14">
        <v>0</v>
      </c>
      <c r="G53" s="14">
        <v>1026.69</v>
      </c>
      <c r="H53" s="14">
        <v>0</v>
      </c>
      <c r="I53" s="14">
        <v>0</v>
      </c>
      <c r="J53" s="15">
        <v>-18.41</v>
      </c>
      <c r="K53" s="14">
        <v>0</v>
      </c>
      <c r="L53" s="14">
        <v>55.11</v>
      </c>
      <c r="M53" s="14">
        <v>0</v>
      </c>
      <c r="N53" s="14">
        <v>0</v>
      </c>
      <c r="O53" s="14">
        <v>0</v>
      </c>
      <c r="P53" s="15">
        <v>-0.01</v>
      </c>
      <c r="Q53" s="14">
        <v>0</v>
      </c>
      <c r="R53" s="14">
        <v>0</v>
      </c>
      <c r="S53" s="14">
        <v>0</v>
      </c>
      <c r="T53" s="14">
        <v>0</v>
      </c>
      <c r="U53" s="14">
        <v>0</v>
      </c>
      <c r="V53" s="14">
        <v>0</v>
      </c>
      <c r="W53" s="14">
        <v>36.69</v>
      </c>
      <c r="X53" s="14">
        <v>990</v>
      </c>
    </row>
    <row r="54" spans="1:24">
      <c r="A54" s="2" t="s">
        <v>117</v>
      </c>
      <c r="B54" s="1" t="s">
        <v>118</v>
      </c>
      <c r="C54" s="14">
        <v>880.02</v>
      </c>
      <c r="D54" s="14">
        <v>146.66999999999999</v>
      </c>
      <c r="E54" s="14">
        <v>0</v>
      </c>
      <c r="F54" s="14">
        <v>0</v>
      </c>
      <c r="G54" s="14">
        <v>1026.69</v>
      </c>
      <c r="H54" s="14">
        <v>0</v>
      </c>
      <c r="I54" s="14">
        <v>0</v>
      </c>
      <c r="J54" s="15">
        <v>-18.41</v>
      </c>
      <c r="K54" s="14">
        <v>0</v>
      </c>
      <c r="L54" s="14">
        <v>67.36</v>
      </c>
      <c r="M54" s="14">
        <v>0</v>
      </c>
      <c r="N54" s="14">
        <v>0</v>
      </c>
      <c r="O54" s="14">
        <v>0</v>
      </c>
      <c r="P54" s="14">
        <v>0.09</v>
      </c>
      <c r="Q54" s="14">
        <v>33.049999999999997</v>
      </c>
      <c r="R54" s="14">
        <v>0</v>
      </c>
      <c r="S54" s="14">
        <v>0</v>
      </c>
      <c r="T54" s="14">
        <v>0</v>
      </c>
      <c r="U54" s="14">
        <v>0</v>
      </c>
      <c r="V54" s="14">
        <v>0</v>
      </c>
      <c r="W54" s="14">
        <v>82.09</v>
      </c>
      <c r="X54" s="14">
        <v>944.6</v>
      </c>
    </row>
    <row r="55" spans="1:24">
      <c r="A55" s="2" t="s">
        <v>119</v>
      </c>
      <c r="B55" s="1" t="s">
        <v>120</v>
      </c>
      <c r="C55" s="14">
        <v>999.66</v>
      </c>
      <c r="D55" s="14">
        <v>166.61</v>
      </c>
      <c r="E55" s="14">
        <v>2232.46</v>
      </c>
      <c r="F55" s="14">
        <v>0</v>
      </c>
      <c r="G55" s="14">
        <v>3398.73</v>
      </c>
      <c r="H55" s="14">
        <v>0</v>
      </c>
      <c r="I55" s="14">
        <v>0</v>
      </c>
      <c r="J55" s="14">
        <v>0</v>
      </c>
      <c r="K55" s="14">
        <v>470.58</v>
      </c>
      <c r="L55" s="14">
        <v>83.35</v>
      </c>
      <c r="M55" s="14">
        <v>0</v>
      </c>
      <c r="N55" s="14">
        <v>0</v>
      </c>
      <c r="O55" s="14">
        <v>0</v>
      </c>
      <c r="P55" s="14">
        <v>0</v>
      </c>
      <c r="Q55" s="14">
        <v>0</v>
      </c>
      <c r="R55" s="14">
        <v>0</v>
      </c>
      <c r="S55" s="14">
        <v>0</v>
      </c>
      <c r="T55" s="14">
        <v>0</v>
      </c>
      <c r="U55" s="14">
        <v>0</v>
      </c>
      <c r="V55" s="14">
        <v>0</v>
      </c>
      <c r="W55" s="14">
        <v>553.92999999999995</v>
      </c>
      <c r="X55" s="14">
        <v>2844.8</v>
      </c>
    </row>
    <row r="56" spans="1:24">
      <c r="A56" s="2" t="s">
        <v>121</v>
      </c>
      <c r="B56" s="1" t="s">
        <v>122</v>
      </c>
      <c r="C56" s="14">
        <v>880.02</v>
      </c>
      <c r="D56" s="14">
        <v>146.66999999999999</v>
      </c>
      <c r="E56" s="14">
        <v>0</v>
      </c>
      <c r="F56" s="14">
        <v>0</v>
      </c>
      <c r="G56" s="14">
        <v>1026.69</v>
      </c>
      <c r="H56" s="14">
        <v>0</v>
      </c>
      <c r="I56" s="14">
        <v>0</v>
      </c>
      <c r="J56" s="15">
        <v>-18.41</v>
      </c>
      <c r="K56" s="14">
        <v>0</v>
      </c>
      <c r="L56" s="14">
        <v>147.26</v>
      </c>
      <c r="M56" s="14">
        <v>0</v>
      </c>
      <c r="N56" s="14">
        <v>0</v>
      </c>
      <c r="O56" s="14">
        <v>0</v>
      </c>
      <c r="P56" s="15">
        <v>-0.16</v>
      </c>
      <c r="Q56" s="14">
        <v>0</v>
      </c>
      <c r="R56" s="14">
        <v>0</v>
      </c>
      <c r="S56" s="14">
        <v>0</v>
      </c>
      <c r="T56" s="14">
        <v>0</v>
      </c>
      <c r="U56" s="14">
        <v>0</v>
      </c>
      <c r="V56" s="14">
        <v>0</v>
      </c>
      <c r="W56" s="14">
        <v>128.69</v>
      </c>
      <c r="X56" s="14">
        <v>898</v>
      </c>
    </row>
    <row r="57" spans="1:24">
      <c r="A57" s="2" t="s">
        <v>123</v>
      </c>
      <c r="B57" s="1" t="s">
        <v>124</v>
      </c>
      <c r="C57" s="14">
        <v>733.35</v>
      </c>
      <c r="D57" s="14">
        <v>122.22</v>
      </c>
      <c r="E57" s="14">
        <v>3403.76</v>
      </c>
      <c r="F57" s="14">
        <v>0</v>
      </c>
      <c r="G57" s="14">
        <v>4259.33</v>
      </c>
      <c r="H57" s="14">
        <v>0</v>
      </c>
      <c r="I57" s="14">
        <v>0</v>
      </c>
      <c r="J57" s="14">
        <v>0</v>
      </c>
      <c r="K57" s="14">
        <v>654.4</v>
      </c>
      <c r="L57" s="14">
        <v>127.1</v>
      </c>
      <c r="M57" s="14">
        <v>0</v>
      </c>
      <c r="N57" s="14">
        <v>3000</v>
      </c>
      <c r="O57" s="14">
        <v>0</v>
      </c>
      <c r="P57" s="15">
        <v>-0.02</v>
      </c>
      <c r="Q57" s="14">
        <v>33.049999999999997</v>
      </c>
      <c r="R57" s="14">
        <v>0</v>
      </c>
      <c r="S57" s="14">
        <v>0</v>
      </c>
      <c r="T57" s="14">
        <v>0</v>
      </c>
      <c r="U57" s="14">
        <v>0</v>
      </c>
      <c r="V57" s="14">
        <v>0</v>
      </c>
      <c r="W57" s="14">
        <v>3814.53</v>
      </c>
      <c r="X57" s="14">
        <v>444.8</v>
      </c>
    </row>
    <row r="58" spans="1:24">
      <c r="A58" s="2" t="s">
        <v>125</v>
      </c>
      <c r="B58" s="1" t="s">
        <v>126</v>
      </c>
      <c r="C58" s="14">
        <v>880.02</v>
      </c>
      <c r="D58" s="14">
        <v>146.66999999999999</v>
      </c>
      <c r="E58" s="14">
        <v>4762.09</v>
      </c>
      <c r="F58" s="14">
        <v>0</v>
      </c>
      <c r="G58" s="14">
        <v>5788.78</v>
      </c>
      <c r="H58" s="14">
        <v>455.66</v>
      </c>
      <c r="I58" s="14">
        <v>0</v>
      </c>
      <c r="J58" s="14">
        <v>0</v>
      </c>
      <c r="K58" s="14">
        <v>1002.83</v>
      </c>
      <c r="L58" s="14">
        <v>76.52</v>
      </c>
      <c r="M58" s="14">
        <v>0</v>
      </c>
      <c r="N58" s="14">
        <v>1668.65</v>
      </c>
      <c r="O58" s="14">
        <v>0</v>
      </c>
      <c r="P58" s="15">
        <v>-0.13</v>
      </c>
      <c r="Q58" s="14">
        <v>54.05</v>
      </c>
      <c r="R58" s="14">
        <v>0</v>
      </c>
      <c r="S58" s="14">
        <v>0</v>
      </c>
      <c r="T58" s="14">
        <v>0</v>
      </c>
      <c r="U58" s="14">
        <v>0</v>
      </c>
      <c r="V58" s="14">
        <v>0</v>
      </c>
      <c r="W58" s="14">
        <v>3257.58</v>
      </c>
      <c r="X58" s="14">
        <v>2531.1999999999998</v>
      </c>
    </row>
    <row r="59" spans="1:24">
      <c r="A59" s="2" t="s">
        <v>127</v>
      </c>
      <c r="B59" s="1" t="s">
        <v>128</v>
      </c>
      <c r="C59" s="14">
        <v>1602</v>
      </c>
      <c r="D59" s="14">
        <v>267</v>
      </c>
      <c r="E59" s="14">
        <v>0</v>
      </c>
      <c r="F59" s="14">
        <v>0</v>
      </c>
      <c r="G59" s="14">
        <v>1869</v>
      </c>
      <c r="H59" s="14">
        <v>0</v>
      </c>
      <c r="I59" s="14">
        <v>0</v>
      </c>
      <c r="J59" s="14">
        <v>0</v>
      </c>
      <c r="K59" s="14">
        <v>163.25</v>
      </c>
      <c r="L59" s="14">
        <v>49.68</v>
      </c>
      <c r="M59" s="14">
        <v>0</v>
      </c>
      <c r="N59" s="14">
        <v>0</v>
      </c>
      <c r="O59" s="14">
        <v>0</v>
      </c>
      <c r="P59" s="14">
        <v>7.0000000000000007E-2</v>
      </c>
      <c r="Q59" s="14">
        <v>0</v>
      </c>
      <c r="R59" s="14">
        <v>0</v>
      </c>
      <c r="S59" s="14">
        <v>0</v>
      </c>
      <c r="T59" s="14">
        <v>0</v>
      </c>
      <c r="U59" s="14">
        <v>0</v>
      </c>
      <c r="V59" s="14">
        <v>0</v>
      </c>
      <c r="W59" s="14">
        <v>213</v>
      </c>
      <c r="X59" s="14">
        <v>1656</v>
      </c>
    </row>
    <row r="60" spans="1:24">
      <c r="A60" s="2" t="s">
        <v>129</v>
      </c>
      <c r="B60" s="1" t="s">
        <v>130</v>
      </c>
      <c r="C60" s="14">
        <v>999.66</v>
      </c>
      <c r="D60" s="14">
        <v>166.61</v>
      </c>
      <c r="E60" s="14">
        <v>2174.46</v>
      </c>
      <c r="F60" s="14">
        <v>0</v>
      </c>
      <c r="G60" s="14">
        <v>3340.73</v>
      </c>
      <c r="H60" s="14">
        <v>0</v>
      </c>
      <c r="I60" s="14">
        <v>0</v>
      </c>
      <c r="J60" s="14">
        <v>0</v>
      </c>
      <c r="K60" s="14">
        <v>458.19</v>
      </c>
      <c r="L60" s="14">
        <v>66.33</v>
      </c>
      <c r="M60" s="14">
        <v>0</v>
      </c>
      <c r="N60" s="14">
        <v>0</v>
      </c>
      <c r="O60" s="14">
        <v>0</v>
      </c>
      <c r="P60" s="14">
        <v>0.01</v>
      </c>
      <c r="Q60" s="14">
        <v>0</v>
      </c>
      <c r="R60" s="14">
        <v>0</v>
      </c>
      <c r="S60" s="14">
        <v>300</v>
      </c>
      <c r="T60" s="14">
        <v>0</v>
      </c>
      <c r="U60" s="14">
        <v>0</v>
      </c>
      <c r="V60" s="14">
        <v>0</v>
      </c>
      <c r="W60" s="14">
        <v>824.53</v>
      </c>
      <c r="X60" s="14">
        <v>2516.1999999999998</v>
      </c>
    </row>
    <row r="61" spans="1:24">
      <c r="A61" s="2" t="s">
        <v>131</v>
      </c>
      <c r="B61" s="1" t="s">
        <v>132</v>
      </c>
      <c r="C61" s="14">
        <v>999.66</v>
      </c>
      <c r="D61" s="14">
        <v>166.61</v>
      </c>
      <c r="E61" s="14">
        <v>4106.93</v>
      </c>
      <c r="F61" s="14">
        <v>0</v>
      </c>
      <c r="G61" s="14">
        <v>5273.2</v>
      </c>
      <c r="H61" s="14">
        <v>0</v>
      </c>
      <c r="I61" s="14">
        <v>0</v>
      </c>
      <c r="J61" s="14">
        <v>0</v>
      </c>
      <c r="K61" s="14">
        <v>881.56</v>
      </c>
      <c r="L61" s="14">
        <v>82.59</v>
      </c>
      <c r="M61" s="14">
        <v>0</v>
      </c>
      <c r="N61" s="14">
        <v>0</v>
      </c>
      <c r="O61" s="14">
        <v>0</v>
      </c>
      <c r="P61" s="15">
        <v>-0.15</v>
      </c>
      <c r="Q61" s="14">
        <v>0</v>
      </c>
      <c r="R61" s="14">
        <v>0</v>
      </c>
      <c r="S61" s="14">
        <v>0</v>
      </c>
      <c r="T61" s="14">
        <v>0</v>
      </c>
      <c r="U61" s="14">
        <v>0</v>
      </c>
      <c r="V61" s="14">
        <v>0</v>
      </c>
      <c r="W61" s="14">
        <v>964</v>
      </c>
      <c r="X61" s="14">
        <v>4309.2</v>
      </c>
    </row>
    <row r="62" spans="1:24">
      <c r="A62" s="2" t="s">
        <v>133</v>
      </c>
      <c r="B62" s="1" t="s">
        <v>134</v>
      </c>
      <c r="C62" s="14">
        <v>880.02</v>
      </c>
      <c r="D62" s="14">
        <v>146.66999999999999</v>
      </c>
      <c r="E62" s="14">
        <v>0</v>
      </c>
      <c r="F62" s="14">
        <v>0</v>
      </c>
      <c r="G62" s="14">
        <v>1026.69</v>
      </c>
      <c r="H62" s="14">
        <v>0</v>
      </c>
      <c r="I62" s="14">
        <v>0</v>
      </c>
      <c r="J62" s="15">
        <v>-18.41</v>
      </c>
      <c r="K62" s="14">
        <v>0</v>
      </c>
      <c r="L62" s="14">
        <v>65.239999999999995</v>
      </c>
      <c r="M62" s="14">
        <v>0</v>
      </c>
      <c r="N62" s="14">
        <v>500</v>
      </c>
      <c r="O62" s="14">
        <v>0</v>
      </c>
      <c r="P62" s="14">
        <v>0.01</v>
      </c>
      <c r="Q62" s="14">
        <v>40.049999999999997</v>
      </c>
      <c r="R62" s="14">
        <v>0</v>
      </c>
      <c r="S62" s="14">
        <v>0</v>
      </c>
      <c r="T62" s="14">
        <v>0</v>
      </c>
      <c r="U62" s="14">
        <v>0</v>
      </c>
      <c r="V62" s="14">
        <v>0</v>
      </c>
      <c r="W62" s="14">
        <v>586.89</v>
      </c>
      <c r="X62" s="14">
        <v>439.8</v>
      </c>
    </row>
    <row r="63" spans="1:24">
      <c r="A63" s="2" t="s">
        <v>135</v>
      </c>
      <c r="B63" s="1" t="s">
        <v>136</v>
      </c>
      <c r="C63" s="14">
        <v>1285.74</v>
      </c>
      <c r="D63" s="14">
        <v>214.29</v>
      </c>
      <c r="E63" s="14">
        <v>0</v>
      </c>
      <c r="F63" s="14">
        <v>0</v>
      </c>
      <c r="G63" s="14">
        <v>1500.03</v>
      </c>
      <c r="H63" s="14">
        <v>0</v>
      </c>
      <c r="I63" s="14">
        <v>0</v>
      </c>
      <c r="J63" s="14">
        <v>0</v>
      </c>
      <c r="K63" s="14">
        <v>56.27</v>
      </c>
      <c r="L63" s="14">
        <v>64.16</v>
      </c>
      <c r="M63" s="14">
        <v>0</v>
      </c>
      <c r="N63" s="14">
        <v>0</v>
      </c>
      <c r="O63" s="14">
        <v>0</v>
      </c>
      <c r="P63" s="15">
        <v>-0.05</v>
      </c>
      <c r="Q63" s="14">
        <v>54.05</v>
      </c>
      <c r="R63" s="14">
        <v>0</v>
      </c>
      <c r="S63" s="14">
        <v>0</v>
      </c>
      <c r="T63" s="14">
        <v>0</v>
      </c>
      <c r="U63" s="14">
        <v>0</v>
      </c>
      <c r="V63" s="14">
        <v>0</v>
      </c>
      <c r="W63" s="14">
        <v>174.43</v>
      </c>
      <c r="X63" s="14">
        <v>1325.6</v>
      </c>
    </row>
    <row r="64" spans="1:24">
      <c r="A64" s="2" t="s">
        <v>137</v>
      </c>
      <c r="B64" s="1" t="s">
        <v>138</v>
      </c>
      <c r="C64" s="14">
        <v>1602</v>
      </c>
      <c r="D64" s="14">
        <v>267</v>
      </c>
      <c r="E64" s="14">
        <v>0</v>
      </c>
      <c r="F64" s="14">
        <v>0</v>
      </c>
      <c r="G64" s="14">
        <v>1869</v>
      </c>
      <c r="H64" s="14">
        <v>355.52</v>
      </c>
      <c r="I64" s="14">
        <v>0</v>
      </c>
      <c r="J64" s="14">
        <v>0</v>
      </c>
      <c r="K64" s="14">
        <v>163.25</v>
      </c>
      <c r="L64" s="14">
        <v>56.95</v>
      </c>
      <c r="M64" s="14">
        <v>0</v>
      </c>
      <c r="N64" s="14">
        <v>0</v>
      </c>
      <c r="O64" s="14">
        <v>0</v>
      </c>
      <c r="P64" s="15">
        <v>-0.12</v>
      </c>
      <c r="Q64" s="14">
        <v>0</v>
      </c>
      <c r="R64" s="14">
        <v>0</v>
      </c>
      <c r="S64" s="14">
        <v>0</v>
      </c>
      <c r="T64" s="14">
        <v>0</v>
      </c>
      <c r="U64" s="14">
        <v>0</v>
      </c>
      <c r="V64" s="14">
        <v>0</v>
      </c>
      <c r="W64" s="14">
        <v>575.6</v>
      </c>
      <c r="X64" s="14">
        <v>1293.4000000000001</v>
      </c>
    </row>
    <row r="65" spans="1:24">
      <c r="A65" s="2" t="s">
        <v>139</v>
      </c>
      <c r="B65" s="1" t="s">
        <v>140</v>
      </c>
      <c r="C65" s="14">
        <v>880.02</v>
      </c>
      <c r="D65" s="14">
        <v>146.66999999999999</v>
      </c>
      <c r="E65" s="14">
        <v>4467.34</v>
      </c>
      <c r="F65" s="14">
        <v>0</v>
      </c>
      <c r="G65" s="14">
        <v>5494.03</v>
      </c>
      <c r="H65" s="14">
        <v>0</v>
      </c>
      <c r="I65" s="14">
        <v>0</v>
      </c>
      <c r="J65" s="14">
        <v>0</v>
      </c>
      <c r="K65" s="14">
        <v>933.5</v>
      </c>
      <c r="L65" s="14">
        <v>114.19</v>
      </c>
      <c r="M65" s="14">
        <v>0</v>
      </c>
      <c r="N65" s="14">
        <v>0</v>
      </c>
      <c r="O65" s="14">
        <v>0</v>
      </c>
      <c r="P65" s="14">
        <v>0.09</v>
      </c>
      <c r="Q65" s="14">
        <v>33.049999999999997</v>
      </c>
      <c r="R65" s="14">
        <v>0</v>
      </c>
      <c r="S65" s="14">
        <v>0</v>
      </c>
      <c r="T65" s="14">
        <v>0</v>
      </c>
      <c r="U65" s="14">
        <v>0</v>
      </c>
      <c r="V65" s="14">
        <v>0</v>
      </c>
      <c r="W65" s="14">
        <v>1080.83</v>
      </c>
      <c r="X65" s="14">
        <v>4413.2</v>
      </c>
    </row>
    <row r="66" spans="1:24">
      <c r="A66" s="2" t="s">
        <v>141</v>
      </c>
      <c r="B66" s="1" t="s">
        <v>142</v>
      </c>
      <c r="C66" s="14">
        <v>999.66</v>
      </c>
      <c r="D66" s="14">
        <v>166.61</v>
      </c>
      <c r="E66" s="14">
        <v>500</v>
      </c>
      <c r="F66" s="14">
        <v>0</v>
      </c>
      <c r="G66" s="14">
        <v>1666.27</v>
      </c>
      <c r="H66" s="14">
        <v>0</v>
      </c>
      <c r="I66" s="14">
        <v>0</v>
      </c>
      <c r="J66" s="14">
        <v>0</v>
      </c>
      <c r="K66" s="14">
        <v>82.63</v>
      </c>
      <c r="L66" s="14">
        <v>28.95</v>
      </c>
      <c r="M66" s="14">
        <v>0</v>
      </c>
      <c r="N66" s="14">
        <v>0</v>
      </c>
      <c r="O66" s="14">
        <v>0</v>
      </c>
      <c r="P66" s="14">
        <v>0.09</v>
      </c>
      <c r="Q66" s="14">
        <v>0</v>
      </c>
      <c r="R66" s="14">
        <v>0</v>
      </c>
      <c r="S66" s="14">
        <v>0</v>
      </c>
      <c r="T66" s="14">
        <v>0</v>
      </c>
      <c r="U66" s="14">
        <v>0</v>
      </c>
      <c r="V66" s="14">
        <v>0</v>
      </c>
      <c r="W66" s="14">
        <v>111.67</v>
      </c>
      <c r="X66" s="14">
        <v>1554.6</v>
      </c>
    </row>
    <row r="67" spans="1:24">
      <c r="A67" s="2" t="s">
        <v>143</v>
      </c>
      <c r="B67" s="1" t="s">
        <v>144</v>
      </c>
      <c r="C67" s="14">
        <v>880.02</v>
      </c>
      <c r="D67" s="14">
        <v>146.66999999999999</v>
      </c>
      <c r="E67" s="14">
        <v>0</v>
      </c>
      <c r="F67" s="14">
        <v>0</v>
      </c>
      <c r="G67" s="14">
        <v>1026.69</v>
      </c>
      <c r="H67" s="14">
        <v>505.56</v>
      </c>
      <c r="I67" s="14">
        <v>0</v>
      </c>
      <c r="J67" s="15">
        <v>-18.41</v>
      </c>
      <c r="K67" s="14">
        <v>0</v>
      </c>
      <c r="L67" s="14">
        <v>82.33</v>
      </c>
      <c r="M67" s="14">
        <v>0</v>
      </c>
      <c r="N67" s="14">
        <v>0</v>
      </c>
      <c r="O67" s="14">
        <v>0</v>
      </c>
      <c r="P67" s="15">
        <v>-0.04</v>
      </c>
      <c r="Q67" s="14">
        <v>33.049999999999997</v>
      </c>
      <c r="R67" s="14">
        <v>0</v>
      </c>
      <c r="S67" s="14">
        <v>0</v>
      </c>
      <c r="T67" s="14">
        <v>0</v>
      </c>
      <c r="U67" s="14">
        <v>0</v>
      </c>
      <c r="V67" s="14">
        <v>0</v>
      </c>
      <c r="W67" s="14">
        <v>602.49</v>
      </c>
      <c r="X67" s="14">
        <v>424.2</v>
      </c>
    </row>
    <row r="68" spans="1:24">
      <c r="A68" s="2" t="s">
        <v>145</v>
      </c>
      <c r="B68" s="1" t="s">
        <v>146</v>
      </c>
      <c r="C68" s="14">
        <v>4000.02</v>
      </c>
      <c r="D68" s="14">
        <v>666.67</v>
      </c>
      <c r="E68" s="14">
        <v>683.41</v>
      </c>
      <c r="F68" s="14">
        <v>0</v>
      </c>
      <c r="G68" s="14">
        <v>5350.1</v>
      </c>
      <c r="H68" s="14">
        <v>0</v>
      </c>
      <c r="I68" s="14">
        <v>0</v>
      </c>
      <c r="J68" s="14">
        <v>0</v>
      </c>
      <c r="K68" s="14">
        <v>899.65</v>
      </c>
      <c r="L68" s="14">
        <v>358.14</v>
      </c>
      <c r="M68" s="14">
        <v>0</v>
      </c>
      <c r="N68" s="14">
        <v>0</v>
      </c>
      <c r="O68" s="14">
        <v>0</v>
      </c>
      <c r="P68" s="15">
        <v>-0.09</v>
      </c>
      <c r="Q68" s="14">
        <v>0</v>
      </c>
      <c r="R68" s="14">
        <v>0</v>
      </c>
      <c r="S68" s="14">
        <v>0</v>
      </c>
      <c r="T68" s="14">
        <v>0</v>
      </c>
      <c r="U68" s="14">
        <v>0</v>
      </c>
      <c r="V68" s="14">
        <v>0</v>
      </c>
      <c r="W68" s="14">
        <v>1257.7</v>
      </c>
      <c r="X68" s="14">
        <v>4092.4</v>
      </c>
    </row>
    <row r="69" spans="1:24">
      <c r="A69" s="2" t="s">
        <v>147</v>
      </c>
      <c r="B69" s="1" t="s">
        <v>148</v>
      </c>
      <c r="C69" s="14">
        <v>880.02</v>
      </c>
      <c r="D69" s="14">
        <v>146.66999999999999</v>
      </c>
      <c r="E69" s="14">
        <v>0</v>
      </c>
      <c r="F69" s="14">
        <v>0</v>
      </c>
      <c r="G69" s="14">
        <v>1026.69</v>
      </c>
      <c r="H69" s="14">
        <v>0</v>
      </c>
      <c r="I69" s="14">
        <v>0</v>
      </c>
      <c r="J69" s="15">
        <v>-18.41</v>
      </c>
      <c r="K69" s="14">
        <v>0</v>
      </c>
      <c r="L69" s="14">
        <v>25.48</v>
      </c>
      <c r="M69" s="14">
        <v>0</v>
      </c>
      <c r="N69" s="14">
        <v>0</v>
      </c>
      <c r="O69" s="14">
        <v>0</v>
      </c>
      <c r="P69" s="14">
        <v>0.02</v>
      </c>
      <c r="Q69" s="14">
        <v>0</v>
      </c>
      <c r="R69" s="14">
        <v>0</v>
      </c>
      <c r="S69" s="14">
        <v>0</v>
      </c>
      <c r="T69" s="14">
        <v>0</v>
      </c>
      <c r="U69" s="14">
        <v>0</v>
      </c>
      <c r="V69" s="14">
        <v>0</v>
      </c>
      <c r="W69" s="14">
        <v>7.09</v>
      </c>
      <c r="X69" s="14">
        <v>1019.6</v>
      </c>
    </row>
    <row r="70" spans="1:24">
      <c r="A70" s="2" t="s">
        <v>149</v>
      </c>
      <c r="B70" s="1" t="s">
        <v>150</v>
      </c>
      <c r="C70" s="14">
        <v>880.02</v>
      </c>
      <c r="D70" s="14">
        <v>146.66999999999999</v>
      </c>
      <c r="E70" s="14">
        <v>0</v>
      </c>
      <c r="F70" s="14">
        <v>0</v>
      </c>
      <c r="G70" s="14">
        <v>1026.69</v>
      </c>
      <c r="H70" s="14">
        <v>0</v>
      </c>
      <c r="I70" s="14">
        <v>208.65</v>
      </c>
      <c r="J70" s="15">
        <v>-18.41</v>
      </c>
      <c r="K70" s="14">
        <v>0</v>
      </c>
      <c r="L70" s="14">
        <v>169.13</v>
      </c>
      <c r="M70" s="14">
        <v>0</v>
      </c>
      <c r="N70" s="14">
        <v>205</v>
      </c>
      <c r="O70" s="14">
        <v>0</v>
      </c>
      <c r="P70" s="14">
        <v>7.0000000000000007E-2</v>
      </c>
      <c r="Q70" s="14">
        <v>33.049999999999997</v>
      </c>
      <c r="R70" s="14">
        <v>0</v>
      </c>
      <c r="S70" s="14">
        <v>0</v>
      </c>
      <c r="T70" s="14">
        <v>0</v>
      </c>
      <c r="U70" s="14">
        <v>0</v>
      </c>
      <c r="V70" s="14">
        <v>0</v>
      </c>
      <c r="W70" s="14">
        <v>597.49</v>
      </c>
      <c r="X70" s="14">
        <v>429.2</v>
      </c>
    </row>
    <row r="71" spans="1:24">
      <c r="A71" s="2" t="s">
        <v>151</v>
      </c>
      <c r="B71" s="1" t="s">
        <v>152</v>
      </c>
      <c r="C71" s="14">
        <v>799.98</v>
      </c>
      <c r="D71" s="14">
        <v>133.33000000000001</v>
      </c>
      <c r="E71" s="14">
        <v>2730</v>
      </c>
      <c r="F71" s="14">
        <v>0</v>
      </c>
      <c r="G71" s="14">
        <v>3663.31</v>
      </c>
      <c r="H71" s="14">
        <v>0</v>
      </c>
      <c r="I71" s="14">
        <v>0</v>
      </c>
      <c r="J71" s="14">
        <v>0</v>
      </c>
      <c r="K71" s="14">
        <v>527.09</v>
      </c>
      <c r="L71" s="14">
        <v>91.2</v>
      </c>
      <c r="M71" s="14">
        <v>0</v>
      </c>
      <c r="N71" s="14">
        <v>0</v>
      </c>
      <c r="O71" s="14">
        <v>0</v>
      </c>
      <c r="P71" s="14">
        <v>0.02</v>
      </c>
      <c r="Q71" s="14">
        <v>0</v>
      </c>
      <c r="R71" s="14">
        <v>0</v>
      </c>
      <c r="S71" s="14">
        <v>0</v>
      </c>
      <c r="T71" s="14">
        <v>0</v>
      </c>
      <c r="U71" s="14">
        <v>0</v>
      </c>
      <c r="V71" s="14">
        <v>0</v>
      </c>
      <c r="W71" s="14">
        <v>618.30999999999995</v>
      </c>
      <c r="X71" s="14">
        <v>3045</v>
      </c>
    </row>
    <row r="72" spans="1:24">
      <c r="A72" s="2" t="s">
        <v>153</v>
      </c>
      <c r="B72" s="1" t="s">
        <v>154</v>
      </c>
      <c r="C72" s="14">
        <v>999.66</v>
      </c>
      <c r="D72" s="14">
        <v>166.61</v>
      </c>
      <c r="E72" s="14">
        <v>2987.69</v>
      </c>
      <c r="F72" s="14">
        <v>0</v>
      </c>
      <c r="G72" s="14">
        <v>4153.96</v>
      </c>
      <c r="H72" s="14">
        <v>0</v>
      </c>
      <c r="I72" s="14">
        <v>0</v>
      </c>
      <c r="J72" s="14">
        <v>0</v>
      </c>
      <c r="K72" s="14">
        <v>631.9</v>
      </c>
      <c r="L72" s="14">
        <v>80.73</v>
      </c>
      <c r="M72" s="14">
        <v>0</v>
      </c>
      <c r="N72" s="14">
        <v>0</v>
      </c>
      <c r="O72" s="14">
        <v>0</v>
      </c>
      <c r="P72" s="15">
        <v>-7.0000000000000007E-2</v>
      </c>
      <c r="Q72" s="14">
        <v>0</v>
      </c>
      <c r="R72" s="14">
        <v>0</v>
      </c>
      <c r="S72" s="14">
        <v>0</v>
      </c>
      <c r="T72" s="14">
        <v>0</v>
      </c>
      <c r="U72" s="14">
        <v>0</v>
      </c>
      <c r="V72" s="14">
        <v>0</v>
      </c>
      <c r="W72" s="14">
        <v>712.56</v>
      </c>
      <c r="X72" s="14">
        <v>3441.4</v>
      </c>
    </row>
    <row r="73" spans="1:24">
      <c r="A73" s="2" t="s">
        <v>155</v>
      </c>
      <c r="B73" s="1" t="s">
        <v>156</v>
      </c>
      <c r="C73" s="14">
        <v>880.02</v>
      </c>
      <c r="D73" s="14">
        <v>146.66999999999999</v>
      </c>
      <c r="E73" s="14">
        <v>758.98</v>
      </c>
      <c r="F73" s="14">
        <v>0</v>
      </c>
      <c r="G73" s="14">
        <v>1785.67</v>
      </c>
      <c r="H73" s="14">
        <v>0</v>
      </c>
      <c r="I73" s="14">
        <v>0</v>
      </c>
      <c r="J73" s="14">
        <v>0</v>
      </c>
      <c r="K73" s="14">
        <v>149.91999999999999</v>
      </c>
      <c r="L73" s="14">
        <v>109</v>
      </c>
      <c r="M73" s="14">
        <v>0</v>
      </c>
      <c r="N73" s="14">
        <v>1000</v>
      </c>
      <c r="O73" s="14">
        <v>0</v>
      </c>
      <c r="P73" s="14">
        <v>0.15</v>
      </c>
      <c r="Q73" s="14">
        <v>0</v>
      </c>
      <c r="R73" s="14">
        <v>0</v>
      </c>
      <c r="S73" s="14">
        <v>0</v>
      </c>
      <c r="T73" s="14">
        <v>0</v>
      </c>
      <c r="U73" s="14">
        <v>0</v>
      </c>
      <c r="V73" s="14">
        <v>0</v>
      </c>
      <c r="W73" s="14">
        <v>1259.07</v>
      </c>
      <c r="X73" s="14">
        <v>526.6</v>
      </c>
    </row>
    <row r="74" spans="1:24">
      <c r="A74" s="2" t="s">
        <v>157</v>
      </c>
      <c r="B74" s="1" t="s">
        <v>158</v>
      </c>
      <c r="C74" s="14">
        <v>879.42</v>
      </c>
      <c r="D74" s="14">
        <v>146.57</v>
      </c>
      <c r="E74" s="14">
        <v>0</v>
      </c>
      <c r="F74" s="14">
        <v>0</v>
      </c>
      <c r="G74" s="14">
        <v>1025.99</v>
      </c>
      <c r="H74" s="14">
        <v>0</v>
      </c>
      <c r="I74" s="14">
        <v>0</v>
      </c>
      <c r="J74" s="15">
        <v>-18.489999999999998</v>
      </c>
      <c r="K74" s="14">
        <v>0</v>
      </c>
      <c r="L74" s="14">
        <v>25.46</v>
      </c>
      <c r="M74" s="14">
        <v>0</v>
      </c>
      <c r="N74" s="14">
        <v>0</v>
      </c>
      <c r="O74" s="14">
        <v>0</v>
      </c>
      <c r="P74" s="14">
        <v>0.02</v>
      </c>
      <c r="Q74" s="14">
        <v>0</v>
      </c>
      <c r="R74" s="14">
        <v>0</v>
      </c>
      <c r="S74" s="14">
        <v>0</v>
      </c>
      <c r="T74" s="14">
        <v>0</v>
      </c>
      <c r="U74" s="14">
        <v>0</v>
      </c>
      <c r="V74" s="14">
        <v>0</v>
      </c>
      <c r="W74" s="14">
        <v>6.99</v>
      </c>
      <c r="X74" s="14">
        <v>1019</v>
      </c>
    </row>
    <row r="75" spans="1:24" s="7" customFormat="1">
      <c r="A75" s="17" t="s">
        <v>159</v>
      </c>
      <c r="C75" s="7" t="s">
        <v>160</v>
      </c>
      <c r="D75" s="7" t="s">
        <v>160</v>
      </c>
      <c r="E75" s="7" t="s">
        <v>160</v>
      </c>
      <c r="F75" s="7" t="s">
        <v>160</v>
      </c>
      <c r="G75" s="7" t="s">
        <v>160</v>
      </c>
      <c r="H75" s="7" t="s">
        <v>160</v>
      </c>
      <c r="I75" s="7" t="s">
        <v>160</v>
      </c>
      <c r="J75" s="7" t="s">
        <v>160</v>
      </c>
      <c r="K75" s="7" t="s">
        <v>160</v>
      </c>
      <c r="L75" s="7" t="s">
        <v>160</v>
      </c>
      <c r="M75" s="7" t="s">
        <v>160</v>
      </c>
      <c r="N75" s="7" t="s">
        <v>160</v>
      </c>
      <c r="O75" s="7" t="s">
        <v>160</v>
      </c>
      <c r="P75" s="7" t="s">
        <v>160</v>
      </c>
      <c r="Q75" s="7" t="s">
        <v>160</v>
      </c>
      <c r="R75" s="7" t="s">
        <v>160</v>
      </c>
      <c r="S75" s="7" t="s">
        <v>160</v>
      </c>
      <c r="T75" s="7" t="s">
        <v>160</v>
      </c>
      <c r="U75" s="7" t="s">
        <v>160</v>
      </c>
      <c r="V75" s="7" t="s">
        <v>160</v>
      </c>
      <c r="W75" s="7" t="s">
        <v>160</v>
      </c>
      <c r="X75" s="7" t="s">
        <v>160</v>
      </c>
    </row>
    <row r="76" spans="1:24">
      <c r="C76" s="19">
        <v>78746.19</v>
      </c>
      <c r="D76" s="19">
        <v>13124.34</v>
      </c>
      <c r="E76" s="19">
        <v>67988.509999999995</v>
      </c>
      <c r="F76" s="19">
        <v>0</v>
      </c>
      <c r="G76" s="19">
        <v>159859.04</v>
      </c>
      <c r="H76" s="19">
        <v>3865.52</v>
      </c>
      <c r="I76" s="19">
        <v>2365.34</v>
      </c>
      <c r="J76" s="20">
        <v>-556.91999999999996</v>
      </c>
      <c r="K76" s="19">
        <v>19762.13</v>
      </c>
      <c r="L76" s="19">
        <v>7307.18</v>
      </c>
      <c r="M76" s="19">
        <v>0</v>
      </c>
      <c r="N76" s="19">
        <v>7203.62</v>
      </c>
      <c r="O76" s="19">
        <v>0</v>
      </c>
      <c r="P76" s="19">
        <v>0.54</v>
      </c>
      <c r="Q76" s="19">
        <v>879.54</v>
      </c>
      <c r="R76" s="19">
        <v>533.52</v>
      </c>
      <c r="S76" s="19">
        <v>300</v>
      </c>
      <c r="T76" s="19">
        <v>0</v>
      </c>
      <c r="U76" s="19">
        <v>1300</v>
      </c>
      <c r="V76" s="19">
        <v>1568.37</v>
      </c>
      <c r="W76" s="19">
        <v>44528.84</v>
      </c>
      <c r="X76" s="19">
        <v>115330.2</v>
      </c>
    </row>
    <row r="78" spans="1:24">
      <c r="A78" s="12" t="s">
        <v>161</v>
      </c>
    </row>
    <row r="79" spans="1:24">
      <c r="A79" s="2" t="s">
        <v>162</v>
      </c>
      <c r="B79" s="1" t="s">
        <v>163</v>
      </c>
      <c r="C79" s="14">
        <v>572.46</v>
      </c>
      <c r="D79" s="14">
        <v>95.41</v>
      </c>
      <c r="E79" s="14">
        <v>2144.17</v>
      </c>
      <c r="F79" s="14">
        <v>0</v>
      </c>
      <c r="G79" s="14">
        <v>2812.04</v>
      </c>
      <c r="H79" s="14">
        <v>0</v>
      </c>
      <c r="I79" s="14">
        <v>0</v>
      </c>
      <c r="J79" s="14">
        <v>0</v>
      </c>
      <c r="K79" s="14">
        <v>345.26</v>
      </c>
      <c r="L79" s="14">
        <v>74.39</v>
      </c>
      <c r="M79" s="14">
        <v>28.12</v>
      </c>
      <c r="N79" s="14">
        <v>0</v>
      </c>
      <c r="O79" s="14">
        <v>137.79</v>
      </c>
      <c r="P79" s="14">
        <v>0.01</v>
      </c>
      <c r="Q79" s="14">
        <v>0</v>
      </c>
      <c r="R79" s="14">
        <v>0</v>
      </c>
      <c r="S79" s="14">
        <v>0</v>
      </c>
      <c r="T79" s="14">
        <v>0</v>
      </c>
      <c r="U79" s="14">
        <v>0</v>
      </c>
      <c r="V79" s="14">
        <v>134.66999999999999</v>
      </c>
      <c r="W79" s="14">
        <v>720.24</v>
      </c>
      <c r="X79" s="14">
        <v>2091.8000000000002</v>
      </c>
    </row>
    <row r="80" spans="1:24">
      <c r="A80" s="2" t="s">
        <v>164</v>
      </c>
      <c r="B80" s="1" t="s">
        <v>165</v>
      </c>
      <c r="C80" s="14">
        <v>537.54</v>
      </c>
      <c r="D80" s="14">
        <v>89.59</v>
      </c>
      <c r="E80" s="14">
        <v>6525.77</v>
      </c>
      <c r="F80" s="14">
        <v>0</v>
      </c>
      <c r="G80" s="14">
        <v>7152.9</v>
      </c>
      <c r="H80" s="14">
        <v>0</v>
      </c>
      <c r="I80" s="14">
        <v>0</v>
      </c>
      <c r="J80" s="14">
        <v>0</v>
      </c>
      <c r="K80" s="14">
        <v>1323.67</v>
      </c>
      <c r="L80" s="14">
        <v>153.77000000000001</v>
      </c>
      <c r="M80" s="14">
        <v>71.53</v>
      </c>
      <c r="N80" s="14">
        <v>0</v>
      </c>
      <c r="O80" s="14">
        <v>350.49</v>
      </c>
      <c r="P80" s="15">
        <v>-0.11</v>
      </c>
      <c r="Q80" s="14">
        <v>0</v>
      </c>
      <c r="R80" s="14">
        <v>0</v>
      </c>
      <c r="S80" s="14">
        <v>0</v>
      </c>
      <c r="T80" s="14">
        <v>0</v>
      </c>
      <c r="U80" s="14">
        <v>0</v>
      </c>
      <c r="V80" s="14">
        <v>372.75</v>
      </c>
      <c r="W80" s="14">
        <v>2272.1</v>
      </c>
      <c r="X80" s="14">
        <v>4880.8</v>
      </c>
    </row>
    <row r="81" spans="1:24">
      <c r="A81" s="2" t="s">
        <v>166</v>
      </c>
      <c r="B81" s="1" t="s">
        <v>167</v>
      </c>
      <c r="C81" s="14">
        <v>633.41999999999996</v>
      </c>
      <c r="D81" s="14">
        <v>105.57</v>
      </c>
      <c r="E81" s="14">
        <v>1044.27</v>
      </c>
      <c r="F81" s="14">
        <v>0</v>
      </c>
      <c r="G81" s="14">
        <v>1783.26</v>
      </c>
      <c r="H81" s="14">
        <v>0</v>
      </c>
      <c r="I81" s="14">
        <v>0</v>
      </c>
      <c r="J81" s="14">
        <v>0</v>
      </c>
      <c r="K81" s="14">
        <v>149.54</v>
      </c>
      <c r="L81" s="14">
        <v>82.19</v>
      </c>
      <c r="M81" s="14">
        <v>0</v>
      </c>
      <c r="N81" s="14">
        <v>0</v>
      </c>
      <c r="O81" s="14">
        <v>0</v>
      </c>
      <c r="P81" s="14">
        <v>0.13</v>
      </c>
      <c r="Q81" s="14">
        <v>0</v>
      </c>
      <c r="R81" s="14">
        <v>0</v>
      </c>
      <c r="S81" s="14">
        <v>0</v>
      </c>
      <c r="T81" s="14">
        <v>0</v>
      </c>
      <c r="U81" s="14">
        <v>0</v>
      </c>
      <c r="V81" s="14">
        <v>0</v>
      </c>
      <c r="W81" s="14">
        <v>231.86</v>
      </c>
      <c r="X81" s="14">
        <v>1551.4</v>
      </c>
    </row>
    <row r="82" spans="1:24">
      <c r="A82" s="2" t="s">
        <v>168</v>
      </c>
      <c r="B82" s="1" t="s">
        <v>169</v>
      </c>
      <c r="C82" s="14">
        <v>447.95</v>
      </c>
      <c r="D82" s="14">
        <v>74.66</v>
      </c>
      <c r="E82" s="14">
        <v>2241.63</v>
      </c>
      <c r="F82" s="14">
        <v>0</v>
      </c>
      <c r="G82" s="14">
        <v>2764.24</v>
      </c>
      <c r="H82" s="14">
        <v>0</v>
      </c>
      <c r="I82" s="14">
        <v>0</v>
      </c>
      <c r="J82" s="14">
        <v>0</v>
      </c>
      <c r="K82" s="14">
        <v>335.05</v>
      </c>
      <c r="L82" s="14">
        <v>68</v>
      </c>
      <c r="M82" s="14">
        <v>27.64</v>
      </c>
      <c r="N82" s="14">
        <v>0</v>
      </c>
      <c r="O82" s="14">
        <v>135.44999999999999</v>
      </c>
      <c r="P82" s="15">
        <v>-0.08</v>
      </c>
      <c r="Q82" s="14">
        <v>0</v>
      </c>
      <c r="R82" s="14">
        <v>0</v>
      </c>
      <c r="S82" s="14">
        <v>0</v>
      </c>
      <c r="T82" s="14">
        <v>0</v>
      </c>
      <c r="U82" s="14">
        <v>300</v>
      </c>
      <c r="V82" s="14">
        <v>275.38</v>
      </c>
      <c r="W82" s="14">
        <v>1141.44</v>
      </c>
      <c r="X82" s="14">
        <v>1622.8</v>
      </c>
    </row>
    <row r="83" spans="1:24">
      <c r="A83" s="2" t="s">
        <v>170</v>
      </c>
      <c r="B83" s="1" t="s">
        <v>171</v>
      </c>
      <c r="C83" s="14">
        <v>480.24</v>
      </c>
      <c r="D83" s="14">
        <v>80.040000000000006</v>
      </c>
      <c r="E83" s="14">
        <v>1145.47</v>
      </c>
      <c r="F83" s="14">
        <v>0</v>
      </c>
      <c r="G83" s="14">
        <v>1705.75</v>
      </c>
      <c r="H83" s="14">
        <v>0</v>
      </c>
      <c r="I83" s="14">
        <v>0</v>
      </c>
      <c r="J83" s="14">
        <v>0</v>
      </c>
      <c r="K83" s="14">
        <v>137.13</v>
      </c>
      <c r="L83" s="14">
        <v>34.89</v>
      </c>
      <c r="M83" s="14">
        <v>0</v>
      </c>
      <c r="N83" s="14">
        <v>0</v>
      </c>
      <c r="O83" s="14">
        <v>0</v>
      </c>
      <c r="P83" s="14">
        <v>0.13</v>
      </c>
      <c r="Q83" s="14">
        <v>0</v>
      </c>
      <c r="R83" s="14">
        <v>0</v>
      </c>
      <c r="S83" s="14">
        <v>0</v>
      </c>
      <c r="T83" s="14">
        <v>0</v>
      </c>
      <c r="U83" s="14">
        <v>0</v>
      </c>
      <c r="V83" s="14">
        <v>0</v>
      </c>
      <c r="W83" s="14">
        <v>172.15</v>
      </c>
      <c r="X83" s="14">
        <v>1533.6</v>
      </c>
    </row>
    <row r="84" spans="1:24">
      <c r="A84" s="2" t="s">
        <v>172</v>
      </c>
      <c r="B84" s="1" t="s">
        <v>173</v>
      </c>
      <c r="C84" s="14">
        <v>480.24</v>
      </c>
      <c r="D84" s="14">
        <v>80.040000000000006</v>
      </c>
      <c r="E84" s="14">
        <v>3287.1</v>
      </c>
      <c r="F84" s="14">
        <v>0</v>
      </c>
      <c r="G84" s="14">
        <v>3847.38</v>
      </c>
      <c r="H84" s="14">
        <v>0</v>
      </c>
      <c r="I84" s="14">
        <v>0</v>
      </c>
      <c r="J84" s="14">
        <v>0</v>
      </c>
      <c r="K84" s="14">
        <v>566.41</v>
      </c>
      <c r="L84" s="14">
        <v>130.69999999999999</v>
      </c>
      <c r="M84" s="14">
        <v>38.47</v>
      </c>
      <c r="N84" s="14">
        <v>0</v>
      </c>
      <c r="O84" s="14">
        <v>188.52</v>
      </c>
      <c r="P84" s="14">
        <v>0.08</v>
      </c>
      <c r="Q84" s="14">
        <v>0</v>
      </c>
      <c r="R84" s="14">
        <v>0</v>
      </c>
      <c r="S84" s="14">
        <v>0</v>
      </c>
      <c r="T84" s="14">
        <v>0</v>
      </c>
      <c r="U84" s="14">
        <v>700</v>
      </c>
      <c r="V84" s="14">
        <v>0</v>
      </c>
      <c r="W84" s="14">
        <v>1624.18</v>
      </c>
      <c r="X84" s="14">
        <v>2223.1999999999998</v>
      </c>
    </row>
    <row r="85" spans="1:24">
      <c r="A85" s="2" t="s">
        <v>174</v>
      </c>
      <c r="B85" s="1" t="s">
        <v>175</v>
      </c>
      <c r="C85" s="14">
        <v>633.6</v>
      </c>
      <c r="D85" s="14">
        <v>105.6</v>
      </c>
      <c r="E85" s="14">
        <v>1137.6500000000001</v>
      </c>
      <c r="F85" s="14">
        <v>0</v>
      </c>
      <c r="G85" s="14">
        <v>1876.85</v>
      </c>
      <c r="H85" s="14">
        <v>0</v>
      </c>
      <c r="I85" s="14">
        <v>0</v>
      </c>
      <c r="J85" s="14">
        <v>0</v>
      </c>
      <c r="K85" s="14">
        <v>164.51</v>
      </c>
      <c r="L85" s="14">
        <v>75.34</v>
      </c>
      <c r="M85" s="14">
        <v>0</v>
      </c>
      <c r="N85" s="14">
        <v>0</v>
      </c>
      <c r="O85" s="14">
        <v>0</v>
      </c>
      <c r="P85" s="14">
        <v>0</v>
      </c>
      <c r="Q85" s="14">
        <v>0</v>
      </c>
      <c r="R85" s="14">
        <v>0</v>
      </c>
      <c r="S85" s="14">
        <v>0</v>
      </c>
      <c r="T85" s="14">
        <v>0</v>
      </c>
      <c r="U85" s="14">
        <v>0</v>
      </c>
      <c r="V85" s="14">
        <v>0</v>
      </c>
      <c r="W85" s="14">
        <v>239.85</v>
      </c>
      <c r="X85" s="14">
        <v>1637</v>
      </c>
    </row>
    <row r="86" spans="1:24">
      <c r="A86" s="2" t="s">
        <v>176</v>
      </c>
      <c r="B86" s="1" t="s">
        <v>177</v>
      </c>
      <c r="C86" s="14">
        <v>480.24</v>
      </c>
      <c r="D86" s="14">
        <v>80.040000000000006</v>
      </c>
      <c r="E86" s="14">
        <v>539.79</v>
      </c>
      <c r="F86" s="14">
        <v>0</v>
      </c>
      <c r="G86" s="14">
        <v>1100.07</v>
      </c>
      <c r="H86" s="14">
        <v>0</v>
      </c>
      <c r="I86" s="14">
        <v>0</v>
      </c>
      <c r="J86" s="15">
        <v>-3.67</v>
      </c>
      <c r="K86" s="14">
        <v>0</v>
      </c>
      <c r="L86" s="14">
        <v>20.6</v>
      </c>
      <c r="M86" s="14">
        <v>0</v>
      </c>
      <c r="N86" s="14">
        <v>0</v>
      </c>
      <c r="O86" s="14">
        <v>0</v>
      </c>
      <c r="P86" s="15">
        <v>-0.06</v>
      </c>
      <c r="Q86" s="14">
        <v>0</v>
      </c>
      <c r="R86" s="14">
        <v>0</v>
      </c>
      <c r="S86" s="14">
        <v>0</v>
      </c>
      <c r="T86" s="14">
        <v>0</v>
      </c>
      <c r="U86" s="14">
        <v>0</v>
      </c>
      <c r="V86" s="14">
        <v>0</v>
      </c>
      <c r="W86" s="14">
        <v>16.87</v>
      </c>
      <c r="X86" s="14">
        <v>1083.2</v>
      </c>
    </row>
    <row r="87" spans="1:24">
      <c r="A87" s="2" t="s">
        <v>178</v>
      </c>
      <c r="B87" s="1" t="s">
        <v>179</v>
      </c>
      <c r="C87" s="14">
        <v>633.41999999999996</v>
      </c>
      <c r="D87" s="14">
        <v>105.57</v>
      </c>
      <c r="E87" s="14">
        <v>2880.47</v>
      </c>
      <c r="F87" s="14">
        <v>0</v>
      </c>
      <c r="G87" s="14">
        <v>3619.46</v>
      </c>
      <c r="H87" s="14">
        <v>0</v>
      </c>
      <c r="I87" s="14">
        <v>0</v>
      </c>
      <c r="J87" s="14">
        <v>0</v>
      </c>
      <c r="K87" s="14">
        <v>517.73</v>
      </c>
      <c r="L87" s="14">
        <v>108.12</v>
      </c>
      <c r="M87" s="14">
        <v>0</v>
      </c>
      <c r="N87" s="14">
        <v>0</v>
      </c>
      <c r="O87" s="14">
        <v>0</v>
      </c>
      <c r="P87" s="14">
        <v>0.01</v>
      </c>
      <c r="Q87" s="14">
        <v>0</v>
      </c>
      <c r="R87" s="14">
        <v>0</v>
      </c>
      <c r="S87" s="14">
        <v>0</v>
      </c>
      <c r="T87" s="14">
        <v>0</v>
      </c>
      <c r="U87" s="14">
        <v>150</v>
      </c>
      <c r="V87" s="14">
        <v>0</v>
      </c>
      <c r="W87" s="14">
        <v>775.86</v>
      </c>
      <c r="X87" s="14">
        <v>2843.6</v>
      </c>
    </row>
    <row r="88" spans="1:24">
      <c r="A88" s="2" t="s">
        <v>180</v>
      </c>
      <c r="B88" s="1" t="s">
        <v>181</v>
      </c>
      <c r="C88" s="14">
        <v>537.54</v>
      </c>
      <c r="D88" s="14">
        <v>89.59</v>
      </c>
      <c r="E88" s="14">
        <v>2307.61</v>
      </c>
      <c r="F88" s="14">
        <v>0</v>
      </c>
      <c r="G88" s="14">
        <v>2934.74</v>
      </c>
      <c r="H88" s="14">
        <v>0</v>
      </c>
      <c r="I88" s="14">
        <v>0</v>
      </c>
      <c r="J88" s="14">
        <v>0</v>
      </c>
      <c r="K88" s="14">
        <v>371.47</v>
      </c>
      <c r="L88" s="14">
        <v>72.91</v>
      </c>
      <c r="M88" s="14">
        <v>29.35</v>
      </c>
      <c r="N88" s="14">
        <v>0</v>
      </c>
      <c r="O88" s="14">
        <v>143.80000000000001</v>
      </c>
      <c r="P88" s="14">
        <v>0</v>
      </c>
      <c r="Q88" s="14">
        <v>0</v>
      </c>
      <c r="R88" s="14">
        <v>0</v>
      </c>
      <c r="S88" s="14">
        <v>0</v>
      </c>
      <c r="T88" s="14">
        <v>0</v>
      </c>
      <c r="U88" s="14">
        <v>500</v>
      </c>
      <c r="V88" s="14">
        <v>199.21</v>
      </c>
      <c r="W88" s="14">
        <v>1316.74</v>
      </c>
      <c r="X88" s="14">
        <v>1618</v>
      </c>
    </row>
    <row r="89" spans="1:24">
      <c r="A89" s="2" t="s">
        <v>182</v>
      </c>
      <c r="B89" s="1" t="s">
        <v>183</v>
      </c>
      <c r="C89" s="14">
        <v>537.54</v>
      </c>
      <c r="D89" s="14">
        <v>89.59</v>
      </c>
      <c r="E89" s="14">
        <v>6337.46</v>
      </c>
      <c r="F89" s="14">
        <v>0</v>
      </c>
      <c r="G89" s="14">
        <v>6964.59</v>
      </c>
      <c r="H89" s="14">
        <v>0</v>
      </c>
      <c r="I89" s="14">
        <v>0</v>
      </c>
      <c r="J89" s="14">
        <v>0</v>
      </c>
      <c r="K89" s="14">
        <v>1279.3800000000001</v>
      </c>
      <c r="L89" s="14">
        <v>190.22</v>
      </c>
      <c r="M89" s="14">
        <v>69.650000000000006</v>
      </c>
      <c r="N89" s="14">
        <v>0</v>
      </c>
      <c r="O89" s="14">
        <v>341.26</v>
      </c>
      <c r="P89" s="14">
        <v>0.08</v>
      </c>
      <c r="Q89" s="14">
        <v>0</v>
      </c>
      <c r="R89" s="14">
        <v>0</v>
      </c>
      <c r="S89" s="14">
        <v>0</v>
      </c>
      <c r="T89" s="14">
        <v>0</v>
      </c>
      <c r="U89" s="14">
        <v>700</v>
      </c>
      <c r="V89" s="14">
        <v>0</v>
      </c>
      <c r="W89" s="14">
        <v>2580.59</v>
      </c>
      <c r="X89" s="14">
        <v>4384</v>
      </c>
    </row>
    <row r="90" spans="1:24">
      <c r="A90" s="2" t="s">
        <v>184</v>
      </c>
      <c r="B90" s="1" t="s">
        <v>185</v>
      </c>
      <c r="C90" s="14">
        <v>480.24</v>
      </c>
      <c r="D90" s="14">
        <v>80.040000000000006</v>
      </c>
      <c r="E90" s="14">
        <v>0</v>
      </c>
      <c r="F90" s="14">
        <v>0</v>
      </c>
      <c r="G90" s="14">
        <v>560.28</v>
      </c>
      <c r="H90" s="14">
        <v>0</v>
      </c>
      <c r="I90" s="14">
        <v>0</v>
      </c>
      <c r="J90" s="15">
        <v>-62.94</v>
      </c>
      <c r="K90" s="14">
        <v>0</v>
      </c>
      <c r="L90" s="14">
        <v>49.85</v>
      </c>
      <c r="M90" s="14">
        <v>0</v>
      </c>
      <c r="N90" s="14">
        <v>0</v>
      </c>
      <c r="O90" s="14">
        <v>0</v>
      </c>
      <c r="P90" s="15">
        <v>-0.03</v>
      </c>
      <c r="Q90" s="14">
        <v>0</v>
      </c>
      <c r="R90" s="14">
        <v>0</v>
      </c>
      <c r="S90" s="14">
        <v>0</v>
      </c>
      <c r="T90" s="14">
        <v>0</v>
      </c>
      <c r="U90" s="14">
        <v>0</v>
      </c>
      <c r="V90" s="14">
        <v>0</v>
      </c>
      <c r="W90" s="14">
        <v>-13.12</v>
      </c>
      <c r="X90" s="14">
        <v>573.4</v>
      </c>
    </row>
    <row r="91" spans="1:24">
      <c r="A91" s="2" t="s">
        <v>186</v>
      </c>
      <c r="B91" s="1" t="s">
        <v>187</v>
      </c>
      <c r="C91" s="14">
        <v>320.16000000000003</v>
      </c>
      <c r="D91" s="14">
        <v>53.36</v>
      </c>
      <c r="E91" s="14">
        <v>656.27</v>
      </c>
      <c r="F91" s="14">
        <v>0</v>
      </c>
      <c r="G91" s="14">
        <v>1029.79</v>
      </c>
      <c r="H91" s="14">
        <v>0</v>
      </c>
      <c r="I91" s="14">
        <v>0</v>
      </c>
      <c r="J91" s="15">
        <v>-18.079999999999998</v>
      </c>
      <c r="K91" s="14">
        <v>0</v>
      </c>
      <c r="L91" s="14">
        <v>22.35</v>
      </c>
      <c r="M91" s="14">
        <v>0</v>
      </c>
      <c r="N91" s="14">
        <v>0</v>
      </c>
      <c r="O91" s="14">
        <v>0</v>
      </c>
      <c r="P91" s="15">
        <v>-0.08</v>
      </c>
      <c r="Q91" s="14">
        <v>0</v>
      </c>
      <c r="R91" s="14">
        <v>0</v>
      </c>
      <c r="S91" s="14">
        <v>0</v>
      </c>
      <c r="T91" s="14">
        <v>0</v>
      </c>
      <c r="U91" s="14">
        <v>0</v>
      </c>
      <c r="V91" s="14">
        <v>0</v>
      </c>
      <c r="W91" s="14">
        <v>4.1900000000000004</v>
      </c>
      <c r="X91" s="14">
        <v>1025.5999999999999</v>
      </c>
    </row>
    <row r="92" spans="1:24">
      <c r="A92" s="2" t="s">
        <v>188</v>
      </c>
      <c r="B92" s="1" t="s">
        <v>189</v>
      </c>
      <c r="C92" s="14">
        <v>633.6</v>
      </c>
      <c r="D92" s="14">
        <v>105.6</v>
      </c>
      <c r="E92" s="14">
        <v>3329.01</v>
      </c>
      <c r="F92" s="14">
        <v>0</v>
      </c>
      <c r="G92" s="14">
        <v>4068.21</v>
      </c>
      <c r="H92" s="14">
        <v>0</v>
      </c>
      <c r="I92" s="14">
        <v>0</v>
      </c>
      <c r="J92" s="14">
        <v>0</v>
      </c>
      <c r="K92" s="14">
        <v>613.58000000000004</v>
      </c>
      <c r="L92" s="14">
        <v>136.18</v>
      </c>
      <c r="M92" s="14">
        <v>0</v>
      </c>
      <c r="N92" s="14">
        <v>0</v>
      </c>
      <c r="O92" s="14">
        <v>0</v>
      </c>
      <c r="P92" s="14">
        <v>0.05</v>
      </c>
      <c r="Q92" s="14">
        <v>0</v>
      </c>
      <c r="R92" s="14">
        <v>0</v>
      </c>
      <c r="S92" s="14">
        <v>0</v>
      </c>
      <c r="T92" s="14">
        <v>0</v>
      </c>
      <c r="U92" s="14">
        <v>0</v>
      </c>
      <c r="V92" s="14">
        <v>0</v>
      </c>
      <c r="W92" s="14">
        <v>749.81</v>
      </c>
      <c r="X92" s="14">
        <v>3318.4</v>
      </c>
    </row>
    <row r="93" spans="1:24">
      <c r="A93" s="2" t="s">
        <v>190</v>
      </c>
      <c r="B93" s="1" t="s">
        <v>191</v>
      </c>
      <c r="C93" s="14">
        <v>1028.58</v>
      </c>
      <c r="D93" s="14">
        <v>171.43</v>
      </c>
      <c r="E93" s="14">
        <v>0</v>
      </c>
      <c r="F93" s="14">
        <v>0</v>
      </c>
      <c r="G93" s="14">
        <v>1200.01</v>
      </c>
      <c r="H93" s="14">
        <v>0</v>
      </c>
      <c r="I93" s="14">
        <v>0</v>
      </c>
      <c r="J93" s="14">
        <v>0</v>
      </c>
      <c r="K93" s="14">
        <v>7.2</v>
      </c>
      <c r="L93" s="14">
        <v>29.79</v>
      </c>
      <c r="M93" s="14">
        <v>0</v>
      </c>
      <c r="N93" s="14">
        <v>0</v>
      </c>
      <c r="O93" s="14">
        <v>0</v>
      </c>
      <c r="P93" s="14">
        <v>0.02</v>
      </c>
      <c r="Q93" s="14">
        <v>0</v>
      </c>
      <c r="R93" s="14">
        <v>0</v>
      </c>
      <c r="S93" s="14">
        <v>0</v>
      </c>
      <c r="T93" s="14">
        <v>0</v>
      </c>
      <c r="U93" s="14">
        <v>0</v>
      </c>
      <c r="V93" s="14">
        <v>0</v>
      </c>
      <c r="W93" s="14">
        <v>37.01</v>
      </c>
      <c r="X93" s="14">
        <v>1163</v>
      </c>
    </row>
    <row r="94" spans="1:24">
      <c r="A94" s="2" t="s">
        <v>192</v>
      </c>
      <c r="B94" s="1" t="s">
        <v>193</v>
      </c>
      <c r="C94" s="14">
        <v>80.040000000000006</v>
      </c>
      <c r="D94" s="14">
        <v>80.040000000000006</v>
      </c>
      <c r="E94" s="14">
        <v>0</v>
      </c>
      <c r="F94" s="14">
        <v>0</v>
      </c>
      <c r="G94" s="14">
        <v>160.08000000000001</v>
      </c>
      <c r="H94" s="14">
        <v>0</v>
      </c>
      <c r="I94" s="14">
        <v>0</v>
      </c>
      <c r="J94" s="15">
        <v>-88.6</v>
      </c>
      <c r="K94" s="14">
        <v>0</v>
      </c>
      <c r="L94" s="14">
        <v>0</v>
      </c>
      <c r="M94" s="14">
        <v>0</v>
      </c>
      <c r="N94" s="14">
        <v>0</v>
      </c>
      <c r="O94" s="14">
        <v>0</v>
      </c>
      <c r="P94" s="14">
        <v>0.08</v>
      </c>
      <c r="Q94" s="14">
        <v>0</v>
      </c>
      <c r="R94" s="14">
        <v>0</v>
      </c>
      <c r="S94" s="14">
        <v>0</v>
      </c>
      <c r="T94" s="14">
        <v>0</v>
      </c>
      <c r="U94" s="14">
        <v>0</v>
      </c>
      <c r="V94" s="14">
        <v>0</v>
      </c>
      <c r="W94" s="14">
        <v>-88.52</v>
      </c>
      <c r="X94" s="14">
        <v>248.6</v>
      </c>
    </row>
    <row r="95" spans="1:24">
      <c r="A95" s="2" t="s">
        <v>194</v>
      </c>
      <c r="B95" s="1" t="s">
        <v>195</v>
      </c>
      <c r="C95" s="14">
        <v>480.24</v>
      </c>
      <c r="D95" s="14">
        <v>80.040000000000006</v>
      </c>
      <c r="E95" s="14">
        <v>1978.12</v>
      </c>
      <c r="F95" s="14">
        <v>0</v>
      </c>
      <c r="G95" s="14">
        <v>2538.4</v>
      </c>
      <c r="H95" s="14">
        <v>0</v>
      </c>
      <c r="I95" s="14">
        <v>0</v>
      </c>
      <c r="J95" s="14">
        <v>0</v>
      </c>
      <c r="K95" s="14">
        <v>286.81</v>
      </c>
      <c r="L95" s="14">
        <v>45.96</v>
      </c>
      <c r="M95" s="14">
        <v>25.38</v>
      </c>
      <c r="N95" s="14">
        <v>0</v>
      </c>
      <c r="O95" s="14">
        <v>124.38</v>
      </c>
      <c r="P95" s="15">
        <v>-0.13</v>
      </c>
      <c r="Q95" s="14">
        <v>0</v>
      </c>
      <c r="R95" s="14">
        <v>0</v>
      </c>
      <c r="S95" s="14">
        <v>0</v>
      </c>
      <c r="T95" s="14">
        <v>0</v>
      </c>
      <c r="U95" s="14">
        <v>300</v>
      </c>
      <c r="V95" s="14">
        <v>0</v>
      </c>
      <c r="W95" s="14">
        <v>782.4</v>
      </c>
      <c r="X95" s="14">
        <v>1756</v>
      </c>
    </row>
    <row r="96" spans="1:24">
      <c r="A96" s="2" t="s">
        <v>196</v>
      </c>
      <c r="B96" s="1" t="s">
        <v>197</v>
      </c>
      <c r="C96" s="14">
        <v>537.54</v>
      </c>
      <c r="D96" s="14">
        <v>89.59</v>
      </c>
      <c r="E96" s="14">
        <v>2975.32</v>
      </c>
      <c r="F96" s="14">
        <v>0</v>
      </c>
      <c r="G96" s="14">
        <v>3602.45</v>
      </c>
      <c r="H96" s="14">
        <v>0</v>
      </c>
      <c r="I96" s="14">
        <v>0</v>
      </c>
      <c r="J96" s="14">
        <v>0</v>
      </c>
      <c r="K96" s="14">
        <v>514.09</v>
      </c>
      <c r="L96" s="14">
        <v>101.9</v>
      </c>
      <c r="M96" s="14">
        <v>36.020000000000003</v>
      </c>
      <c r="N96" s="14">
        <v>0</v>
      </c>
      <c r="O96" s="14">
        <v>176.52</v>
      </c>
      <c r="P96" s="15">
        <v>-0.11</v>
      </c>
      <c r="Q96" s="14">
        <v>0</v>
      </c>
      <c r="R96" s="14">
        <v>0</v>
      </c>
      <c r="S96" s="14">
        <v>0</v>
      </c>
      <c r="T96" s="14">
        <v>0</v>
      </c>
      <c r="U96" s="14">
        <v>0</v>
      </c>
      <c r="V96" s="14">
        <v>246.63</v>
      </c>
      <c r="W96" s="14">
        <v>1075.05</v>
      </c>
      <c r="X96" s="14">
        <v>2527.4</v>
      </c>
    </row>
    <row r="97" spans="1:24">
      <c r="A97" s="2" t="s">
        <v>198</v>
      </c>
      <c r="B97" s="1" t="s">
        <v>199</v>
      </c>
      <c r="C97" s="14">
        <v>480.24</v>
      </c>
      <c r="D97" s="14">
        <v>80.040000000000006</v>
      </c>
      <c r="E97" s="14">
        <v>4177.63</v>
      </c>
      <c r="F97" s="14">
        <v>0</v>
      </c>
      <c r="G97" s="14">
        <v>4737.91</v>
      </c>
      <c r="H97" s="14">
        <v>0</v>
      </c>
      <c r="I97" s="14">
        <v>0</v>
      </c>
      <c r="J97" s="14">
        <v>0</v>
      </c>
      <c r="K97" s="14">
        <v>756.63</v>
      </c>
      <c r="L97" s="14">
        <v>125.98</v>
      </c>
      <c r="M97" s="14">
        <v>0</v>
      </c>
      <c r="N97" s="14">
        <v>0</v>
      </c>
      <c r="O97" s="14">
        <v>0</v>
      </c>
      <c r="P97" s="15">
        <v>-0.1</v>
      </c>
      <c r="Q97" s="14">
        <v>0</v>
      </c>
      <c r="R97" s="14">
        <v>0</v>
      </c>
      <c r="S97" s="14">
        <v>0</v>
      </c>
      <c r="T97" s="14">
        <v>0</v>
      </c>
      <c r="U97" s="14">
        <v>0</v>
      </c>
      <c r="V97" s="14">
        <v>0</v>
      </c>
      <c r="W97" s="14">
        <v>882.51</v>
      </c>
      <c r="X97" s="14">
        <v>3855.4</v>
      </c>
    </row>
    <row r="98" spans="1:24">
      <c r="A98" s="2" t="s">
        <v>200</v>
      </c>
      <c r="B98" s="1" t="s">
        <v>201</v>
      </c>
      <c r="C98" s="14">
        <v>537.54</v>
      </c>
      <c r="D98" s="14">
        <v>89.59</v>
      </c>
      <c r="E98" s="14">
        <v>3360.03</v>
      </c>
      <c r="F98" s="14">
        <v>0</v>
      </c>
      <c r="G98" s="14">
        <v>3987.16</v>
      </c>
      <c r="H98" s="14">
        <v>0</v>
      </c>
      <c r="I98" s="14">
        <v>0</v>
      </c>
      <c r="J98" s="14">
        <v>0</v>
      </c>
      <c r="K98" s="14">
        <v>596.27</v>
      </c>
      <c r="L98" s="14">
        <v>59.16</v>
      </c>
      <c r="M98" s="14">
        <v>39.869999999999997</v>
      </c>
      <c r="N98" s="14">
        <v>0</v>
      </c>
      <c r="O98" s="14">
        <v>195.37</v>
      </c>
      <c r="P98" s="15">
        <v>-0.04</v>
      </c>
      <c r="Q98" s="14">
        <v>0</v>
      </c>
      <c r="R98" s="14">
        <v>0</v>
      </c>
      <c r="S98" s="14">
        <v>0</v>
      </c>
      <c r="T98" s="14">
        <v>0</v>
      </c>
      <c r="U98" s="14">
        <v>0</v>
      </c>
      <c r="V98" s="14">
        <v>307.93</v>
      </c>
      <c r="W98" s="14">
        <v>1198.56</v>
      </c>
      <c r="X98" s="14">
        <v>2788.6</v>
      </c>
    </row>
    <row r="99" spans="1:24">
      <c r="A99" s="2" t="s">
        <v>202</v>
      </c>
      <c r="B99" s="1" t="s">
        <v>203</v>
      </c>
      <c r="C99" s="14">
        <v>633.6</v>
      </c>
      <c r="D99" s="14">
        <v>105.6</v>
      </c>
      <c r="E99" s="14">
        <v>3679.98</v>
      </c>
      <c r="F99" s="14">
        <v>5417.84</v>
      </c>
      <c r="G99" s="14">
        <v>9837.02</v>
      </c>
      <c r="H99" s="14">
        <v>0</v>
      </c>
      <c r="I99" s="14">
        <v>0</v>
      </c>
      <c r="J99" s="14">
        <v>0</v>
      </c>
      <c r="K99" s="14">
        <v>2103.94</v>
      </c>
      <c r="L99" s="14">
        <v>133.53</v>
      </c>
      <c r="M99" s="14">
        <v>0</v>
      </c>
      <c r="N99" s="14">
        <v>0</v>
      </c>
      <c r="O99" s="14">
        <v>0</v>
      </c>
      <c r="P99" s="15">
        <v>-0.05</v>
      </c>
      <c r="Q99" s="14">
        <v>0</v>
      </c>
      <c r="R99" s="14">
        <v>0</v>
      </c>
      <c r="S99" s="14">
        <v>0</v>
      </c>
      <c r="T99" s="14">
        <v>0</v>
      </c>
      <c r="U99" s="14">
        <v>0</v>
      </c>
      <c r="V99" s="14">
        <v>0</v>
      </c>
      <c r="W99" s="14">
        <v>2237.42</v>
      </c>
      <c r="X99" s="14">
        <v>7599.6</v>
      </c>
    </row>
    <row r="100" spans="1:24">
      <c r="A100" s="2" t="s">
        <v>204</v>
      </c>
      <c r="B100" s="1" t="s">
        <v>205</v>
      </c>
      <c r="C100" s="14">
        <v>480.24</v>
      </c>
      <c r="D100" s="14">
        <v>80.040000000000006</v>
      </c>
      <c r="E100" s="14">
        <v>1583.55</v>
      </c>
      <c r="F100" s="14">
        <v>0</v>
      </c>
      <c r="G100" s="14">
        <v>2143.83</v>
      </c>
      <c r="H100" s="14">
        <v>0</v>
      </c>
      <c r="I100" s="14">
        <v>0</v>
      </c>
      <c r="J100" s="14">
        <v>0</v>
      </c>
      <c r="K100" s="14">
        <v>210.36</v>
      </c>
      <c r="L100" s="14">
        <v>63.8</v>
      </c>
      <c r="M100" s="14">
        <v>21.44</v>
      </c>
      <c r="N100" s="14">
        <v>0</v>
      </c>
      <c r="O100" s="14">
        <v>105.05</v>
      </c>
      <c r="P100" s="15">
        <v>-0.02</v>
      </c>
      <c r="Q100" s="14">
        <v>0</v>
      </c>
      <c r="R100" s="14">
        <v>0</v>
      </c>
      <c r="S100" s="14">
        <v>0</v>
      </c>
      <c r="T100" s="14">
        <v>0</v>
      </c>
      <c r="U100" s="14">
        <v>0</v>
      </c>
      <c r="V100" s="14">
        <v>0</v>
      </c>
      <c r="W100" s="14">
        <v>400.63</v>
      </c>
      <c r="X100" s="14">
        <v>1743.2</v>
      </c>
    </row>
    <row r="101" spans="1:24">
      <c r="A101" s="2" t="s">
        <v>206</v>
      </c>
      <c r="B101" s="1" t="s">
        <v>207</v>
      </c>
      <c r="C101" s="14">
        <v>1028.58</v>
      </c>
      <c r="D101" s="14">
        <v>171.43</v>
      </c>
      <c r="E101" s="14">
        <v>0</v>
      </c>
      <c r="F101" s="14">
        <v>0</v>
      </c>
      <c r="G101" s="14">
        <v>1200.01</v>
      </c>
      <c r="H101" s="14">
        <v>0</v>
      </c>
      <c r="I101" s="14">
        <v>301.08999999999997</v>
      </c>
      <c r="J101" s="14">
        <v>0</v>
      </c>
      <c r="K101" s="14">
        <v>7.2</v>
      </c>
      <c r="L101" s="14">
        <v>29.79</v>
      </c>
      <c r="M101" s="14">
        <v>0</v>
      </c>
      <c r="N101" s="14">
        <v>0</v>
      </c>
      <c r="O101" s="14">
        <v>0</v>
      </c>
      <c r="P101" s="14">
        <v>0.13</v>
      </c>
      <c r="Q101" s="14">
        <v>0</v>
      </c>
      <c r="R101" s="14">
        <v>0</v>
      </c>
      <c r="S101" s="14">
        <v>0</v>
      </c>
      <c r="T101" s="14">
        <v>0</v>
      </c>
      <c r="U101" s="14">
        <v>0</v>
      </c>
      <c r="V101" s="14">
        <v>0</v>
      </c>
      <c r="W101" s="14">
        <v>338.21</v>
      </c>
      <c r="X101" s="14">
        <v>861.8</v>
      </c>
    </row>
    <row r="102" spans="1:24">
      <c r="A102" s="2" t="s">
        <v>208</v>
      </c>
      <c r="B102" s="1" t="s">
        <v>209</v>
      </c>
      <c r="C102" s="14">
        <v>633.6</v>
      </c>
      <c r="D102" s="14">
        <v>105.6</v>
      </c>
      <c r="E102" s="14">
        <v>723.99</v>
      </c>
      <c r="F102" s="14">
        <v>0</v>
      </c>
      <c r="G102" s="14">
        <v>1463.19</v>
      </c>
      <c r="H102" s="14">
        <v>0</v>
      </c>
      <c r="I102" s="14">
        <v>0</v>
      </c>
      <c r="J102" s="14">
        <v>0</v>
      </c>
      <c r="K102" s="14">
        <v>52.26</v>
      </c>
      <c r="L102" s="14">
        <v>92.77</v>
      </c>
      <c r="M102" s="14">
        <v>0</v>
      </c>
      <c r="N102" s="14">
        <v>0</v>
      </c>
      <c r="O102" s="14">
        <v>0</v>
      </c>
      <c r="P102" s="15">
        <v>-0.04</v>
      </c>
      <c r="Q102" s="14">
        <v>0</v>
      </c>
      <c r="R102" s="14">
        <v>0</v>
      </c>
      <c r="S102" s="14">
        <v>0</v>
      </c>
      <c r="T102" s="14">
        <v>0</v>
      </c>
      <c r="U102" s="14">
        <v>0</v>
      </c>
      <c r="V102" s="14">
        <v>0</v>
      </c>
      <c r="W102" s="14">
        <v>144.99</v>
      </c>
      <c r="X102" s="14">
        <v>1318.2</v>
      </c>
    </row>
    <row r="103" spans="1:24">
      <c r="A103" s="2" t="s">
        <v>210</v>
      </c>
      <c r="B103" s="1" t="s">
        <v>211</v>
      </c>
      <c r="C103" s="14">
        <v>537.54</v>
      </c>
      <c r="D103" s="14">
        <v>89.59</v>
      </c>
      <c r="E103" s="14">
        <v>833.25</v>
      </c>
      <c r="F103" s="14">
        <v>0</v>
      </c>
      <c r="G103" s="14">
        <v>1460.38</v>
      </c>
      <c r="H103" s="14">
        <v>0</v>
      </c>
      <c r="I103" s="14">
        <v>0</v>
      </c>
      <c r="J103" s="14">
        <v>0</v>
      </c>
      <c r="K103" s="14">
        <v>51.96</v>
      </c>
      <c r="L103" s="14">
        <v>53.46</v>
      </c>
      <c r="M103" s="14">
        <v>14.6</v>
      </c>
      <c r="N103" s="14">
        <v>0</v>
      </c>
      <c r="O103" s="14">
        <v>71.56</v>
      </c>
      <c r="P103" s="14">
        <v>0.09</v>
      </c>
      <c r="Q103" s="14">
        <v>0</v>
      </c>
      <c r="R103" s="14">
        <v>0</v>
      </c>
      <c r="S103" s="14">
        <v>0</v>
      </c>
      <c r="T103" s="14">
        <v>0</v>
      </c>
      <c r="U103" s="14">
        <v>0</v>
      </c>
      <c r="V103" s="14">
        <v>236.31</v>
      </c>
      <c r="W103" s="14">
        <v>427.98</v>
      </c>
      <c r="X103" s="14">
        <v>1032.4000000000001</v>
      </c>
    </row>
    <row r="104" spans="1:24">
      <c r="A104" s="2" t="s">
        <v>212</v>
      </c>
      <c r="B104" s="1" t="s">
        <v>213</v>
      </c>
      <c r="C104" s="14">
        <v>480.24</v>
      </c>
      <c r="D104" s="14">
        <v>80.040000000000006</v>
      </c>
      <c r="E104" s="14">
        <v>2910.43</v>
      </c>
      <c r="F104" s="14">
        <v>0</v>
      </c>
      <c r="G104" s="14">
        <v>3470.71</v>
      </c>
      <c r="H104" s="14">
        <v>0</v>
      </c>
      <c r="I104" s="14">
        <v>0</v>
      </c>
      <c r="J104" s="14">
        <v>0</v>
      </c>
      <c r="K104" s="14">
        <v>485.95</v>
      </c>
      <c r="L104" s="14">
        <v>120.25</v>
      </c>
      <c r="M104" s="14">
        <v>34.71</v>
      </c>
      <c r="N104" s="14">
        <v>0</v>
      </c>
      <c r="O104" s="14">
        <v>170.06</v>
      </c>
      <c r="P104" s="15">
        <v>-0.06</v>
      </c>
      <c r="Q104" s="14">
        <v>0</v>
      </c>
      <c r="R104" s="14">
        <v>0</v>
      </c>
      <c r="S104" s="14">
        <v>0</v>
      </c>
      <c r="T104" s="14">
        <v>0</v>
      </c>
      <c r="U104" s="14">
        <v>250</v>
      </c>
      <c r="V104" s="14">
        <v>0</v>
      </c>
      <c r="W104" s="14">
        <v>1060.9100000000001</v>
      </c>
      <c r="X104" s="14">
        <v>2409.8000000000002</v>
      </c>
    </row>
    <row r="105" spans="1:24">
      <c r="A105" s="2" t="s">
        <v>214</v>
      </c>
      <c r="B105" s="1" t="s">
        <v>215</v>
      </c>
      <c r="C105" s="14">
        <v>1028.52</v>
      </c>
      <c r="D105" s="14">
        <v>171.42</v>
      </c>
      <c r="E105" s="14">
        <v>0</v>
      </c>
      <c r="F105" s="14">
        <v>0</v>
      </c>
      <c r="G105" s="14">
        <v>1199.94</v>
      </c>
      <c r="H105" s="14">
        <v>0</v>
      </c>
      <c r="I105" s="14">
        <v>0</v>
      </c>
      <c r="J105" s="14">
        <v>0</v>
      </c>
      <c r="K105" s="14">
        <v>7.2</v>
      </c>
      <c r="L105" s="14">
        <v>30.38</v>
      </c>
      <c r="M105" s="14">
        <v>0</v>
      </c>
      <c r="N105" s="14">
        <v>0</v>
      </c>
      <c r="O105" s="14">
        <v>0</v>
      </c>
      <c r="P105" s="14">
        <v>0.16</v>
      </c>
      <c r="Q105" s="14">
        <v>0</v>
      </c>
      <c r="R105" s="14">
        <v>0</v>
      </c>
      <c r="S105" s="14">
        <v>0</v>
      </c>
      <c r="T105" s="14">
        <v>0</v>
      </c>
      <c r="U105" s="14">
        <v>0</v>
      </c>
      <c r="V105" s="14">
        <v>0</v>
      </c>
      <c r="W105" s="14">
        <v>37.74</v>
      </c>
      <c r="X105" s="14">
        <v>1162.2</v>
      </c>
    </row>
    <row r="106" spans="1:24">
      <c r="A106" s="2" t="s">
        <v>216</v>
      </c>
      <c r="B106" s="1" t="s">
        <v>217</v>
      </c>
      <c r="C106" s="14">
        <v>633.6</v>
      </c>
      <c r="D106" s="14">
        <v>105.6</v>
      </c>
      <c r="E106" s="14">
        <v>4176.97</v>
      </c>
      <c r="F106" s="14">
        <v>0</v>
      </c>
      <c r="G106" s="14">
        <v>4916.17</v>
      </c>
      <c r="H106" s="14">
        <v>0</v>
      </c>
      <c r="I106" s="14">
        <v>0</v>
      </c>
      <c r="J106" s="14">
        <v>0</v>
      </c>
      <c r="K106" s="14">
        <v>797.59</v>
      </c>
      <c r="L106" s="14">
        <v>165.04</v>
      </c>
      <c r="M106" s="14">
        <v>0</v>
      </c>
      <c r="N106" s="14">
        <v>0</v>
      </c>
      <c r="O106" s="14">
        <v>0</v>
      </c>
      <c r="P106" s="15">
        <v>-0.06</v>
      </c>
      <c r="Q106" s="14">
        <v>0</v>
      </c>
      <c r="R106" s="14">
        <v>0</v>
      </c>
      <c r="S106" s="14">
        <v>0</v>
      </c>
      <c r="T106" s="14">
        <v>0</v>
      </c>
      <c r="U106" s="14">
        <v>0</v>
      </c>
      <c r="V106" s="14">
        <v>0</v>
      </c>
      <c r="W106" s="14">
        <v>962.57</v>
      </c>
      <c r="X106" s="14">
        <v>3953.6</v>
      </c>
    </row>
    <row r="107" spans="1:24">
      <c r="A107" s="2" t="s">
        <v>218</v>
      </c>
      <c r="B107" s="1" t="s">
        <v>219</v>
      </c>
      <c r="C107" s="14">
        <v>480.24</v>
      </c>
      <c r="D107" s="14">
        <v>80.040000000000006</v>
      </c>
      <c r="E107" s="14">
        <v>1116.29</v>
      </c>
      <c r="F107" s="14">
        <v>0</v>
      </c>
      <c r="G107" s="14">
        <v>1676.57</v>
      </c>
      <c r="H107" s="14">
        <v>0</v>
      </c>
      <c r="I107" s="14">
        <v>0</v>
      </c>
      <c r="J107" s="14">
        <v>0</v>
      </c>
      <c r="K107" s="14">
        <v>83.75</v>
      </c>
      <c r="L107" s="14">
        <v>62.88</v>
      </c>
      <c r="M107" s="14">
        <v>0</v>
      </c>
      <c r="N107" s="14">
        <v>0</v>
      </c>
      <c r="O107" s="14">
        <v>0</v>
      </c>
      <c r="P107" s="15">
        <v>-0.06</v>
      </c>
      <c r="Q107" s="14">
        <v>0</v>
      </c>
      <c r="R107" s="14">
        <v>0</v>
      </c>
      <c r="S107" s="14">
        <v>0</v>
      </c>
      <c r="T107" s="14">
        <v>0</v>
      </c>
      <c r="U107" s="14">
        <v>0</v>
      </c>
      <c r="V107" s="14">
        <v>0</v>
      </c>
      <c r="W107" s="14">
        <v>146.57</v>
      </c>
      <c r="X107" s="14">
        <v>1530</v>
      </c>
    </row>
    <row r="108" spans="1:24">
      <c r="A108" s="2" t="s">
        <v>220</v>
      </c>
      <c r="B108" s="1" t="s">
        <v>221</v>
      </c>
      <c r="C108" s="14">
        <v>633.6</v>
      </c>
      <c r="D108" s="14">
        <v>105.6</v>
      </c>
      <c r="E108" s="14">
        <v>4065.66</v>
      </c>
      <c r="F108" s="14">
        <v>0</v>
      </c>
      <c r="G108" s="14">
        <v>4804.8599999999997</v>
      </c>
      <c r="H108" s="14">
        <v>0</v>
      </c>
      <c r="I108" s="14">
        <v>0</v>
      </c>
      <c r="J108" s="14">
        <v>0</v>
      </c>
      <c r="K108" s="14">
        <v>771.41</v>
      </c>
      <c r="L108" s="14">
        <v>149.56</v>
      </c>
      <c r="M108" s="14">
        <v>0</v>
      </c>
      <c r="N108" s="14">
        <v>0</v>
      </c>
      <c r="O108" s="14">
        <v>0</v>
      </c>
      <c r="P108" s="15">
        <v>-0.11</v>
      </c>
      <c r="Q108" s="14">
        <v>0</v>
      </c>
      <c r="R108" s="14">
        <v>0</v>
      </c>
      <c r="S108" s="14">
        <v>0</v>
      </c>
      <c r="T108" s="14">
        <v>0</v>
      </c>
      <c r="U108" s="14">
        <v>0</v>
      </c>
      <c r="V108" s="14">
        <v>0</v>
      </c>
      <c r="W108" s="14">
        <v>920.86</v>
      </c>
      <c r="X108" s="14">
        <v>3884</v>
      </c>
    </row>
    <row r="109" spans="1:24">
      <c r="A109" s="2" t="s">
        <v>222</v>
      </c>
      <c r="B109" s="1" t="s">
        <v>223</v>
      </c>
      <c r="C109" s="14">
        <v>537.54</v>
      </c>
      <c r="D109" s="14">
        <v>89.59</v>
      </c>
      <c r="E109" s="14">
        <v>4681.07</v>
      </c>
      <c r="F109" s="14">
        <v>0</v>
      </c>
      <c r="G109" s="14">
        <v>5308.2</v>
      </c>
      <c r="H109" s="14">
        <v>0</v>
      </c>
      <c r="I109" s="14">
        <v>0</v>
      </c>
      <c r="J109" s="14">
        <v>0</v>
      </c>
      <c r="K109" s="14">
        <v>889.8</v>
      </c>
      <c r="L109" s="14">
        <v>118.47</v>
      </c>
      <c r="M109" s="14">
        <v>53.08</v>
      </c>
      <c r="N109" s="14">
        <v>0</v>
      </c>
      <c r="O109" s="14">
        <v>260.10000000000002</v>
      </c>
      <c r="P109" s="14">
        <v>0.08</v>
      </c>
      <c r="Q109" s="14">
        <v>0</v>
      </c>
      <c r="R109" s="14">
        <v>0</v>
      </c>
      <c r="S109" s="14">
        <v>0</v>
      </c>
      <c r="T109" s="14">
        <v>343.11</v>
      </c>
      <c r="U109" s="14">
        <v>400</v>
      </c>
      <c r="V109" s="14">
        <v>209.76</v>
      </c>
      <c r="W109" s="14">
        <v>2274.4</v>
      </c>
      <c r="X109" s="14">
        <v>3033.8</v>
      </c>
    </row>
    <row r="110" spans="1:24">
      <c r="A110" s="2" t="s">
        <v>224</v>
      </c>
      <c r="B110" s="1" t="s">
        <v>225</v>
      </c>
      <c r="C110" s="14">
        <v>480.24</v>
      </c>
      <c r="D110" s="14">
        <v>80.040000000000006</v>
      </c>
      <c r="E110" s="14">
        <v>570.12</v>
      </c>
      <c r="F110" s="14">
        <v>0</v>
      </c>
      <c r="G110" s="14">
        <v>1130.4000000000001</v>
      </c>
      <c r="H110" s="14">
        <v>0</v>
      </c>
      <c r="I110" s="14">
        <v>0</v>
      </c>
      <c r="J110" s="15">
        <v>-0.37</v>
      </c>
      <c r="K110" s="14">
        <v>0</v>
      </c>
      <c r="L110" s="14">
        <v>0</v>
      </c>
      <c r="M110" s="14">
        <v>0</v>
      </c>
      <c r="N110" s="14">
        <v>0</v>
      </c>
      <c r="O110" s="14">
        <v>0</v>
      </c>
      <c r="P110" s="15">
        <v>-0.03</v>
      </c>
      <c r="Q110" s="14">
        <v>0</v>
      </c>
      <c r="R110" s="14">
        <v>0</v>
      </c>
      <c r="S110" s="14">
        <v>0</v>
      </c>
      <c r="T110" s="14">
        <v>0</v>
      </c>
      <c r="U110" s="14">
        <v>0</v>
      </c>
      <c r="V110" s="14">
        <v>0</v>
      </c>
      <c r="W110" s="14">
        <v>-0.4</v>
      </c>
      <c r="X110" s="14">
        <v>1130.8</v>
      </c>
    </row>
    <row r="111" spans="1:24">
      <c r="A111" s="2" t="s">
        <v>226</v>
      </c>
      <c r="B111" s="1" t="s">
        <v>227</v>
      </c>
      <c r="C111" s="14">
        <v>480.24</v>
      </c>
      <c r="D111" s="14">
        <v>80.040000000000006</v>
      </c>
      <c r="E111" s="14">
        <v>875.4</v>
      </c>
      <c r="F111" s="14">
        <v>0</v>
      </c>
      <c r="G111" s="14">
        <v>1435.68</v>
      </c>
      <c r="H111" s="14">
        <v>0</v>
      </c>
      <c r="I111" s="14">
        <v>0</v>
      </c>
      <c r="J111" s="14">
        <v>0</v>
      </c>
      <c r="K111" s="14">
        <v>49.27</v>
      </c>
      <c r="L111" s="14">
        <v>36.82</v>
      </c>
      <c r="M111" s="14">
        <v>0</v>
      </c>
      <c r="N111" s="14">
        <v>0</v>
      </c>
      <c r="O111" s="14">
        <v>0</v>
      </c>
      <c r="P111" s="15">
        <v>-0.01</v>
      </c>
      <c r="Q111" s="14">
        <v>0</v>
      </c>
      <c r="R111" s="14">
        <v>0</v>
      </c>
      <c r="S111" s="14">
        <v>0</v>
      </c>
      <c r="T111" s="14">
        <v>0</v>
      </c>
      <c r="U111" s="14">
        <v>0</v>
      </c>
      <c r="V111" s="14">
        <v>0</v>
      </c>
      <c r="W111" s="14">
        <v>86.08</v>
      </c>
      <c r="X111" s="14">
        <v>1349.6</v>
      </c>
    </row>
    <row r="112" spans="1:24">
      <c r="A112" s="2" t="s">
        <v>228</v>
      </c>
      <c r="B112" s="1" t="s">
        <v>229</v>
      </c>
      <c r="C112" s="14">
        <v>534.29999999999995</v>
      </c>
      <c r="D112" s="14">
        <v>89.05</v>
      </c>
      <c r="E112" s="14">
        <v>1369.64</v>
      </c>
      <c r="F112" s="14">
        <v>0</v>
      </c>
      <c r="G112" s="14">
        <v>1992.99</v>
      </c>
      <c r="H112" s="14">
        <v>0</v>
      </c>
      <c r="I112" s="14">
        <v>0</v>
      </c>
      <c r="J112" s="14">
        <v>0</v>
      </c>
      <c r="K112" s="14">
        <v>183.33</v>
      </c>
      <c r="L112" s="14">
        <v>41.38</v>
      </c>
      <c r="M112" s="14">
        <v>19.93</v>
      </c>
      <c r="N112" s="14">
        <v>0</v>
      </c>
      <c r="O112" s="14">
        <v>97.66</v>
      </c>
      <c r="P112" s="14">
        <v>0.09</v>
      </c>
      <c r="Q112" s="14">
        <v>0</v>
      </c>
      <c r="R112" s="14">
        <v>0</v>
      </c>
      <c r="S112" s="14">
        <v>0</v>
      </c>
      <c r="T112" s="14">
        <v>0</v>
      </c>
      <c r="U112" s="14">
        <v>0</v>
      </c>
      <c r="V112" s="14">
        <v>0</v>
      </c>
      <c r="W112" s="14">
        <v>342.39</v>
      </c>
      <c r="X112" s="14">
        <v>1650.6</v>
      </c>
    </row>
    <row r="113" spans="1:24">
      <c r="A113" s="2" t="s">
        <v>230</v>
      </c>
      <c r="B113" s="1" t="s">
        <v>231</v>
      </c>
      <c r="C113" s="14">
        <v>480.24</v>
      </c>
      <c r="D113" s="14">
        <v>80.040000000000006</v>
      </c>
      <c r="E113" s="14">
        <v>964.17</v>
      </c>
      <c r="F113" s="14">
        <v>0</v>
      </c>
      <c r="G113" s="14">
        <v>1524.45</v>
      </c>
      <c r="H113" s="14">
        <v>0</v>
      </c>
      <c r="I113" s="14">
        <v>0</v>
      </c>
      <c r="J113" s="14">
        <v>0</v>
      </c>
      <c r="K113" s="14">
        <v>58.93</v>
      </c>
      <c r="L113" s="14">
        <v>63.27</v>
      </c>
      <c r="M113" s="14">
        <v>0</v>
      </c>
      <c r="N113" s="14">
        <v>0</v>
      </c>
      <c r="O113" s="14">
        <v>0</v>
      </c>
      <c r="P113" s="15">
        <v>-0.15</v>
      </c>
      <c r="Q113" s="14">
        <v>0</v>
      </c>
      <c r="R113" s="14">
        <v>0</v>
      </c>
      <c r="S113" s="14">
        <v>0</v>
      </c>
      <c r="T113" s="14">
        <v>0</v>
      </c>
      <c r="U113" s="14">
        <v>0</v>
      </c>
      <c r="V113" s="14">
        <v>0</v>
      </c>
      <c r="W113" s="14">
        <v>122.05</v>
      </c>
      <c r="X113" s="14">
        <v>1402.4</v>
      </c>
    </row>
    <row r="114" spans="1:24">
      <c r="A114" s="2" t="s">
        <v>232</v>
      </c>
      <c r="B114" s="1" t="s">
        <v>233</v>
      </c>
      <c r="C114" s="14">
        <v>537.54</v>
      </c>
      <c r="D114" s="14">
        <v>89.59</v>
      </c>
      <c r="E114" s="14">
        <v>3124.5</v>
      </c>
      <c r="F114" s="14">
        <v>0</v>
      </c>
      <c r="G114" s="14">
        <v>3751.63</v>
      </c>
      <c r="H114" s="14">
        <v>0</v>
      </c>
      <c r="I114" s="14">
        <v>0</v>
      </c>
      <c r="J114" s="14">
        <v>0</v>
      </c>
      <c r="K114" s="14">
        <v>545.96</v>
      </c>
      <c r="L114" s="14">
        <v>122.64</v>
      </c>
      <c r="M114" s="14">
        <v>37.520000000000003</v>
      </c>
      <c r="N114" s="14">
        <v>0</v>
      </c>
      <c r="O114" s="14">
        <v>183.83</v>
      </c>
      <c r="P114" s="14">
        <v>0.06</v>
      </c>
      <c r="Q114" s="14">
        <v>0</v>
      </c>
      <c r="R114" s="14">
        <v>0</v>
      </c>
      <c r="S114" s="14">
        <v>0</v>
      </c>
      <c r="T114" s="14">
        <v>343.11</v>
      </c>
      <c r="U114" s="14">
        <v>200</v>
      </c>
      <c r="V114" s="14">
        <v>216.71</v>
      </c>
      <c r="W114" s="14">
        <v>1649.83</v>
      </c>
      <c r="X114" s="14">
        <v>2101.8000000000002</v>
      </c>
    </row>
    <row r="115" spans="1:24">
      <c r="A115" s="2" t="s">
        <v>234</v>
      </c>
      <c r="B115" s="1" t="s">
        <v>235</v>
      </c>
      <c r="C115" s="14">
        <v>633.6</v>
      </c>
      <c r="D115" s="14">
        <v>105.6</v>
      </c>
      <c r="E115" s="14">
        <v>1940.51</v>
      </c>
      <c r="F115" s="14">
        <v>0</v>
      </c>
      <c r="G115" s="14">
        <v>2679.71</v>
      </c>
      <c r="H115" s="14">
        <v>0</v>
      </c>
      <c r="I115" s="14">
        <v>0</v>
      </c>
      <c r="J115" s="14">
        <v>0</v>
      </c>
      <c r="K115" s="14">
        <v>317</v>
      </c>
      <c r="L115" s="14">
        <v>102.6</v>
      </c>
      <c r="M115" s="14">
        <v>0</v>
      </c>
      <c r="N115" s="14">
        <v>0</v>
      </c>
      <c r="O115" s="14">
        <v>0</v>
      </c>
      <c r="P115" s="15">
        <v>-0.09</v>
      </c>
      <c r="Q115" s="14">
        <v>0</v>
      </c>
      <c r="R115" s="14">
        <v>0</v>
      </c>
      <c r="S115" s="14">
        <v>0</v>
      </c>
      <c r="T115" s="14">
        <v>0</v>
      </c>
      <c r="U115" s="14">
        <v>200</v>
      </c>
      <c r="V115" s="14">
        <v>0</v>
      </c>
      <c r="W115" s="14">
        <v>619.51</v>
      </c>
      <c r="X115" s="14">
        <v>2060.1999999999998</v>
      </c>
    </row>
    <row r="116" spans="1:24">
      <c r="A116" s="2" t="s">
        <v>236</v>
      </c>
      <c r="B116" s="1" t="s">
        <v>237</v>
      </c>
      <c r="C116" s="14">
        <v>400.2</v>
      </c>
      <c r="D116" s="14">
        <v>66.7</v>
      </c>
      <c r="E116" s="14">
        <v>2959.7</v>
      </c>
      <c r="F116" s="14">
        <v>0</v>
      </c>
      <c r="G116" s="14">
        <v>3426.6</v>
      </c>
      <c r="H116" s="14">
        <v>0</v>
      </c>
      <c r="I116" s="14">
        <v>0</v>
      </c>
      <c r="J116" s="14">
        <v>0</v>
      </c>
      <c r="K116" s="14">
        <v>476.53</v>
      </c>
      <c r="L116" s="14">
        <v>110.37</v>
      </c>
      <c r="M116" s="14">
        <v>0</v>
      </c>
      <c r="N116" s="14">
        <v>0</v>
      </c>
      <c r="O116" s="14">
        <v>0</v>
      </c>
      <c r="P116" s="15">
        <v>-0.1</v>
      </c>
      <c r="Q116" s="14">
        <v>0</v>
      </c>
      <c r="R116" s="14">
        <v>0</v>
      </c>
      <c r="S116" s="14">
        <v>0</v>
      </c>
      <c r="T116" s="14">
        <v>0</v>
      </c>
      <c r="U116" s="14">
        <v>0</v>
      </c>
      <c r="V116" s="14">
        <v>0</v>
      </c>
      <c r="W116" s="14">
        <v>586.79999999999995</v>
      </c>
      <c r="X116" s="14">
        <v>2839.8</v>
      </c>
    </row>
    <row r="117" spans="1:24">
      <c r="A117" s="2" t="s">
        <v>238</v>
      </c>
      <c r="B117" s="1" t="s">
        <v>239</v>
      </c>
      <c r="C117" s="14">
        <v>480.24</v>
      </c>
      <c r="D117" s="14">
        <v>80.040000000000006</v>
      </c>
      <c r="E117" s="14">
        <v>527.1</v>
      </c>
      <c r="F117" s="14">
        <v>0</v>
      </c>
      <c r="G117" s="14">
        <v>1087.3800000000001</v>
      </c>
      <c r="H117" s="14">
        <v>0</v>
      </c>
      <c r="I117" s="14">
        <v>0</v>
      </c>
      <c r="J117" s="15">
        <v>-5.05</v>
      </c>
      <c r="K117" s="14">
        <v>0</v>
      </c>
      <c r="L117" s="14">
        <v>24.97</v>
      </c>
      <c r="M117" s="14">
        <v>0</v>
      </c>
      <c r="N117" s="14">
        <v>0</v>
      </c>
      <c r="O117" s="14">
        <v>0</v>
      </c>
      <c r="P117" s="14">
        <v>0.06</v>
      </c>
      <c r="Q117" s="14">
        <v>0</v>
      </c>
      <c r="R117" s="14">
        <v>0</v>
      </c>
      <c r="S117" s="14">
        <v>0</v>
      </c>
      <c r="T117" s="14">
        <v>0</v>
      </c>
      <c r="U117" s="14">
        <v>0</v>
      </c>
      <c r="V117" s="14">
        <v>0</v>
      </c>
      <c r="W117" s="14">
        <v>19.98</v>
      </c>
      <c r="X117" s="14">
        <v>1067.4000000000001</v>
      </c>
    </row>
    <row r="118" spans="1:24">
      <c r="A118" s="2" t="s">
        <v>240</v>
      </c>
      <c r="B118" s="1" t="s">
        <v>241</v>
      </c>
      <c r="C118" s="14">
        <v>537.54</v>
      </c>
      <c r="D118" s="14">
        <v>89.59</v>
      </c>
      <c r="E118" s="14">
        <v>3669.29</v>
      </c>
      <c r="F118" s="14">
        <v>0</v>
      </c>
      <c r="G118" s="14">
        <v>4296.42</v>
      </c>
      <c r="H118" s="14">
        <v>0</v>
      </c>
      <c r="I118" s="14">
        <v>0</v>
      </c>
      <c r="J118" s="14">
        <v>0</v>
      </c>
      <c r="K118" s="14">
        <v>662.33</v>
      </c>
      <c r="L118" s="14">
        <v>108.38</v>
      </c>
      <c r="M118" s="14">
        <v>42.96</v>
      </c>
      <c r="N118" s="14">
        <v>0</v>
      </c>
      <c r="O118" s="14">
        <v>210.52</v>
      </c>
      <c r="P118" s="14">
        <v>0.03</v>
      </c>
      <c r="Q118" s="14">
        <v>0</v>
      </c>
      <c r="R118" s="14">
        <v>0</v>
      </c>
      <c r="S118" s="14">
        <v>0</v>
      </c>
      <c r="T118" s="14">
        <v>0</v>
      </c>
      <c r="U118" s="14">
        <v>50</v>
      </c>
      <c r="V118" s="14">
        <v>470.2</v>
      </c>
      <c r="W118" s="14">
        <v>1544.42</v>
      </c>
      <c r="X118" s="14">
        <v>2752</v>
      </c>
    </row>
    <row r="119" spans="1:24">
      <c r="A119" s="2" t="s">
        <v>242</v>
      </c>
      <c r="B119" s="1" t="s">
        <v>243</v>
      </c>
      <c r="C119" s="14">
        <v>480.24</v>
      </c>
      <c r="D119" s="14">
        <v>80.040000000000006</v>
      </c>
      <c r="E119" s="14">
        <v>536.13</v>
      </c>
      <c r="F119" s="14">
        <v>0</v>
      </c>
      <c r="G119" s="14">
        <v>1096.4100000000001</v>
      </c>
      <c r="H119" s="14">
        <v>0</v>
      </c>
      <c r="I119" s="14">
        <v>0</v>
      </c>
      <c r="J119" s="15">
        <v>-4.07</v>
      </c>
      <c r="K119" s="14">
        <v>0</v>
      </c>
      <c r="L119" s="14">
        <v>22.65</v>
      </c>
      <c r="M119" s="14">
        <v>0</v>
      </c>
      <c r="N119" s="14">
        <v>0</v>
      </c>
      <c r="O119" s="14">
        <v>0</v>
      </c>
      <c r="P119" s="14">
        <v>0.03</v>
      </c>
      <c r="Q119" s="14">
        <v>0</v>
      </c>
      <c r="R119" s="14">
        <v>0</v>
      </c>
      <c r="S119" s="14">
        <v>0</v>
      </c>
      <c r="T119" s="14">
        <v>0</v>
      </c>
      <c r="U119" s="14">
        <v>0</v>
      </c>
      <c r="V119" s="14">
        <v>0</v>
      </c>
      <c r="W119" s="14">
        <v>18.61</v>
      </c>
      <c r="X119" s="14">
        <v>1077.8</v>
      </c>
    </row>
    <row r="120" spans="1:24">
      <c r="A120" s="2" t="s">
        <v>244</v>
      </c>
      <c r="B120" s="1" t="s">
        <v>245</v>
      </c>
      <c r="C120" s="14">
        <v>633.6</v>
      </c>
      <c r="D120" s="14">
        <v>105.6</v>
      </c>
      <c r="E120" s="14">
        <v>2090.0300000000002</v>
      </c>
      <c r="F120" s="14">
        <v>0</v>
      </c>
      <c r="G120" s="14">
        <v>2829.23</v>
      </c>
      <c r="H120" s="14">
        <v>0</v>
      </c>
      <c r="I120" s="14">
        <v>0</v>
      </c>
      <c r="J120" s="14">
        <v>0</v>
      </c>
      <c r="K120" s="14">
        <v>348.93</v>
      </c>
      <c r="L120" s="14">
        <v>91.24</v>
      </c>
      <c r="M120" s="14">
        <v>0</v>
      </c>
      <c r="N120" s="14">
        <v>0</v>
      </c>
      <c r="O120" s="14">
        <v>0</v>
      </c>
      <c r="P120" s="15">
        <v>-0.14000000000000001</v>
      </c>
      <c r="Q120" s="14">
        <v>0</v>
      </c>
      <c r="R120" s="14">
        <v>0</v>
      </c>
      <c r="S120" s="14">
        <v>0</v>
      </c>
      <c r="T120" s="14">
        <v>0</v>
      </c>
      <c r="U120" s="14">
        <v>0</v>
      </c>
      <c r="V120" s="14">
        <v>0</v>
      </c>
      <c r="W120" s="14">
        <v>440.03</v>
      </c>
      <c r="X120" s="14">
        <v>2389.1999999999998</v>
      </c>
    </row>
    <row r="121" spans="1:24">
      <c r="A121" s="2" t="s">
        <v>246</v>
      </c>
      <c r="B121" s="1" t="s">
        <v>247</v>
      </c>
      <c r="C121" s="14">
        <v>528</v>
      </c>
      <c r="D121" s="14">
        <v>88</v>
      </c>
      <c r="E121" s="14">
        <v>5546.16</v>
      </c>
      <c r="F121" s="14">
        <v>0</v>
      </c>
      <c r="G121" s="14">
        <v>6162.16</v>
      </c>
      <c r="H121" s="14">
        <v>0</v>
      </c>
      <c r="I121" s="14">
        <v>0</v>
      </c>
      <c r="J121" s="14">
        <v>0</v>
      </c>
      <c r="K121" s="14">
        <v>1090.6500000000001</v>
      </c>
      <c r="L121" s="14">
        <v>156.88999999999999</v>
      </c>
      <c r="M121" s="14">
        <v>0</v>
      </c>
      <c r="N121" s="14">
        <v>0</v>
      </c>
      <c r="O121" s="14">
        <v>0</v>
      </c>
      <c r="P121" s="14">
        <v>0.02</v>
      </c>
      <c r="Q121" s="14">
        <v>0</v>
      </c>
      <c r="R121" s="14">
        <v>0</v>
      </c>
      <c r="S121" s="14">
        <v>0</v>
      </c>
      <c r="T121" s="14">
        <v>0</v>
      </c>
      <c r="U121" s="14">
        <v>500</v>
      </c>
      <c r="V121" s="14">
        <v>0</v>
      </c>
      <c r="W121" s="14">
        <v>1747.56</v>
      </c>
      <c r="X121" s="14">
        <v>4414.6000000000004</v>
      </c>
    </row>
    <row r="122" spans="1:24" s="7" customFormat="1">
      <c r="A122" s="17" t="s">
        <v>159</v>
      </c>
      <c r="C122" s="7" t="s">
        <v>160</v>
      </c>
      <c r="D122" s="7" t="s">
        <v>160</v>
      </c>
      <c r="E122" s="7" t="s">
        <v>160</v>
      </c>
      <c r="F122" s="7" t="s">
        <v>160</v>
      </c>
      <c r="G122" s="7" t="s">
        <v>160</v>
      </c>
      <c r="H122" s="7" t="s">
        <v>160</v>
      </c>
      <c r="I122" s="7" t="s">
        <v>160</v>
      </c>
      <c r="J122" s="7" t="s">
        <v>160</v>
      </c>
      <c r="K122" s="7" t="s">
        <v>160</v>
      </c>
      <c r="L122" s="7" t="s">
        <v>160</v>
      </c>
      <c r="M122" s="7" t="s">
        <v>160</v>
      </c>
      <c r="N122" s="7" t="s">
        <v>160</v>
      </c>
      <c r="O122" s="7" t="s">
        <v>160</v>
      </c>
      <c r="P122" s="7" t="s">
        <v>160</v>
      </c>
      <c r="Q122" s="7" t="s">
        <v>160</v>
      </c>
      <c r="R122" s="7" t="s">
        <v>160</v>
      </c>
      <c r="S122" s="7" t="s">
        <v>160</v>
      </c>
      <c r="T122" s="7" t="s">
        <v>160</v>
      </c>
      <c r="U122" s="7" t="s">
        <v>160</v>
      </c>
      <c r="V122" s="7" t="s">
        <v>160</v>
      </c>
      <c r="W122" s="7" t="s">
        <v>160</v>
      </c>
      <c r="X122" s="7" t="s">
        <v>160</v>
      </c>
    </row>
    <row r="123" spans="1:24">
      <c r="C123" s="19">
        <v>23865.65</v>
      </c>
      <c r="D123" s="19">
        <v>4044.31</v>
      </c>
      <c r="E123" s="19">
        <v>94011.71</v>
      </c>
      <c r="F123" s="19">
        <v>5417.84</v>
      </c>
      <c r="G123" s="19">
        <v>127339.51</v>
      </c>
      <c r="H123" s="19">
        <v>0</v>
      </c>
      <c r="I123" s="19">
        <v>301.08999999999997</v>
      </c>
      <c r="J123" s="20">
        <v>-182.78</v>
      </c>
      <c r="K123" s="19">
        <v>17159.080000000002</v>
      </c>
      <c r="L123" s="19">
        <v>3483.44</v>
      </c>
      <c r="M123" s="19">
        <v>590.27</v>
      </c>
      <c r="N123" s="19">
        <v>0</v>
      </c>
      <c r="O123" s="19">
        <v>2892.36</v>
      </c>
      <c r="P123" s="20">
        <v>-0.32</v>
      </c>
      <c r="Q123" s="19">
        <v>0</v>
      </c>
      <c r="R123" s="19">
        <v>0</v>
      </c>
      <c r="S123" s="19">
        <v>0</v>
      </c>
      <c r="T123" s="19">
        <v>686.22</v>
      </c>
      <c r="U123" s="19">
        <v>4250</v>
      </c>
      <c r="V123" s="19">
        <v>2669.55</v>
      </c>
      <c r="W123" s="19">
        <v>31848.91</v>
      </c>
      <c r="X123" s="19">
        <v>95490.6</v>
      </c>
    </row>
    <row r="125" spans="1:24" s="7" customFormat="1">
      <c r="A125" s="16"/>
      <c r="C125" s="7" t="s">
        <v>248</v>
      </c>
      <c r="D125" s="7" t="s">
        <v>248</v>
      </c>
      <c r="E125" s="7" t="s">
        <v>248</v>
      </c>
      <c r="F125" s="7" t="s">
        <v>248</v>
      </c>
      <c r="G125" s="7" t="s">
        <v>248</v>
      </c>
      <c r="H125" s="7" t="s">
        <v>248</v>
      </c>
      <c r="I125" s="7" t="s">
        <v>248</v>
      </c>
      <c r="J125" s="7" t="s">
        <v>248</v>
      </c>
      <c r="K125" s="7" t="s">
        <v>248</v>
      </c>
      <c r="L125" s="7" t="s">
        <v>248</v>
      </c>
      <c r="M125" s="7" t="s">
        <v>248</v>
      </c>
      <c r="N125" s="7" t="s">
        <v>248</v>
      </c>
      <c r="O125" s="7" t="s">
        <v>248</v>
      </c>
      <c r="P125" s="7" t="s">
        <v>248</v>
      </c>
      <c r="Q125" s="7" t="s">
        <v>248</v>
      </c>
      <c r="R125" s="7" t="s">
        <v>248</v>
      </c>
      <c r="S125" s="7" t="s">
        <v>248</v>
      </c>
      <c r="T125" s="7" t="s">
        <v>248</v>
      </c>
      <c r="U125" s="7" t="s">
        <v>248</v>
      </c>
      <c r="V125" s="7" t="s">
        <v>248</v>
      </c>
      <c r="W125" s="7" t="s">
        <v>248</v>
      </c>
      <c r="X125" s="7" t="s">
        <v>248</v>
      </c>
    </row>
    <row r="126" spans="1:24">
      <c r="A126" s="17" t="s">
        <v>249</v>
      </c>
      <c r="B126" s="1" t="s">
        <v>250</v>
      </c>
      <c r="C126" s="19">
        <v>102611.84</v>
      </c>
      <c r="D126" s="19">
        <v>17168.650000000001</v>
      </c>
      <c r="E126" s="19">
        <v>162000.22</v>
      </c>
      <c r="F126" s="19">
        <v>5417.84</v>
      </c>
      <c r="G126" s="19">
        <v>287198.55</v>
      </c>
      <c r="H126" s="19">
        <v>3865.52</v>
      </c>
      <c r="I126" s="19">
        <v>2666.43</v>
      </c>
      <c r="J126" s="20">
        <v>-739.7</v>
      </c>
      <c r="K126" s="19">
        <v>36921.21</v>
      </c>
      <c r="L126" s="19">
        <v>10790.62</v>
      </c>
      <c r="M126" s="19">
        <v>590.27</v>
      </c>
      <c r="N126" s="19">
        <v>7203.62</v>
      </c>
      <c r="O126" s="19">
        <v>2892.36</v>
      </c>
      <c r="P126" s="19">
        <v>0.22</v>
      </c>
      <c r="Q126" s="19">
        <v>879.54</v>
      </c>
      <c r="R126" s="19">
        <v>533.52</v>
      </c>
      <c r="S126" s="19">
        <v>300</v>
      </c>
      <c r="T126" s="19">
        <v>686.22</v>
      </c>
      <c r="U126" s="19">
        <v>5550</v>
      </c>
      <c r="V126" s="19">
        <v>4237.92</v>
      </c>
      <c r="W126" s="19">
        <v>76377.75</v>
      </c>
      <c r="X126" s="19">
        <v>210820.8</v>
      </c>
    </row>
    <row r="128" spans="1:24">
      <c r="C128" s="1" t="s">
        <v>250</v>
      </c>
      <c r="D128" s="1" t="s">
        <v>250</v>
      </c>
      <c r="E128" s="1" t="s">
        <v>250</v>
      </c>
      <c r="F128" s="1" t="s">
        <v>250</v>
      </c>
      <c r="G128" s="1" t="s">
        <v>250</v>
      </c>
      <c r="H128" s="1" t="s">
        <v>250</v>
      </c>
      <c r="I128" s="1" t="s">
        <v>250</v>
      </c>
      <c r="J128" s="1" t="s">
        <v>250</v>
      </c>
      <c r="K128" s="1" t="s">
        <v>250</v>
      </c>
      <c r="L128" s="1" t="s">
        <v>250</v>
      </c>
      <c r="M128" s="1" t="s">
        <v>250</v>
      </c>
      <c r="N128" s="1" t="s">
        <v>250</v>
      </c>
      <c r="O128" s="1" t="s">
        <v>250</v>
      </c>
      <c r="P128" s="1" t="s">
        <v>250</v>
      </c>
      <c r="Q128" s="1" t="s">
        <v>250</v>
      </c>
      <c r="R128" s="1" t="s">
        <v>250</v>
      </c>
      <c r="S128" s="1" t="s">
        <v>250</v>
      </c>
      <c r="T128" s="1" t="s">
        <v>250</v>
      </c>
      <c r="U128" s="1" t="s">
        <v>250</v>
      </c>
      <c r="V128" s="1" t="s">
        <v>250</v>
      </c>
      <c r="W128" s="1" t="s">
        <v>250</v>
      </c>
      <c r="X128" s="1" t="s">
        <v>250</v>
      </c>
    </row>
    <row r="129" spans="1:24">
      <c r="A129" s="2" t="s">
        <v>250</v>
      </c>
      <c r="B129" s="1" t="s">
        <v>250</v>
      </c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</row>
  </sheetData>
  <mergeCells count="1">
    <mergeCell ref="B1:D1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24"/>
  <sheetViews>
    <sheetView workbookViewId="0">
      <selection activeCell="E14" sqref="E14"/>
    </sheetView>
  </sheetViews>
  <sheetFormatPr baseColWidth="10" defaultRowHeight="15"/>
  <cols>
    <col min="2" max="2" width="14.42578125" customWidth="1"/>
    <col min="3" max="3" width="19.28515625" customWidth="1"/>
    <col min="4" max="4" width="12.5703125" bestFit="1" customWidth="1"/>
    <col min="5" max="5" width="36.140625" bestFit="1" customWidth="1"/>
  </cols>
  <sheetData>
    <row r="1" spans="1:10">
      <c r="A1" s="28" t="s">
        <v>0</v>
      </c>
      <c r="B1" s="27"/>
      <c r="C1" s="27"/>
      <c r="D1" s="27"/>
      <c r="E1" s="27"/>
      <c r="F1" s="27"/>
      <c r="G1" s="27"/>
      <c r="H1" s="27"/>
      <c r="I1" s="27"/>
      <c r="J1" s="27"/>
    </row>
    <row r="2" spans="1:10">
      <c r="A2" s="29" t="s">
        <v>1</v>
      </c>
      <c r="B2" s="27"/>
      <c r="C2" s="27"/>
      <c r="D2" s="27"/>
      <c r="E2" s="27"/>
      <c r="F2" s="27"/>
      <c r="G2" s="27"/>
      <c r="H2" s="27"/>
      <c r="I2" s="27"/>
      <c r="J2" s="27"/>
    </row>
    <row r="3" spans="1:10" ht="19.5">
      <c r="A3" s="27" t="s">
        <v>2</v>
      </c>
      <c r="B3" s="27"/>
      <c r="C3" s="30"/>
      <c r="D3" s="27"/>
      <c r="E3" s="27"/>
      <c r="F3" s="27"/>
      <c r="G3" s="27"/>
      <c r="H3" s="27"/>
      <c r="I3" s="27"/>
      <c r="J3" s="27"/>
    </row>
    <row r="4" spans="1:10">
      <c r="A4" s="27" t="s">
        <v>251</v>
      </c>
      <c r="B4" s="27"/>
      <c r="C4" s="27"/>
      <c r="D4" s="27"/>
      <c r="E4" s="27"/>
      <c r="F4" s="27"/>
      <c r="G4" s="27"/>
      <c r="H4" s="27"/>
      <c r="I4" s="27"/>
      <c r="J4" s="27"/>
    </row>
    <row r="6" spans="1:10">
      <c r="A6" s="31"/>
      <c r="B6" s="31"/>
      <c r="C6" s="31"/>
      <c r="D6" s="31"/>
      <c r="E6" s="31"/>
      <c r="F6" s="31"/>
      <c r="G6" s="31"/>
      <c r="H6" s="31"/>
      <c r="I6" s="27"/>
      <c r="J6" s="27"/>
    </row>
    <row r="7" spans="1:10">
      <c r="A7" s="32"/>
      <c r="B7" s="32"/>
      <c r="C7" s="32"/>
      <c r="D7" s="32"/>
      <c r="E7" s="32"/>
      <c r="F7" s="32"/>
      <c r="G7" s="32"/>
      <c r="H7" s="32"/>
      <c r="I7" s="27"/>
      <c r="J7" s="27"/>
    </row>
    <row r="8" spans="1:10">
      <c r="A8" s="34" t="s">
        <v>252</v>
      </c>
      <c r="B8" s="34" t="s">
        <v>253</v>
      </c>
      <c r="C8" s="34" t="s">
        <v>254</v>
      </c>
      <c r="D8" s="35" t="s">
        <v>255</v>
      </c>
      <c r="E8" s="34" t="s">
        <v>256</v>
      </c>
      <c r="F8" s="33"/>
      <c r="G8" s="33"/>
      <c r="H8" s="33"/>
      <c r="I8" s="33"/>
      <c r="J8" s="33"/>
    </row>
    <row r="9" spans="1:10">
      <c r="A9" s="27" t="s">
        <v>63</v>
      </c>
      <c r="B9" s="27"/>
      <c r="C9" s="27" t="s">
        <v>257</v>
      </c>
      <c r="D9" s="27">
        <v>905.2</v>
      </c>
      <c r="E9" s="27" t="s">
        <v>64</v>
      </c>
      <c r="F9" s="27"/>
      <c r="G9" s="27"/>
      <c r="H9" s="27"/>
      <c r="I9" s="27"/>
      <c r="J9" s="27"/>
    </row>
    <row r="10" spans="1:10">
      <c r="A10" s="27"/>
      <c r="B10" s="27" t="s">
        <v>258</v>
      </c>
      <c r="C10" s="27"/>
      <c r="D10" s="36">
        <v>905.2</v>
      </c>
      <c r="E10" s="27" t="s">
        <v>259</v>
      </c>
      <c r="F10" s="27"/>
      <c r="G10" s="27"/>
      <c r="H10" s="27"/>
      <c r="I10" s="27"/>
      <c r="J10" s="27"/>
    </row>
    <row r="12" spans="1:10">
      <c r="A12" s="27" t="s">
        <v>162</v>
      </c>
      <c r="B12" s="27">
        <v>56708845760</v>
      </c>
      <c r="C12" s="27" t="s">
        <v>260</v>
      </c>
      <c r="D12" s="27">
        <v>2091.8000000000002</v>
      </c>
      <c r="E12" s="27" t="s">
        <v>163</v>
      </c>
      <c r="F12" s="27"/>
      <c r="G12" s="27"/>
      <c r="H12" s="27"/>
      <c r="I12" s="27"/>
      <c r="J12" s="27"/>
    </row>
    <row r="13" spans="1:10">
      <c r="A13" s="27" t="s">
        <v>164</v>
      </c>
      <c r="B13" s="27">
        <v>56708845774</v>
      </c>
      <c r="C13" s="27" t="s">
        <v>260</v>
      </c>
      <c r="D13" s="27">
        <v>4880.8</v>
      </c>
      <c r="E13" s="27" t="s">
        <v>165</v>
      </c>
      <c r="F13" s="27"/>
      <c r="G13" s="27"/>
      <c r="H13" s="27"/>
      <c r="I13" s="27"/>
      <c r="J13" s="27"/>
    </row>
    <row r="14" spans="1:10">
      <c r="A14" s="27">
        <v>16</v>
      </c>
      <c r="B14" s="27">
        <v>56708881292</v>
      </c>
      <c r="C14" s="27" t="s">
        <v>260</v>
      </c>
      <c r="D14" s="27">
        <v>3151.2000000000003</v>
      </c>
      <c r="E14" s="27" t="s">
        <v>46</v>
      </c>
      <c r="F14" s="27"/>
      <c r="G14" s="27"/>
      <c r="H14" s="27"/>
      <c r="I14" s="27"/>
      <c r="J14" s="27"/>
    </row>
    <row r="15" spans="1:10">
      <c r="A15" s="27" t="s">
        <v>172</v>
      </c>
      <c r="B15" s="27">
        <v>56708845791</v>
      </c>
      <c r="C15" s="27" t="s">
        <v>260</v>
      </c>
      <c r="D15" s="27">
        <v>2223.2000000000003</v>
      </c>
      <c r="E15" s="27" t="s">
        <v>173</v>
      </c>
      <c r="F15" s="27"/>
      <c r="G15" s="27"/>
      <c r="H15" s="27"/>
      <c r="I15" s="27"/>
      <c r="J15" s="27"/>
    </row>
    <row r="16" spans="1:10">
      <c r="A16" s="27">
        <v>18</v>
      </c>
      <c r="B16" s="27">
        <v>56708881349</v>
      </c>
      <c r="C16" s="27" t="s">
        <v>260</v>
      </c>
      <c r="D16" s="27">
        <v>2151.2000000000003</v>
      </c>
      <c r="E16" s="27" t="s">
        <v>50</v>
      </c>
      <c r="F16" s="27"/>
      <c r="G16" s="27"/>
      <c r="H16" s="27"/>
      <c r="I16" s="27"/>
      <c r="J16" s="27"/>
    </row>
    <row r="17" spans="1:5">
      <c r="A17" s="27" t="s">
        <v>180</v>
      </c>
      <c r="B17" s="27">
        <v>56708845820</v>
      </c>
      <c r="C17" s="27" t="s">
        <v>260</v>
      </c>
      <c r="D17" s="27">
        <v>1618</v>
      </c>
      <c r="E17" s="27" t="s">
        <v>181</v>
      </c>
    </row>
    <row r="18" spans="1:5">
      <c r="A18" s="27" t="s">
        <v>182</v>
      </c>
      <c r="B18" s="27">
        <v>56708845834</v>
      </c>
      <c r="C18" s="27" t="s">
        <v>260</v>
      </c>
      <c r="D18" s="27">
        <v>4384</v>
      </c>
      <c r="E18" s="27" t="s">
        <v>183</v>
      </c>
    </row>
    <row r="19" spans="1:5">
      <c r="A19" s="27" t="s">
        <v>85</v>
      </c>
      <c r="B19" s="27">
        <v>56708881457</v>
      </c>
      <c r="C19" s="27" t="s">
        <v>260</v>
      </c>
      <c r="D19" s="27">
        <v>844</v>
      </c>
      <c r="E19" s="27" t="s">
        <v>86</v>
      </c>
    </row>
    <row r="20" spans="1:5">
      <c r="A20" s="27" t="s">
        <v>87</v>
      </c>
      <c r="B20" s="27">
        <v>56708845038</v>
      </c>
      <c r="C20" s="27" t="s">
        <v>260</v>
      </c>
      <c r="D20" s="27">
        <v>4340.2</v>
      </c>
      <c r="E20" s="27" t="s">
        <v>88</v>
      </c>
    </row>
    <row r="21" spans="1:5">
      <c r="A21" s="27" t="s">
        <v>196</v>
      </c>
      <c r="B21" s="27">
        <v>56708881915</v>
      </c>
      <c r="C21" s="27" t="s">
        <v>260</v>
      </c>
      <c r="D21" s="27">
        <v>2527.4</v>
      </c>
      <c r="E21" s="27" t="s">
        <v>197</v>
      </c>
    </row>
    <row r="22" spans="1:5">
      <c r="A22" s="27" t="s">
        <v>200</v>
      </c>
      <c r="B22" s="27">
        <v>56708845865</v>
      </c>
      <c r="C22" s="27" t="s">
        <v>260</v>
      </c>
      <c r="D22" s="27">
        <v>2788.6000000000004</v>
      </c>
      <c r="E22" s="27" t="s">
        <v>201</v>
      </c>
    </row>
    <row r="23" spans="1:5">
      <c r="A23" s="27" t="s">
        <v>202</v>
      </c>
      <c r="B23" s="27">
        <v>56708845879</v>
      </c>
      <c r="C23" s="27" t="s">
        <v>260</v>
      </c>
      <c r="D23" s="27">
        <v>7599.6</v>
      </c>
      <c r="E23" s="27" t="s">
        <v>203</v>
      </c>
    </row>
    <row r="24" spans="1:5">
      <c r="A24" s="27" t="s">
        <v>97</v>
      </c>
      <c r="B24" s="27">
        <v>56708881491</v>
      </c>
      <c r="C24" s="27" t="s">
        <v>260</v>
      </c>
      <c r="D24" s="27">
        <v>913.80000000000007</v>
      </c>
      <c r="E24" s="27" t="s">
        <v>98</v>
      </c>
    </row>
    <row r="25" spans="1:5">
      <c r="A25" s="27">
        <v>30</v>
      </c>
      <c r="B25" s="27">
        <v>56708881503</v>
      </c>
      <c r="C25" s="27" t="s">
        <v>260</v>
      </c>
      <c r="D25" s="27">
        <v>4701</v>
      </c>
      <c r="E25" s="27" t="s">
        <v>102</v>
      </c>
    </row>
    <row r="26" spans="1:5">
      <c r="A26" s="27" t="s">
        <v>210</v>
      </c>
      <c r="B26" s="27">
        <v>56708845911</v>
      </c>
      <c r="C26" s="27" t="s">
        <v>260</v>
      </c>
      <c r="D26" s="27">
        <v>1032.4000000000001</v>
      </c>
      <c r="E26" s="27" t="s">
        <v>211</v>
      </c>
    </row>
    <row r="27" spans="1:5">
      <c r="A27" s="27" t="s">
        <v>222</v>
      </c>
      <c r="B27" s="27">
        <v>56708881946</v>
      </c>
      <c r="C27" s="27" t="s">
        <v>260</v>
      </c>
      <c r="D27" s="27">
        <v>3033.8</v>
      </c>
      <c r="E27" s="27" t="s">
        <v>223</v>
      </c>
    </row>
    <row r="28" spans="1:5">
      <c r="A28" s="27" t="s">
        <v>133</v>
      </c>
      <c r="B28" s="27">
        <v>56708881596</v>
      </c>
      <c r="C28" s="27" t="s">
        <v>260</v>
      </c>
      <c r="D28" s="27">
        <v>439.8</v>
      </c>
      <c r="E28" s="27" t="s">
        <v>134</v>
      </c>
    </row>
    <row r="29" spans="1:5">
      <c r="A29" s="27" t="s">
        <v>232</v>
      </c>
      <c r="B29" s="27">
        <v>56708881963</v>
      </c>
      <c r="C29" s="27" t="s">
        <v>260</v>
      </c>
      <c r="D29" s="27">
        <v>2101.8000000000002</v>
      </c>
      <c r="E29" s="27" t="s">
        <v>233</v>
      </c>
    </row>
    <row r="30" spans="1:5">
      <c r="A30" s="27" t="s">
        <v>240</v>
      </c>
      <c r="B30" s="27">
        <v>60589747903</v>
      </c>
      <c r="C30" s="27" t="s">
        <v>260</v>
      </c>
      <c r="D30" s="27">
        <v>2752</v>
      </c>
      <c r="E30" s="27" t="s">
        <v>241</v>
      </c>
    </row>
    <row r="31" spans="1:5">
      <c r="A31" s="27" t="s">
        <v>246</v>
      </c>
      <c r="B31" s="27">
        <v>56708846050</v>
      </c>
      <c r="C31" s="27" t="s">
        <v>260</v>
      </c>
      <c r="D31" s="27">
        <v>4414.6000000000004</v>
      </c>
      <c r="E31" s="27" t="s">
        <v>247</v>
      </c>
    </row>
    <row r="32" spans="1:5">
      <c r="A32" s="27" t="s">
        <v>234</v>
      </c>
      <c r="B32" s="27">
        <v>56708845990</v>
      </c>
      <c r="C32" s="27" t="s">
        <v>260</v>
      </c>
      <c r="D32" s="27">
        <v>2060.2000000000003</v>
      </c>
      <c r="E32" s="27" t="s">
        <v>235</v>
      </c>
    </row>
    <row r="33" spans="1:5">
      <c r="A33" s="27" t="s">
        <v>228</v>
      </c>
      <c r="B33" s="27">
        <v>56708845973</v>
      </c>
      <c r="C33" s="27" t="s">
        <v>260</v>
      </c>
      <c r="D33" s="27">
        <v>1650.6000000000001</v>
      </c>
      <c r="E33" s="27" t="s">
        <v>229</v>
      </c>
    </row>
    <row r="34" spans="1:5">
      <c r="A34" s="27" t="s">
        <v>168</v>
      </c>
      <c r="B34" s="27">
        <v>56708845788</v>
      </c>
      <c r="C34" s="27" t="s">
        <v>260</v>
      </c>
      <c r="D34" s="27">
        <v>1622.8000000000002</v>
      </c>
      <c r="E34" s="27" t="s">
        <v>169</v>
      </c>
    </row>
    <row r="35" spans="1:5">
      <c r="A35" s="27" t="s">
        <v>37</v>
      </c>
      <c r="B35" s="27">
        <v>56708844890</v>
      </c>
      <c r="C35" s="27" t="s">
        <v>260</v>
      </c>
      <c r="D35" s="27">
        <v>3238</v>
      </c>
      <c r="E35" s="27" t="s">
        <v>38</v>
      </c>
    </row>
    <row r="36" spans="1:5">
      <c r="A36" s="27" t="s">
        <v>212</v>
      </c>
      <c r="B36" s="27">
        <v>56708845925</v>
      </c>
      <c r="C36" s="27" t="s">
        <v>260</v>
      </c>
      <c r="D36" s="27">
        <v>2409.8000000000002</v>
      </c>
      <c r="E36" s="27" t="s">
        <v>213</v>
      </c>
    </row>
    <row r="37" spans="1:5">
      <c r="A37" s="27" t="s">
        <v>194</v>
      </c>
      <c r="B37" s="27">
        <v>56708845851</v>
      </c>
      <c r="C37" s="27" t="s">
        <v>260</v>
      </c>
      <c r="D37" s="27">
        <v>1756</v>
      </c>
      <c r="E37" s="27" t="s">
        <v>195</v>
      </c>
    </row>
    <row r="38" spans="1:5">
      <c r="A38" s="27" t="s">
        <v>35</v>
      </c>
      <c r="B38" s="27">
        <v>56708844887</v>
      </c>
      <c r="C38" s="27" t="s">
        <v>260</v>
      </c>
      <c r="D38" s="27">
        <v>2546.2000000000003</v>
      </c>
      <c r="E38" s="27" t="s">
        <v>36</v>
      </c>
    </row>
    <row r="39" spans="1:5">
      <c r="A39" s="27" t="s">
        <v>131</v>
      </c>
      <c r="B39" s="27">
        <v>56708845254</v>
      </c>
      <c r="C39" s="27" t="s">
        <v>260</v>
      </c>
      <c r="D39" s="27">
        <v>4309.2</v>
      </c>
      <c r="E39" s="27" t="s">
        <v>132</v>
      </c>
    </row>
    <row r="40" spans="1:5">
      <c r="A40" s="27" t="s">
        <v>216</v>
      </c>
      <c r="B40" s="27">
        <v>56708845939</v>
      </c>
      <c r="C40" s="27" t="s">
        <v>260</v>
      </c>
      <c r="D40" s="27">
        <v>3953.6000000000004</v>
      </c>
      <c r="E40" s="27" t="s">
        <v>217</v>
      </c>
    </row>
    <row r="41" spans="1:5">
      <c r="A41" s="27" t="s">
        <v>208</v>
      </c>
      <c r="B41" s="27">
        <v>56708881929</v>
      </c>
      <c r="C41" s="27" t="s">
        <v>260</v>
      </c>
      <c r="D41" s="27">
        <v>1318.2</v>
      </c>
      <c r="E41" s="27" t="s">
        <v>209</v>
      </c>
    </row>
    <row r="42" spans="1:5">
      <c r="A42" s="27" t="s">
        <v>145</v>
      </c>
      <c r="B42" s="27">
        <v>56708881810</v>
      </c>
      <c r="C42" s="27" t="s">
        <v>260</v>
      </c>
      <c r="D42" s="27">
        <v>4092.4</v>
      </c>
      <c r="E42" s="27" t="s">
        <v>146</v>
      </c>
    </row>
    <row r="43" spans="1:5">
      <c r="A43" s="27" t="s">
        <v>123</v>
      </c>
      <c r="B43" s="27">
        <v>56708845237</v>
      </c>
      <c r="C43" s="27" t="s">
        <v>260</v>
      </c>
      <c r="D43" s="27">
        <v>444.8</v>
      </c>
      <c r="E43" s="27" t="s">
        <v>124</v>
      </c>
    </row>
    <row r="44" spans="1:5">
      <c r="A44" s="27" t="s">
        <v>91</v>
      </c>
      <c r="B44" s="27">
        <v>56708881474</v>
      </c>
      <c r="C44" s="27" t="s">
        <v>260</v>
      </c>
      <c r="D44" s="27">
        <v>940.6</v>
      </c>
      <c r="E44" s="27" t="s">
        <v>92</v>
      </c>
    </row>
    <row r="45" spans="1:5">
      <c r="A45" s="27" t="s">
        <v>57</v>
      </c>
      <c r="B45" s="27">
        <v>56708844950</v>
      </c>
      <c r="C45" s="27" t="s">
        <v>260</v>
      </c>
      <c r="D45" s="27">
        <v>944.80000000000007</v>
      </c>
      <c r="E45" s="27" t="s">
        <v>58</v>
      </c>
    </row>
    <row r="46" spans="1:5">
      <c r="A46" s="27" t="s">
        <v>79</v>
      </c>
      <c r="B46" s="27">
        <v>56708845024</v>
      </c>
      <c r="C46" s="27" t="s">
        <v>260</v>
      </c>
      <c r="D46" s="27">
        <v>947</v>
      </c>
      <c r="E46" s="27" t="s">
        <v>80</v>
      </c>
    </row>
    <row r="47" spans="1:5">
      <c r="A47" s="27" t="s">
        <v>135</v>
      </c>
      <c r="B47" s="27">
        <v>56708845268</v>
      </c>
      <c r="C47" s="27" t="s">
        <v>260</v>
      </c>
      <c r="D47" s="27">
        <v>1325.6000000000001</v>
      </c>
      <c r="E47" s="27" t="s">
        <v>136</v>
      </c>
    </row>
    <row r="48" spans="1:5">
      <c r="A48" s="27" t="s">
        <v>143</v>
      </c>
      <c r="B48" s="27">
        <v>56708881807</v>
      </c>
      <c r="C48" s="27" t="s">
        <v>260</v>
      </c>
      <c r="D48" s="27">
        <v>424.20000000000005</v>
      </c>
      <c r="E48" s="27" t="s">
        <v>144</v>
      </c>
    </row>
    <row r="49" spans="1:5">
      <c r="A49" s="27" t="s">
        <v>117</v>
      </c>
      <c r="B49" s="27">
        <v>56708881548</v>
      </c>
      <c r="C49" s="27" t="s">
        <v>260</v>
      </c>
      <c r="D49" s="27">
        <v>944.6</v>
      </c>
      <c r="E49" s="27" t="s">
        <v>118</v>
      </c>
    </row>
    <row r="50" spans="1:5">
      <c r="A50" s="27" t="s">
        <v>89</v>
      </c>
      <c r="B50" s="27">
        <v>56708881460</v>
      </c>
      <c r="C50" s="27" t="s">
        <v>260</v>
      </c>
      <c r="D50" s="27">
        <v>51.400000000000006</v>
      </c>
      <c r="E50" s="27" t="s">
        <v>90</v>
      </c>
    </row>
    <row r="51" spans="1:5">
      <c r="A51" s="27" t="s">
        <v>93</v>
      </c>
      <c r="B51" s="27">
        <v>56708845069</v>
      </c>
      <c r="C51" s="27" t="s">
        <v>260</v>
      </c>
      <c r="D51" s="27">
        <v>816.40000000000009</v>
      </c>
      <c r="E51" s="27" t="s">
        <v>94</v>
      </c>
    </row>
    <row r="52" spans="1:5">
      <c r="A52" s="27" t="s">
        <v>188</v>
      </c>
      <c r="B52" s="27">
        <v>56708881901</v>
      </c>
      <c r="C52" s="27" t="s">
        <v>260</v>
      </c>
      <c r="D52" s="27">
        <v>3318.4</v>
      </c>
      <c r="E52" s="27" t="s">
        <v>189</v>
      </c>
    </row>
    <row r="53" spans="1:5">
      <c r="A53" s="27" t="s">
        <v>127</v>
      </c>
      <c r="B53" s="27">
        <v>56708845240</v>
      </c>
      <c r="C53" s="27" t="s">
        <v>260</v>
      </c>
      <c r="D53" s="27">
        <v>1656</v>
      </c>
      <c r="E53" s="27" t="s">
        <v>128</v>
      </c>
    </row>
    <row r="54" spans="1:5">
      <c r="A54" s="27" t="s">
        <v>53</v>
      </c>
      <c r="B54" s="27">
        <v>56708844947</v>
      </c>
      <c r="C54" s="27" t="s">
        <v>260</v>
      </c>
      <c r="D54" s="27">
        <v>1769.6000000000001</v>
      </c>
      <c r="E54" s="27" t="s">
        <v>54</v>
      </c>
    </row>
    <row r="55" spans="1:5">
      <c r="A55" s="27" t="s">
        <v>174</v>
      </c>
      <c r="B55" s="27">
        <v>56708881872</v>
      </c>
      <c r="C55" s="27" t="s">
        <v>260</v>
      </c>
      <c r="D55" s="27">
        <v>1637</v>
      </c>
      <c r="E55" s="27" t="s">
        <v>175</v>
      </c>
    </row>
    <row r="56" spans="1:5">
      <c r="A56" s="27" t="s">
        <v>137</v>
      </c>
      <c r="B56" s="27">
        <v>60589939521</v>
      </c>
      <c r="C56" s="27" t="s">
        <v>260</v>
      </c>
      <c r="D56" s="27">
        <v>1293.4000000000001</v>
      </c>
      <c r="E56" s="27" t="s">
        <v>138</v>
      </c>
    </row>
    <row r="57" spans="1:5">
      <c r="A57" s="27" t="s">
        <v>103</v>
      </c>
      <c r="B57" s="27">
        <v>56708845101</v>
      </c>
      <c r="C57" s="27" t="s">
        <v>260</v>
      </c>
      <c r="D57" s="27">
        <v>401.6</v>
      </c>
      <c r="E57" s="27" t="s">
        <v>104</v>
      </c>
    </row>
    <row r="58" spans="1:5">
      <c r="A58" s="27" t="s">
        <v>244</v>
      </c>
      <c r="B58" s="27">
        <v>56708846047</v>
      </c>
      <c r="C58" s="27" t="s">
        <v>260</v>
      </c>
      <c r="D58" s="27">
        <v>2389.2000000000003</v>
      </c>
      <c r="E58" s="27" t="s">
        <v>245</v>
      </c>
    </row>
    <row r="59" spans="1:5">
      <c r="A59" s="27" t="s">
        <v>47</v>
      </c>
      <c r="B59" s="27">
        <v>56708881304</v>
      </c>
      <c r="C59" s="27" t="s">
        <v>260</v>
      </c>
      <c r="D59" s="27">
        <v>534.6</v>
      </c>
      <c r="E59" s="27" t="s">
        <v>48</v>
      </c>
    </row>
    <row r="60" spans="1:5">
      <c r="A60" s="27" t="s">
        <v>125</v>
      </c>
      <c r="B60" s="27">
        <v>56708881579</v>
      </c>
      <c r="C60" s="27" t="s">
        <v>260</v>
      </c>
      <c r="D60" s="27">
        <v>2531.2000000000003</v>
      </c>
      <c r="E60" s="27" t="s">
        <v>126</v>
      </c>
    </row>
    <row r="61" spans="1:5">
      <c r="A61" s="27" t="s">
        <v>71</v>
      </c>
      <c r="B61" s="27">
        <v>60590329504</v>
      </c>
      <c r="C61" s="27" t="s">
        <v>260</v>
      </c>
      <c r="D61" s="27">
        <v>8629</v>
      </c>
      <c r="E61" s="27" t="s">
        <v>72</v>
      </c>
    </row>
    <row r="62" spans="1:5">
      <c r="A62" s="27" t="s">
        <v>220</v>
      </c>
      <c r="B62" s="27">
        <v>56708845942</v>
      </c>
      <c r="C62" s="27" t="s">
        <v>260</v>
      </c>
      <c r="D62" s="27">
        <v>3884</v>
      </c>
      <c r="E62" s="27" t="s">
        <v>221</v>
      </c>
    </row>
    <row r="63" spans="1:5">
      <c r="A63" s="27" t="s">
        <v>55</v>
      </c>
      <c r="B63" s="27">
        <v>56708881352</v>
      </c>
      <c r="C63" s="27" t="s">
        <v>260</v>
      </c>
      <c r="D63" s="27">
        <v>1366.6000000000001</v>
      </c>
      <c r="E63" s="27" t="s">
        <v>56</v>
      </c>
    </row>
    <row r="64" spans="1:5">
      <c r="A64" s="27" t="s">
        <v>139</v>
      </c>
      <c r="B64" s="27">
        <v>60589627948</v>
      </c>
      <c r="C64" s="27" t="s">
        <v>260</v>
      </c>
      <c r="D64" s="27">
        <v>4413.2</v>
      </c>
      <c r="E64" s="27" t="s">
        <v>140</v>
      </c>
    </row>
    <row r="65" spans="1:5">
      <c r="A65" s="27" t="s">
        <v>59</v>
      </c>
      <c r="B65" s="27">
        <v>56708844964</v>
      </c>
      <c r="C65" s="27" t="s">
        <v>260</v>
      </c>
      <c r="D65" s="27">
        <v>1637.2</v>
      </c>
      <c r="E65" s="27" t="s">
        <v>60</v>
      </c>
    </row>
    <row r="66" spans="1:5">
      <c r="A66" s="27" t="s">
        <v>105</v>
      </c>
      <c r="B66" s="27">
        <v>60589552237</v>
      </c>
      <c r="C66" s="27" t="s">
        <v>260</v>
      </c>
      <c r="D66" s="27">
        <v>2057.8000000000002</v>
      </c>
      <c r="E66" s="27" t="s">
        <v>106</v>
      </c>
    </row>
    <row r="67" spans="1:5">
      <c r="A67" s="27" t="s">
        <v>204</v>
      </c>
      <c r="B67" s="27">
        <v>56708845882</v>
      </c>
      <c r="C67" s="27" t="s">
        <v>260</v>
      </c>
      <c r="D67" s="27">
        <v>1743.2</v>
      </c>
      <c r="E67" s="27" t="s">
        <v>205</v>
      </c>
    </row>
    <row r="68" spans="1:5">
      <c r="A68" s="27" t="s">
        <v>77</v>
      </c>
      <c r="B68" s="27">
        <v>56708845010</v>
      </c>
      <c r="C68" s="27" t="s">
        <v>260</v>
      </c>
      <c r="D68" s="27">
        <v>1842.8000000000002</v>
      </c>
      <c r="E68" s="27" t="s">
        <v>78</v>
      </c>
    </row>
    <row r="69" spans="1:5">
      <c r="A69" s="27" t="s">
        <v>119</v>
      </c>
      <c r="B69" s="27">
        <v>56708881551</v>
      </c>
      <c r="C69" s="27" t="s">
        <v>260</v>
      </c>
      <c r="D69" s="27">
        <v>2844.8</v>
      </c>
      <c r="E69" s="27" t="s">
        <v>120</v>
      </c>
    </row>
    <row r="70" spans="1:5">
      <c r="A70" s="27" t="s">
        <v>65</v>
      </c>
      <c r="B70" s="27">
        <v>56708844978</v>
      </c>
      <c r="C70" s="27" t="s">
        <v>260</v>
      </c>
      <c r="D70" s="27">
        <v>2418.2000000000003</v>
      </c>
      <c r="E70" s="27" t="s">
        <v>66</v>
      </c>
    </row>
    <row r="71" spans="1:5">
      <c r="A71" s="27" t="s">
        <v>73</v>
      </c>
      <c r="B71" s="27">
        <v>56708881426</v>
      </c>
      <c r="C71" s="27" t="s">
        <v>260</v>
      </c>
      <c r="D71" s="27">
        <v>2737.4</v>
      </c>
      <c r="E71" s="27" t="s">
        <v>74</v>
      </c>
    </row>
    <row r="72" spans="1:5">
      <c r="A72" s="27" t="s">
        <v>95</v>
      </c>
      <c r="B72" s="27">
        <v>56708845072</v>
      </c>
      <c r="C72" s="27" t="s">
        <v>260</v>
      </c>
      <c r="D72" s="27">
        <v>2246</v>
      </c>
      <c r="E72" s="27" t="s">
        <v>96</v>
      </c>
    </row>
    <row r="73" spans="1:5">
      <c r="A73" s="27" t="s">
        <v>151</v>
      </c>
      <c r="B73" s="27">
        <v>56708881838</v>
      </c>
      <c r="C73" s="27" t="s">
        <v>260</v>
      </c>
      <c r="D73" s="27">
        <v>3045</v>
      </c>
      <c r="E73" s="27" t="s">
        <v>152</v>
      </c>
    </row>
    <row r="74" spans="1:5">
      <c r="A74" s="27" t="s">
        <v>186</v>
      </c>
      <c r="B74" s="27">
        <v>56708845848</v>
      </c>
      <c r="C74" s="27" t="s">
        <v>260</v>
      </c>
      <c r="D74" s="27">
        <v>1025.6000000000001</v>
      </c>
      <c r="E74" s="27" t="s">
        <v>187</v>
      </c>
    </row>
    <row r="75" spans="1:5">
      <c r="A75" s="27" t="s">
        <v>242</v>
      </c>
      <c r="B75" s="27">
        <v>60590218306</v>
      </c>
      <c r="C75" s="27" t="s">
        <v>260</v>
      </c>
      <c r="D75" s="27">
        <v>1077.8</v>
      </c>
      <c r="E75" s="27" t="s">
        <v>243</v>
      </c>
    </row>
    <row r="76" spans="1:5">
      <c r="A76" s="27" t="s">
        <v>155</v>
      </c>
      <c r="B76" s="27">
        <v>60589620126</v>
      </c>
      <c r="C76" s="27" t="s">
        <v>260</v>
      </c>
      <c r="D76" s="27">
        <v>526.6</v>
      </c>
      <c r="E76" s="27" t="s">
        <v>156</v>
      </c>
    </row>
    <row r="77" spans="1:5">
      <c r="A77" s="27" t="s">
        <v>226</v>
      </c>
      <c r="B77" s="27">
        <v>56708881608</v>
      </c>
      <c r="C77" s="27" t="s">
        <v>260</v>
      </c>
      <c r="D77" s="27">
        <v>1349.6000000000001</v>
      </c>
      <c r="E77" s="27" t="s">
        <v>227</v>
      </c>
    </row>
    <row r="78" spans="1:5">
      <c r="A78" s="27" t="s">
        <v>67</v>
      </c>
      <c r="B78" s="27">
        <v>56708881383</v>
      </c>
      <c r="C78" s="27" t="s">
        <v>260</v>
      </c>
      <c r="D78" s="27">
        <v>3151.2000000000003</v>
      </c>
      <c r="E78" s="27" t="s">
        <v>68</v>
      </c>
    </row>
    <row r="79" spans="1:5">
      <c r="A79" s="27" t="s">
        <v>129</v>
      </c>
      <c r="B79" s="27">
        <v>56708881582</v>
      </c>
      <c r="C79" s="27" t="s">
        <v>260</v>
      </c>
      <c r="D79" s="27">
        <v>2516.2000000000003</v>
      </c>
      <c r="E79" s="27" t="s">
        <v>130</v>
      </c>
    </row>
    <row r="80" spans="1:5">
      <c r="A80" s="27" t="s">
        <v>111</v>
      </c>
      <c r="B80" s="27">
        <v>56708845115</v>
      </c>
      <c r="C80" s="27" t="s">
        <v>260</v>
      </c>
      <c r="D80" s="27">
        <v>768.80000000000007</v>
      </c>
      <c r="E80" s="27" t="s">
        <v>112</v>
      </c>
    </row>
    <row r="81" spans="1:5">
      <c r="A81" s="27" t="s">
        <v>75</v>
      </c>
      <c r="B81" s="27">
        <v>60589655838</v>
      </c>
      <c r="C81" s="27" t="s">
        <v>260</v>
      </c>
      <c r="D81" s="27">
        <v>964.40000000000009</v>
      </c>
      <c r="E81" s="27" t="s">
        <v>76</v>
      </c>
    </row>
    <row r="82" spans="1:5">
      <c r="A82" s="27" t="s">
        <v>178</v>
      </c>
      <c r="B82" s="27">
        <v>56710773131</v>
      </c>
      <c r="C82" s="27" t="s">
        <v>260</v>
      </c>
      <c r="D82" s="27">
        <v>2843.6000000000004</v>
      </c>
      <c r="E82" s="27" t="s">
        <v>179</v>
      </c>
    </row>
    <row r="83" spans="1:5">
      <c r="A83" s="27" t="s">
        <v>83</v>
      </c>
      <c r="B83" s="27">
        <v>56708881656</v>
      </c>
      <c r="C83" s="27" t="s">
        <v>260</v>
      </c>
      <c r="D83" s="27">
        <v>1543.4</v>
      </c>
      <c r="E83" s="27" t="s">
        <v>84</v>
      </c>
    </row>
    <row r="84" spans="1:5">
      <c r="A84" s="27" t="s">
        <v>33</v>
      </c>
      <c r="B84" s="27">
        <v>60590331922</v>
      </c>
      <c r="C84" s="27" t="s">
        <v>260</v>
      </c>
      <c r="D84" s="27">
        <v>945</v>
      </c>
      <c r="E84" s="27" t="s">
        <v>34</v>
      </c>
    </row>
    <row r="85" spans="1:5">
      <c r="A85" s="27" t="s">
        <v>113</v>
      </c>
      <c r="B85" s="27">
        <v>56708845530</v>
      </c>
      <c r="C85" s="27" t="s">
        <v>260</v>
      </c>
      <c r="D85" s="27">
        <v>876.40000000000009</v>
      </c>
      <c r="E85" s="27" t="s">
        <v>114</v>
      </c>
    </row>
    <row r="86" spans="1:5">
      <c r="A86" s="27" t="s">
        <v>153</v>
      </c>
      <c r="B86" s="27">
        <v>56710784605</v>
      </c>
      <c r="C86" s="27" t="s">
        <v>260</v>
      </c>
      <c r="D86" s="27">
        <v>3441.4</v>
      </c>
      <c r="E86" s="27" t="s">
        <v>154</v>
      </c>
    </row>
    <row r="87" spans="1:5">
      <c r="A87" s="27" t="s">
        <v>206</v>
      </c>
      <c r="B87" s="27">
        <v>60589845501</v>
      </c>
      <c r="C87" s="27" t="s">
        <v>260</v>
      </c>
      <c r="D87" s="27">
        <v>861.80000000000007</v>
      </c>
      <c r="E87" s="27" t="s">
        <v>207</v>
      </c>
    </row>
    <row r="88" spans="1:5">
      <c r="A88" s="27" t="s">
        <v>43</v>
      </c>
      <c r="B88" s="27">
        <v>60590124291</v>
      </c>
      <c r="C88" s="27" t="s">
        <v>260</v>
      </c>
      <c r="D88" s="27">
        <v>2568.4</v>
      </c>
      <c r="E88" s="27" t="s">
        <v>44</v>
      </c>
    </row>
    <row r="89" spans="1:5">
      <c r="A89" s="27" t="s">
        <v>39</v>
      </c>
      <c r="B89" s="27">
        <v>56708519619</v>
      </c>
      <c r="C89" s="27" t="s">
        <v>260</v>
      </c>
      <c r="D89" s="27">
        <v>2104.2000000000003</v>
      </c>
      <c r="E89" s="27" t="s">
        <v>40</v>
      </c>
    </row>
    <row r="90" spans="1:5">
      <c r="A90" s="27" t="s">
        <v>121</v>
      </c>
      <c r="B90" s="27">
        <v>60589669043</v>
      </c>
      <c r="C90" s="27" t="s">
        <v>260</v>
      </c>
      <c r="D90" s="27">
        <v>898</v>
      </c>
      <c r="E90" s="27" t="s">
        <v>122</v>
      </c>
    </row>
    <row r="91" spans="1:5">
      <c r="A91" s="27" t="s">
        <v>115</v>
      </c>
      <c r="B91" s="27">
        <v>60589665774</v>
      </c>
      <c r="C91" s="27" t="s">
        <v>260</v>
      </c>
      <c r="D91" s="27">
        <v>990</v>
      </c>
      <c r="E91" s="27" t="s">
        <v>116</v>
      </c>
    </row>
    <row r="92" spans="1:5">
      <c r="A92" s="27" t="s">
        <v>238</v>
      </c>
      <c r="B92" s="27">
        <v>60589634536</v>
      </c>
      <c r="C92" s="27" t="s">
        <v>260</v>
      </c>
      <c r="D92" s="27">
        <v>1067.4000000000001</v>
      </c>
      <c r="E92" s="27" t="s">
        <v>239</v>
      </c>
    </row>
    <row r="93" spans="1:5">
      <c r="A93" s="27" t="s">
        <v>61</v>
      </c>
      <c r="B93" s="27">
        <v>56706751056</v>
      </c>
      <c r="C93" s="27" t="s">
        <v>260</v>
      </c>
      <c r="D93" s="27">
        <v>2406.6</v>
      </c>
      <c r="E93" s="27" t="s">
        <v>62</v>
      </c>
    </row>
    <row r="94" spans="1:5">
      <c r="A94" s="27" t="s">
        <v>214</v>
      </c>
      <c r="B94" s="27">
        <v>60589806088</v>
      </c>
      <c r="C94" s="27" t="s">
        <v>260</v>
      </c>
      <c r="D94" s="27">
        <v>1162.2</v>
      </c>
      <c r="E94" s="27" t="s">
        <v>215</v>
      </c>
    </row>
    <row r="95" spans="1:5">
      <c r="A95" s="27" t="s">
        <v>51</v>
      </c>
      <c r="B95" s="27">
        <v>60589631591</v>
      </c>
      <c r="C95" s="27" t="s">
        <v>260</v>
      </c>
      <c r="D95" s="27">
        <v>887.40000000000009</v>
      </c>
      <c r="E95" s="27" t="s">
        <v>52</v>
      </c>
    </row>
    <row r="96" spans="1:5">
      <c r="A96" s="27" t="s">
        <v>170</v>
      </c>
      <c r="B96" s="27">
        <v>60589582591</v>
      </c>
      <c r="C96" s="27" t="s">
        <v>260</v>
      </c>
      <c r="D96" s="27">
        <v>1533.6000000000001</v>
      </c>
      <c r="E96" s="27" t="s">
        <v>171</v>
      </c>
    </row>
    <row r="97" spans="1:5">
      <c r="A97" s="27" t="s">
        <v>166</v>
      </c>
      <c r="B97" s="27">
        <v>56711602712</v>
      </c>
      <c r="C97" s="27" t="s">
        <v>260</v>
      </c>
      <c r="D97" s="27">
        <v>1551.4</v>
      </c>
      <c r="E97" s="27" t="s">
        <v>167</v>
      </c>
    </row>
    <row r="98" spans="1:5">
      <c r="A98" s="27" t="s">
        <v>41</v>
      </c>
      <c r="B98" s="27">
        <v>56676948556</v>
      </c>
      <c r="C98" s="27" t="s">
        <v>260</v>
      </c>
      <c r="D98" s="27">
        <v>472.20000000000005</v>
      </c>
      <c r="E98" s="27" t="s">
        <v>42</v>
      </c>
    </row>
    <row r="99" spans="1:5">
      <c r="A99" s="27" t="s">
        <v>176</v>
      </c>
      <c r="B99" s="27">
        <v>60589642468</v>
      </c>
      <c r="C99" s="27" t="s">
        <v>260</v>
      </c>
      <c r="D99" s="27">
        <v>1083.2</v>
      </c>
      <c r="E99" s="27" t="s">
        <v>177</v>
      </c>
    </row>
    <row r="100" spans="1:5">
      <c r="A100" s="27" t="s">
        <v>190</v>
      </c>
      <c r="B100" s="27">
        <v>60589597854</v>
      </c>
      <c r="C100" s="27" t="s">
        <v>260</v>
      </c>
      <c r="D100" s="27">
        <v>1163</v>
      </c>
      <c r="E100" s="27" t="s">
        <v>191</v>
      </c>
    </row>
    <row r="101" spans="1:5">
      <c r="A101" s="27" t="s">
        <v>230</v>
      </c>
      <c r="B101" s="27">
        <v>56684566360</v>
      </c>
      <c r="C101" s="27" t="s">
        <v>260</v>
      </c>
      <c r="D101" s="27">
        <v>1402.4</v>
      </c>
      <c r="E101" s="27" t="s">
        <v>231</v>
      </c>
    </row>
    <row r="102" spans="1:5">
      <c r="A102" s="27" t="s">
        <v>236</v>
      </c>
      <c r="B102" s="27">
        <v>60589597089</v>
      </c>
      <c r="C102" s="27" t="s">
        <v>260</v>
      </c>
      <c r="D102" s="27">
        <v>2839.8</v>
      </c>
      <c r="E102" s="27" t="s">
        <v>237</v>
      </c>
    </row>
    <row r="103" spans="1:5">
      <c r="A103" s="27" t="s">
        <v>218</v>
      </c>
      <c r="B103" s="27">
        <v>60589426888</v>
      </c>
      <c r="C103" s="27" t="s">
        <v>260</v>
      </c>
      <c r="D103" s="27">
        <v>1530</v>
      </c>
      <c r="E103" s="27" t="s">
        <v>219</v>
      </c>
    </row>
    <row r="104" spans="1:5">
      <c r="A104" s="27" t="s">
        <v>81</v>
      </c>
      <c r="B104" s="27">
        <v>60590035188</v>
      </c>
      <c r="C104" s="27" t="s">
        <v>260</v>
      </c>
      <c r="D104" s="27">
        <v>1785</v>
      </c>
      <c r="E104" s="27" t="s">
        <v>82</v>
      </c>
    </row>
    <row r="105" spans="1:5">
      <c r="A105" s="27" t="s">
        <v>99</v>
      </c>
      <c r="B105" s="27">
        <v>60589861092</v>
      </c>
      <c r="C105" s="27" t="s">
        <v>260</v>
      </c>
      <c r="D105" s="27">
        <v>1019.6</v>
      </c>
      <c r="E105" s="27" t="s">
        <v>100</v>
      </c>
    </row>
    <row r="106" spans="1:5">
      <c r="A106" s="27" t="s">
        <v>198</v>
      </c>
      <c r="B106" s="27">
        <v>60589704184</v>
      </c>
      <c r="C106" s="27" t="s">
        <v>260</v>
      </c>
      <c r="D106" s="27">
        <v>3855.4</v>
      </c>
      <c r="E106" s="27" t="s">
        <v>199</v>
      </c>
    </row>
    <row r="107" spans="1:5">
      <c r="A107" s="27" t="s">
        <v>147</v>
      </c>
      <c r="B107" s="27">
        <v>60590199370</v>
      </c>
      <c r="C107" s="27" t="s">
        <v>260</v>
      </c>
      <c r="D107" s="27">
        <v>1019.6</v>
      </c>
      <c r="E107" s="27" t="s">
        <v>148</v>
      </c>
    </row>
    <row r="108" spans="1:5">
      <c r="A108" s="27" t="s">
        <v>184</v>
      </c>
      <c r="B108" s="27">
        <v>60590100738</v>
      </c>
      <c r="C108" s="27" t="s">
        <v>260</v>
      </c>
      <c r="D108" s="27">
        <v>573.4</v>
      </c>
      <c r="E108" s="27" t="s">
        <v>185</v>
      </c>
    </row>
    <row r="109" spans="1:5">
      <c r="A109" s="27" t="s">
        <v>141</v>
      </c>
      <c r="B109" s="27">
        <v>60590412629</v>
      </c>
      <c r="C109" s="27" t="s">
        <v>260</v>
      </c>
      <c r="D109" s="27">
        <v>1554.6000000000001</v>
      </c>
      <c r="E109" s="27" t="s">
        <v>142</v>
      </c>
    </row>
    <row r="110" spans="1:5">
      <c r="A110" s="27" t="s">
        <v>157</v>
      </c>
      <c r="B110" s="27">
        <v>60589566067</v>
      </c>
      <c r="C110" s="27" t="s">
        <v>260</v>
      </c>
      <c r="D110" s="27">
        <v>1019</v>
      </c>
      <c r="E110" s="27" t="s">
        <v>158</v>
      </c>
    </row>
    <row r="111" spans="1:5">
      <c r="A111" s="27" t="s">
        <v>109</v>
      </c>
      <c r="B111" s="27">
        <v>60590678030</v>
      </c>
      <c r="C111" s="27" t="s">
        <v>260</v>
      </c>
      <c r="D111" s="27">
        <v>1019.6</v>
      </c>
      <c r="E111" s="27" t="s">
        <v>110</v>
      </c>
    </row>
    <row r="112" spans="1:5">
      <c r="A112" s="27" t="s">
        <v>224</v>
      </c>
      <c r="B112" s="27">
        <v>60590455941</v>
      </c>
      <c r="C112" s="27" t="s">
        <v>260</v>
      </c>
      <c r="D112" s="27">
        <v>1130.8</v>
      </c>
      <c r="E112" s="27" t="s">
        <v>225</v>
      </c>
    </row>
    <row r="113" spans="1:5">
      <c r="A113" s="27" t="s">
        <v>192</v>
      </c>
      <c r="B113" s="27">
        <v>60590821112</v>
      </c>
      <c r="C113" s="27" t="s">
        <v>260</v>
      </c>
      <c r="D113" s="27">
        <v>248.60000000000002</v>
      </c>
      <c r="E113" s="27" t="s">
        <v>193</v>
      </c>
    </row>
    <row r="114" spans="1:5">
      <c r="A114" s="27" t="s">
        <v>107</v>
      </c>
      <c r="B114" s="27">
        <v>60589624037</v>
      </c>
      <c r="C114" s="27" t="s">
        <v>260</v>
      </c>
      <c r="D114" s="27">
        <v>1986.4</v>
      </c>
      <c r="E114" s="27" t="s">
        <v>108</v>
      </c>
    </row>
    <row r="115" spans="1:5">
      <c r="A115" s="27"/>
      <c r="B115" s="27" t="s">
        <v>261</v>
      </c>
      <c r="C115" s="27"/>
      <c r="D115" s="36">
        <v>208945.4</v>
      </c>
      <c r="E115" s="27" t="s">
        <v>262</v>
      </c>
    </row>
    <row r="117" spans="1:5">
      <c r="A117" s="27" t="s">
        <v>149</v>
      </c>
      <c r="B117" s="27">
        <v>1179675078</v>
      </c>
      <c r="C117" s="27" t="s">
        <v>263</v>
      </c>
      <c r="D117" s="27">
        <v>429.20000000000005</v>
      </c>
      <c r="E117" s="27" t="s">
        <v>150</v>
      </c>
    </row>
    <row r="118" spans="1:5">
      <c r="A118" s="27" t="s">
        <v>69</v>
      </c>
      <c r="B118" s="27">
        <v>1129000062</v>
      </c>
      <c r="C118" s="27" t="s">
        <v>263</v>
      </c>
      <c r="D118" s="27">
        <v>541</v>
      </c>
      <c r="E118" s="27" t="s">
        <v>70</v>
      </c>
    </row>
    <row r="119" spans="1:5">
      <c r="A119" s="27"/>
      <c r="B119" s="27" t="s">
        <v>264</v>
      </c>
      <c r="C119" s="27"/>
      <c r="D119" s="36">
        <v>970.2</v>
      </c>
      <c r="E119" s="27" t="s">
        <v>265</v>
      </c>
    </row>
    <row r="121" spans="1:5">
      <c r="A121" s="27"/>
      <c r="B121" s="37" t="s">
        <v>258</v>
      </c>
      <c r="C121" s="37"/>
      <c r="D121" s="38">
        <v>905.2</v>
      </c>
      <c r="E121" s="37" t="s">
        <v>259</v>
      </c>
    </row>
    <row r="122" spans="1:5">
      <c r="A122" s="27"/>
      <c r="B122" s="37" t="s">
        <v>261</v>
      </c>
      <c r="C122" s="37"/>
      <c r="D122" s="38">
        <v>208945.4</v>
      </c>
      <c r="E122" s="37" t="s">
        <v>262</v>
      </c>
    </row>
    <row r="123" spans="1:5">
      <c r="A123" s="27"/>
      <c r="B123" s="37" t="s">
        <v>264</v>
      </c>
      <c r="C123" s="37"/>
      <c r="D123" s="38">
        <v>970.2</v>
      </c>
      <c r="E123" s="37" t="s">
        <v>265</v>
      </c>
    </row>
    <row r="124" spans="1:5">
      <c r="A124" s="27"/>
      <c r="B124" s="37"/>
      <c r="C124" s="37"/>
      <c r="D124" s="38">
        <v>210820.8</v>
      </c>
      <c r="E124" s="3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20"/>
  <sheetViews>
    <sheetView tabSelected="1" workbookViewId="0">
      <selection activeCell="B12" sqref="B12"/>
    </sheetView>
  </sheetViews>
  <sheetFormatPr baseColWidth="10" defaultRowHeight="15"/>
  <cols>
    <col min="1" max="1" width="13.140625" customWidth="1"/>
    <col min="2" max="2" width="11.5703125" bestFit="1" customWidth="1"/>
  </cols>
  <sheetData>
    <row r="1" spans="1:6">
      <c r="A1" s="50" t="s">
        <v>273</v>
      </c>
      <c r="B1" s="50"/>
      <c r="C1" s="51"/>
      <c r="D1" s="52"/>
      <c r="E1" s="52"/>
      <c r="F1" s="53"/>
    </row>
    <row r="2" spans="1:6">
      <c r="A2" s="50" t="s">
        <v>285</v>
      </c>
      <c r="B2" s="50"/>
      <c r="C2" s="51"/>
      <c r="D2" s="52"/>
      <c r="E2" s="52"/>
      <c r="F2" s="53"/>
    </row>
    <row r="3" spans="1:6">
      <c r="A3" s="50" t="s">
        <v>274</v>
      </c>
      <c r="B3" s="54" t="s">
        <v>286</v>
      </c>
      <c r="C3" s="51"/>
      <c r="D3" s="52"/>
      <c r="E3" s="52"/>
      <c r="F3" s="53"/>
    </row>
    <row r="4" spans="1:6">
      <c r="A4" s="51"/>
      <c r="B4" s="51"/>
      <c r="C4" s="51"/>
      <c r="D4" s="52"/>
      <c r="E4" s="52"/>
      <c r="F4" s="53"/>
    </row>
    <row r="5" spans="1:6">
      <c r="A5" s="51" t="s">
        <v>275</v>
      </c>
      <c r="B5" s="51" t="s">
        <v>276</v>
      </c>
      <c r="C5" s="51"/>
      <c r="D5" s="52"/>
      <c r="E5" s="52"/>
      <c r="F5" s="53"/>
    </row>
    <row r="6" spans="1:6">
      <c r="A6" s="52" t="s">
        <v>277</v>
      </c>
      <c r="B6" s="55">
        <v>99863.5</v>
      </c>
      <c r="C6" s="52"/>
      <c r="D6" s="52"/>
      <c r="E6" s="52"/>
      <c r="F6" s="53"/>
    </row>
    <row r="7" spans="1:6">
      <c r="A7" s="52" t="s">
        <v>278</v>
      </c>
      <c r="B7" s="55">
        <v>17713.59</v>
      </c>
      <c r="C7" s="52"/>
      <c r="D7" s="52"/>
      <c r="E7" s="52"/>
      <c r="F7" s="53"/>
    </row>
    <row r="8" spans="1:6">
      <c r="A8" s="52" t="s">
        <v>279</v>
      </c>
      <c r="B8" s="55">
        <v>0</v>
      </c>
      <c r="C8" s="52"/>
      <c r="D8" s="52"/>
      <c r="E8" s="52"/>
      <c r="F8" s="53"/>
    </row>
    <row r="9" spans="1:6">
      <c r="A9" s="52" t="s">
        <v>280</v>
      </c>
      <c r="B9" s="55">
        <v>4254.75</v>
      </c>
      <c r="C9" s="52"/>
      <c r="D9" s="52"/>
      <c r="E9" s="52"/>
      <c r="F9" s="53"/>
    </row>
    <row r="10" spans="1:6">
      <c r="A10" s="52" t="s">
        <v>281</v>
      </c>
      <c r="B10" s="55">
        <v>0</v>
      </c>
      <c r="C10" s="52"/>
      <c r="D10" s="52"/>
      <c r="E10" s="52"/>
      <c r="F10" s="53"/>
    </row>
    <row r="11" spans="1:6">
      <c r="A11" s="52" t="s">
        <v>282</v>
      </c>
      <c r="B11" s="55">
        <v>53213.81</v>
      </c>
      <c r="C11" s="52"/>
      <c r="D11" s="52"/>
      <c r="E11" s="52"/>
      <c r="F11" s="53"/>
    </row>
    <row r="12" spans="1:6">
      <c r="A12" s="52" t="s">
        <v>283</v>
      </c>
      <c r="B12" s="56">
        <v>0</v>
      </c>
      <c r="C12" s="52"/>
      <c r="D12" s="52"/>
      <c r="E12" s="52"/>
      <c r="F12" s="53"/>
    </row>
    <row r="13" spans="1:6" ht="15.75" thickBot="1">
      <c r="A13" s="52" t="s">
        <v>284</v>
      </c>
      <c r="B13" s="57">
        <v>142329.12</v>
      </c>
      <c r="C13" s="52"/>
      <c r="D13" s="52"/>
      <c r="E13" s="52"/>
      <c r="F13" s="53"/>
    </row>
    <row r="14" spans="1:6">
      <c r="A14" s="52"/>
      <c r="B14" s="58">
        <f>SUM(B6:B13)</f>
        <v>317374.77</v>
      </c>
      <c r="C14" s="52"/>
      <c r="D14" s="58"/>
      <c r="E14" s="52"/>
      <c r="F14" s="53"/>
    </row>
    <row r="15" spans="1:6" ht="15.75" thickBot="1">
      <c r="A15" s="52"/>
      <c r="B15" s="59">
        <f>B14*0.16</f>
        <v>50779.963200000006</v>
      </c>
      <c r="C15" s="52"/>
      <c r="D15" s="53"/>
      <c r="E15" s="52"/>
      <c r="F15" s="53"/>
    </row>
    <row r="16" spans="1:6" ht="15.75" thickTop="1">
      <c r="A16" s="52"/>
      <c r="B16" s="60">
        <f>+B14+B15</f>
        <v>368154.73320000002</v>
      </c>
      <c r="C16" s="52"/>
      <c r="D16" s="60"/>
      <c r="E16" s="52"/>
      <c r="F16" s="53"/>
    </row>
    <row r="17" spans="1:6">
      <c r="A17" s="52"/>
      <c r="B17" s="55">
        <v>368154.74</v>
      </c>
      <c r="C17" s="52"/>
      <c r="D17" s="55"/>
      <c r="E17" s="52"/>
      <c r="F17" s="53"/>
    </row>
    <row r="18" spans="1:6">
      <c r="A18" s="52"/>
      <c r="B18" s="55">
        <f>+B16-B17</f>
        <v>-6.7999999737367034E-3</v>
      </c>
      <c r="C18" s="52"/>
      <c r="D18" s="55"/>
      <c r="E18" s="52"/>
      <c r="F18" s="53"/>
    </row>
    <row r="19" spans="1:6">
      <c r="A19" s="52"/>
      <c r="B19" s="55"/>
      <c r="C19" s="52"/>
      <c r="D19" s="52"/>
      <c r="E19" s="52"/>
      <c r="F19" s="53"/>
    </row>
    <row r="20" spans="1:6">
      <c r="A20" s="52"/>
      <c r="B20" s="52"/>
      <c r="C20" s="52"/>
      <c r="D20" s="52"/>
      <c r="E20" s="52"/>
      <c r="F20" s="5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FACTURACION</vt:lpstr>
      <vt:lpstr>INGENIERIA</vt:lpstr>
      <vt:lpstr>BANCOS</vt:lpstr>
      <vt:lpstr>POLIZA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..</dc:creator>
  <cp:lastModifiedBy>usuario</cp:lastModifiedBy>
  <dcterms:created xsi:type="dcterms:W3CDTF">2017-05-12T16:47:19Z</dcterms:created>
  <dcterms:modified xsi:type="dcterms:W3CDTF">2017-05-16T16:07:55Z</dcterms:modified>
</cp:coreProperties>
</file>