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2" r:id="rId1"/>
    <sheet name="INGENIERIA" sheetId="1" r:id="rId2"/>
    <sheet name="BANCOS" sheetId="3" r:id="rId3"/>
    <sheet name="POLIZA" sheetId="4" r:id="rId4"/>
  </sheets>
  <definedNames>
    <definedName name="_xlnm._FilterDatabase" localSheetId="0" hidden="1">FACTURACION!$A$11:$N$76</definedName>
    <definedName name="_xlnm._FilterDatabase" localSheetId="1" hidden="1">INGENIERIA!$A$11:$Y$76</definedName>
  </definedNames>
  <calcPr calcId="124519"/>
</workbook>
</file>

<file path=xl/calcChain.xml><?xml version="1.0" encoding="utf-8"?>
<calcChain xmlns="http://schemas.openxmlformats.org/spreadsheetml/2006/main">
  <c r="B14" i="4"/>
  <c r="B15" s="1"/>
  <c r="B16" l="1"/>
  <c r="B18" s="1"/>
  <c r="F127" i="2" l="1"/>
  <c r="G127"/>
  <c r="E127"/>
  <c r="E80"/>
  <c r="G80" s="1"/>
  <c r="F80"/>
  <c r="H80"/>
  <c r="E81"/>
  <c r="F81"/>
  <c r="G81"/>
  <c r="H81"/>
  <c r="E82"/>
  <c r="F82"/>
  <c r="G82"/>
  <c r="H82"/>
  <c r="E83"/>
  <c r="F83" s="1"/>
  <c r="H83"/>
  <c r="E84"/>
  <c r="G84" s="1"/>
  <c r="F84"/>
  <c r="H84"/>
  <c r="E85"/>
  <c r="F85"/>
  <c r="G85"/>
  <c r="H85"/>
  <c r="E86"/>
  <c r="F86"/>
  <c r="G86"/>
  <c r="H86"/>
  <c r="E87"/>
  <c r="F87" s="1"/>
  <c r="H87"/>
  <c r="E88"/>
  <c r="G88" s="1"/>
  <c r="F88"/>
  <c r="H88"/>
  <c r="E89"/>
  <c r="F89"/>
  <c r="G89"/>
  <c r="H89"/>
  <c r="E90"/>
  <c r="F90"/>
  <c r="G90"/>
  <c r="H90"/>
  <c r="E91"/>
  <c r="F91" s="1"/>
  <c r="H91"/>
  <c r="E92"/>
  <c r="G92" s="1"/>
  <c r="F92"/>
  <c r="I92" s="1"/>
  <c r="H92"/>
  <c r="E93"/>
  <c r="F93"/>
  <c r="I93" s="1"/>
  <c r="G93"/>
  <c r="H93"/>
  <c r="E94"/>
  <c r="F94"/>
  <c r="I94" s="1"/>
  <c r="G94"/>
  <c r="H94"/>
  <c r="E95"/>
  <c r="F95" s="1"/>
  <c r="H95"/>
  <c r="E96"/>
  <c r="G96" s="1"/>
  <c r="F96"/>
  <c r="H96"/>
  <c r="E97"/>
  <c r="F97"/>
  <c r="I97" s="1"/>
  <c r="G97"/>
  <c r="H97"/>
  <c r="E98"/>
  <c r="F98"/>
  <c r="I98" s="1"/>
  <c r="G98"/>
  <c r="H98"/>
  <c r="E99"/>
  <c r="F99" s="1"/>
  <c r="H99"/>
  <c r="E100"/>
  <c r="F100"/>
  <c r="H100"/>
  <c r="E101"/>
  <c r="F101"/>
  <c r="G101"/>
  <c r="H101"/>
  <c r="E102"/>
  <c r="F102"/>
  <c r="G102"/>
  <c r="H102"/>
  <c r="E103"/>
  <c r="F103" s="1"/>
  <c r="H103"/>
  <c r="E104"/>
  <c r="G104" s="1"/>
  <c r="F104"/>
  <c r="H104"/>
  <c r="E105"/>
  <c r="F105"/>
  <c r="G105"/>
  <c r="H105"/>
  <c r="E106"/>
  <c r="F106"/>
  <c r="G106"/>
  <c r="H106"/>
  <c r="E107"/>
  <c r="F107" s="1"/>
  <c r="H107"/>
  <c r="E108"/>
  <c r="G108" s="1"/>
  <c r="F108"/>
  <c r="I108" s="1"/>
  <c r="H108"/>
  <c r="E109"/>
  <c r="F109"/>
  <c r="G109"/>
  <c r="H109"/>
  <c r="E110"/>
  <c r="F110"/>
  <c r="G110"/>
  <c r="H110"/>
  <c r="E111"/>
  <c r="F111" s="1"/>
  <c r="H111"/>
  <c r="E112"/>
  <c r="G112" s="1"/>
  <c r="F112"/>
  <c r="I112" s="1"/>
  <c r="H112"/>
  <c r="E113"/>
  <c r="F113"/>
  <c r="I113" s="1"/>
  <c r="G113"/>
  <c r="H113"/>
  <c r="E114"/>
  <c r="F114"/>
  <c r="I114" s="1"/>
  <c r="G114"/>
  <c r="H114"/>
  <c r="E115"/>
  <c r="F115" s="1"/>
  <c r="H115"/>
  <c r="E116"/>
  <c r="G116" s="1"/>
  <c r="F116"/>
  <c r="H116"/>
  <c r="E117"/>
  <c r="F117"/>
  <c r="G117"/>
  <c r="H117"/>
  <c r="E118"/>
  <c r="F118"/>
  <c r="G118"/>
  <c r="H118"/>
  <c r="E119"/>
  <c r="F119" s="1"/>
  <c r="H119"/>
  <c r="E120"/>
  <c r="G120" s="1"/>
  <c r="F120"/>
  <c r="H120"/>
  <c r="E121"/>
  <c r="F121"/>
  <c r="G121"/>
  <c r="H121"/>
  <c r="E122"/>
  <c r="F122" s="1"/>
  <c r="G122"/>
  <c r="H122"/>
  <c r="E123"/>
  <c r="F123" s="1"/>
  <c r="H123"/>
  <c r="E124"/>
  <c r="G124" s="1"/>
  <c r="F124"/>
  <c r="H124"/>
  <c r="E125"/>
  <c r="F125"/>
  <c r="G125"/>
  <c r="H125"/>
  <c r="H79"/>
  <c r="H127" s="1"/>
  <c r="G79"/>
  <c r="F79"/>
  <c r="E79"/>
  <c r="E13"/>
  <c r="G13" s="1"/>
  <c r="H13"/>
  <c r="E14"/>
  <c r="F14" s="1"/>
  <c r="H14"/>
  <c r="E15"/>
  <c r="G15" s="1"/>
  <c r="H15"/>
  <c r="E16"/>
  <c r="F16" s="1"/>
  <c r="H16"/>
  <c r="E17"/>
  <c r="G17" s="1"/>
  <c r="H17"/>
  <c r="E18"/>
  <c r="F18" s="1"/>
  <c r="H18"/>
  <c r="E19"/>
  <c r="G19" s="1"/>
  <c r="H19"/>
  <c r="E20"/>
  <c r="F20" s="1"/>
  <c r="H20"/>
  <c r="E21"/>
  <c r="G21" s="1"/>
  <c r="H21"/>
  <c r="E22"/>
  <c r="F22" s="1"/>
  <c r="H22"/>
  <c r="E23"/>
  <c r="G23" s="1"/>
  <c r="H23"/>
  <c r="E24"/>
  <c r="F24" s="1"/>
  <c r="H24"/>
  <c r="E25"/>
  <c r="G25" s="1"/>
  <c r="H25"/>
  <c r="E26"/>
  <c r="F26" s="1"/>
  <c r="H26"/>
  <c r="E27"/>
  <c r="F27" s="1"/>
  <c r="H27"/>
  <c r="E28"/>
  <c r="F28" s="1"/>
  <c r="H28"/>
  <c r="E29"/>
  <c r="G29" s="1"/>
  <c r="H29"/>
  <c r="E30"/>
  <c r="F30" s="1"/>
  <c r="H30"/>
  <c r="E31"/>
  <c r="F31" s="1"/>
  <c r="H31"/>
  <c r="E32"/>
  <c r="F32" s="1"/>
  <c r="H32"/>
  <c r="E33"/>
  <c r="G33" s="1"/>
  <c r="H33"/>
  <c r="E34"/>
  <c r="F34" s="1"/>
  <c r="H34"/>
  <c r="E35"/>
  <c r="G35" s="1"/>
  <c r="H35"/>
  <c r="E36"/>
  <c r="F36" s="1"/>
  <c r="H36"/>
  <c r="E37"/>
  <c r="G37" s="1"/>
  <c r="H37"/>
  <c r="E38"/>
  <c r="F38" s="1"/>
  <c r="H38"/>
  <c r="E39"/>
  <c r="F39" s="1"/>
  <c r="H39"/>
  <c r="E40"/>
  <c r="F40" s="1"/>
  <c r="H40"/>
  <c r="E41"/>
  <c r="G41" s="1"/>
  <c r="H41"/>
  <c r="E42"/>
  <c r="F42" s="1"/>
  <c r="H42"/>
  <c r="E43"/>
  <c r="F43" s="1"/>
  <c r="H43"/>
  <c r="E44"/>
  <c r="F44" s="1"/>
  <c r="H44"/>
  <c r="E45"/>
  <c r="G45" s="1"/>
  <c r="H45"/>
  <c r="E46"/>
  <c r="F46" s="1"/>
  <c r="H46"/>
  <c r="E47"/>
  <c r="F47" s="1"/>
  <c r="H47"/>
  <c r="E48"/>
  <c r="F48" s="1"/>
  <c r="H48"/>
  <c r="E49"/>
  <c r="G49" s="1"/>
  <c r="H49"/>
  <c r="E50"/>
  <c r="F50" s="1"/>
  <c r="H50"/>
  <c r="E51"/>
  <c r="G51" s="1"/>
  <c r="H51"/>
  <c r="E52"/>
  <c r="F52" s="1"/>
  <c r="H52"/>
  <c r="E53"/>
  <c r="G53" s="1"/>
  <c r="H53"/>
  <c r="E54"/>
  <c r="F54" s="1"/>
  <c r="H54"/>
  <c r="E55"/>
  <c r="F55" s="1"/>
  <c r="H55"/>
  <c r="E56"/>
  <c r="H56"/>
  <c r="E57"/>
  <c r="G57" s="1"/>
  <c r="H57"/>
  <c r="E58"/>
  <c r="F58" s="1"/>
  <c r="H58"/>
  <c r="E59"/>
  <c r="F59" s="1"/>
  <c r="H59"/>
  <c r="E60"/>
  <c r="H60"/>
  <c r="E61"/>
  <c r="G61" s="1"/>
  <c r="H61"/>
  <c r="E62"/>
  <c r="F62" s="1"/>
  <c r="H62"/>
  <c r="E63"/>
  <c r="F63" s="1"/>
  <c r="H63"/>
  <c r="E64"/>
  <c r="H64"/>
  <c r="E65"/>
  <c r="G65" s="1"/>
  <c r="H65"/>
  <c r="E66"/>
  <c r="F66" s="1"/>
  <c r="H66"/>
  <c r="E67"/>
  <c r="G67" s="1"/>
  <c r="H67"/>
  <c r="E68"/>
  <c r="H68"/>
  <c r="E69"/>
  <c r="G69" s="1"/>
  <c r="H69"/>
  <c r="E70"/>
  <c r="F70" s="1"/>
  <c r="H70"/>
  <c r="E71"/>
  <c r="G71" s="1"/>
  <c r="H71"/>
  <c r="E72"/>
  <c r="F72" s="1"/>
  <c r="H72"/>
  <c r="E73"/>
  <c r="G73" s="1"/>
  <c r="H73"/>
  <c r="E74"/>
  <c r="G74" s="1"/>
  <c r="H74"/>
  <c r="H12"/>
  <c r="E12"/>
  <c r="G12" s="1"/>
  <c r="G43" l="1"/>
  <c r="G59"/>
  <c r="G27"/>
  <c r="I27" s="1"/>
  <c r="J27" s="1"/>
  <c r="K27" s="1"/>
  <c r="G47"/>
  <c r="I47" s="1"/>
  <c r="J47" s="1"/>
  <c r="K47" s="1"/>
  <c r="G31"/>
  <c r="I31" s="1"/>
  <c r="J31" s="1"/>
  <c r="K31" s="1"/>
  <c r="G63"/>
  <c r="I63" s="1"/>
  <c r="G62"/>
  <c r="I62" s="1"/>
  <c r="G46"/>
  <c r="I46" s="1"/>
  <c r="J46" s="1"/>
  <c r="K46" s="1"/>
  <c r="G30"/>
  <c r="F74"/>
  <c r="I74" s="1"/>
  <c r="J74" s="1"/>
  <c r="K74" s="1"/>
  <c r="F71"/>
  <c r="I71" s="1"/>
  <c r="J71" s="1"/>
  <c r="G58"/>
  <c r="I58" s="1"/>
  <c r="G42"/>
  <c r="I42" s="1"/>
  <c r="J42" s="1"/>
  <c r="K42" s="1"/>
  <c r="G26"/>
  <c r="E76"/>
  <c r="E130" s="1"/>
  <c r="G70"/>
  <c r="I70" s="1"/>
  <c r="J70" s="1"/>
  <c r="K70" s="1"/>
  <c r="F67"/>
  <c r="I67" s="1"/>
  <c r="J67" s="1"/>
  <c r="K67" s="1"/>
  <c r="G55"/>
  <c r="G54"/>
  <c r="I54" s="1"/>
  <c r="J54" s="1"/>
  <c r="K54" s="1"/>
  <c r="F51"/>
  <c r="I51" s="1"/>
  <c r="J51" s="1"/>
  <c r="K51" s="1"/>
  <c r="G39"/>
  <c r="G38"/>
  <c r="I38" s="1"/>
  <c r="J38" s="1"/>
  <c r="K38" s="1"/>
  <c r="F35"/>
  <c r="I35" s="1"/>
  <c r="J35" s="1"/>
  <c r="K35" s="1"/>
  <c r="G66"/>
  <c r="I66" s="1"/>
  <c r="G50"/>
  <c r="I50" s="1"/>
  <c r="J50" s="1"/>
  <c r="K50" s="1"/>
  <c r="G34"/>
  <c r="F73"/>
  <c r="I73" s="1"/>
  <c r="F65"/>
  <c r="I65" s="1"/>
  <c r="F61"/>
  <c r="I61" s="1"/>
  <c r="F53"/>
  <c r="F45"/>
  <c r="I45" s="1"/>
  <c r="F37"/>
  <c r="I37" s="1"/>
  <c r="F29"/>
  <c r="I29" s="1"/>
  <c r="F25"/>
  <c r="F21"/>
  <c r="I21" s="1"/>
  <c r="F12"/>
  <c r="G24"/>
  <c r="I24" s="1"/>
  <c r="J24" s="1"/>
  <c r="K24" s="1"/>
  <c r="F23"/>
  <c r="G20"/>
  <c r="I20" s="1"/>
  <c r="J20" s="1"/>
  <c r="K20" s="1"/>
  <c r="F19"/>
  <c r="I19" s="1"/>
  <c r="J19" s="1"/>
  <c r="K19" s="1"/>
  <c r="G16"/>
  <c r="I16" s="1"/>
  <c r="J16" s="1"/>
  <c r="K16" s="1"/>
  <c r="F15"/>
  <c r="F69"/>
  <c r="I69" s="1"/>
  <c r="J69" s="1"/>
  <c r="K69" s="1"/>
  <c r="F57"/>
  <c r="I57" s="1"/>
  <c r="F49"/>
  <c r="I49" s="1"/>
  <c r="F41"/>
  <c r="I41" s="1"/>
  <c r="F33"/>
  <c r="I33" s="1"/>
  <c r="F17"/>
  <c r="I17" s="1"/>
  <c r="F13"/>
  <c r="I13" s="1"/>
  <c r="H76"/>
  <c r="H130" s="1"/>
  <c r="I23"/>
  <c r="J23" s="1"/>
  <c r="K23" s="1"/>
  <c r="I15"/>
  <c r="J15" s="1"/>
  <c r="K15" s="1"/>
  <c r="I118"/>
  <c r="I55"/>
  <c r="J55" s="1"/>
  <c r="K55" s="1"/>
  <c r="I43"/>
  <c r="J43" s="1"/>
  <c r="K43" s="1"/>
  <c r="I39"/>
  <c r="J39" s="1"/>
  <c r="K39" s="1"/>
  <c r="I34"/>
  <c r="J34" s="1"/>
  <c r="I30"/>
  <c r="J30" s="1"/>
  <c r="K30" s="1"/>
  <c r="I26"/>
  <c r="J26" s="1"/>
  <c r="K26" s="1"/>
  <c r="I125"/>
  <c r="I121"/>
  <c r="I116"/>
  <c r="K116" s="1"/>
  <c r="I106"/>
  <c r="I105"/>
  <c r="J105" s="1"/>
  <c r="K105" s="1"/>
  <c r="I90"/>
  <c r="I89"/>
  <c r="J89" s="1"/>
  <c r="K89" s="1"/>
  <c r="I79"/>
  <c r="I110"/>
  <c r="I109"/>
  <c r="J109" s="1"/>
  <c r="K109" s="1"/>
  <c r="I82"/>
  <c r="I81"/>
  <c r="J81" s="1"/>
  <c r="K81" s="1"/>
  <c r="I122"/>
  <c r="I117"/>
  <c r="I102"/>
  <c r="I101"/>
  <c r="J101" s="1"/>
  <c r="K101" s="1"/>
  <c r="I96"/>
  <c r="I86"/>
  <c r="J86" s="1"/>
  <c r="K86" s="1"/>
  <c r="I85"/>
  <c r="I80"/>
  <c r="J122"/>
  <c r="K122" s="1"/>
  <c r="J117"/>
  <c r="K117" s="1"/>
  <c r="J112"/>
  <c r="K112"/>
  <c r="I123"/>
  <c r="J114"/>
  <c r="K114" s="1"/>
  <c r="J108"/>
  <c r="K108" s="1"/>
  <c r="J98"/>
  <c r="K98" s="1"/>
  <c r="J97"/>
  <c r="K97" s="1"/>
  <c r="J92"/>
  <c r="K92"/>
  <c r="J82"/>
  <c r="K82" s="1"/>
  <c r="I120"/>
  <c r="J110"/>
  <c r="K110" s="1"/>
  <c r="I104"/>
  <c r="J94"/>
  <c r="K94" s="1"/>
  <c r="J93"/>
  <c r="K93"/>
  <c r="I88"/>
  <c r="J125"/>
  <c r="K125" s="1"/>
  <c r="J121"/>
  <c r="K121" s="1"/>
  <c r="J116"/>
  <c r="J106"/>
  <c r="K106" s="1"/>
  <c r="J90"/>
  <c r="K90" s="1"/>
  <c r="I84"/>
  <c r="J118"/>
  <c r="K118"/>
  <c r="I107"/>
  <c r="I91"/>
  <c r="J85"/>
  <c r="K85" s="1"/>
  <c r="J80"/>
  <c r="K80" s="1"/>
  <c r="J102"/>
  <c r="K102" s="1"/>
  <c r="J96"/>
  <c r="K96" s="1"/>
  <c r="J113"/>
  <c r="K113" s="1"/>
  <c r="I87"/>
  <c r="I124"/>
  <c r="G123"/>
  <c r="G119"/>
  <c r="I119" s="1"/>
  <c r="G115"/>
  <c r="I115" s="1"/>
  <c r="G111"/>
  <c r="I111" s="1"/>
  <c r="G107"/>
  <c r="G103"/>
  <c r="I103" s="1"/>
  <c r="G99"/>
  <c r="I99" s="1"/>
  <c r="G95"/>
  <c r="I95" s="1"/>
  <c r="G91"/>
  <c r="G87"/>
  <c r="G83"/>
  <c r="I83" s="1"/>
  <c r="G100"/>
  <c r="I100" s="1"/>
  <c r="I59"/>
  <c r="F56"/>
  <c r="G56"/>
  <c r="F68"/>
  <c r="G68"/>
  <c r="G72"/>
  <c r="I72" s="1"/>
  <c r="F60"/>
  <c r="G60"/>
  <c r="I53"/>
  <c r="I25"/>
  <c r="F64"/>
  <c r="G64"/>
  <c r="G52"/>
  <c r="I52" s="1"/>
  <c r="G48"/>
  <c r="I48" s="1"/>
  <c r="G44"/>
  <c r="I44" s="1"/>
  <c r="G40"/>
  <c r="I40" s="1"/>
  <c r="G36"/>
  <c r="I36" s="1"/>
  <c r="G32"/>
  <c r="I32" s="1"/>
  <c r="G28"/>
  <c r="I28" s="1"/>
  <c r="G22"/>
  <c r="I22" s="1"/>
  <c r="G18"/>
  <c r="I18" s="1"/>
  <c r="G14"/>
  <c r="I14" s="1"/>
  <c r="J73" l="1"/>
  <c r="K73"/>
  <c r="J62"/>
  <c r="K62" s="1"/>
  <c r="J66"/>
  <c r="K66" s="1"/>
  <c r="F76"/>
  <c r="F130" s="1"/>
  <c r="I64"/>
  <c r="J64" s="1"/>
  <c r="K64" s="1"/>
  <c r="K71"/>
  <c r="K34"/>
  <c r="I68"/>
  <c r="J68" s="1"/>
  <c r="K68" s="1"/>
  <c r="G76"/>
  <c r="G130" s="1"/>
  <c r="I12"/>
  <c r="J58"/>
  <c r="K58" s="1"/>
  <c r="I127"/>
  <c r="J79"/>
  <c r="K79" s="1"/>
  <c r="J111"/>
  <c r="K111" s="1"/>
  <c r="J83"/>
  <c r="K83" s="1"/>
  <c r="J99"/>
  <c r="K99"/>
  <c r="J115"/>
  <c r="K115" s="1"/>
  <c r="J100"/>
  <c r="K100" s="1"/>
  <c r="J103"/>
  <c r="K103" s="1"/>
  <c r="J119"/>
  <c r="K119"/>
  <c r="J95"/>
  <c r="K95" s="1"/>
  <c r="J84"/>
  <c r="K84" s="1"/>
  <c r="J104"/>
  <c r="K104" s="1"/>
  <c r="J124"/>
  <c r="K124" s="1"/>
  <c r="J107"/>
  <c r="K107" s="1"/>
  <c r="J87"/>
  <c r="K87"/>
  <c r="J88"/>
  <c r="K88" s="1"/>
  <c r="J120"/>
  <c r="K120" s="1"/>
  <c r="J91"/>
  <c r="K91" s="1"/>
  <c r="J123"/>
  <c r="K123" s="1"/>
  <c r="J72"/>
  <c r="K72" s="1"/>
  <c r="J28"/>
  <c r="K28" s="1"/>
  <c r="J44"/>
  <c r="K44" s="1"/>
  <c r="J40"/>
  <c r="K40" s="1"/>
  <c r="J14"/>
  <c r="K14" s="1"/>
  <c r="J32"/>
  <c r="K32" s="1"/>
  <c r="J48"/>
  <c r="K48" s="1"/>
  <c r="J36"/>
  <c r="K36" s="1"/>
  <c r="J52"/>
  <c r="K52" s="1"/>
  <c r="J65"/>
  <c r="K65" s="1"/>
  <c r="J17"/>
  <c r="K17" s="1"/>
  <c r="J33"/>
  <c r="K33" s="1"/>
  <c r="J61"/>
  <c r="K61" s="1"/>
  <c r="J57"/>
  <c r="K57" s="1"/>
  <c r="J18"/>
  <c r="K18" s="1"/>
  <c r="J13"/>
  <c r="K13" s="1"/>
  <c r="J37"/>
  <c r="K37" s="1"/>
  <c r="J53"/>
  <c r="K53" s="1"/>
  <c r="J63"/>
  <c r="K63" s="1"/>
  <c r="J59"/>
  <c r="K59" s="1"/>
  <c r="J22"/>
  <c r="K22" s="1"/>
  <c r="J25"/>
  <c r="K25" s="1"/>
  <c r="J41"/>
  <c r="K41" s="1"/>
  <c r="J21"/>
  <c r="K21" s="1"/>
  <c r="J29"/>
  <c r="K29" s="1"/>
  <c r="J45"/>
  <c r="K45" s="1"/>
  <c r="I60"/>
  <c r="I56"/>
  <c r="J49"/>
  <c r="K49" s="1"/>
  <c r="J12" l="1"/>
  <c r="K12" s="1"/>
  <c r="I76"/>
  <c r="I130" s="1"/>
  <c r="K127"/>
  <c r="J127"/>
  <c r="J56"/>
  <c r="K56" s="1"/>
  <c r="J60"/>
  <c r="J76" l="1"/>
  <c r="J130" s="1"/>
  <c r="K60"/>
  <c r="K76" s="1"/>
  <c r="K130" s="1"/>
</calcChain>
</file>

<file path=xl/sharedStrings.xml><?xml version="1.0" encoding="utf-8"?>
<sst xmlns="http://schemas.openxmlformats.org/spreadsheetml/2006/main" count="1115" uniqueCount="365">
  <si>
    <t>CONTPAQ i</t>
  </si>
  <si>
    <t xml:space="preserve">      NÓMINAS</t>
  </si>
  <si>
    <t>011 INGENIERIA FISCAL LABORAL SC</t>
  </si>
  <si>
    <t>Lista de Raya (forma tabular)</t>
  </si>
  <si>
    <t>Periodo 18 al 18 Semanal del 26/04/2017 al 02/05/2017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</si>
  <si>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</si>
  <si>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</si>
  <si>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</si>
  <si>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</si>
  <si>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</si>
  <si>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</si>
  <si>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</si>
  <si>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Compensación</t>
  </si>
  <si>
    <t>*TOTAL* *PERCEPCIONES*</t>
  </si>
  <si>
    <t>Seguro de vivienda Infonavit</t>
  </si>
  <si>
    <t>Préstamo Infonavit (vsm)</t>
  </si>
  <si>
    <t>Préstamo Infonavit (cf)</t>
  </si>
  <si>
    <t>Subsidio al Empleo (sp)</t>
  </si>
  <si>
    <t>I.S.R. (sp)</t>
  </si>
  <si>
    <t>I.M.S.S.</t>
  </si>
  <si>
    <t>Cuota sindical</t>
  </si>
  <si>
    <t>Préstamo FONACOT</t>
  </si>
  <si>
    <t>Fondo de ahorro</t>
  </si>
  <si>
    <t>Ajuste al neto</t>
  </si>
  <si>
    <t>DESCUENTO UNIFORMES</t>
  </si>
  <si>
    <t>Pension Alimenticia</t>
  </si>
  <si>
    <t>Dcto pago Indeb</t>
  </si>
  <si>
    <t>Prestamo CTM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</si>
  <si>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</si>
  <si>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</si>
  <si>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</si>
  <si>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</si>
  <si>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</si>
  <si>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</si>
  <si>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AOF15</t>
  </si>
  <si>
    <t>Aguas Orozco Francisco Javier</t>
  </si>
  <si>
    <t>0AB27</t>
  </si>
  <si>
    <t>Aguilar Bravo Cristian Saul</t>
  </si>
  <si>
    <t>0AG07</t>
  </si>
  <si>
    <t>Aguilar Gonzalez Anael</t>
  </si>
  <si>
    <t>AHC21</t>
  </si>
  <si>
    <t>Aguilar Hernandez Carla Cecilia</t>
  </si>
  <si>
    <t>ALJ02</t>
  </si>
  <si>
    <t>Alarcon Ortiz Jose Aurelio</t>
  </si>
  <si>
    <t>AOA14</t>
  </si>
  <si>
    <t>Alvizar Organista Eduardo</t>
  </si>
  <si>
    <t>00016</t>
  </si>
  <si>
    <t>Arenas Vargas Moises</t>
  </si>
  <si>
    <t>0AZ14</t>
  </si>
  <si>
    <t>Arroyo Zarazua Gilberto</t>
  </si>
  <si>
    <t>00018</t>
  </si>
  <si>
    <t>Carrasco Tovar Arturo</t>
  </si>
  <si>
    <t>CGR10</t>
  </si>
  <si>
    <t>Casillas Garcia Del Valle Rodrigo Barush</t>
  </si>
  <si>
    <t>0CO24</t>
  </si>
  <si>
    <t>Castillo Ordoñez Jorge</t>
  </si>
  <si>
    <t>CLJ08</t>
  </si>
  <si>
    <t>Coronel De Leon Jonathan</t>
  </si>
  <si>
    <t>0DC20</t>
  </si>
  <si>
    <t>De Jesus Cruz Juan Carlos</t>
  </si>
  <si>
    <t>DAM16</t>
  </si>
  <si>
    <t>Dominguez Alcantara Miguel Angel</t>
  </si>
  <si>
    <t>EUA21</t>
  </si>
  <si>
    <t>Estrada Unzueta Alejandra</t>
  </si>
  <si>
    <t>FAD05</t>
  </si>
  <si>
    <t>Flores Aldrete Daniel</t>
  </si>
  <si>
    <t>RGJ24</t>
  </si>
  <si>
    <t>Gallegos  Ramirez  Jose</t>
  </si>
  <si>
    <t>GAR10</t>
  </si>
  <si>
    <t>Gallegos Romero  Cristian</t>
  </si>
  <si>
    <t>GRE04</t>
  </si>
  <si>
    <t>Gonzalez Rodriguez Erik</t>
  </si>
  <si>
    <t>GPB13</t>
  </si>
  <si>
    <t>Granados Perez Brenda Laura</t>
  </si>
  <si>
    <t>GGM11</t>
  </si>
  <si>
    <t>Guerrero Gomez Marvin Noe</t>
  </si>
  <si>
    <t>GTD17</t>
  </si>
  <si>
    <t>Guzman Trejo Diego Arturo</t>
  </si>
  <si>
    <t>HAR20</t>
  </si>
  <si>
    <t>Hernandez Arreola Rodolfo Mayolo</t>
  </si>
  <si>
    <t>0HC24</t>
  </si>
  <si>
    <t>Hernandez Chavez Pedro</t>
  </si>
  <si>
    <t>HMA01</t>
  </si>
  <si>
    <t>Hernandez Mata Aureliano</t>
  </si>
  <si>
    <t>HSR02</t>
  </si>
  <si>
    <t>Hernandez Sanchez Rodrigo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</si>
  <si>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</si>
  <si>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</si>
  <si>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</si>
  <si>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</si>
  <si>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</si>
  <si>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</si>
  <si>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</si>
  <si>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</si>
  <si>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</si>
  <si>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</si>
  <si>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</si>
  <si>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</si>
  <si>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0MC14</t>
  </si>
  <si>
    <t>Medina Castro Carlos Manuel</t>
  </si>
  <si>
    <t>MEJ03</t>
  </si>
  <si>
    <t>Medina Esparza Josue</t>
  </si>
  <si>
    <t>00030</t>
  </si>
  <si>
    <t>Melendez Padilla Claudia Cristina</t>
  </si>
  <si>
    <t>MPJ04</t>
  </si>
  <si>
    <t>Miranda Peon Julio Cesar</t>
  </si>
  <si>
    <t>MSA27</t>
  </si>
  <si>
    <t>Morales Sanchez Angel</t>
  </si>
  <si>
    <t>MVN27</t>
  </si>
  <si>
    <t>Moreno Valero Norma</t>
  </si>
  <si>
    <t>MRC05</t>
  </si>
  <si>
    <t>Muñoz Rodriguez Conrado Israel</t>
  </si>
  <si>
    <t>NAA16</t>
  </si>
  <si>
    <t>Navarro Arenas Andrea Areli</t>
  </si>
  <si>
    <t>OMJ16</t>
  </si>
  <si>
    <t>Olivas Mancilla Jesus Sadiel</t>
  </si>
  <si>
    <t>0PG04</t>
  </si>
  <si>
    <t>Paleta Guadarrama Ricardo</t>
  </si>
  <si>
    <t>PNO16</t>
  </si>
  <si>
    <t>Patiño Navarro Oscar Martin</t>
  </si>
  <si>
    <t>RMN26</t>
  </si>
  <si>
    <t>Ramirez Moya Nestor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</si>
  <si>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</si>
  <si>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</si>
  <si>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</si>
  <si>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</si>
  <si>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</si>
  <si>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</si>
  <si>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</si>
  <si>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</si>
  <si>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</si>
  <si>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</si>
  <si>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</si>
  <si>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</si>
  <si>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</si>
  <si>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</si>
  <si>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</si>
  <si>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</si>
  <si>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</si>
  <si>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</si>
  <si>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</si>
  <si>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Francisco</t>
  </si>
  <si>
    <t>0TS31</t>
  </si>
  <si>
    <t>Tirado Saavedra Carlos Alejandro</t>
  </si>
  <si>
    <t>TDA18</t>
  </si>
  <si>
    <t>Toribio Del Angel Oscar</t>
  </si>
  <si>
    <t>TIL17</t>
  </si>
  <si>
    <t>Torres Ibarra Luis Gerardo</t>
  </si>
  <si>
    <t>TPG16</t>
  </si>
  <si>
    <t>Troncoso Peña Gerardo</t>
  </si>
  <si>
    <t>USN27</t>
  </si>
  <si>
    <t>Urbina Sierra Angelica Noemi</t>
  </si>
  <si>
    <t>VH015</t>
  </si>
  <si>
    <t>Valdez Hernandez Elda Nelly</t>
  </si>
  <si>
    <t>VGR22</t>
  </si>
  <si>
    <t>Vargas Gomez Raul Armando</t>
  </si>
  <si>
    <t>VCL19</t>
  </si>
  <si>
    <t>Vasquez Chaves Liliana Andrea</t>
  </si>
  <si>
    <t>VCP13</t>
  </si>
  <si>
    <t>Velazquez Cruz Maria Patricia</t>
  </si>
  <si>
    <t>Total Depto</t>
  </si>
  <si>
    <t xml:space="preserve">  -----------------------</t>
  </si>
  <si>
    <t>Departamento 2 1200XSERVICOS</t>
  </si>
  <si>
    <t>0AP14</t>
  </si>
  <si>
    <t>Aguilar Perez Marcos Artemio</t>
  </si>
  <si>
    <t>0AL17</t>
  </si>
  <si>
    <t>Alavez Lopez Inocencio</t>
  </si>
  <si>
    <t>ACR27</t>
  </si>
  <si>
    <t>Arias Cortes Roberto Carlos</t>
  </si>
  <si>
    <t>AR001</t>
  </si>
  <si>
    <t>Arvizu Rodriguez Alejandro Uriel</t>
  </si>
  <si>
    <t>BRM13</t>
  </si>
  <si>
    <t>Bautista Ramirez Mario Alexis</t>
  </si>
  <si>
    <t>CLJ10</t>
  </si>
  <si>
    <t>Campa Lopez Jose Abraham</t>
  </si>
  <si>
    <t>0CR14</t>
  </si>
  <si>
    <t>Cancino Rodriguez Gregorio</t>
  </si>
  <si>
    <t>0CT26</t>
  </si>
  <si>
    <t>Castañon Tavares Manuel</t>
  </si>
  <si>
    <t>0CO02</t>
  </si>
  <si>
    <t>Cortez Ovando Faustino Ali</t>
  </si>
  <si>
    <t>DPA13</t>
  </si>
  <si>
    <t>De Jesus Padilla Alfredo</t>
  </si>
  <si>
    <t>DGP07</t>
  </si>
  <si>
    <t>Dominguez Gudiño Omar</t>
  </si>
  <si>
    <t>0ER14</t>
  </si>
  <si>
    <t>Enriquez Rubio Fernando</t>
  </si>
  <si>
    <t>0FG14</t>
  </si>
  <si>
    <t>Fonseca Guillen Jose Felipe</t>
  </si>
  <si>
    <t>GLG17</t>
  </si>
  <si>
    <t>Gutierrez Lara Geovanni</t>
  </si>
  <si>
    <t>HAR22</t>
  </si>
  <si>
    <t>Hernandez Aguilar Roberto Carlos</t>
  </si>
  <si>
    <t>0HS11</t>
  </si>
  <si>
    <t>Hernandez Silva Edgar Samuel</t>
  </si>
  <si>
    <t>IRI29</t>
  </si>
  <si>
    <t>Ibarra Romero Ivan Andres</t>
  </si>
  <si>
    <t>LLD09</t>
  </si>
  <si>
    <t>Lopez Labrada Daniel</t>
  </si>
  <si>
    <t>0MA08</t>
  </si>
  <si>
    <t>Martinez Alvarado  Adrian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</si>
  <si>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</si>
  <si>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</si>
  <si>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</si>
  <si>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</si>
  <si>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</si>
  <si>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</si>
  <si>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</si>
  <si>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</si>
  <si>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</si>
  <si>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</si>
  <si>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NRJ12</t>
  </si>
  <si>
    <t>Nava Rubio Javier</t>
  </si>
  <si>
    <t>NCJ31</t>
  </si>
  <si>
    <t>Nieto Crespo Jose Alberto</t>
  </si>
  <si>
    <t>0OB15</t>
  </si>
  <si>
    <t>Olvera Bautista J Dolores  Gilberto</t>
  </si>
  <si>
    <t>0OH11</t>
  </si>
  <si>
    <t>Olvera Hernandez Jose Tomas</t>
  </si>
  <si>
    <t>0OS06</t>
  </si>
  <si>
    <t>Olvera Soto Luis Angel</t>
  </si>
  <si>
    <t>OBJ21</t>
  </si>
  <si>
    <t>Ortega Bustamante Jesus Gerardo</t>
  </si>
  <si>
    <t>0PP05</t>
  </si>
  <si>
    <t>Perez Perez Ismael</t>
  </si>
  <si>
    <t>PAJ21</t>
  </si>
  <si>
    <t>Puebla Martinez Jose Andres</t>
  </si>
  <si>
    <t>RCI22</t>
  </si>
  <si>
    <t>Resendiz Campuzano Israel</t>
  </si>
  <si>
    <t>0RE14</t>
  </si>
  <si>
    <t>Resendiz Echeverria Mario Alberto</t>
  </si>
  <si>
    <t>RLG26</t>
  </si>
  <si>
    <t>Resendiz Lujan Gerardo Guadalupe</t>
  </si>
  <si>
    <t>RMG11</t>
  </si>
  <si>
    <t>Ruiz Miranda Gadiel</t>
  </si>
  <si>
    <t>SMO22</t>
  </si>
  <si>
    <t>Salas Martinez Oscar Jesus</t>
  </si>
  <si>
    <t>SG005</t>
  </si>
  <si>
    <t>Saldaña Garcia Marco Antonio</t>
  </si>
  <si>
    <t>SDF10</t>
  </si>
  <si>
    <t>Sanchez De Jesus Froylan</t>
  </si>
  <si>
    <t>0SH17</t>
  </si>
  <si>
    <t>Sanchez Hurtado Carlos</t>
  </si>
  <si>
    <t>SR027</t>
  </si>
  <si>
    <t>Sanchez Rodriguez Fredy</t>
  </si>
  <si>
    <t>SMV15</t>
  </si>
  <si>
    <t>Saucedo Magaña Victor Hugo</t>
  </si>
  <si>
    <t>VBJ17</t>
  </si>
  <si>
    <t>Valdez Bernal Juan Pablo</t>
  </si>
  <si>
    <t>0VM14</t>
  </si>
  <si>
    <t>Valdez Martinez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</si>
  <si>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</si>
  <si>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</si>
  <si>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</si>
  <si>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</si>
  <si>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</si>
  <si>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</si>
  <si>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 xml:space="preserve">  =============</t>
  </si>
  <si>
    <t>Total Gral.</t>
  </si>
  <si>
    <t xml:space="preserve"> </t>
  </si>
  <si>
    <t>Periodo 18 del 2017-04-26 al 2017-05-02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</si>
  <si>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</si>
  <si>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</si>
  <si>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</si>
  <si>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</si>
  <si>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</si>
  <si>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</si>
  <si>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</si>
  <si>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</si>
  <si>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28 Tarjeta de Débito</t>
  </si>
  <si>
    <t>Total Tarjeta de Débito</t>
  </si>
  <si>
    <t>Total de movimientos 107</t>
  </si>
  <si>
    <t>99 Otros</t>
  </si>
  <si>
    <t>Total Otros</t>
  </si>
  <si>
    <t>Total de movimientos 2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</si>
  <si>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</si>
  <si>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</si>
  <si>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</si>
  <si>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</si>
  <si>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</si>
  <si>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</si>
  <si>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</si>
  <si>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</si>
  <si>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</si>
  <si>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</si>
  <si>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</si>
  <si>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</si>
  <si>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</si>
  <si>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</si>
  <si>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</si>
  <si>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</si>
  <si>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</si>
  <si>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</si>
  <si>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</si>
  <si>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18</t>
  </si>
  <si>
    <t>26/04/2017 AL 02/05/2017</t>
  </si>
  <si>
    <t>VENTAS</t>
  </si>
  <si>
    <t>AGUAS OROZCO FRANCISCO JAVIER</t>
  </si>
  <si>
    <t>SERVICIO</t>
  </si>
  <si>
    <t>AGUILAR BRAVO CRISTIAN SAUL</t>
  </si>
  <si>
    <t>AGUILAR GONZALEZ ANAEL</t>
  </si>
  <si>
    <t>AGUILAR HERNANDEZ CARLA CECILIA</t>
  </si>
  <si>
    <t>ALARCON ORTIZ JOSE AURELIO</t>
  </si>
  <si>
    <t>ALVIZAR ORGANISTA EDUARDO</t>
  </si>
  <si>
    <t>ARENAS VARGAS MOISES</t>
  </si>
  <si>
    <t>ARROYO ZARAZUA GILBERTO</t>
  </si>
  <si>
    <t>CARRASCO TOVAR ARTURO</t>
  </si>
  <si>
    <t>CASILLAS GARCIA DEL VALLE RODRIGO BARUCH</t>
  </si>
  <si>
    <t>SEMINUEVOS</t>
  </si>
  <si>
    <t>CASTILLO ORDOÑEZ JORGE</t>
  </si>
  <si>
    <t>CORONEL DE LEON JONATHAN</t>
  </si>
  <si>
    <t>ADMON VENTAS</t>
  </si>
  <si>
    <t>DE JESUS CRUZ JUAN CARLOS</t>
  </si>
  <si>
    <t>DOMINGUEZ ALCANTARA MIGUEL ANGEL</t>
  </si>
  <si>
    <t>ADMON SERVICIO</t>
  </si>
  <si>
    <t>ESTRADA UNZUETA ALEJANDRA</t>
  </si>
  <si>
    <t>FLORES ALDRETE DANIEL</t>
  </si>
  <si>
    <t>GALLEGOS RAMIREZ JOSE</t>
  </si>
  <si>
    <t>GALLEGOS ROMERO CRISTIAN</t>
  </si>
  <si>
    <t>GONZALEZ RODRIGUEZ ERICK</t>
  </si>
  <si>
    <t>GRANADOS PEREZ BRENDA LAURA</t>
  </si>
  <si>
    <t>GUERRERO GOMEZ MARVIN NOE</t>
  </si>
  <si>
    <t>GUZMAN TREJO DIEGO ARTURO</t>
  </si>
  <si>
    <t>HERNANDEZ ARREOLA RODOLFO MAYOLO</t>
  </si>
  <si>
    <t xml:space="preserve">HERNANDEZ CHAVEZ PEDRO </t>
  </si>
  <si>
    <t>ADMINISTRACION</t>
  </si>
  <si>
    <t>HERNANDEZ MATA AURELIANO</t>
  </si>
  <si>
    <t>HERNANDEZ SANCHEZ RODRIGO</t>
  </si>
  <si>
    <t>HERNANDEZ SOLIS GUMERCINDO</t>
  </si>
  <si>
    <t>HURTADO PAJARO JOSE EDUARDO</t>
  </si>
  <si>
    <t>JIMENEZ HERNANDEZ JULIO CESAR</t>
  </si>
  <si>
    <t>LARA OVIEDO SORAYA</t>
  </si>
  <si>
    <t>LOBATO RECAMIER ROSELLIN</t>
  </si>
  <si>
    <t>LUPERCIO ESPINO ALAN JAIRO</t>
  </si>
  <si>
    <t>MEDINA CASTRO CARLOS MANUEL</t>
  </si>
  <si>
    <t>MEDINA ESPARZA JOSUE</t>
  </si>
  <si>
    <t>MELENDEZ PADILLA CLAUDIA CRISTINA</t>
  </si>
  <si>
    <t>MIRANDA PEON JULIO CESAR</t>
  </si>
  <si>
    <t>MORALES SANCHEZ ANGEL</t>
  </si>
  <si>
    <t>MORENO VALERO NORMA</t>
  </si>
  <si>
    <t>MUÑOZ RODRIGUEZ CONRADO ISRAEL</t>
  </si>
  <si>
    <t>NAVARRO ARENAS ANDREA ARELI</t>
  </si>
  <si>
    <t>OLIVAS MANCILLA JESUS DANIEL</t>
  </si>
  <si>
    <t>PALETA GUADARRAMA RICARDO</t>
  </si>
  <si>
    <t>PATIÑO NAVARRO OSCAR MARTIN</t>
  </si>
  <si>
    <t>RAMIREZ MOYA NESTOR</t>
  </si>
  <si>
    <t>REYES ARMADILLO JORGE ANDRES</t>
  </si>
  <si>
    <t>REYES FLORES ALAN RICARDO</t>
  </si>
  <si>
    <t>RIVERA AGUILAR GABRIEL</t>
  </si>
  <si>
    <t>RODRIGUEZ PINACHO CESAR OCTAVIO</t>
  </si>
  <si>
    <t>RODRIGUEZ RODRIGUEZ ANUAR</t>
  </si>
  <si>
    <t>RUIZ RODRIGUEZ OMAR</t>
  </si>
  <si>
    <t>SALDAÑA SANCHEZ JULIO CESAR</t>
  </si>
  <si>
    <t>SERENO CUELLAR JUVENAL</t>
  </si>
  <si>
    <t>SIFONTES SARDUA DAYAN JESUS</t>
  </si>
  <si>
    <t>SOLANO PEREZ JOSE ANTONIO</t>
  </si>
  <si>
    <t>TIRADO SAAVEDRA CARLOS ALEJANDRO</t>
  </si>
  <si>
    <t>TORIBIO DEL ANGEL OSCAR</t>
  </si>
  <si>
    <t xml:space="preserve">TORRES IBARRA LUIS GERARDO </t>
  </si>
  <si>
    <t>TRONCOSO PEÑA GERARDO</t>
  </si>
  <si>
    <t>URBINA SIERRA ANGELICA</t>
  </si>
  <si>
    <t>VALDEZ HERNANDEZ ELDA NELLY</t>
  </si>
  <si>
    <t>VARGAS GOMEZ RAUL ARMANDO</t>
  </si>
  <si>
    <t>VASQUEZ CHAVES LILIANA ANDREA</t>
  </si>
  <si>
    <t>VELAZQUEZ CRUZ MARIA PATRICIA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</si>
</sst>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3" fillId="0" borderId="0" applyFont="0" applyFill="0" applyBorder="0" applyAlignment="0" applyProtection="0"/>
    <xf numFmtId="0" fontId="21" fillId="0" borderId="0"/>
    <xf numFmtId="43" fontId="21" fillId="0" borderId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 vertical="top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9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164" fontId="1" fillId="0" borderId="0" xfId="0" applyNumberFormat="1" applyFont="1"/>
    <xf numFmtId="164" fontId="11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0" fontId="8" fillId="0" borderId="0" xfId="0" applyFont="1"/>
    <xf numFmtId="164" fontId="8" fillId="0" borderId="0" xfId="0" applyNumberFormat="1" applyFont="1"/>
    <xf numFmtId="164" fontId="1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/>
    <xf numFmtId="0" fontId="0" fillId="0" borderId="0" xfId="0" applyAlignment="1"/>
    <xf numFmtId="0" fontId="7" fillId="0" borderId="0" xfId="0" applyFont="1" applyAlignment="1"/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2" xfId="0" applyFont="1" applyFill="1" applyBorder="1" applyAlignment="1">
      <alignment horizontal="centerContinuous"/>
    </xf>
    <xf numFmtId="165" fontId="19" fillId="0" borderId="2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9" fillId="2" borderId="6" xfId="2" applyFont="1" applyFill="1" applyBorder="1" applyAlignment="1">
      <alignment horizontal="center" vertical="center" wrapText="1"/>
    </xf>
    <xf numFmtId="44" fontId="1" fillId="0" borderId="0" xfId="1" applyFont="1"/>
    <xf numFmtId="44" fontId="8" fillId="0" borderId="0" xfId="0" applyNumberFormat="1" applyFont="1"/>
    <xf numFmtId="44" fontId="23" fillId="0" borderId="7" xfId="0" applyNumberFormat="1" applyFont="1" applyBorder="1"/>
    <xf numFmtId="0" fontId="25" fillId="0" borderId="8" xfId="0" applyFont="1" applyBorder="1"/>
    <xf numFmtId="0" fontId="24" fillId="0" borderId="8" xfId="0" applyFont="1" applyBorder="1"/>
    <xf numFmtId="0" fontId="0" fillId="0" borderId="8" xfId="0" applyFont="1" applyBorder="1"/>
    <xf numFmtId="0" fontId="0" fillId="0" borderId="8" xfId="0" applyBorder="1"/>
    <xf numFmtId="14" fontId="25" fillId="0" borderId="8" xfId="0" applyNumberFormat="1" applyFont="1" applyBorder="1"/>
    <xf numFmtId="43" fontId="13" fillId="0" borderId="8" xfId="3" applyFont="1" applyBorder="1"/>
    <xf numFmtId="43" fontId="13" fillId="0" borderId="9" xfId="3" applyFont="1" applyBorder="1"/>
    <xf numFmtId="43" fontId="13" fillId="0" borderId="10" xfId="3" applyFont="1" applyBorder="1"/>
    <xf numFmtId="43" fontId="13" fillId="0" borderId="11" xfId="3" applyFont="1" applyBorder="1"/>
    <xf numFmtId="43" fontId="13" fillId="0" borderId="12" xfId="3" applyFont="1" applyBorder="1"/>
    <xf numFmtId="43" fontId="24" fillId="0" borderId="11" xfId="3" applyFont="1" applyBorder="1"/>
    <xf numFmtId="0" fontId="26" fillId="4" borderId="13" xfId="0" applyFont="1" applyFill="1" applyBorder="1"/>
    <xf numFmtId="0" fontId="26" fillId="0" borderId="13" xfId="0" applyFont="1" applyFill="1" applyBorder="1"/>
    <xf numFmtId="0" fontId="26" fillId="5" borderId="13" xfId="0" applyFont="1" applyFill="1" applyBorder="1"/>
    <xf numFmtId="0" fontId="22" fillId="0" borderId="3" xfId="2" applyFont="1" applyBorder="1" applyAlignment="1">
      <alignment horizontal="center"/>
    </xf>
    <xf numFmtId="0" fontId="22" fillId="0" borderId="4" xfId="2" applyFont="1" applyBorder="1" applyAlignment="1">
      <alignment horizontal="center"/>
    </xf>
    <xf numFmtId="0" fontId="22" fillId="0" borderId="5" xfId="2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</cellXfs>
  <cellStyles count="4">
    <cellStyle name="Millares 2" xfId="3"/>
    <cellStyle name="Moneda" xfId="1" builtinId="4"/>
    <cellStyle name="Normal" xfId="0" builtinId="0"/>
    <cellStyle name="Normal 12 4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3"/>
  <sheetViews>
    <sheetView workbookViewId="0">
      <pane xSplit="2" ySplit="11" topLeftCell="D105" activePane="bottomRight" state="frozen"/>
      <selection pane="topRight" activeCell="C1" sqref="C1"/>
      <selection pane="bottomLeft" activeCell="A12" sqref="A12"/>
      <selection pane="bottomRight" activeCell="K136" sqref="K136"/>
    </sheetView>
  </sheetViews>
  <sheetFormatPr baseColWidth="10" defaultRowHeight="11.25"/>
  <cols>
    <col min="1" max="1" width="8.42578125" style="2" customWidth="1"/>
    <col min="2" max="2" width="29" style="1" customWidth="1"/>
    <col min="3" max="3" width="15.7109375" style="1" customWidth="1"/>
    <col min="4" max="4" width="11.42578125" style="1"/>
    <col min="5" max="5" width="14" style="1" customWidth="1"/>
    <col min="6" max="8" width="11.7109375" style="1" bestFit="1" customWidth="1"/>
    <col min="9" max="9" width="12.28515625" style="1" bestFit="1" customWidth="1"/>
    <col min="10" max="10" width="11.7109375" style="1" bestFit="1" customWidth="1"/>
    <col min="11" max="11" width="12.28515625" style="1" bestFit="1" customWidth="1"/>
    <col min="12" max="16384" width="11.42578125" style="1"/>
  </cols>
  <sheetData>
    <row r="1" spans="1:14" ht="18" customHeight="1">
      <c r="A1" s="3" t="s">
        <v>0</v>
      </c>
      <c r="B1" s="6" t="s">
        <v>259</v>
      </c>
    </row>
    <row r="2" spans="1:14" ht="24.95" customHeight="1">
      <c r="A2" s="4" t="s">
        <v>1</v>
      </c>
      <c r="B2" s="22" t="s">
        <v>2</v>
      </c>
    </row>
    <row r="3" spans="1:14" ht="15">
      <c r="B3" s="24" t="s">
        <v>3</v>
      </c>
    </row>
    <row r="4" spans="1:14" ht="12.75">
      <c r="B4" s="26" t="s">
        <v>4</v>
      </c>
    </row>
    <row r="5" spans="1:14">
      <c r="B5" s="7" t="s">
        <v>5</v>
      </c>
    </row>
    <row r="6" spans="1:14">
      <c r="B6" s="7" t="s">
        <v>6</v>
      </c>
    </row>
    <row r="7" spans="1:14" ht="15">
      <c r="E7" s="57" t="s">
        <v>275</v>
      </c>
      <c r="F7" s="58"/>
      <c r="G7" s="58"/>
      <c r="H7" s="58"/>
      <c r="I7" s="58"/>
      <c r="J7" s="58"/>
      <c r="K7" s="59"/>
    </row>
    <row r="8" spans="1:14" s="5" customFormat="1" ht="23.25" thickBot="1">
      <c r="A8" s="9" t="s">
        <v>7</v>
      </c>
      <c r="B8" s="10" t="s">
        <v>8</v>
      </c>
      <c r="C8" s="11" t="s">
        <v>13</v>
      </c>
      <c r="E8" s="39" t="s">
        <v>13</v>
      </c>
      <c r="F8" s="39" t="s">
        <v>276</v>
      </c>
      <c r="G8" s="39" t="s">
        <v>277</v>
      </c>
      <c r="H8" s="39" t="s">
        <v>278</v>
      </c>
      <c r="I8" s="39" t="s">
        <v>279</v>
      </c>
      <c r="J8" s="39" t="s">
        <v>280</v>
      </c>
      <c r="K8" s="39" t="s">
        <v>281</v>
      </c>
    </row>
    <row r="9" spans="1:14" ht="12" thickTop="1">
      <c r="A9" s="14" t="s">
        <v>32</v>
      </c>
    </row>
    <row r="11" spans="1:14">
      <c r="A11" s="13" t="s">
        <v>33</v>
      </c>
    </row>
    <row r="12" spans="1:14" ht="15">
      <c r="A12" s="2" t="s">
        <v>34</v>
      </c>
      <c r="B12" s="1" t="s">
        <v>35</v>
      </c>
      <c r="C12" s="15">
        <v>3526.69</v>
      </c>
      <c r="E12" s="40">
        <f>+C12</f>
        <v>3526.69</v>
      </c>
      <c r="F12" s="40">
        <f>+E12*2%</f>
        <v>70.533799999999999</v>
      </c>
      <c r="G12" s="40">
        <f>+E12*7.5%</f>
        <v>264.50175000000002</v>
      </c>
      <c r="H12" s="40">
        <f>+INGENIERIA!P12</f>
        <v>0</v>
      </c>
      <c r="I12" s="40">
        <f>SUM(E12:H12)</f>
        <v>3861.7255500000001</v>
      </c>
      <c r="J12" s="40">
        <f>+I12*16%</f>
        <v>617.87608799999998</v>
      </c>
      <c r="K12" s="40">
        <f>+I12+J12</f>
        <v>4479.6016380000001</v>
      </c>
      <c r="M12" s="54" t="s">
        <v>296</v>
      </c>
      <c r="N12" s="55" t="s">
        <v>297</v>
      </c>
    </row>
    <row r="13" spans="1:14" ht="15">
      <c r="A13" s="2" t="s">
        <v>36</v>
      </c>
      <c r="B13" s="1" t="s">
        <v>37</v>
      </c>
      <c r="C13" s="15">
        <v>2145.2199999999998</v>
      </c>
      <c r="E13" s="40">
        <f t="shared" ref="E13:E74" si="0">+C13</f>
        <v>2145.2199999999998</v>
      </c>
      <c r="F13" s="40">
        <f t="shared" ref="F13:F74" si="1">+E13*2%</f>
        <v>42.904399999999995</v>
      </c>
      <c r="G13" s="40">
        <f t="shared" ref="G13:G74" si="2">+E13*7.5%</f>
        <v>160.89149999999998</v>
      </c>
      <c r="H13" s="40">
        <f>+INGENIERIA!P13</f>
        <v>0</v>
      </c>
      <c r="I13" s="40">
        <f t="shared" ref="I13:I74" si="3">SUM(E13:H13)</f>
        <v>2349.0158999999999</v>
      </c>
      <c r="J13" s="40">
        <f t="shared" ref="J13:J74" si="4">+I13*16%</f>
        <v>375.84254399999998</v>
      </c>
      <c r="K13" s="40">
        <f t="shared" ref="K13:K74" si="5">+I13+J13</f>
        <v>2724.858444</v>
      </c>
      <c r="M13" s="54" t="s">
        <v>298</v>
      </c>
      <c r="N13" s="55" t="s">
        <v>299</v>
      </c>
    </row>
    <row r="14" spans="1:14" ht="15">
      <c r="A14" s="2" t="s">
        <v>38</v>
      </c>
      <c r="B14" s="1" t="s">
        <v>39</v>
      </c>
      <c r="C14" s="15">
        <v>4666.6899999999996</v>
      </c>
      <c r="E14" s="40">
        <f t="shared" si="0"/>
        <v>4666.6899999999996</v>
      </c>
      <c r="F14" s="40">
        <f t="shared" si="1"/>
        <v>93.333799999999997</v>
      </c>
      <c r="G14" s="40">
        <f t="shared" si="2"/>
        <v>350.00174999999996</v>
      </c>
      <c r="H14" s="40">
        <f>+INGENIERIA!P14</f>
        <v>0</v>
      </c>
      <c r="I14" s="40">
        <f t="shared" si="3"/>
        <v>5110.0255500000003</v>
      </c>
      <c r="J14" s="40">
        <f t="shared" si="4"/>
        <v>817.60408800000005</v>
      </c>
      <c r="K14" s="40">
        <f t="shared" si="5"/>
        <v>5927.6296380000003</v>
      </c>
      <c r="M14" s="54" t="s">
        <v>296</v>
      </c>
      <c r="N14" s="55" t="s">
        <v>300</v>
      </c>
    </row>
    <row r="15" spans="1:14" ht="15">
      <c r="A15" s="2" t="s">
        <v>40</v>
      </c>
      <c r="B15" s="1" t="s">
        <v>41</v>
      </c>
      <c r="C15" s="15">
        <v>2013.24</v>
      </c>
      <c r="E15" s="40">
        <f t="shared" si="0"/>
        <v>2013.24</v>
      </c>
      <c r="F15" s="40">
        <f t="shared" si="1"/>
        <v>40.264800000000001</v>
      </c>
      <c r="G15" s="40">
        <f t="shared" si="2"/>
        <v>150.99299999999999</v>
      </c>
      <c r="H15" s="40">
        <f>+INGENIERIA!P15</f>
        <v>0</v>
      </c>
      <c r="I15" s="40">
        <f t="shared" si="3"/>
        <v>2204.4978000000001</v>
      </c>
      <c r="J15" s="40">
        <f t="shared" si="4"/>
        <v>352.71964800000001</v>
      </c>
      <c r="K15" s="40">
        <f t="shared" si="5"/>
        <v>2557.2174480000003</v>
      </c>
      <c r="M15" s="54" t="s">
        <v>298</v>
      </c>
      <c r="N15" s="55" t="s">
        <v>301</v>
      </c>
    </row>
    <row r="16" spans="1:14" ht="15">
      <c r="A16" s="2" t="s">
        <v>42</v>
      </c>
      <c r="B16" s="1" t="s">
        <v>43</v>
      </c>
      <c r="C16" s="15">
        <v>1026.69</v>
      </c>
      <c r="E16" s="40">
        <f t="shared" si="0"/>
        <v>1026.69</v>
      </c>
      <c r="F16" s="40">
        <f t="shared" si="1"/>
        <v>20.533800000000003</v>
      </c>
      <c r="G16" s="40">
        <f t="shared" si="2"/>
        <v>77.001750000000001</v>
      </c>
      <c r="H16" s="40">
        <f>+INGENIERIA!P16</f>
        <v>0</v>
      </c>
      <c r="I16" s="40">
        <f t="shared" si="3"/>
        <v>1124.2255499999999</v>
      </c>
      <c r="J16" s="40">
        <f t="shared" si="4"/>
        <v>179.87608799999998</v>
      </c>
      <c r="K16" s="40">
        <f t="shared" si="5"/>
        <v>1304.1016379999999</v>
      </c>
      <c r="M16" s="54" t="s">
        <v>296</v>
      </c>
      <c r="N16" s="55" t="s">
        <v>302</v>
      </c>
    </row>
    <row r="17" spans="1:14" ht="15">
      <c r="A17" s="2" t="s">
        <v>44</v>
      </c>
      <c r="B17" s="1" t="s">
        <v>45</v>
      </c>
      <c r="C17" s="15">
        <v>4957.0200000000004</v>
      </c>
      <c r="E17" s="40">
        <f t="shared" si="0"/>
        <v>4957.0200000000004</v>
      </c>
      <c r="F17" s="40">
        <f t="shared" si="1"/>
        <v>99.140400000000014</v>
      </c>
      <c r="G17" s="40">
        <f t="shared" si="2"/>
        <v>371.7765</v>
      </c>
      <c r="H17" s="40">
        <f>+INGENIERIA!P17</f>
        <v>0</v>
      </c>
      <c r="I17" s="40">
        <f t="shared" si="3"/>
        <v>5427.9369000000006</v>
      </c>
      <c r="J17" s="40">
        <f t="shared" si="4"/>
        <v>868.46990400000016</v>
      </c>
      <c r="K17" s="40">
        <f t="shared" si="5"/>
        <v>6296.4068040000011</v>
      </c>
      <c r="M17" s="54" t="s">
        <v>298</v>
      </c>
      <c r="N17" s="55" t="s">
        <v>303</v>
      </c>
    </row>
    <row r="18" spans="1:14" ht="15">
      <c r="A18" s="2" t="s">
        <v>46</v>
      </c>
      <c r="B18" s="1" t="s">
        <v>47</v>
      </c>
      <c r="C18" s="15">
        <v>4666.6899999999996</v>
      </c>
      <c r="E18" s="40">
        <f t="shared" si="0"/>
        <v>4666.6899999999996</v>
      </c>
      <c r="F18" s="40">
        <f t="shared" si="1"/>
        <v>93.333799999999997</v>
      </c>
      <c r="G18" s="40">
        <f t="shared" si="2"/>
        <v>350.00174999999996</v>
      </c>
      <c r="H18" s="40">
        <f>+INGENIERIA!P18</f>
        <v>0</v>
      </c>
      <c r="I18" s="40">
        <f t="shared" si="3"/>
        <v>5110.0255500000003</v>
      </c>
      <c r="J18" s="40">
        <f t="shared" si="4"/>
        <v>817.60408800000005</v>
      </c>
      <c r="K18" s="40">
        <f t="shared" si="5"/>
        <v>5927.6296380000003</v>
      </c>
      <c r="M18" s="54" t="s">
        <v>296</v>
      </c>
      <c r="N18" s="55" t="s">
        <v>304</v>
      </c>
    </row>
    <row r="19" spans="1:14" ht="15">
      <c r="A19" s="2" t="s">
        <v>48</v>
      </c>
      <c r="B19" s="1" t="s">
        <v>49</v>
      </c>
      <c r="C19" s="15">
        <v>3632.34</v>
      </c>
      <c r="E19" s="40">
        <f t="shared" si="0"/>
        <v>3632.34</v>
      </c>
      <c r="F19" s="40">
        <f t="shared" si="1"/>
        <v>72.646799999999999</v>
      </c>
      <c r="G19" s="40">
        <f t="shared" si="2"/>
        <v>272.4255</v>
      </c>
      <c r="H19" s="40">
        <f>+INGENIERIA!P19</f>
        <v>0</v>
      </c>
      <c r="I19" s="40">
        <f t="shared" si="3"/>
        <v>3977.4123</v>
      </c>
      <c r="J19" s="40">
        <f t="shared" si="4"/>
        <v>636.38596800000005</v>
      </c>
      <c r="K19" s="40">
        <f t="shared" si="5"/>
        <v>4613.7982680000005</v>
      </c>
      <c r="M19" s="54" t="s">
        <v>296</v>
      </c>
      <c r="N19" s="55" t="s">
        <v>305</v>
      </c>
    </row>
    <row r="20" spans="1:14" ht="15">
      <c r="A20" s="2" t="s">
        <v>50</v>
      </c>
      <c r="B20" s="1" t="s">
        <v>51</v>
      </c>
      <c r="C20" s="15">
        <v>4666.6899999999996</v>
      </c>
      <c r="E20" s="40">
        <f t="shared" si="0"/>
        <v>4666.6899999999996</v>
      </c>
      <c r="F20" s="40">
        <f t="shared" si="1"/>
        <v>93.333799999999997</v>
      </c>
      <c r="G20" s="40">
        <f t="shared" si="2"/>
        <v>350.00174999999996</v>
      </c>
      <c r="H20" s="40">
        <f>+INGENIERIA!P20</f>
        <v>0</v>
      </c>
      <c r="I20" s="40">
        <f t="shared" si="3"/>
        <v>5110.0255500000003</v>
      </c>
      <c r="J20" s="40">
        <f t="shared" si="4"/>
        <v>817.60408800000005</v>
      </c>
      <c r="K20" s="40">
        <f t="shared" si="5"/>
        <v>5927.6296380000003</v>
      </c>
      <c r="M20" s="54" t="s">
        <v>296</v>
      </c>
      <c r="N20" s="55" t="s">
        <v>306</v>
      </c>
    </row>
    <row r="21" spans="1:14" ht="15">
      <c r="A21" s="2" t="s">
        <v>52</v>
      </c>
      <c r="B21" s="1" t="s">
        <v>53</v>
      </c>
      <c r="C21" s="15">
        <v>1026.69</v>
      </c>
      <c r="E21" s="40">
        <f t="shared" si="0"/>
        <v>1026.69</v>
      </c>
      <c r="F21" s="40">
        <f t="shared" si="1"/>
        <v>20.533800000000003</v>
      </c>
      <c r="G21" s="40">
        <f t="shared" si="2"/>
        <v>77.001750000000001</v>
      </c>
      <c r="H21" s="40">
        <f>+INGENIERIA!P21</f>
        <v>0</v>
      </c>
      <c r="I21" s="40">
        <f t="shared" si="3"/>
        <v>1124.2255499999999</v>
      </c>
      <c r="J21" s="40">
        <f t="shared" si="4"/>
        <v>179.87608799999998</v>
      </c>
      <c r="K21" s="40">
        <f t="shared" si="5"/>
        <v>1304.1016379999999</v>
      </c>
      <c r="M21" s="54" t="s">
        <v>296</v>
      </c>
      <c r="N21" s="55" t="s">
        <v>307</v>
      </c>
    </row>
    <row r="22" spans="1:14" ht="15">
      <c r="A22" s="2" t="s">
        <v>54</v>
      </c>
      <c r="B22" s="1" t="s">
        <v>55</v>
      </c>
      <c r="C22" s="15">
        <v>4102.68</v>
      </c>
      <c r="E22" s="40">
        <f t="shared" si="0"/>
        <v>4102.68</v>
      </c>
      <c r="F22" s="40">
        <f t="shared" si="1"/>
        <v>82.053600000000003</v>
      </c>
      <c r="G22" s="40">
        <f t="shared" si="2"/>
        <v>307.70100000000002</v>
      </c>
      <c r="H22" s="40">
        <f>+INGENIERIA!P22</f>
        <v>0</v>
      </c>
      <c r="I22" s="40">
        <f t="shared" si="3"/>
        <v>4492.4346000000005</v>
      </c>
      <c r="J22" s="40">
        <f t="shared" si="4"/>
        <v>718.78953600000011</v>
      </c>
      <c r="K22" s="40">
        <f t="shared" si="5"/>
        <v>5211.2241360000007</v>
      </c>
      <c r="M22" s="54" t="s">
        <v>308</v>
      </c>
      <c r="N22" s="55" t="s">
        <v>309</v>
      </c>
    </row>
    <row r="23" spans="1:14" ht="15">
      <c r="A23" s="2" t="s">
        <v>56</v>
      </c>
      <c r="B23" s="1" t="s">
        <v>57</v>
      </c>
      <c r="C23" s="15">
        <v>1026.69</v>
      </c>
      <c r="E23" s="40">
        <f t="shared" si="0"/>
        <v>1026.69</v>
      </c>
      <c r="F23" s="40">
        <f t="shared" si="1"/>
        <v>20.533800000000003</v>
      </c>
      <c r="G23" s="40">
        <f t="shared" si="2"/>
        <v>77.001750000000001</v>
      </c>
      <c r="H23" s="40">
        <f>+INGENIERIA!P23</f>
        <v>0</v>
      </c>
      <c r="I23" s="40">
        <f t="shared" si="3"/>
        <v>1124.2255499999999</v>
      </c>
      <c r="J23" s="40">
        <f t="shared" si="4"/>
        <v>179.87608799999998</v>
      </c>
      <c r="K23" s="40">
        <f t="shared" si="5"/>
        <v>1304.1016379999999</v>
      </c>
      <c r="M23" s="54" t="s">
        <v>296</v>
      </c>
      <c r="N23" s="55" t="s">
        <v>310</v>
      </c>
    </row>
    <row r="24" spans="1:14" ht="15">
      <c r="A24" s="2" t="s">
        <v>58</v>
      </c>
      <c r="B24" s="1" t="s">
        <v>59</v>
      </c>
      <c r="C24" s="15">
        <v>1969</v>
      </c>
      <c r="E24" s="40">
        <f t="shared" si="0"/>
        <v>1969</v>
      </c>
      <c r="F24" s="40">
        <f t="shared" si="1"/>
        <v>39.380000000000003</v>
      </c>
      <c r="G24" s="40">
        <f t="shared" si="2"/>
        <v>147.67499999999998</v>
      </c>
      <c r="H24" s="40">
        <f>+INGENIERIA!P24</f>
        <v>0</v>
      </c>
      <c r="I24" s="40">
        <f t="shared" si="3"/>
        <v>2156.0550000000003</v>
      </c>
      <c r="J24" s="40">
        <f t="shared" si="4"/>
        <v>344.96880000000004</v>
      </c>
      <c r="K24" s="40">
        <f t="shared" si="5"/>
        <v>2501.0238000000004</v>
      </c>
      <c r="M24" s="54" t="s">
        <v>311</v>
      </c>
      <c r="N24" s="55" t="s">
        <v>312</v>
      </c>
    </row>
    <row r="25" spans="1:14" ht="15">
      <c r="A25" s="2" t="s">
        <v>60</v>
      </c>
      <c r="B25" s="1" t="s">
        <v>61</v>
      </c>
      <c r="C25" s="15">
        <v>2269</v>
      </c>
      <c r="E25" s="40">
        <f t="shared" si="0"/>
        <v>2269</v>
      </c>
      <c r="F25" s="40">
        <f t="shared" si="1"/>
        <v>45.38</v>
      </c>
      <c r="G25" s="40">
        <f t="shared" si="2"/>
        <v>170.17499999999998</v>
      </c>
      <c r="H25" s="40">
        <f>+INGENIERIA!P25</f>
        <v>0</v>
      </c>
      <c r="I25" s="40">
        <f t="shared" si="3"/>
        <v>2484.5550000000003</v>
      </c>
      <c r="J25" s="40">
        <f t="shared" si="4"/>
        <v>397.52880000000005</v>
      </c>
      <c r="K25" s="40">
        <f t="shared" si="5"/>
        <v>2882.0838000000003</v>
      </c>
      <c r="M25" s="54" t="s">
        <v>311</v>
      </c>
      <c r="N25" s="55" t="s">
        <v>313</v>
      </c>
    </row>
    <row r="26" spans="1:14" ht="15">
      <c r="A26" s="2" t="s">
        <v>62</v>
      </c>
      <c r="B26" s="1" t="s">
        <v>63</v>
      </c>
      <c r="C26" s="15">
        <v>2253.31</v>
      </c>
      <c r="E26" s="40">
        <f t="shared" si="0"/>
        <v>2253.31</v>
      </c>
      <c r="F26" s="40">
        <f t="shared" si="1"/>
        <v>45.066200000000002</v>
      </c>
      <c r="G26" s="40">
        <f t="shared" si="2"/>
        <v>168.99824999999998</v>
      </c>
      <c r="H26" s="40">
        <f>+INGENIERIA!P26</f>
        <v>0</v>
      </c>
      <c r="I26" s="40">
        <f t="shared" si="3"/>
        <v>2467.3744500000003</v>
      </c>
      <c r="J26" s="40">
        <f t="shared" si="4"/>
        <v>394.77991200000002</v>
      </c>
      <c r="K26" s="40">
        <f t="shared" si="5"/>
        <v>2862.1543620000002</v>
      </c>
      <c r="M26" s="54" t="s">
        <v>314</v>
      </c>
      <c r="N26" s="55" t="s">
        <v>315</v>
      </c>
    </row>
    <row r="27" spans="1:14" ht="15">
      <c r="A27" s="2" t="s">
        <v>64</v>
      </c>
      <c r="B27" s="1" t="s">
        <v>65</v>
      </c>
      <c r="C27" s="15">
        <v>1943.02</v>
      </c>
      <c r="E27" s="40">
        <f t="shared" si="0"/>
        <v>1943.02</v>
      </c>
      <c r="F27" s="40">
        <f t="shared" si="1"/>
        <v>38.860399999999998</v>
      </c>
      <c r="G27" s="40">
        <f t="shared" si="2"/>
        <v>145.72649999999999</v>
      </c>
      <c r="H27" s="40">
        <f>+INGENIERIA!P27</f>
        <v>0</v>
      </c>
      <c r="I27" s="40">
        <f t="shared" si="3"/>
        <v>2127.6068999999998</v>
      </c>
      <c r="J27" s="40">
        <f t="shared" si="4"/>
        <v>340.41710399999999</v>
      </c>
      <c r="K27" s="40">
        <f t="shared" si="5"/>
        <v>2468.0240039999999</v>
      </c>
      <c r="M27" s="54" t="s">
        <v>298</v>
      </c>
      <c r="N27" s="55" t="s">
        <v>316</v>
      </c>
    </row>
    <row r="28" spans="1:14" ht="15">
      <c r="A28" s="2" t="s">
        <v>66</v>
      </c>
      <c r="B28" s="1" t="s">
        <v>67</v>
      </c>
      <c r="C28" s="15">
        <v>1952.72</v>
      </c>
      <c r="E28" s="40">
        <f t="shared" si="0"/>
        <v>1952.72</v>
      </c>
      <c r="F28" s="40">
        <f t="shared" si="1"/>
        <v>39.054400000000001</v>
      </c>
      <c r="G28" s="40">
        <f t="shared" si="2"/>
        <v>146.45400000000001</v>
      </c>
      <c r="H28" s="40">
        <f>+INGENIERIA!P28</f>
        <v>0</v>
      </c>
      <c r="I28" s="40">
        <f t="shared" si="3"/>
        <v>2138.2284</v>
      </c>
      <c r="J28" s="40">
        <f t="shared" si="4"/>
        <v>342.11654399999998</v>
      </c>
      <c r="K28" s="40">
        <f t="shared" si="5"/>
        <v>2480.3449439999999</v>
      </c>
      <c r="M28" s="54" t="s">
        <v>298</v>
      </c>
      <c r="N28" s="55" t="s">
        <v>317</v>
      </c>
    </row>
    <row r="29" spans="1:14" ht="15">
      <c r="A29" s="2" t="s">
        <v>68</v>
      </c>
      <c r="B29" s="1" t="s">
        <v>69</v>
      </c>
      <c r="C29" s="15">
        <v>4666.6899999999996</v>
      </c>
      <c r="E29" s="40">
        <f t="shared" si="0"/>
        <v>4666.6899999999996</v>
      </c>
      <c r="F29" s="40">
        <f t="shared" si="1"/>
        <v>93.333799999999997</v>
      </c>
      <c r="G29" s="40">
        <f t="shared" si="2"/>
        <v>350.00174999999996</v>
      </c>
      <c r="H29" s="40">
        <f>+INGENIERIA!P29</f>
        <v>0</v>
      </c>
      <c r="I29" s="40">
        <f t="shared" si="3"/>
        <v>5110.0255500000003</v>
      </c>
      <c r="J29" s="40">
        <f t="shared" si="4"/>
        <v>817.60408800000005</v>
      </c>
      <c r="K29" s="40">
        <f t="shared" si="5"/>
        <v>5927.6296380000003</v>
      </c>
      <c r="M29" s="54" t="s">
        <v>296</v>
      </c>
      <c r="N29" s="55" t="s">
        <v>318</v>
      </c>
    </row>
    <row r="30" spans="1:14" ht="15">
      <c r="A30" s="2" t="s">
        <v>70</v>
      </c>
      <c r="B30" s="1" t="s">
        <v>71</v>
      </c>
      <c r="C30" s="15">
        <v>1026.69</v>
      </c>
      <c r="E30" s="40">
        <f t="shared" si="0"/>
        <v>1026.69</v>
      </c>
      <c r="F30" s="40">
        <f t="shared" si="1"/>
        <v>20.533800000000003</v>
      </c>
      <c r="G30" s="40">
        <f t="shared" si="2"/>
        <v>77.001750000000001</v>
      </c>
      <c r="H30" s="40">
        <f>+INGENIERIA!P30</f>
        <v>0</v>
      </c>
      <c r="I30" s="40">
        <f t="shared" si="3"/>
        <v>1124.2255499999999</v>
      </c>
      <c r="J30" s="40">
        <f t="shared" si="4"/>
        <v>179.87608799999998</v>
      </c>
      <c r="K30" s="40">
        <f t="shared" si="5"/>
        <v>1304.1016379999999</v>
      </c>
      <c r="M30" s="54" t="s">
        <v>296</v>
      </c>
      <c r="N30" s="55" t="s">
        <v>319</v>
      </c>
    </row>
    <row r="31" spans="1:14" ht="15">
      <c r="A31" s="2" t="s">
        <v>72</v>
      </c>
      <c r="B31" s="1" t="s">
        <v>73</v>
      </c>
      <c r="C31" s="15">
        <v>3483.44</v>
      </c>
      <c r="E31" s="40">
        <f t="shared" si="0"/>
        <v>3483.44</v>
      </c>
      <c r="F31" s="40">
        <f t="shared" si="1"/>
        <v>69.668800000000005</v>
      </c>
      <c r="G31" s="40">
        <f t="shared" si="2"/>
        <v>261.25799999999998</v>
      </c>
      <c r="H31" s="40">
        <f>+INGENIERIA!P31</f>
        <v>0</v>
      </c>
      <c r="I31" s="40">
        <f t="shared" si="3"/>
        <v>3814.3667999999998</v>
      </c>
      <c r="J31" s="40">
        <f t="shared" si="4"/>
        <v>610.29868799999997</v>
      </c>
      <c r="K31" s="40">
        <f t="shared" si="5"/>
        <v>4424.6654879999996</v>
      </c>
      <c r="M31" s="54" t="s">
        <v>296</v>
      </c>
      <c r="N31" s="55" t="s">
        <v>320</v>
      </c>
    </row>
    <row r="32" spans="1:14" ht="15">
      <c r="A32" s="2" t="s">
        <v>74</v>
      </c>
      <c r="B32" s="1" t="s">
        <v>75</v>
      </c>
      <c r="C32" s="15">
        <v>13693.43</v>
      </c>
      <c r="E32" s="40">
        <f t="shared" si="0"/>
        <v>13693.43</v>
      </c>
      <c r="F32" s="40">
        <f t="shared" si="1"/>
        <v>273.86860000000001</v>
      </c>
      <c r="G32" s="40">
        <f t="shared" si="2"/>
        <v>1027.0072499999999</v>
      </c>
      <c r="H32" s="40">
        <f>+INGENIERIA!P32</f>
        <v>0</v>
      </c>
      <c r="I32" s="40">
        <f t="shared" si="3"/>
        <v>14994.305850000001</v>
      </c>
      <c r="J32" s="40">
        <f t="shared" si="4"/>
        <v>2399.0889360000001</v>
      </c>
      <c r="K32" s="40">
        <f t="shared" si="5"/>
        <v>17393.394786000001</v>
      </c>
      <c r="M32" s="54" t="s">
        <v>296</v>
      </c>
      <c r="N32" s="55" t="s">
        <v>321</v>
      </c>
    </row>
    <row r="33" spans="1:14" ht="15">
      <c r="A33" s="2" t="s">
        <v>76</v>
      </c>
      <c r="B33" s="1" t="s">
        <v>77</v>
      </c>
      <c r="C33" s="15">
        <v>7975.03</v>
      </c>
      <c r="E33" s="40">
        <f t="shared" si="0"/>
        <v>7975.03</v>
      </c>
      <c r="F33" s="40">
        <f t="shared" si="1"/>
        <v>159.50059999999999</v>
      </c>
      <c r="G33" s="40">
        <f t="shared" si="2"/>
        <v>598.12725</v>
      </c>
      <c r="H33" s="40">
        <f>+INGENIERIA!P33</f>
        <v>0</v>
      </c>
      <c r="I33" s="40">
        <f t="shared" si="3"/>
        <v>8732.6578499999996</v>
      </c>
      <c r="J33" s="40">
        <f t="shared" si="4"/>
        <v>1397.2252559999999</v>
      </c>
      <c r="K33" s="40">
        <f t="shared" si="5"/>
        <v>10129.883105999999</v>
      </c>
      <c r="M33" s="54" t="s">
        <v>308</v>
      </c>
      <c r="N33" s="55" t="s">
        <v>322</v>
      </c>
    </row>
    <row r="34" spans="1:14" ht="15">
      <c r="A34" s="2" t="s">
        <v>78</v>
      </c>
      <c r="B34" s="1" t="s">
        <v>79</v>
      </c>
      <c r="C34" s="15">
        <v>2100</v>
      </c>
      <c r="E34" s="40">
        <f t="shared" si="0"/>
        <v>2100</v>
      </c>
      <c r="F34" s="40">
        <f t="shared" si="1"/>
        <v>42</v>
      </c>
      <c r="G34" s="40">
        <f t="shared" si="2"/>
        <v>157.5</v>
      </c>
      <c r="H34" s="40">
        <f>+INGENIERIA!P34</f>
        <v>0</v>
      </c>
      <c r="I34" s="40">
        <f t="shared" si="3"/>
        <v>2299.5</v>
      </c>
      <c r="J34" s="40">
        <f t="shared" si="4"/>
        <v>367.92</v>
      </c>
      <c r="K34" s="40">
        <f t="shared" si="5"/>
        <v>2667.42</v>
      </c>
      <c r="M34" s="54" t="s">
        <v>296</v>
      </c>
      <c r="N34" s="55" t="s">
        <v>323</v>
      </c>
    </row>
    <row r="35" spans="1:14" ht="15">
      <c r="A35" s="2" t="s">
        <v>80</v>
      </c>
      <c r="B35" s="1" t="s">
        <v>81</v>
      </c>
      <c r="C35" s="15">
        <v>1026.69</v>
      </c>
      <c r="E35" s="40">
        <f t="shared" si="0"/>
        <v>1026.69</v>
      </c>
      <c r="F35" s="40">
        <f t="shared" si="1"/>
        <v>20.533800000000003</v>
      </c>
      <c r="G35" s="40">
        <f t="shared" si="2"/>
        <v>77.001750000000001</v>
      </c>
      <c r="H35" s="40">
        <f>+INGENIERIA!P35</f>
        <v>0</v>
      </c>
      <c r="I35" s="40">
        <f t="shared" si="3"/>
        <v>1124.2255499999999</v>
      </c>
      <c r="J35" s="40">
        <f t="shared" si="4"/>
        <v>179.87608799999998</v>
      </c>
      <c r="K35" s="40">
        <f t="shared" si="5"/>
        <v>1304.1016379999999</v>
      </c>
      <c r="M35" s="54" t="s">
        <v>296</v>
      </c>
      <c r="N35" s="55" t="s">
        <v>324</v>
      </c>
    </row>
    <row r="36" spans="1:14" ht="15">
      <c r="A36" s="2" t="s">
        <v>82</v>
      </c>
      <c r="B36" s="1" t="s">
        <v>83</v>
      </c>
      <c r="C36" s="15">
        <v>1916.62</v>
      </c>
      <c r="E36" s="40">
        <f t="shared" si="0"/>
        <v>1916.62</v>
      </c>
      <c r="F36" s="40">
        <f t="shared" si="1"/>
        <v>38.3324</v>
      </c>
      <c r="G36" s="40">
        <f t="shared" si="2"/>
        <v>143.7465</v>
      </c>
      <c r="H36" s="40">
        <f>+INGENIERIA!P36</f>
        <v>0</v>
      </c>
      <c r="I36" s="40">
        <f t="shared" si="3"/>
        <v>2098.6988999999999</v>
      </c>
      <c r="J36" s="40">
        <f t="shared" si="4"/>
        <v>335.79182399999996</v>
      </c>
      <c r="K36" s="40">
        <f t="shared" si="5"/>
        <v>2434.4907239999998</v>
      </c>
      <c r="M36" s="54" t="s">
        <v>325</v>
      </c>
      <c r="N36" s="55" t="s">
        <v>326</v>
      </c>
    </row>
    <row r="37" spans="1:14" ht="15">
      <c r="A37" s="2" t="s">
        <v>84</v>
      </c>
      <c r="B37" s="1" t="s">
        <v>85</v>
      </c>
      <c r="C37" s="15">
        <v>1560.88</v>
      </c>
      <c r="E37" s="40">
        <f t="shared" si="0"/>
        <v>1560.88</v>
      </c>
      <c r="F37" s="40">
        <f t="shared" si="1"/>
        <v>31.217600000000004</v>
      </c>
      <c r="G37" s="40">
        <f t="shared" si="2"/>
        <v>117.066</v>
      </c>
      <c r="H37" s="40">
        <f>+INGENIERIA!P37</f>
        <v>0</v>
      </c>
      <c r="I37" s="40">
        <f t="shared" si="3"/>
        <v>1709.1636000000001</v>
      </c>
      <c r="J37" s="40">
        <f t="shared" si="4"/>
        <v>273.46617600000002</v>
      </c>
      <c r="K37" s="40">
        <f t="shared" si="5"/>
        <v>1982.6297760000002</v>
      </c>
      <c r="M37" s="54" t="s">
        <v>296</v>
      </c>
      <c r="N37" s="55" t="s">
        <v>327</v>
      </c>
    </row>
    <row r="38" spans="1:14" ht="15">
      <c r="A38" s="2" t="s">
        <v>86</v>
      </c>
      <c r="B38" s="1" t="s">
        <v>87</v>
      </c>
      <c r="C38" s="15">
        <v>1026.69</v>
      </c>
      <c r="E38" s="40">
        <f t="shared" si="0"/>
        <v>1026.69</v>
      </c>
      <c r="F38" s="40">
        <f t="shared" si="1"/>
        <v>20.533800000000003</v>
      </c>
      <c r="G38" s="40">
        <f t="shared" si="2"/>
        <v>77.001750000000001</v>
      </c>
      <c r="H38" s="40">
        <f>+INGENIERIA!P38</f>
        <v>0</v>
      </c>
      <c r="I38" s="40">
        <f t="shared" si="3"/>
        <v>1124.2255499999999</v>
      </c>
      <c r="J38" s="40">
        <f t="shared" si="4"/>
        <v>179.87608799999998</v>
      </c>
      <c r="K38" s="40">
        <f t="shared" si="5"/>
        <v>1304.1016379999999</v>
      </c>
      <c r="M38" s="54" t="s">
        <v>296</v>
      </c>
      <c r="N38" s="55" t="s">
        <v>328</v>
      </c>
    </row>
    <row r="39" spans="1:14" ht="15">
      <c r="A39" s="2" t="s">
        <v>88</v>
      </c>
      <c r="B39" s="1" t="s">
        <v>89</v>
      </c>
      <c r="C39" s="15">
        <v>4910.03</v>
      </c>
      <c r="E39" s="40">
        <f t="shared" si="0"/>
        <v>4910.03</v>
      </c>
      <c r="F39" s="40">
        <f t="shared" si="1"/>
        <v>98.200599999999994</v>
      </c>
      <c r="G39" s="40">
        <f t="shared" si="2"/>
        <v>368.25224999999995</v>
      </c>
      <c r="H39" s="40">
        <f>+INGENIERIA!P39</f>
        <v>0</v>
      </c>
      <c r="I39" s="40">
        <f t="shared" si="3"/>
        <v>5376.4828499999994</v>
      </c>
      <c r="J39" s="40">
        <f t="shared" si="4"/>
        <v>860.23725599999989</v>
      </c>
      <c r="K39" s="40">
        <f t="shared" si="5"/>
        <v>6236.7201059999989</v>
      </c>
      <c r="M39" s="54" t="s">
        <v>314</v>
      </c>
      <c r="N39" s="55" t="s">
        <v>329</v>
      </c>
    </row>
    <row r="40" spans="1:14" ht="15">
      <c r="A40" s="2" t="s">
        <v>90</v>
      </c>
      <c r="B40" s="1" t="s">
        <v>91</v>
      </c>
      <c r="C40" s="15">
        <v>1026.69</v>
      </c>
      <c r="E40" s="40">
        <f t="shared" si="0"/>
        <v>1026.69</v>
      </c>
      <c r="F40" s="40">
        <f t="shared" si="1"/>
        <v>20.533800000000003</v>
      </c>
      <c r="G40" s="40">
        <f t="shared" si="2"/>
        <v>77.001750000000001</v>
      </c>
      <c r="H40" s="40">
        <f>+INGENIERIA!P40</f>
        <v>0</v>
      </c>
      <c r="I40" s="40">
        <f t="shared" si="3"/>
        <v>1124.2255499999999</v>
      </c>
      <c r="J40" s="40">
        <f t="shared" si="4"/>
        <v>179.87608799999998</v>
      </c>
      <c r="K40" s="40">
        <f t="shared" si="5"/>
        <v>1304.1016379999999</v>
      </c>
      <c r="M40" s="54" t="s">
        <v>296</v>
      </c>
      <c r="N40" s="55" t="s">
        <v>330</v>
      </c>
    </row>
    <row r="41" spans="1:14" ht="15">
      <c r="A41" s="2" t="s">
        <v>92</v>
      </c>
      <c r="B41" s="1" t="s">
        <v>93</v>
      </c>
      <c r="C41" s="15">
        <v>4076.57</v>
      </c>
      <c r="E41" s="40">
        <f t="shared" si="0"/>
        <v>4076.57</v>
      </c>
      <c r="F41" s="40">
        <f t="shared" si="1"/>
        <v>81.531400000000005</v>
      </c>
      <c r="G41" s="40">
        <f t="shared" si="2"/>
        <v>305.74275</v>
      </c>
      <c r="H41" s="40">
        <f>+INGENIERIA!P41</f>
        <v>0</v>
      </c>
      <c r="I41" s="40">
        <f t="shared" si="3"/>
        <v>4463.8441500000008</v>
      </c>
      <c r="J41" s="40">
        <f t="shared" si="4"/>
        <v>714.2150640000001</v>
      </c>
      <c r="K41" s="40">
        <f t="shared" si="5"/>
        <v>5178.0592140000008</v>
      </c>
      <c r="M41" s="54" t="s">
        <v>308</v>
      </c>
      <c r="N41" s="55" t="s">
        <v>331</v>
      </c>
    </row>
    <row r="42" spans="1:14" ht="15">
      <c r="A42" s="2" t="s">
        <v>94</v>
      </c>
      <c r="B42" s="1" t="s">
        <v>95</v>
      </c>
      <c r="C42" s="15">
        <v>1026.69</v>
      </c>
      <c r="E42" s="40">
        <f t="shared" si="0"/>
        <v>1026.69</v>
      </c>
      <c r="F42" s="40">
        <f t="shared" si="1"/>
        <v>20.533800000000003</v>
      </c>
      <c r="G42" s="40">
        <f t="shared" si="2"/>
        <v>77.001750000000001</v>
      </c>
      <c r="H42" s="40">
        <f>+INGENIERIA!P42</f>
        <v>0</v>
      </c>
      <c r="I42" s="40">
        <f t="shared" si="3"/>
        <v>1124.2255499999999</v>
      </c>
      <c r="J42" s="40">
        <f t="shared" si="4"/>
        <v>179.87608799999998</v>
      </c>
      <c r="K42" s="40">
        <f t="shared" si="5"/>
        <v>1304.1016379999999</v>
      </c>
      <c r="M42" s="54" t="s">
        <v>296</v>
      </c>
      <c r="N42" s="55" t="s">
        <v>332</v>
      </c>
    </row>
    <row r="43" spans="1:14" ht="15">
      <c r="A43" s="2" t="s">
        <v>96</v>
      </c>
      <c r="B43" s="1" t="s">
        <v>97</v>
      </c>
      <c r="C43" s="15">
        <v>1240.74</v>
      </c>
      <c r="E43" s="40">
        <f t="shared" si="0"/>
        <v>1240.74</v>
      </c>
      <c r="F43" s="40">
        <f t="shared" si="1"/>
        <v>24.814800000000002</v>
      </c>
      <c r="G43" s="40">
        <f t="shared" si="2"/>
        <v>93.055499999999995</v>
      </c>
      <c r="H43" s="40">
        <f>+INGENIERIA!P43</f>
        <v>0</v>
      </c>
      <c r="I43" s="40">
        <f t="shared" si="3"/>
        <v>1358.6103000000001</v>
      </c>
      <c r="J43" s="40">
        <f t="shared" si="4"/>
        <v>217.37764800000002</v>
      </c>
      <c r="K43" s="40">
        <f t="shared" si="5"/>
        <v>1575.987948</v>
      </c>
      <c r="M43" s="54" t="s">
        <v>308</v>
      </c>
      <c r="N43" s="55" t="s">
        <v>333</v>
      </c>
    </row>
    <row r="44" spans="1:14" ht="15">
      <c r="A44" s="2" t="s">
        <v>98</v>
      </c>
      <c r="B44" s="1" t="s">
        <v>99</v>
      </c>
      <c r="C44" s="15">
        <v>1026.69</v>
      </c>
      <c r="E44" s="40">
        <f t="shared" si="0"/>
        <v>1026.69</v>
      </c>
      <c r="F44" s="40">
        <f t="shared" si="1"/>
        <v>20.533800000000003</v>
      </c>
      <c r="G44" s="40">
        <f t="shared" si="2"/>
        <v>77.001750000000001</v>
      </c>
      <c r="H44" s="40">
        <f>+INGENIERIA!P44</f>
        <v>0</v>
      </c>
      <c r="I44" s="40">
        <f t="shared" si="3"/>
        <v>1124.2255499999999</v>
      </c>
      <c r="J44" s="40">
        <f t="shared" si="4"/>
        <v>179.87608799999998</v>
      </c>
      <c r="K44" s="40">
        <f t="shared" si="5"/>
        <v>1304.1016379999999</v>
      </c>
      <c r="M44" s="54" t="s">
        <v>296</v>
      </c>
      <c r="N44" s="55" t="s">
        <v>334</v>
      </c>
    </row>
    <row r="45" spans="1:14" ht="15">
      <c r="A45" s="2" t="s">
        <v>100</v>
      </c>
      <c r="B45" s="1" t="s">
        <v>101</v>
      </c>
      <c r="C45" s="15">
        <v>1026.69</v>
      </c>
      <c r="E45" s="40">
        <f t="shared" si="0"/>
        <v>1026.69</v>
      </c>
      <c r="F45" s="40">
        <f t="shared" si="1"/>
        <v>20.533800000000003</v>
      </c>
      <c r="G45" s="40">
        <f t="shared" si="2"/>
        <v>77.001750000000001</v>
      </c>
      <c r="H45" s="40">
        <f>+INGENIERIA!P45</f>
        <v>0</v>
      </c>
      <c r="I45" s="40">
        <f t="shared" si="3"/>
        <v>1124.2255499999999</v>
      </c>
      <c r="J45" s="40">
        <f t="shared" si="4"/>
        <v>179.87608799999998</v>
      </c>
      <c r="K45" s="40">
        <f t="shared" si="5"/>
        <v>1304.1016379999999</v>
      </c>
      <c r="M45" s="54" t="s">
        <v>296</v>
      </c>
      <c r="N45" s="55" t="s">
        <v>335</v>
      </c>
    </row>
    <row r="46" spans="1:14" ht="15">
      <c r="A46" s="2" t="s">
        <v>102</v>
      </c>
      <c r="B46" s="1" t="s">
        <v>103</v>
      </c>
      <c r="C46" s="15">
        <v>3588.19</v>
      </c>
      <c r="E46" s="40">
        <f t="shared" si="0"/>
        <v>3588.19</v>
      </c>
      <c r="F46" s="40">
        <f t="shared" si="1"/>
        <v>71.763800000000003</v>
      </c>
      <c r="G46" s="40">
        <f t="shared" si="2"/>
        <v>269.11424999999997</v>
      </c>
      <c r="H46" s="40">
        <f>+INGENIERIA!P46</f>
        <v>0</v>
      </c>
      <c r="I46" s="40">
        <f t="shared" si="3"/>
        <v>3929.0680500000003</v>
      </c>
      <c r="J46" s="40">
        <f t="shared" si="4"/>
        <v>628.65088800000001</v>
      </c>
      <c r="K46" s="40">
        <f t="shared" si="5"/>
        <v>4557.718938</v>
      </c>
      <c r="M46" s="54" t="s">
        <v>296</v>
      </c>
      <c r="N46" s="55" t="s">
        <v>336</v>
      </c>
    </row>
    <row r="47" spans="1:14" ht="15">
      <c r="A47" s="2" t="s">
        <v>104</v>
      </c>
      <c r="B47" s="1" t="s">
        <v>105</v>
      </c>
      <c r="C47" s="15">
        <v>3916.82</v>
      </c>
      <c r="E47" s="40">
        <f t="shared" si="0"/>
        <v>3916.82</v>
      </c>
      <c r="F47" s="40">
        <f t="shared" si="1"/>
        <v>78.336400000000012</v>
      </c>
      <c r="G47" s="40">
        <f t="shared" si="2"/>
        <v>293.76150000000001</v>
      </c>
      <c r="H47" s="40">
        <f>+INGENIERIA!P47</f>
        <v>0</v>
      </c>
      <c r="I47" s="40">
        <f t="shared" si="3"/>
        <v>4288.9179000000004</v>
      </c>
      <c r="J47" s="40">
        <f t="shared" si="4"/>
        <v>686.22686400000009</v>
      </c>
      <c r="K47" s="40">
        <f t="shared" si="5"/>
        <v>4975.1447640000006</v>
      </c>
      <c r="M47" s="54" t="s">
        <v>296</v>
      </c>
      <c r="N47" s="55" t="s">
        <v>337</v>
      </c>
    </row>
    <row r="48" spans="1:14" ht="15">
      <c r="A48" s="2" t="s">
        <v>106</v>
      </c>
      <c r="B48" s="1" t="s">
        <v>107</v>
      </c>
      <c r="C48" s="15">
        <v>2269</v>
      </c>
      <c r="E48" s="40">
        <f t="shared" si="0"/>
        <v>2269</v>
      </c>
      <c r="F48" s="40">
        <f t="shared" si="1"/>
        <v>45.38</v>
      </c>
      <c r="G48" s="40">
        <f t="shared" si="2"/>
        <v>170.17499999999998</v>
      </c>
      <c r="H48" s="40">
        <f>+INGENIERIA!P48</f>
        <v>0</v>
      </c>
      <c r="I48" s="40">
        <f t="shared" si="3"/>
        <v>2484.5550000000003</v>
      </c>
      <c r="J48" s="40">
        <f t="shared" si="4"/>
        <v>397.52880000000005</v>
      </c>
      <c r="K48" s="40">
        <f t="shared" si="5"/>
        <v>2882.0838000000003</v>
      </c>
      <c r="M48" s="54" t="s">
        <v>296</v>
      </c>
      <c r="N48" s="55" t="s">
        <v>338</v>
      </c>
    </row>
    <row r="49" spans="1:14" ht="15">
      <c r="A49" s="2" t="s">
        <v>108</v>
      </c>
      <c r="B49" s="1" t="s">
        <v>109</v>
      </c>
      <c r="C49" s="15">
        <v>880.02</v>
      </c>
      <c r="E49" s="40">
        <f t="shared" si="0"/>
        <v>880.02</v>
      </c>
      <c r="F49" s="40">
        <f t="shared" si="1"/>
        <v>17.6004</v>
      </c>
      <c r="G49" s="40">
        <f t="shared" si="2"/>
        <v>66.001499999999993</v>
      </c>
      <c r="H49" s="40">
        <f>+INGENIERIA!P49</f>
        <v>0</v>
      </c>
      <c r="I49" s="40">
        <f t="shared" si="3"/>
        <v>963.62189999999998</v>
      </c>
      <c r="J49" s="40">
        <f t="shared" si="4"/>
        <v>154.17950400000001</v>
      </c>
      <c r="K49" s="40">
        <f t="shared" si="5"/>
        <v>1117.801404</v>
      </c>
      <c r="M49" s="56" t="s">
        <v>308</v>
      </c>
      <c r="N49" s="56" t="s">
        <v>339</v>
      </c>
    </row>
    <row r="50" spans="1:14" ht="15">
      <c r="A50" s="2" t="s">
        <v>110</v>
      </c>
      <c r="B50" s="1" t="s">
        <v>111</v>
      </c>
      <c r="C50" s="15">
        <v>1026.69</v>
      </c>
      <c r="E50" s="40">
        <f t="shared" si="0"/>
        <v>1026.69</v>
      </c>
      <c r="F50" s="40">
        <f t="shared" si="1"/>
        <v>20.533800000000003</v>
      </c>
      <c r="G50" s="40">
        <f t="shared" si="2"/>
        <v>77.001750000000001</v>
      </c>
      <c r="H50" s="40">
        <f>+INGENIERIA!P50</f>
        <v>0</v>
      </c>
      <c r="I50" s="40">
        <f t="shared" si="3"/>
        <v>1124.2255499999999</v>
      </c>
      <c r="J50" s="40">
        <f t="shared" si="4"/>
        <v>179.87608799999998</v>
      </c>
      <c r="K50" s="40">
        <f t="shared" si="5"/>
        <v>1304.1016379999999</v>
      </c>
      <c r="M50" s="54" t="s">
        <v>296</v>
      </c>
      <c r="N50" s="55" t="s">
        <v>340</v>
      </c>
    </row>
    <row r="51" spans="1:14" ht="15">
      <c r="A51" s="2" t="s">
        <v>112</v>
      </c>
      <c r="B51" s="1" t="s">
        <v>113</v>
      </c>
      <c r="C51" s="15">
        <v>1026.69</v>
      </c>
      <c r="E51" s="40">
        <f t="shared" si="0"/>
        <v>1026.69</v>
      </c>
      <c r="F51" s="40">
        <f t="shared" si="1"/>
        <v>20.533800000000003</v>
      </c>
      <c r="G51" s="40">
        <f t="shared" si="2"/>
        <v>77.001750000000001</v>
      </c>
      <c r="H51" s="40">
        <f>+INGENIERIA!P51</f>
        <v>0</v>
      </c>
      <c r="I51" s="40">
        <f t="shared" si="3"/>
        <v>1124.2255499999999</v>
      </c>
      <c r="J51" s="40">
        <f t="shared" si="4"/>
        <v>179.87608799999998</v>
      </c>
      <c r="K51" s="40">
        <f t="shared" si="5"/>
        <v>1304.1016379999999</v>
      </c>
      <c r="M51" s="54" t="s">
        <v>308</v>
      </c>
      <c r="N51" s="55" t="s">
        <v>341</v>
      </c>
    </row>
    <row r="52" spans="1:14" ht="15">
      <c r="A52" s="2" t="s">
        <v>114</v>
      </c>
      <c r="B52" s="1" t="s">
        <v>115</v>
      </c>
      <c r="C52" s="15">
        <v>1026.69</v>
      </c>
      <c r="E52" s="40">
        <f t="shared" si="0"/>
        <v>1026.69</v>
      </c>
      <c r="F52" s="40">
        <f t="shared" si="1"/>
        <v>20.533800000000003</v>
      </c>
      <c r="G52" s="40">
        <f t="shared" si="2"/>
        <v>77.001750000000001</v>
      </c>
      <c r="H52" s="40">
        <f>+INGENIERIA!P52</f>
        <v>0</v>
      </c>
      <c r="I52" s="40">
        <f t="shared" si="3"/>
        <v>1124.2255499999999</v>
      </c>
      <c r="J52" s="40">
        <f t="shared" si="4"/>
        <v>179.87608799999998</v>
      </c>
      <c r="K52" s="40">
        <f t="shared" si="5"/>
        <v>1304.1016379999999</v>
      </c>
      <c r="M52" s="54" t="s">
        <v>296</v>
      </c>
      <c r="N52" s="55" t="s">
        <v>342</v>
      </c>
    </row>
    <row r="53" spans="1:14" ht="15">
      <c r="A53" s="2" t="s">
        <v>116</v>
      </c>
      <c r="B53" s="1" t="s">
        <v>117</v>
      </c>
      <c r="C53" s="15">
        <v>1026.69</v>
      </c>
      <c r="E53" s="40">
        <f t="shared" si="0"/>
        <v>1026.69</v>
      </c>
      <c r="F53" s="40">
        <f t="shared" si="1"/>
        <v>20.533800000000003</v>
      </c>
      <c r="G53" s="40">
        <f t="shared" si="2"/>
        <v>77.001750000000001</v>
      </c>
      <c r="H53" s="40">
        <f>+INGENIERIA!P53</f>
        <v>0</v>
      </c>
      <c r="I53" s="40">
        <f t="shared" si="3"/>
        <v>1124.2255499999999</v>
      </c>
      <c r="J53" s="40">
        <f t="shared" si="4"/>
        <v>179.87608799999998</v>
      </c>
      <c r="K53" s="40">
        <f t="shared" si="5"/>
        <v>1304.1016379999999</v>
      </c>
      <c r="M53" s="54" t="s">
        <v>296</v>
      </c>
      <c r="N53" s="55" t="s">
        <v>343</v>
      </c>
    </row>
    <row r="54" spans="1:14" ht="15">
      <c r="A54" s="2" t="s">
        <v>118</v>
      </c>
      <c r="B54" s="1" t="s">
        <v>119</v>
      </c>
      <c r="C54" s="15">
        <v>2531.81</v>
      </c>
      <c r="E54" s="40">
        <f t="shared" si="0"/>
        <v>2531.81</v>
      </c>
      <c r="F54" s="40">
        <f t="shared" si="1"/>
        <v>50.636200000000002</v>
      </c>
      <c r="G54" s="40">
        <f t="shared" si="2"/>
        <v>189.88575</v>
      </c>
      <c r="H54" s="40">
        <f>+INGENIERIA!P54</f>
        <v>0</v>
      </c>
      <c r="I54" s="40">
        <f t="shared" si="3"/>
        <v>2772.3319499999998</v>
      </c>
      <c r="J54" s="40">
        <f t="shared" si="4"/>
        <v>443.57311199999998</v>
      </c>
      <c r="K54" s="40">
        <f t="shared" si="5"/>
        <v>3215.9050619999998</v>
      </c>
      <c r="M54" s="54" t="s">
        <v>298</v>
      </c>
      <c r="N54" s="55" t="s">
        <v>344</v>
      </c>
    </row>
    <row r="55" spans="1:14" ht="15">
      <c r="A55" s="2" t="s">
        <v>120</v>
      </c>
      <c r="B55" s="1" t="s">
        <v>121</v>
      </c>
      <c r="C55" s="15">
        <v>3526.69</v>
      </c>
      <c r="E55" s="40">
        <f t="shared" si="0"/>
        <v>3526.69</v>
      </c>
      <c r="F55" s="40">
        <f t="shared" si="1"/>
        <v>70.533799999999999</v>
      </c>
      <c r="G55" s="40">
        <f t="shared" si="2"/>
        <v>264.50175000000002</v>
      </c>
      <c r="H55" s="40">
        <f>+INGENIERIA!P55</f>
        <v>0</v>
      </c>
      <c r="I55" s="40">
        <f t="shared" si="3"/>
        <v>3861.7255500000001</v>
      </c>
      <c r="J55" s="40">
        <f t="shared" si="4"/>
        <v>617.87608799999998</v>
      </c>
      <c r="K55" s="40">
        <f t="shared" si="5"/>
        <v>4479.6016380000001</v>
      </c>
      <c r="M55" s="54" t="s">
        <v>296</v>
      </c>
      <c r="N55" s="55" t="s">
        <v>345</v>
      </c>
    </row>
    <row r="56" spans="1:14" ht="15">
      <c r="A56" s="2" t="s">
        <v>122</v>
      </c>
      <c r="B56" s="1" t="s">
        <v>123</v>
      </c>
      <c r="C56" s="15">
        <v>1026.69</v>
      </c>
      <c r="E56" s="40">
        <f t="shared" si="0"/>
        <v>1026.69</v>
      </c>
      <c r="F56" s="40">
        <f t="shared" si="1"/>
        <v>20.533800000000003</v>
      </c>
      <c r="G56" s="40">
        <f t="shared" si="2"/>
        <v>77.001750000000001</v>
      </c>
      <c r="H56" s="40">
        <f>+INGENIERIA!P56</f>
        <v>0</v>
      </c>
      <c r="I56" s="40">
        <f t="shared" si="3"/>
        <v>1124.2255499999999</v>
      </c>
      <c r="J56" s="40">
        <f t="shared" si="4"/>
        <v>179.87608799999998</v>
      </c>
      <c r="K56" s="40">
        <f t="shared" si="5"/>
        <v>1304.1016379999999</v>
      </c>
      <c r="M56" s="54" t="s">
        <v>296</v>
      </c>
      <c r="N56" s="55" t="s">
        <v>346</v>
      </c>
    </row>
    <row r="57" spans="1:14" ht="15">
      <c r="A57" s="2" t="s">
        <v>124</v>
      </c>
      <c r="B57" s="1" t="s">
        <v>125</v>
      </c>
      <c r="C57" s="15">
        <v>2745.96</v>
      </c>
      <c r="E57" s="40">
        <f t="shared" si="0"/>
        <v>2745.96</v>
      </c>
      <c r="F57" s="40">
        <f t="shared" si="1"/>
        <v>54.919200000000004</v>
      </c>
      <c r="G57" s="40">
        <f t="shared" si="2"/>
        <v>205.947</v>
      </c>
      <c r="H57" s="40">
        <f>+INGENIERIA!P57</f>
        <v>0</v>
      </c>
      <c r="I57" s="40">
        <f t="shared" si="3"/>
        <v>3006.8262</v>
      </c>
      <c r="J57" s="40">
        <f t="shared" si="4"/>
        <v>481.09219200000001</v>
      </c>
      <c r="K57" s="40">
        <f t="shared" si="5"/>
        <v>3487.918392</v>
      </c>
      <c r="M57" s="54" t="s">
        <v>296</v>
      </c>
      <c r="N57" s="55" t="s">
        <v>347</v>
      </c>
    </row>
    <row r="58" spans="1:14" ht="15">
      <c r="A58" s="2" t="s">
        <v>126</v>
      </c>
      <c r="B58" s="1" t="s">
        <v>127</v>
      </c>
      <c r="C58" s="15">
        <v>2019</v>
      </c>
      <c r="E58" s="40">
        <f t="shared" si="0"/>
        <v>2019</v>
      </c>
      <c r="F58" s="40">
        <f t="shared" si="1"/>
        <v>40.380000000000003</v>
      </c>
      <c r="G58" s="40">
        <f t="shared" si="2"/>
        <v>151.42499999999998</v>
      </c>
      <c r="H58" s="40">
        <f>+INGENIERIA!P58</f>
        <v>0</v>
      </c>
      <c r="I58" s="40">
        <f t="shared" si="3"/>
        <v>2210.8050000000003</v>
      </c>
      <c r="J58" s="40">
        <f t="shared" si="4"/>
        <v>353.72880000000004</v>
      </c>
      <c r="K58" s="40">
        <f t="shared" si="5"/>
        <v>2564.5338000000002</v>
      </c>
      <c r="M58" s="54" t="s">
        <v>298</v>
      </c>
      <c r="N58" s="55" t="s">
        <v>348</v>
      </c>
    </row>
    <row r="59" spans="1:14" ht="15">
      <c r="A59" s="2" t="s">
        <v>128</v>
      </c>
      <c r="B59" s="1" t="s">
        <v>129</v>
      </c>
      <c r="C59" s="15">
        <v>2077.8200000000002</v>
      </c>
      <c r="E59" s="40">
        <f t="shared" si="0"/>
        <v>2077.8200000000002</v>
      </c>
      <c r="F59" s="40">
        <f t="shared" si="1"/>
        <v>41.556400000000004</v>
      </c>
      <c r="G59" s="40">
        <f t="shared" si="2"/>
        <v>155.8365</v>
      </c>
      <c r="H59" s="40">
        <f>+INGENIERIA!P59</f>
        <v>0</v>
      </c>
      <c r="I59" s="40">
        <f t="shared" si="3"/>
        <v>2275.2129</v>
      </c>
      <c r="J59" s="40">
        <f t="shared" si="4"/>
        <v>364.034064</v>
      </c>
      <c r="K59" s="40">
        <f t="shared" si="5"/>
        <v>2639.2469639999999</v>
      </c>
      <c r="M59" s="54" t="s">
        <v>298</v>
      </c>
      <c r="N59" s="55" t="s">
        <v>349</v>
      </c>
    </row>
    <row r="60" spans="1:14" ht="15">
      <c r="A60" s="2" t="s">
        <v>130</v>
      </c>
      <c r="B60" s="1" t="s">
        <v>131</v>
      </c>
      <c r="C60" s="15">
        <v>1166.27</v>
      </c>
      <c r="E60" s="40">
        <f t="shared" si="0"/>
        <v>1166.27</v>
      </c>
      <c r="F60" s="40">
        <f t="shared" si="1"/>
        <v>23.325399999999998</v>
      </c>
      <c r="G60" s="40">
        <f t="shared" si="2"/>
        <v>87.470249999999993</v>
      </c>
      <c r="H60" s="40">
        <f>+INGENIERIA!P60</f>
        <v>0</v>
      </c>
      <c r="I60" s="40">
        <f t="shared" si="3"/>
        <v>1277.06565</v>
      </c>
      <c r="J60" s="40">
        <f t="shared" si="4"/>
        <v>204.33050400000002</v>
      </c>
      <c r="K60" s="40">
        <f t="shared" si="5"/>
        <v>1481.396154</v>
      </c>
      <c r="M60" s="54" t="s">
        <v>298</v>
      </c>
      <c r="N60" s="55" t="s">
        <v>350</v>
      </c>
    </row>
    <row r="61" spans="1:14" ht="15">
      <c r="A61" s="2" t="s">
        <v>132</v>
      </c>
      <c r="B61" s="1" t="s">
        <v>133</v>
      </c>
      <c r="C61" s="15">
        <v>1026.69</v>
      </c>
      <c r="E61" s="40">
        <f t="shared" si="0"/>
        <v>1026.69</v>
      </c>
      <c r="F61" s="40">
        <f t="shared" si="1"/>
        <v>20.533800000000003</v>
      </c>
      <c r="G61" s="40">
        <f t="shared" si="2"/>
        <v>77.001750000000001</v>
      </c>
      <c r="H61" s="40">
        <f>+INGENIERIA!P61</f>
        <v>0</v>
      </c>
      <c r="I61" s="40">
        <f t="shared" si="3"/>
        <v>1124.2255499999999</v>
      </c>
      <c r="J61" s="40">
        <f t="shared" si="4"/>
        <v>179.87608799999998</v>
      </c>
      <c r="K61" s="40">
        <f t="shared" si="5"/>
        <v>1304.1016379999999</v>
      </c>
      <c r="M61" s="54" t="s">
        <v>296</v>
      </c>
      <c r="N61" s="55" t="s">
        <v>351</v>
      </c>
    </row>
    <row r="62" spans="1:14" ht="15">
      <c r="A62" s="2" t="s">
        <v>134</v>
      </c>
      <c r="B62" s="1" t="s">
        <v>135</v>
      </c>
      <c r="C62" s="15">
        <v>1500.03</v>
      </c>
      <c r="E62" s="40">
        <f t="shared" si="0"/>
        <v>1500.03</v>
      </c>
      <c r="F62" s="40">
        <f t="shared" si="1"/>
        <v>30.000599999999999</v>
      </c>
      <c r="G62" s="40">
        <f t="shared" si="2"/>
        <v>112.50224999999999</v>
      </c>
      <c r="H62" s="40">
        <f>+INGENIERIA!P62</f>
        <v>0</v>
      </c>
      <c r="I62" s="40">
        <f t="shared" si="3"/>
        <v>1642.5328500000001</v>
      </c>
      <c r="J62" s="40">
        <f t="shared" si="4"/>
        <v>262.80525599999999</v>
      </c>
      <c r="K62" s="40">
        <f t="shared" si="5"/>
        <v>1905.3381060000002</v>
      </c>
      <c r="M62" s="54" t="s">
        <v>314</v>
      </c>
      <c r="N62" s="55" t="s">
        <v>352</v>
      </c>
    </row>
    <row r="63" spans="1:14" ht="15">
      <c r="A63" s="2" t="s">
        <v>136</v>
      </c>
      <c r="B63" s="1" t="s">
        <v>137</v>
      </c>
      <c r="C63" s="15">
        <v>2669</v>
      </c>
      <c r="E63" s="40">
        <f t="shared" si="0"/>
        <v>2669</v>
      </c>
      <c r="F63" s="40">
        <f t="shared" si="1"/>
        <v>53.38</v>
      </c>
      <c r="G63" s="40">
        <f t="shared" si="2"/>
        <v>200.17499999999998</v>
      </c>
      <c r="H63" s="40">
        <f>+INGENIERIA!P63</f>
        <v>0</v>
      </c>
      <c r="I63" s="40">
        <f t="shared" si="3"/>
        <v>2922.5550000000003</v>
      </c>
      <c r="J63" s="40">
        <f t="shared" si="4"/>
        <v>467.60880000000003</v>
      </c>
      <c r="K63" s="40">
        <f t="shared" si="5"/>
        <v>3390.1638000000003</v>
      </c>
      <c r="M63" s="54" t="s">
        <v>325</v>
      </c>
      <c r="N63" s="55" t="s">
        <v>353</v>
      </c>
    </row>
    <row r="64" spans="1:14" ht="15">
      <c r="A64" s="2" t="s">
        <v>138</v>
      </c>
      <c r="B64" s="1" t="s">
        <v>139</v>
      </c>
      <c r="C64" s="15">
        <v>1026.69</v>
      </c>
      <c r="E64" s="40">
        <f t="shared" si="0"/>
        <v>1026.69</v>
      </c>
      <c r="F64" s="40">
        <f t="shared" si="1"/>
        <v>20.533800000000003</v>
      </c>
      <c r="G64" s="40">
        <f t="shared" si="2"/>
        <v>77.001750000000001</v>
      </c>
      <c r="H64" s="40">
        <f>+INGENIERIA!P64</f>
        <v>0</v>
      </c>
      <c r="I64" s="40">
        <f t="shared" si="3"/>
        <v>1124.2255499999999</v>
      </c>
      <c r="J64" s="40">
        <f t="shared" si="4"/>
        <v>179.87608799999998</v>
      </c>
      <c r="K64" s="40">
        <f t="shared" si="5"/>
        <v>1304.1016379999999</v>
      </c>
      <c r="M64" s="54" t="s">
        <v>296</v>
      </c>
      <c r="N64" s="55" t="s">
        <v>354</v>
      </c>
    </row>
    <row r="65" spans="1:14" ht="15">
      <c r="A65" s="2" t="s">
        <v>140</v>
      </c>
      <c r="B65" s="1" t="s">
        <v>141</v>
      </c>
      <c r="C65" s="15">
        <v>1474.99</v>
      </c>
      <c r="E65" s="40">
        <f t="shared" si="0"/>
        <v>1474.99</v>
      </c>
      <c r="F65" s="40">
        <f t="shared" si="1"/>
        <v>29.4998</v>
      </c>
      <c r="G65" s="40">
        <f t="shared" si="2"/>
        <v>110.62425</v>
      </c>
      <c r="H65" s="40">
        <f>+INGENIERIA!P65</f>
        <v>0</v>
      </c>
      <c r="I65" s="40">
        <f t="shared" si="3"/>
        <v>1615.1140500000001</v>
      </c>
      <c r="J65" s="40">
        <f t="shared" si="4"/>
        <v>258.41824800000001</v>
      </c>
      <c r="K65" s="40">
        <f t="shared" si="5"/>
        <v>1873.5322980000001</v>
      </c>
      <c r="M65" s="54" t="s">
        <v>314</v>
      </c>
      <c r="N65" s="55" t="s">
        <v>355</v>
      </c>
    </row>
    <row r="66" spans="1:14" ht="15">
      <c r="A66" s="2" t="s">
        <v>142</v>
      </c>
      <c r="B66" s="1" t="s">
        <v>143</v>
      </c>
      <c r="C66" s="15">
        <v>4048.05</v>
      </c>
      <c r="E66" s="40">
        <f t="shared" si="0"/>
        <v>4048.05</v>
      </c>
      <c r="F66" s="40">
        <f t="shared" si="1"/>
        <v>80.960999999999999</v>
      </c>
      <c r="G66" s="40">
        <f t="shared" si="2"/>
        <v>303.60374999999999</v>
      </c>
      <c r="H66" s="40">
        <f>+INGENIERIA!P66</f>
        <v>0</v>
      </c>
      <c r="I66" s="40">
        <f t="shared" si="3"/>
        <v>4432.6147500000006</v>
      </c>
      <c r="J66" s="40">
        <f t="shared" si="4"/>
        <v>709.21836000000008</v>
      </c>
      <c r="K66" s="40">
        <f t="shared" si="5"/>
        <v>5141.8331100000005</v>
      </c>
      <c r="M66" s="54" t="s">
        <v>296</v>
      </c>
      <c r="N66" s="55" t="s">
        <v>356</v>
      </c>
    </row>
    <row r="67" spans="1:14" ht="15">
      <c r="A67" s="2" t="s">
        <v>144</v>
      </c>
      <c r="B67" s="1" t="s">
        <v>145</v>
      </c>
      <c r="C67" s="15">
        <v>7413.46</v>
      </c>
      <c r="E67" s="40">
        <f t="shared" si="0"/>
        <v>7413.46</v>
      </c>
      <c r="F67" s="40">
        <f t="shared" si="1"/>
        <v>148.26920000000001</v>
      </c>
      <c r="G67" s="40">
        <f t="shared" si="2"/>
        <v>556.0095</v>
      </c>
      <c r="H67" s="40">
        <f>+INGENIERIA!P67</f>
        <v>0</v>
      </c>
      <c r="I67" s="40">
        <f t="shared" si="3"/>
        <v>8117.7386999999999</v>
      </c>
      <c r="J67" s="40">
        <f t="shared" si="4"/>
        <v>1298.8381919999999</v>
      </c>
      <c r="K67" s="40">
        <f t="shared" si="5"/>
        <v>9416.5768919999991</v>
      </c>
      <c r="M67" s="54" t="s">
        <v>308</v>
      </c>
      <c r="N67" s="55" t="s">
        <v>357</v>
      </c>
    </row>
    <row r="68" spans="1:14" ht="15">
      <c r="A68" s="2" t="s">
        <v>146</v>
      </c>
      <c r="B68" s="1" t="s">
        <v>147</v>
      </c>
      <c r="C68" s="15">
        <v>1026.69</v>
      </c>
      <c r="E68" s="40">
        <f t="shared" si="0"/>
        <v>1026.69</v>
      </c>
      <c r="F68" s="40">
        <f t="shared" si="1"/>
        <v>20.533800000000003</v>
      </c>
      <c r="G68" s="40">
        <f t="shared" si="2"/>
        <v>77.001750000000001</v>
      </c>
      <c r="H68" s="40">
        <f>+INGENIERIA!P68</f>
        <v>0</v>
      </c>
      <c r="I68" s="40">
        <f t="shared" si="3"/>
        <v>1124.2255499999999</v>
      </c>
      <c r="J68" s="40">
        <f t="shared" si="4"/>
        <v>179.87608799999998</v>
      </c>
      <c r="K68" s="40">
        <f t="shared" si="5"/>
        <v>1304.1016379999999</v>
      </c>
      <c r="M68" s="54" t="s">
        <v>296</v>
      </c>
      <c r="N68" s="55" t="s">
        <v>358</v>
      </c>
    </row>
    <row r="69" spans="1:14" ht="15">
      <c r="A69" s="2" t="s">
        <v>148</v>
      </c>
      <c r="B69" s="1" t="s">
        <v>149</v>
      </c>
      <c r="C69" s="15">
        <v>6026.69</v>
      </c>
      <c r="E69" s="40">
        <f t="shared" si="0"/>
        <v>6026.69</v>
      </c>
      <c r="F69" s="40">
        <f t="shared" si="1"/>
        <v>120.5338</v>
      </c>
      <c r="G69" s="40">
        <f t="shared" si="2"/>
        <v>452.00174999999996</v>
      </c>
      <c r="H69" s="40">
        <f>+INGENIERIA!P69</f>
        <v>0</v>
      </c>
      <c r="I69" s="40">
        <f t="shared" si="3"/>
        <v>6599.2255500000001</v>
      </c>
      <c r="J69" s="40">
        <f t="shared" si="4"/>
        <v>1055.876088</v>
      </c>
      <c r="K69" s="40">
        <f t="shared" si="5"/>
        <v>7655.1016380000001</v>
      </c>
      <c r="M69" s="54" t="s">
        <v>296</v>
      </c>
      <c r="N69" s="55" t="s">
        <v>359</v>
      </c>
    </row>
    <row r="70" spans="1:14" ht="15">
      <c r="A70" s="2" t="s">
        <v>150</v>
      </c>
      <c r="B70" s="1" t="s">
        <v>151</v>
      </c>
      <c r="C70" s="15">
        <v>1283.31</v>
      </c>
      <c r="E70" s="40">
        <f t="shared" si="0"/>
        <v>1283.31</v>
      </c>
      <c r="F70" s="40">
        <f t="shared" si="1"/>
        <v>25.6662</v>
      </c>
      <c r="G70" s="40">
        <f t="shared" si="2"/>
        <v>96.248249999999999</v>
      </c>
      <c r="H70" s="40">
        <f>+INGENIERIA!P70</f>
        <v>0</v>
      </c>
      <c r="I70" s="40">
        <f t="shared" si="3"/>
        <v>1405.2244499999999</v>
      </c>
      <c r="J70" s="40">
        <f t="shared" si="4"/>
        <v>224.83591200000001</v>
      </c>
      <c r="K70" s="40">
        <f t="shared" si="5"/>
        <v>1630.0603619999999</v>
      </c>
      <c r="M70" s="54" t="s">
        <v>296</v>
      </c>
      <c r="N70" s="55" t="s">
        <v>360</v>
      </c>
    </row>
    <row r="71" spans="1:14" ht="15">
      <c r="A71" s="2" t="s">
        <v>152</v>
      </c>
      <c r="B71" s="1" t="s">
        <v>153</v>
      </c>
      <c r="C71" s="15">
        <v>2553.31</v>
      </c>
      <c r="E71" s="40">
        <f t="shared" si="0"/>
        <v>2553.31</v>
      </c>
      <c r="F71" s="40">
        <f t="shared" si="1"/>
        <v>51.066200000000002</v>
      </c>
      <c r="G71" s="40">
        <f t="shared" si="2"/>
        <v>191.49824999999998</v>
      </c>
      <c r="H71" s="40">
        <f>+INGENIERIA!P71</f>
        <v>0</v>
      </c>
      <c r="I71" s="40">
        <f t="shared" si="3"/>
        <v>2795.8744500000003</v>
      </c>
      <c r="J71" s="40">
        <f t="shared" si="4"/>
        <v>447.33991200000003</v>
      </c>
      <c r="K71" s="40">
        <f t="shared" si="5"/>
        <v>3243.2143620000002</v>
      </c>
      <c r="M71" s="54" t="s">
        <v>314</v>
      </c>
      <c r="N71" s="55" t="s">
        <v>361</v>
      </c>
    </row>
    <row r="72" spans="1:14" ht="15">
      <c r="A72" s="2" t="s">
        <v>154</v>
      </c>
      <c r="B72" s="1" t="s">
        <v>155</v>
      </c>
      <c r="C72" s="15">
        <v>3037.77</v>
      </c>
      <c r="E72" s="40">
        <f t="shared" si="0"/>
        <v>3037.77</v>
      </c>
      <c r="F72" s="40">
        <f t="shared" si="1"/>
        <v>60.755400000000002</v>
      </c>
      <c r="G72" s="40">
        <f t="shared" si="2"/>
        <v>227.83275</v>
      </c>
      <c r="H72" s="40">
        <f>+INGENIERIA!P72</f>
        <v>0</v>
      </c>
      <c r="I72" s="40">
        <f t="shared" si="3"/>
        <v>3326.35815</v>
      </c>
      <c r="J72" s="40">
        <f t="shared" si="4"/>
        <v>532.21730400000001</v>
      </c>
      <c r="K72" s="40">
        <f t="shared" si="5"/>
        <v>3858.5754539999998</v>
      </c>
      <c r="M72" s="54" t="s">
        <v>298</v>
      </c>
      <c r="N72" s="55" t="s">
        <v>362</v>
      </c>
    </row>
    <row r="73" spans="1:14" ht="15">
      <c r="A73" s="2" t="s">
        <v>156</v>
      </c>
      <c r="B73" s="1" t="s">
        <v>157</v>
      </c>
      <c r="C73" s="15">
        <v>1026.69</v>
      </c>
      <c r="E73" s="40">
        <f t="shared" si="0"/>
        <v>1026.69</v>
      </c>
      <c r="F73" s="40">
        <f t="shared" si="1"/>
        <v>20.533800000000003</v>
      </c>
      <c r="G73" s="40">
        <f t="shared" si="2"/>
        <v>77.001750000000001</v>
      </c>
      <c r="H73" s="40">
        <f>+INGENIERIA!P73</f>
        <v>0</v>
      </c>
      <c r="I73" s="40">
        <f t="shared" si="3"/>
        <v>1124.2255499999999</v>
      </c>
      <c r="J73" s="40">
        <f t="shared" si="4"/>
        <v>179.87608799999998</v>
      </c>
      <c r="K73" s="40">
        <f t="shared" si="5"/>
        <v>1304.1016379999999</v>
      </c>
      <c r="M73" s="54" t="s">
        <v>296</v>
      </c>
      <c r="N73" s="55" t="s">
        <v>363</v>
      </c>
    </row>
    <row r="74" spans="1:14" ht="15">
      <c r="A74" s="2" t="s">
        <v>158</v>
      </c>
      <c r="B74" s="1" t="s">
        <v>159</v>
      </c>
      <c r="C74" s="15">
        <v>1501.75</v>
      </c>
      <c r="E74" s="40">
        <f t="shared" si="0"/>
        <v>1501.75</v>
      </c>
      <c r="F74" s="40">
        <f t="shared" si="1"/>
        <v>30.035</v>
      </c>
      <c r="G74" s="40">
        <f t="shared" si="2"/>
        <v>112.63124999999999</v>
      </c>
      <c r="H74" s="40">
        <f>+INGENIERIA!P74</f>
        <v>0</v>
      </c>
      <c r="I74" s="40">
        <f t="shared" si="3"/>
        <v>1644.41625</v>
      </c>
      <c r="J74" s="40">
        <f t="shared" si="4"/>
        <v>263.10660000000001</v>
      </c>
      <c r="K74" s="40">
        <f t="shared" si="5"/>
        <v>1907.5228500000001</v>
      </c>
      <c r="M74" s="54" t="s">
        <v>308</v>
      </c>
      <c r="N74" s="55" t="s">
        <v>364</v>
      </c>
    </row>
    <row r="75" spans="1:14" s="8" customFormat="1">
      <c r="A75" s="18" t="s">
        <v>160</v>
      </c>
      <c r="C75" s="8" t="s">
        <v>161</v>
      </c>
      <c r="E75" s="8" t="s">
        <v>161</v>
      </c>
      <c r="F75" s="8" t="s">
        <v>161</v>
      </c>
      <c r="G75" s="8" t="s">
        <v>161</v>
      </c>
      <c r="H75" s="8" t="s">
        <v>161</v>
      </c>
      <c r="I75" s="8" t="s">
        <v>161</v>
      </c>
      <c r="J75" s="8" t="s">
        <v>161</v>
      </c>
      <c r="K75" s="8" t="s">
        <v>161</v>
      </c>
    </row>
    <row r="76" spans="1:14">
      <c r="C76" s="20">
        <v>166124.79</v>
      </c>
      <c r="E76" s="41">
        <f>SUM(E12:E74)</f>
        <v>166124.79000000004</v>
      </c>
      <c r="F76" s="41">
        <f t="shared" ref="F76:K76" si="6">SUM(F12:F74)</f>
        <v>3322.4958000000015</v>
      </c>
      <c r="G76" s="41">
        <f t="shared" si="6"/>
        <v>12459.359249999996</v>
      </c>
      <c r="H76" s="41">
        <f t="shared" si="6"/>
        <v>0</v>
      </c>
      <c r="I76" s="41">
        <f t="shared" si="6"/>
        <v>181906.64505000008</v>
      </c>
      <c r="J76" s="41">
        <f t="shared" si="6"/>
        <v>29105.063208000014</v>
      </c>
      <c r="K76" s="41">
        <f t="shared" si="6"/>
        <v>211011.70825799988</v>
      </c>
    </row>
    <row r="78" spans="1:14">
      <c r="A78" s="13" t="s">
        <v>162</v>
      </c>
    </row>
    <row r="79" spans="1:14">
      <c r="A79" s="2" t="s">
        <v>163</v>
      </c>
      <c r="B79" s="1" t="s">
        <v>164</v>
      </c>
      <c r="C79" s="15">
        <v>2391.5100000000002</v>
      </c>
      <c r="E79" s="40">
        <f>+C79</f>
        <v>2391.5100000000002</v>
      </c>
      <c r="F79" s="40">
        <f>+E79*2%</f>
        <v>47.830200000000005</v>
      </c>
      <c r="G79" s="40">
        <f>+E79*7.5%</f>
        <v>179.36325000000002</v>
      </c>
      <c r="H79" s="40">
        <f>+INGENIERIA!P79</f>
        <v>117.18</v>
      </c>
      <c r="I79" s="40">
        <f>SUM(E79:H79)</f>
        <v>2735.8834499999998</v>
      </c>
      <c r="J79" s="40">
        <f>+I79*16%</f>
        <v>437.74135200000001</v>
      </c>
      <c r="K79" s="40">
        <f>+I79+J79</f>
        <v>3173.6248019999998</v>
      </c>
    </row>
    <row r="80" spans="1:14">
      <c r="A80" s="2" t="s">
        <v>165</v>
      </c>
      <c r="B80" s="1" t="s">
        <v>166</v>
      </c>
      <c r="C80" s="15">
        <v>5839.87</v>
      </c>
      <c r="E80" s="40">
        <f t="shared" ref="E80:E125" si="7">+C80</f>
        <v>5839.87</v>
      </c>
      <c r="F80" s="40">
        <f t="shared" ref="F80:F125" si="8">+E80*2%</f>
        <v>116.7974</v>
      </c>
      <c r="G80" s="40">
        <f t="shared" ref="G80:G125" si="9">+E80*7.5%</f>
        <v>437.99025</v>
      </c>
      <c r="H80" s="40">
        <f>+INGENIERIA!P80</f>
        <v>286.14999999999998</v>
      </c>
      <c r="I80" s="40">
        <f t="shared" ref="I80:I125" si="10">SUM(E80:H80)</f>
        <v>6680.8076499999997</v>
      </c>
      <c r="J80" s="40">
        <f t="shared" ref="J80:J125" si="11">+I80*16%</f>
        <v>1068.929224</v>
      </c>
      <c r="K80" s="40">
        <f t="shared" ref="K80:K125" si="12">+I80+J80</f>
        <v>7749.7368740000002</v>
      </c>
    </row>
    <row r="81" spans="1:11">
      <c r="A81" s="2" t="s">
        <v>167</v>
      </c>
      <c r="B81" s="1" t="s">
        <v>168</v>
      </c>
      <c r="C81" s="15">
        <v>2361.77</v>
      </c>
      <c r="E81" s="40">
        <f t="shared" si="7"/>
        <v>2361.77</v>
      </c>
      <c r="F81" s="40">
        <f t="shared" si="8"/>
        <v>47.235399999999998</v>
      </c>
      <c r="G81" s="40">
        <f t="shared" si="9"/>
        <v>177.13274999999999</v>
      </c>
      <c r="H81" s="40">
        <f>+INGENIERIA!P81</f>
        <v>0</v>
      </c>
      <c r="I81" s="40">
        <f t="shared" si="10"/>
        <v>2586.1381499999998</v>
      </c>
      <c r="J81" s="40">
        <f t="shared" si="11"/>
        <v>413.78210399999995</v>
      </c>
      <c r="K81" s="40">
        <f t="shared" si="12"/>
        <v>2999.9202539999997</v>
      </c>
    </row>
    <row r="82" spans="1:11">
      <c r="A82" s="2" t="s">
        <v>169</v>
      </c>
      <c r="B82" s="1" t="s">
        <v>170</v>
      </c>
      <c r="C82" s="15">
        <v>1250.6400000000001</v>
      </c>
      <c r="E82" s="40">
        <f t="shared" si="7"/>
        <v>1250.6400000000001</v>
      </c>
      <c r="F82" s="40">
        <f t="shared" si="8"/>
        <v>25.012800000000002</v>
      </c>
      <c r="G82" s="40">
        <f t="shared" si="9"/>
        <v>93.798000000000002</v>
      </c>
      <c r="H82" s="40">
        <f>+INGENIERIA!P82</f>
        <v>61.28</v>
      </c>
      <c r="I82" s="40">
        <f t="shared" si="10"/>
        <v>1430.7308</v>
      </c>
      <c r="J82" s="40">
        <f t="shared" si="11"/>
        <v>228.91692800000001</v>
      </c>
      <c r="K82" s="40">
        <f t="shared" si="12"/>
        <v>1659.6477280000001</v>
      </c>
    </row>
    <row r="83" spans="1:11">
      <c r="A83" s="2" t="s">
        <v>171</v>
      </c>
      <c r="B83" s="1" t="s">
        <v>172</v>
      </c>
      <c r="C83" s="15">
        <v>1475.42</v>
      </c>
      <c r="E83" s="40">
        <f t="shared" si="7"/>
        <v>1475.42</v>
      </c>
      <c r="F83" s="40">
        <f t="shared" si="8"/>
        <v>29.508400000000002</v>
      </c>
      <c r="G83" s="40">
        <f t="shared" si="9"/>
        <v>110.65650000000001</v>
      </c>
      <c r="H83" s="40">
        <f>+INGENIERIA!P83</f>
        <v>0</v>
      </c>
      <c r="I83" s="40">
        <f t="shared" si="10"/>
        <v>1615.5849000000001</v>
      </c>
      <c r="J83" s="40">
        <f t="shared" si="11"/>
        <v>258.493584</v>
      </c>
      <c r="K83" s="40">
        <f t="shared" si="12"/>
        <v>1874.0784840000001</v>
      </c>
    </row>
    <row r="84" spans="1:11">
      <c r="A84" s="2" t="s">
        <v>173</v>
      </c>
      <c r="B84" s="1" t="s">
        <v>174</v>
      </c>
      <c r="C84" s="15">
        <v>791.87</v>
      </c>
      <c r="E84" s="40">
        <f t="shared" si="7"/>
        <v>791.87</v>
      </c>
      <c r="F84" s="40">
        <f t="shared" si="8"/>
        <v>15.837400000000001</v>
      </c>
      <c r="G84" s="40">
        <f t="shared" si="9"/>
        <v>59.390249999999995</v>
      </c>
      <c r="H84" s="40">
        <f>+INGENIERIA!P84</f>
        <v>0</v>
      </c>
      <c r="I84" s="40">
        <f t="shared" si="10"/>
        <v>867.09765000000004</v>
      </c>
      <c r="J84" s="40">
        <f t="shared" si="11"/>
        <v>138.735624</v>
      </c>
      <c r="K84" s="40">
        <f t="shared" si="12"/>
        <v>1005.8332740000001</v>
      </c>
    </row>
    <row r="85" spans="1:11">
      <c r="A85" s="2" t="s">
        <v>175</v>
      </c>
      <c r="B85" s="1" t="s">
        <v>176</v>
      </c>
      <c r="C85" s="15">
        <v>4609.3</v>
      </c>
      <c r="E85" s="40">
        <f t="shared" si="7"/>
        <v>4609.3</v>
      </c>
      <c r="F85" s="40">
        <f t="shared" si="8"/>
        <v>92.186000000000007</v>
      </c>
      <c r="G85" s="40">
        <f t="shared" si="9"/>
        <v>345.69749999999999</v>
      </c>
      <c r="H85" s="40">
        <f>+INGENIERIA!P85</f>
        <v>225.86</v>
      </c>
      <c r="I85" s="40">
        <f t="shared" si="10"/>
        <v>5273.0434999999998</v>
      </c>
      <c r="J85" s="40">
        <f t="shared" si="11"/>
        <v>843.68696</v>
      </c>
      <c r="K85" s="40">
        <f t="shared" si="12"/>
        <v>6116.7304599999998</v>
      </c>
    </row>
    <row r="86" spans="1:11">
      <c r="A86" s="2" t="s">
        <v>177</v>
      </c>
      <c r="B86" s="1" t="s">
        <v>178</v>
      </c>
      <c r="C86" s="15">
        <v>466.9</v>
      </c>
      <c r="E86" s="40">
        <f t="shared" si="7"/>
        <v>466.9</v>
      </c>
      <c r="F86" s="40">
        <f t="shared" si="8"/>
        <v>9.3379999999999992</v>
      </c>
      <c r="G86" s="40">
        <f t="shared" si="9"/>
        <v>35.017499999999998</v>
      </c>
      <c r="H86" s="40">
        <f>+INGENIERIA!P86</f>
        <v>22.88</v>
      </c>
      <c r="I86" s="40">
        <f t="shared" si="10"/>
        <v>534.13549999999998</v>
      </c>
      <c r="J86" s="40">
        <f t="shared" si="11"/>
        <v>85.461680000000001</v>
      </c>
      <c r="K86" s="40">
        <f t="shared" si="12"/>
        <v>619.59717999999998</v>
      </c>
    </row>
    <row r="87" spans="1:11">
      <c r="A87" s="2" t="s">
        <v>179</v>
      </c>
      <c r="B87" s="1" t="s">
        <v>180</v>
      </c>
      <c r="C87" s="15">
        <v>2220.4699999999998</v>
      </c>
      <c r="E87" s="40">
        <f t="shared" si="7"/>
        <v>2220.4699999999998</v>
      </c>
      <c r="F87" s="40">
        <f t="shared" si="8"/>
        <v>44.409399999999998</v>
      </c>
      <c r="G87" s="40">
        <f t="shared" si="9"/>
        <v>166.53524999999999</v>
      </c>
      <c r="H87" s="40">
        <f>+INGENIERIA!P87</f>
        <v>0</v>
      </c>
      <c r="I87" s="40">
        <f t="shared" si="10"/>
        <v>2431.4146499999997</v>
      </c>
      <c r="J87" s="40">
        <f t="shared" si="11"/>
        <v>389.02634399999994</v>
      </c>
      <c r="K87" s="40">
        <f t="shared" si="12"/>
        <v>2820.4409939999996</v>
      </c>
    </row>
    <row r="88" spans="1:11">
      <c r="A88" s="2" t="s">
        <v>181</v>
      </c>
      <c r="B88" s="1" t="s">
        <v>182</v>
      </c>
      <c r="C88" s="15">
        <v>932.81</v>
      </c>
      <c r="E88" s="40">
        <f t="shared" si="7"/>
        <v>932.81</v>
      </c>
      <c r="F88" s="40">
        <f t="shared" si="8"/>
        <v>18.656199999999998</v>
      </c>
      <c r="G88" s="40">
        <f t="shared" si="9"/>
        <v>69.96074999999999</v>
      </c>
      <c r="H88" s="40">
        <f>+INGENIERIA!P88</f>
        <v>0</v>
      </c>
      <c r="I88" s="40">
        <f t="shared" si="10"/>
        <v>1021.4269499999999</v>
      </c>
      <c r="J88" s="40">
        <f t="shared" si="11"/>
        <v>163.42831199999998</v>
      </c>
      <c r="K88" s="40">
        <f t="shared" si="12"/>
        <v>1184.8552619999998</v>
      </c>
    </row>
    <row r="89" spans="1:11">
      <c r="A89" s="2" t="s">
        <v>183</v>
      </c>
      <c r="B89" s="1" t="s">
        <v>184</v>
      </c>
      <c r="C89" s="15">
        <v>3677.74</v>
      </c>
      <c r="E89" s="40">
        <f t="shared" si="7"/>
        <v>3677.74</v>
      </c>
      <c r="F89" s="40">
        <f t="shared" si="8"/>
        <v>73.5548</v>
      </c>
      <c r="G89" s="40">
        <f t="shared" si="9"/>
        <v>275.83049999999997</v>
      </c>
      <c r="H89" s="40">
        <f>+INGENIERIA!P89</f>
        <v>0</v>
      </c>
      <c r="I89" s="40">
        <f t="shared" si="10"/>
        <v>4027.1252999999997</v>
      </c>
      <c r="J89" s="40">
        <f t="shared" si="11"/>
        <v>644.34004799999991</v>
      </c>
      <c r="K89" s="40">
        <f t="shared" si="12"/>
        <v>4671.4653479999997</v>
      </c>
    </row>
    <row r="90" spans="1:11">
      <c r="A90" s="2" t="s">
        <v>185</v>
      </c>
      <c r="B90" s="1" t="s">
        <v>186</v>
      </c>
      <c r="C90" s="15">
        <v>627.13</v>
      </c>
      <c r="E90" s="40">
        <f t="shared" si="7"/>
        <v>627.13</v>
      </c>
      <c r="F90" s="40">
        <f t="shared" si="8"/>
        <v>12.5426</v>
      </c>
      <c r="G90" s="40">
        <f t="shared" si="9"/>
        <v>47.034749999999995</v>
      </c>
      <c r="H90" s="40">
        <f>+INGENIERIA!P90</f>
        <v>30.73</v>
      </c>
      <c r="I90" s="40">
        <f t="shared" si="10"/>
        <v>717.43735000000004</v>
      </c>
      <c r="J90" s="40">
        <f t="shared" si="11"/>
        <v>114.78997600000001</v>
      </c>
      <c r="K90" s="40">
        <f t="shared" si="12"/>
        <v>832.22732600000006</v>
      </c>
    </row>
    <row r="91" spans="1:11">
      <c r="A91" s="2" t="s">
        <v>187</v>
      </c>
      <c r="B91" s="1" t="s">
        <v>188</v>
      </c>
      <c r="C91" s="15">
        <v>5850.49</v>
      </c>
      <c r="E91" s="40">
        <f t="shared" si="7"/>
        <v>5850.49</v>
      </c>
      <c r="F91" s="40">
        <f t="shared" si="8"/>
        <v>117.0098</v>
      </c>
      <c r="G91" s="40">
        <f t="shared" si="9"/>
        <v>438.78674999999998</v>
      </c>
      <c r="H91" s="40">
        <f>+INGENIERIA!P91</f>
        <v>286.67</v>
      </c>
      <c r="I91" s="40">
        <f t="shared" si="10"/>
        <v>6692.9565499999999</v>
      </c>
      <c r="J91" s="40">
        <f t="shared" si="11"/>
        <v>1070.8730479999999</v>
      </c>
      <c r="K91" s="40">
        <f t="shared" si="12"/>
        <v>7763.8295980000003</v>
      </c>
    </row>
    <row r="92" spans="1:11">
      <c r="A92" s="2" t="s">
        <v>189</v>
      </c>
      <c r="B92" s="1" t="s">
        <v>190</v>
      </c>
      <c r="C92" s="15">
        <v>2000</v>
      </c>
      <c r="E92" s="40">
        <f t="shared" si="7"/>
        <v>2000</v>
      </c>
      <c r="F92" s="40">
        <f t="shared" si="8"/>
        <v>40</v>
      </c>
      <c r="G92" s="40">
        <f t="shared" si="9"/>
        <v>150</v>
      </c>
      <c r="H92" s="40">
        <f>+INGENIERIA!P92</f>
        <v>0</v>
      </c>
      <c r="I92" s="40">
        <f t="shared" si="10"/>
        <v>2190</v>
      </c>
      <c r="J92" s="40">
        <f t="shared" si="11"/>
        <v>350.40000000000003</v>
      </c>
      <c r="K92" s="40">
        <f t="shared" si="12"/>
        <v>2540.4</v>
      </c>
    </row>
    <row r="93" spans="1:11">
      <c r="A93" s="2" t="s">
        <v>191</v>
      </c>
      <c r="B93" s="1" t="s">
        <v>192</v>
      </c>
      <c r="C93" s="15">
        <v>824.81</v>
      </c>
      <c r="E93" s="40">
        <f t="shared" si="7"/>
        <v>824.81</v>
      </c>
      <c r="F93" s="40">
        <f t="shared" si="8"/>
        <v>16.496199999999998</v>
      </c>
      <c r="G93" s="40">
        <f t="shared" si="9"/>
        <v>61.860749999999996</v>
      </c>
      <c r="H93" s="40">
        <f>+INGENIERIA!P93</f>
        <v>0</v>
      </c>
      <c r="I93" s="40">
        <f t="shared" si="10"/>
        <v>903.16695000000004</v>
      </c>
      <c r="J93" s="40">
        <f t="shared" si="11"/>
        <v>144.50671200000002</v>
      </c>
      <c r="K93" s="40">
        <f t="shared" si="12"/>
        <v>1047.6736620000001</v>
      </c>
    </row>
    <row r="94" spans="1:11">
      <c r="A94" s="2" t="s">
        <v>193</v>
      </c>
      <c r="B94" s="1" t="s">
        <v>194</v>
      </c>
      <c r="C94" s="15">
        <v>3895.34</v>
      </c>
      <c r="E94" s="40">
        <f t="shared" si="7"/>
        <v>3895.34</v>
      </c>
      <c r="F94" s="40">
        <f t="shared" si="8"/>
        <v>77.906800000000004</v>
      </c>
      <c r="G94" s="40">
        <f t="shared" si="9"/>
        <v>292.15050000000002</v>
      </c>
      <c r="H94" s="40">
        <f>+INGENIERIA!P94</f>
        <v>0</v>
      </c>
      <c r="I94" s="40">
        <f t="shared" si="10"/>
        <v>4265.3973000000005</v>
      </c>
      <c r="J94" s="40">
        <f t="shared" si="11"/>
        <v>682.46356800000012</v>
      </c>
      <c r="K94" s="40">
        <f t="shared" si="12"/>
        <v>4947.8608680000007</v>
      </c>
    </row>
    <row r="95" spans="1:11">
      <c r="A95" s="2" t="s">
        <v>195</v>
      </c>
      <c r="B95" s="1" t="s">
        <v>196</v>
      </c>
      <c r="C95" s="15">
        <v>2476.34</v>
      </c>
      <c r="E95" s="40">
        <f t="shared" si="7"/>
        <v>2476.34</v>
      </c>
      <c r="F95" s="40">
        <f t="shared" si="8"/>
        <v>49.526800000000001</v>
      </c>
      <c r="G95" s="40">
        <f t="shared" si="9"/>
        <v>185.72550000000001</v>
      </c>
      <c r="H95" s="40">
        <f>+INGENIERIA!P95</f>
        <v>0</v>
      </c>
      <c r="I95" s="40">
        <f t="shared" si="10"/>
        <v>2711.5923000000003</v>
      </c>
      <c r="J95" s="40">
        <f t="shared" si="11"/>
        <v>433.85476800000004</v>
      </c>
      <c r="K95" s="40">
        <f t="shared" si="12"/>
        <v>3145.4470680000004</v>
      </c>
    </row>
    <row r="96" spans="1:11">
      <c r="A96" s="2" t="s">
        <v>197</v>
      </c>
      <c r="B96" s="1" t="s">
        <v>198</v>
      </c>
      <c r="C96" s="15">
        <v>1000.01</v>
      </c>
      <c r="E96" s="40">
        <f t="shared" si="7"/>
        <v>1000.01</v>
      </c>
      <c r="F96" s="40">
        <f t="shared" si="8"/>
        <v>20.0002</v>
      </c>
      <c r="G96" s="40">
        <f t="shared" si="9"/>
        <v>75.000749999999996</v>
      </c>
      <c r="H96" s="40">
        <f>+INGENIERIA!P96</f>
        <v>0</v>
      </c>
      <c r="I96" s="40">
        <f t="shared" si="10"/>
        <v>1095.0109499999999</v>
      </c>
      <c r="J96" s="40">
        <f t="shared" si="11"/>
        <v>175.20175199999997</v>
      </c>
      <c r="K96" s="40">
        <f t="shared" si="12"/>
        <v>1270.2127019999998</v>
      </c>
    </row>
    <row r="97" spans="1:11">
      <c r="A97" s="2" t="s">
        <v>199</v>
      </c>
      <c r="B97" s="1" t="s">
        <v>200</v>
      </c>
      <c r="C97" s="15">
        <v>1782.45</v>
      </c>
      <c r="E97" s="40">
        <f t="shared" si="7"/>
        <v>1782.45</v>
      </c>
      <c r="F97" s="40">
        <f t="shared" si="8"/>
        <v>35.649000000000001</v>
      </c>
      <c r="G97" s="40">
        <f t="shared" si="9"/>
        <v>133.68375</v>
      </c>
      <c r="H97" s="40">
        <f>+INGENIERIA!P97</f>
        <v>87.34</v>
      </c>
      <c r="I97" s="40">
        <f t="shared" si="10"/>
        <v>2039.12275</v>
      </c>
      <c r="J97" s="40">
        <f t="shared" si="11"/>
        <v>326.25963999999999</v>
      </c>
      <c r="K97" s="40">
        <f t="shared" si="12"/>
        <v>2365.3823899999998</v>
      </c>
    </row>
    <row r="98" spans="1:11">
      <c r="A98" s="2" t="s">
        <v>201</v>
      </c>
      <c r="B98" s="1" t="s">
        <v>202</v>
      </c>
      <c r="C98" s="15">
        <v>2405.5500000000002</v>
      </c>
      <c r="E98" s="40">
        <f t="shared" si="7"/>
        <v>2405.5500000000002</v>
      </c>
      <c r="F98" s="40">
        <f t="shared" si="8"/>
        <v>48.111000000000004</v>
      </c>
      <c r="G98" s="40">
        <f t="shared" si="9"/>
        <v>180.41625000000002</v>
      </c>
      <c r="H98" s="40">
        <f>+INGENIERIA!P98</f>
        <v>117.87</v>
      </c>
      <c r="I98" s="40">
        <f t="shared" si="10"/>
        <v>2751.9472500000002</v>
      </c>
      <c r="J98" s="40">
        <f t="shared" si="11"/>
        <v>440.31156000000004</v>
      </c>
      <c r="K98" s="40">
        <f t="shared" si="12"/>
        <v>3192.2588100000003</v>
      </c>
    </row>
    <row r="99" spans="1:11">
      <c r="A99" s="2" t="s">
        <v>203</v>
      </c>
      <c r="B99" s="1" t="s">
        <v>204</v>
      </c>
      <c r="C99" s="15">
        <v>3667.31</v>
      </c>
      <c r="E99" s="40">
        <f t="shared" si="7"/>
        <v>3667.31</v>
      </c>
      <c r="F99" s="40">
        <f t="shared" si="8"/>
        <v>73.346199999999996</v>
      </c>
      <c r="G99" s="40">
        <f t="shared" si="9"/>
        <v>275.04825</v>
      </c>
      <c r="H99" s="40">
        <f>+INGENIERIA!P99</f>
        <v>0</v>
      </c>
      <c r="I99" s="40">
        <f t="shared" si="10"/>
        <v>4015.7044499999997</v>
      </c>
      <c r="J99" s="40">
        <f t="shared" si="11"/>
        <v>642.51271199999996</v>
      </c>
      <c r="K99" s="40">
        <f t="shared" si="12"/>
        <v>4658.2171619999999</v>
      </c>
    </row>
    <row r="100" spans="1:11">
      <c r="A100" s="2" t="s">
        <v>205</v>
      </c>
      <c r="B100" s="1" t="s">
        <v>206</v>
      </c>
      <c r="C100" s="15">
        <v>4533.22</v>
      </c>
      <c r="E100" s="40">
        <f t="shared" si="7"/>
        <v>4533.22</v>
      </c>
      <c r="F100" s="40">
        <f t="shared" si="8"/>
        <v>90.664400000000001</v>
      </c>
      <c r="G100" s="40">
        <f t="shared" si="9"/>
        <v>339.99150000000003</v>
      </c>
      <c r="H100" s="40">
        <f>+INGENIERIA!P100</f>
        <v>222.13</v>
      </c>
      <c r="I100" s="40">
        <f t="shared" si="10"/>
        <v>5186.0059000000001</v>
      </c>
      <c r="J100" s="40">
        <f t="shared" si="11"/>
        <v>829.76094399999999</v>
      </c>
      <c r="K100" s="40">
        <f t="shared" si="12"/>
        <v>6015.7668439999998</v>
      </c>
    </row>
    <row r="101" spans="1:11">
      <c r="A101" s="2" t="s">
        <v>207</v>
      </c>
      <c r="B101" s="1" t="s">
        <v>208</v>
      </c>
      <c r="C101" s="15">
        <v>4190</v>
      </c>
      <c r="E101" s="40">
        <f t="shared" si="7"/>
        <v>4190</v>
      </c>
      <c r="F101" s="40">
        <f t="shared" si="8"/>
        <v>83.8</v>
      </c>
      <c r="G101" s="40">
        <f t="shared" si="9"/>
        <v>314.25</v>
      </c>
      <c r="H101" s="40">
        <f>+INGENIERIA!P101</f>
        <v>0</v>
      </c>
      <c r="I101" s="40">
        <f t="shared" si="10"/>
        <v>4588.05</v>
      </c>
      <c r="J101" s="40">
        <f t="shared" si="11"/>
        <v>734.08800000000008</v>
      </c>
      <c r="K101" s="40">
        <f t="shared" si="12"/>
        <v>5322.1379999999999</v>
      </c>
    </row>
    <row r="102" spans="1:11">
      <c r="A102" s="2" t="s">
        <v>209</v>
      </c>
      <c r="B102" s="1" t="s">
        <v>210</v>
      </c>
      <c r="C102" s="15">
        <v>2285.65</v>
      </c>
      <c r="E102" s="40">
        <f t="shared" si="7"/>
        <v>2285.65</v>
      </c>
      <c r="F102" s="40">
        <f t="shared" si="8"/>
        <v>45.713000000000001</v>
      </c>
      <c r="G102" s="40">
        <f t="shared" si="9"/>
        <v>171.42375000000001</v>
      </c>
      <c r="H102" s="40">
        <f>+INGENIERIA!P102</f>
        <v>112</v>
      </c>
      <c r="I102" s="40">
        <f t="shared" si="10"/>
        <v>2614.7867500000002</v>
      </c>
      <c r="J102" s="40">
        <f t="shared" si="11"/>
        <v>418.36588000000006</v>
      </c>
      <c r="K102" s="40">
        <f t="shared" si="12"/>
        <v>3033.1526300000005</v>
      </c>
    </row>
    <row r="103" spans="1:11">
      <c r="A103" s="2" t="s">
        <v>211</v>
      </c>
      <c r="B103" s="1" t="s">
        <v>212</v>
      </c>
      <c r="C103" s="15">
        <v>1200.01</v>
      </c>
      <c r="E103" s="40">
        <f t="shared" si="7"/>
        <v>1200.01</v>
      </c>
      <c r="F103" s="40">
        <f t="shared" si="8"/>
        <v>24.0002</v>
      </c>
      <c r="G103" s="40">
        <f t="shared" si="9"/>
        <v>90.000749999999996</v>
      </c>
      <c r="H103" s="40">
        <f>+INGENIERIA!P103</f>
        <v>0</v>
      </c>
      <c r="I103" s="40">
        <f t="shared" si="10"/>
        <v>1314.0109499999999</v>
      </c>
      <c r="J103" s="40">
        <f t="shared" si="11"/>
        <v>210.24175199999999</v>
      </c>
      <c r="K103" s="40">
        <f t="shared" si="12"/>
        <v>1524.2527019999998</v>
      </c>
    </row>
    <row r="104" spans="1:11">
      <c r="A104" s="2" t="s">
        <v>213</v>
      </c>
      <c r="B104" s="1" t="s">
        <v>214</v>
      </c>
      <c r="C104" s="15">
        <v>1057.2</v>
      </c>
      <c r="E104" s="40">
        <f t="shared" si="7"/>
        <v>1057.2</v>
      </c>
      <c r="F104" s="40">
        <f t="shared" si="8"/>
        <v>21.144000000000002</v>
      </c>
      <c r="G104" s="40">
        <f t="shared" si="9"/>
        <v>79.290000000000006</v>
      </c>
      <c r="H104" s="40">
        <f>+INGENIERIA!P104</f>
        <v>0</v>
      </c>
      <c r="I104" s="40">
        <f t="shared" si="10"/>
        <v>1157.634</v>
      </c>
      <c r="J104" s="40">
        <f t="shared" si="11"/>
        <v>185.22144</v>
      </c>
      <c r="K104" s="40">
        <f t="shared" si="12"/>
        <v>1342.85544</v>
      </c>
    </row>
    <row r="105" spans="1:11">
      <c r="A105" s="2" t="s">
        <v>215</v>
      </c>
      <c r="B105" s="1" t="s">
        <v>216</v>
      </c>
      <c r="C105" s="15">
        <v>3034.28</v>
      </c>
      <c r="E105" s="40">
        <f t="shared" si="7"/>
        <v>3034.28</v>
      </c>
      <c r="F105" s="40">
        <f t="shared" si="8"/>
        <v>60.685600000000008</v>
      </c>
      <c r="G105" s="40">
        <f t="shared" si="9"/>
        <v>227.571</v>
      </c>
      <c r="H105" s="40">
        <f>+INGENIERIA!P105</f>
        <v>0</v>
      </c>
      <c r="I105" s="40">
        <f t="shared" si="10"/>
        <v>3322.5365999999999</v>
      </c>
      <c r="J105" s="40">
        <f t="shared" si="11"/>
        <v>531.60585600000002</v>
      </c>
      <c r="K105" s="40">
        <f t="shared" si="12"/>
        <v>3854.142456</v>
      </c>
    </row>
    <row r="106" spans="1:11">
      <c r="A106" s="2" t="s">
        <v>217</v>
      </c>
      <c r="B106" s="1" t="s">
        <v>218</v>
      </c>
      <c r="C106" s="15">
        <v>789.36</v>
      </c>
      <c r="E106" s="40">
        <f t="shared" si="7"/>
        <v>789.36</v>
      </c>
      <c r="F106" s="40">
        <f t="shared" si="8"/>
        <v>15.7872</v>
      </c>
      <c r="G106" s="40">
        <f t="shared" si="9"/>
        <v>59.201999999999998</v>
      </c>
      <c r="H106" s="40">
        <f>+INGENIERIA!P106</f>
        <v>38.68</v>
      </c>
      <c r="I106" s="40">
        <f t="shared" si="10"/>
        <v>903.02919999999995</v>
      </c>
      <c r="J106" s="40">
        <f t="shared" si="11"/>
        <v>144.48467199999999</v>
      </c>
      <c r="K106" s="40">
        <f t="shared" si="12"/>
        <v>1047.513872</v>
      </c>
    </row>
    <row r="107" spans="1:11">
      <c r="A107" s="2" t="s">
        <v>219</v>
      </c>
      <c r="B107" s="1" t="s">
        <v>220</v>
      </c>
      <c r="C107" s="15">
        <v>4252.3100000000004</v>
      </c>
      <c r="E107" s="40">
        <f t="shared" si="7"/>
        <v>4252.3100000000004</v>
      </c>
      <c r="F107" s="40">
        <f t="shared" si="8"/>
        <v>85.046200000000013</v>
      </c>
      <c r="G107" s="40">
        <f t="shared" si="9"/>
        <v>318.92325</v>
      </c>
      <c r="H107" s="40">
        <f>+INGENIERIA!P107</f>
        <v>208.36</v>
      </c>
      <c r="I107" s="40">
        <f t="shared" si="10"/>
        <v>4864.6394499999997</v>
      </c>
      <c r="J107" s="40">
        <f t="shared" si="11"/>
        <v>778.34231199999999</v>
      </c>
      <c r="K107" s="40">
        <f t="shared" si="12"/>
        <v>5642.9817619999994</v>
      </c>
    </row>
    <row r="108" spans="1:11">
      <c r="A108" s="2" t="s">
        <v>221</v>
      </c>
      <c r="B108" s="1" t="s">
        <v>222</v>
      </c>
      <c r="C108" s="15">
        <v>1199.94</v>
      </c>
      <c r="E108" s="40">
        <f t="shared" si="7"/>
        <v>1199.94</v>
      </c>
      <c r="F108" s="40">
        <f t="shared" si="8"/>
        <v>23.998800000000003</v>
      </c>
      <c r="G108" s="40">
        <f t="shared" si="9"/>
        <v>89.995500000000007</v>
      </c>
      <c r="H108" s="40">
        <f>+INGENIERIA!P108</f>
        <v>0</v>
      </c>
      <c r="I108" s="40">
        <f t="shared" si="10"/>
        <v>1313.9343000000001</v>
      </c>
      <c r="J108" s="40">
        <f t="shared" si="11"/>
        <v>210.22948800000003</v>
      </c>
      <c r="K108" s="40">
        <f t="shared" si="12"/>
        <v>1524.1637880000001</v>
      </c>
    </row>
    <row r="109" spans="1:11">
      <c r="A109" s="2" t="s">
        <v>223</v>
      </c>
      <c r="B109" s="1" t="s">
        <v>224</v>
      </c>
      <c r="C109" s="15">
        <v>5073.9799999999996</v>
      </c>
      <c r="E109" s="40">
        <f t="shared" si="7"/>
        <v>5073.9799999999996</v>
      </c>
      <c r="F109" s="40">
        <f t="shared" si="8"/>
        <v>101.47959999999999</v>
      </c>
      <c r="G109" s="40">
        <f t="shared" si="9"/>
        <v>380.54849999999993</v>
      </c>
      <c r="H109" s="40">
        <f>+INGENIERIA!P109</f>
        <v>0</v>
      </c>
      <c r="I109" s="40">
        <f t="shared" si="10"/>
        <v>5556.0080999999991</v>
      </c>
      <c r="J109" s="40">
        <f t="shared" si="11"/>
        <v>888.96129599999983</v>
      </c>
      <c r="K109" s="40">
        <f t="shared" si="12"/>
        <v>6444.9693959999986</v>
      </c>
    </row>
    <row r="110" spans="1:11">
      <c r="A110" s="2" t="s">
        <v>225</v>
      </c>
      <c r="B110" s="1" t="s">
        <v>226</v>
      </c>
      <c r="C110" s="15">
        <v>2016.53</v>
      </c>
      <c r="E110" s="40">
        <f t="shared" si="7"/>
        <v>2016.53</v>
      </c>
      <c r="F110" s="40">
        <f t="shared" si="8"/>
        <v>40.330599999999997</v>
      </c>
      <c r="G110" s="40">
        <f t="shared" si="9"/>
        <v>151.23974999999999</v>
      </c>
      <c r="H110" s="40">
        <f>+INGENIERIA!P110</f>
        <v>0</v>
      </c>
      <c r="I110" s="40">
        <f t="shared" si="10"/>
        <v>2208.1003500000002</v>
      </c>
      <c r="J110" s="40">
        <f t="shared" si="11"/>
        <v>353.29605600000002</v>
      </c>
      <c r="K110" s="40">
        <f t="shared" si="12"/>
        <v>2561.3964060000003</v>
      </c>
    </row>
    <row r="111" spans="1:11">
      <c r="A111" s="2" t="s">
        <v>227</v>
      </c>
      <c r="B111" s="1" t="s">
        <v>228</v>
      </c>
      <c r="C111" s="15">
        <v>5246.19</v>
      </c>
      <c r="E111" s="40">
        <f t="shared" si="7"/>
        <v>5246.19</v>
      </c>
      <c r="F111" s="40">
        <f t="shared" si="8"/>
        <v>104.9238</v>
      </c>
      <c r="G111" s="40">
        <f t="shared" si="9"/>
        <v>393.46424999999994</v>
      </c>
      <c r="H111" s="40">
        <f>+INGENIERIA!P111</f>
        <v>0</v>
      </c>
      <c r="I111" s="40">
        <f t="shared" si="10"/>
        <v>5744.5780499999992</v>
      </c>
      <c r="J111" s="40">
        <f t="shared" si="11"/>
        <v>919.13248799999985</v>
      </c>
      <c r="K111" s="40">
        <f t="shared" si="12"/>
        <v>6663.7105379999994</v>
      </c>
    </row>
    <row r="112" spans="1:11">
      <c r="A112" s="2" t="s">
        <v>229</v>
      </c>
      <c r="B112" s="1" t="s">
        <v>230</v>
      </c>
      <c r="C112" s="15">
        <v>4277.47</v>
      </c>
      <c r="E112" s="40">
        <f t="shared" si="7"/>
        <v>4277.47</v>
      </c>
      <c r="F112" s="40">
        <f t="shared" si="8"/>
        <v>85.549400000000006</v>
      </c>
      <c r="G112" s="40">
        <f t="shared" si="9"/>
        <v>320.81025</v>
      </c>
      <c r="H112" s="40">
        <f>+INGENIERIA!P112</f>
        <v>209.6</v>
      </c>
      <c r="I112" s="40">
        <f t="shared" si="10"/>
        <v>4893.42965</v>
      </c>
      <c r="J112" s="40">
        <f t="shared" si="11"/>
        <v>782.94874400000003</v>
      </c>
      <c r="K112" s="40">
        <f t="shared" si="12"/>
        <v>5676.3783940000003</v>
      </c>
    </row>
    <row r="113" spans="1:11">
      <c r="A113" s="2" t="s">
        <v>231</v>
      </c>
      <c r="B113" s="1" t="s">
        <v>232</v>
      </c>
      <c r="C113" s="15">
        <v>2636</v>
      </c>
      <c r="E113" s="40">
        <f t="shared" si="7"/>
        <v>2636</v>
      </c>
      <c r="F113" s="40">
        <f t="shared" si="8"/>
        <v>52.72</v>
      </c>
      <c r="G113" s="40">
        <f t="shared" si="9"/>
        <v>197.7</v>
      </c>
      <c r="H113" s="40">
        <f>+INGENIERIA!P113</f>
        <v>0</v>
      </c>
      <c r="I113" s="40">
        <f t="shared" si="10"/>
        <v>2886.4199999999996</v>
      </c>
      <c r="J113" s="40">
        <f t="shared" si="11"/>
        <v>461.82719999999995</v>
      </c>
      <c r="K113" s="40">
        <f t="shared" si="12"/>
        <v>3348.2471999999998</v>
      </c>
    </row>
    <row r="114" spans="1:11">
      <c r="A114" s="2" t="s">
        <v>233</v>
      </c>
      <c r="B114" s="1" t="s">
        <v>234</v>
      </c>
      <c r="C114" s="15">
        <v>714.35</v>
      </c>
      <c r="E114" s="40">
        <f t="shared" si="7"/>
        <v>714.35</v>
      </c>
      <c r="F114" s="40">
        <f t="shared" si="8"/>
        <v>14.287000000000001</v>
      </c>
      <c r="G114" s="40">
        <f t="shared" si="9"/>
        <v>53.576250000000002</v>
      </c>
      <c r="H114" s="40">
        <f>+INGENIERIA!P114</f>
        <v>0</v>
      </c>
      <c r="I114" s="40">
        <f t="shared" si="10"/>
        <v>782.21325000000002</v>
      </c>
      <c r="J114" s="40">
        <f t="shared" si="11"/>
        <v>125.15412000000001</v>
      </c>
      <c r="K114" s="40">
        <f t="shared" si="12"/>
        <v>907.36737000000005</v>
      </c>
    </row>
    <row r="115" spans="1:11">
      <c r="A115" s="2" t="s">
        <v>235</v>
      </c>
      <c r="B115" s="1" t="s">
        <v>236</v>
      </c>
      <c r="C115" s="15">
        <v>1365.28</v>
      </c>
      <c r="E115" s="40">
        <f t="shared" si="7"/>
        <v>1365.28</v>
      </c>
      <c r="F115" s="40">
        <f t="shared" si="8"/>
        <v>27.305599999999998</v>
      </c>
      <c r="G115" s="40">
        <f t="shared" si="9"/>
        <v>102.396</v>
      </c>
      <c r="H115" s="40">
        <f>+INGENIERIA!P115</f>
        <v>0</v>
      </c>
      <c r="I115" s="40">
        <f t="shared" si="10"/>
        <v>1494.9815999999998</v>
      </c>
      <c r="J115" s="40">
        <f t="shared" si="11"/>
        <v>239.19705599999998</v>
      </c>
      <c r="K115" s="40">
        <f t="shared" si="12"/>
        <v>1734.1786559999998</v>
      </c>
    </row>
    <row r="116" spans="1:11">
      <c r="A116" s="2" t="s">
        <v>237</v>
      </c>
      <c r="B116" s="1" t="s">
        <v>238</v>
      </c>
      <c r="C116" s="15">
        <v>1642.15</v>
      </c>
      <c r="E116" s="40">
        <f t="shared" si="7"/>
        <v>1642.15</v>
      </c>
      <c r="F116" s="40">
        <f t="shared" si="8"/>
        <v>32.843000000000004</v>
      </c>
      <c r="G116" s="40">
        <f t="shared" si="9"/>
        <v>123.16125</v>
      </c>
      <c r="H116" s="40">
        <f>+INGENIERIA!P116</f>
        <v>80.47</v>
      </c>
      <c r="I116" s="40">
        <f t="shared" si="10"/>
        <v>1878.6242500000001</v>
      </c>
      <c r="J116" s="40">
        <f t="shared" si="11"/>
        <v>300.57988</v>
      </c>
      <c r="K116" s="40">
        <f t="shared" si="12"/>
        <v>2179.2041300000001</v>
      </c>
    </row>
    <row r="117" spans="1:11">
      <c r="A117" s="2" t="s">
        <v>239</v>
      </c>
      <c r="B117" s="1" t="s">
        <v>240</v>
      </c>
      <c r="C117" s="15">
        <v>560.28</v>
      </c>
      <c r="E117" s="40">
        <f t="shared" si="7"/>
        <v>560.28</v>
      </c>
      <c r="F117" s="40">
        <f t="shared" si="8"/>
        <v>11.2056</v>
      </c>
      <c r="G117" s="40">
        <f t="shared" si="9"/>
        <v>42.020999999999994</v>
      </c>
      <c r="H117" s="40">
        <f>+INGENIERIA!P117</f>
        <v>0</v>
      </c>
      <c r="I117" s="40">
        <f t="shared" si="10"/>
        <v>613.50659999999993</v>
      </c>
      <c r="J117" s="40">
        <f t="shared" si="11"/>
        <v>98.161055999999988</v>
      </c>
      <c r="K117" s="40">
        <f t="shared" si="12"/>
        <v>711.66765599999997</v>
      </c>
    </row>
    <row r="118" spans="1:11">
      <c r="A118" s="2" t="s">
        <v>241</v>
      </c>
      <c r="B118" s="1" t="s">
        <v>242</v>
      </c>
      <c r="C118" s="15">
        <v>7995.4</v>
      </c>
      <c r="E118" s="40">
        <f t="shared" si="7"/>
        <v>7995.4</v>
      </c>
      <c r="F118" s="40">
        <f t="shared" si="8"/>
        <v>159.90799999999999</v>
      </c>
      <c r="G118" s="40">
        <f t="shared" si="9"/>
        <v>599.65499999999997</v>
      </c>
      <c r="H118" s="40">
        <f>+INGENIERIA!P118</f>
        <v>391.77</v>
      </c>
      <c r="I118" s="40">
        <f t="shared" si="10"/>
        <v>9146.7330000000002</v>
      </c>
      <c r="J118" s="40">
        <f t="shared" si="11"/>
        <v>1463.4772800000001</v>
      </c>
      <c r="K118" s="40">
        <f t="shared" si="12"/>
        <v>10610.210279999999</v>
      </c>
    </row>
    <row r="119" spans="1:11">
      <c r="A119" s="2" t="s">
        <v>243</v>
      </c>
      <c r="B119" s="1" t="s">
        <v>244</v>
      </c>
      <c r="C119" s="15">
        <v>3443.33</v>
      </c>
      <c r="E119" s="40">
        <f t="shared" si="7"/>
        <v>3443.33</v>
      </c>
      <c r="F119" s="40">
        <f t="shared" si="8"/>
        <v>68.866600000000005</v>
      </c>
      <c r="G119" s="40">
        <f t="shared" si="9"/>
        <v>258.24975000000001</v>
      </c>
      <c r="H119" s="40">
        <f>+INGENIERIA!P119</f>
        <v>0</v>
      </c>
      <c r="I119" s="40">
        <f t="shared" si="10"/>
        <v>3770.4463499999997</v>
      </c>
      <c r="J119" s="40">
        <f t="shared" si="11"/>
        <v>603.27141599999993</v>
      </c>
      <c r="K119" s="40">
        <f t="shared" si="12"/>
        <v>4373.7177659999998</v>
      </c>
    </row>
    <row r="120" spans="1:11">
      <c r="A120" s="2" t="s">
        <v>245</v>
      </c>
      <c r="B120" s="1" t="s">
        <v>246</v>
      </c>
      <c r="C120" s="15">
        <v>4493.2700000000004</v>
      </c>
      <c r="E120" s="40">
        <f t="shared" si="7"/>
        <v>4493.2700000000004</v>
      </c>
      <c r="F120" s="40">
        <f t="shared" si="8"/>
        <v>89.865400000000008</v>
      </c>
      <c r="G120" s="40">
        <f t="shared" si="9"/>
        <v>336.99525</v>
      </c>
      <c r="H120" s="40">
        <f>+INGENIERIA!P120</f>
        <v>0</v>
      </c>
      <c r="I120" s="40">
        <f t="shared" si="10"/>
        <v>4920.1306500000001</v>
      </c>
      <c r="J120" s="40">
        <f t="shared" si="11"/>
        <v>787.22090400000002</v>
      </c>
      <c r="K120" s="40">
        <f t="shared" si="12"/>
        <v>5707.3515539999999</v>
      </c>
    </row>
    <row r="121" spans="1:11">
      <c r="A121" s="2" t="s">
        <v>247</v>
      </c>
      <c r="B121" s="1" t="s">
        <v>248</v>
      </c>
      <c r="C121" s="15">
        <v>1054.77</v>
      </c>
      <c r="E121" s="40">
        <f t="shared" si="7"/>
        <v>1054.77</v>
      </c>
      <c r="F121" s="40">
        <f t="shared" si="8"/>
        <v>21.095400000000001</v>
      </c>
      <c r="G121" s="40">
        <f t="shared" si="9"/>
        <v>79.107749999999996</v>
      </c>
      <c r="H121" s="40">
        <f>+INGENIERIA!P121</f>
        <v>0</v>
      </c>
      <c r="I121" s="40">
        <f t="shared" si="10"/>
        <v>1154.9731499999998</v>
      </c>
      <c r="J121" s="40">
        <f t="shared" si="11"/>
        <v>184.79570399999997</v>
      </c>
      <c r="K121" s="40">
        <f t="shared" si="12"/>
        <v>1339.7688539999997</v>
      </c>
    </row>
    <row r="122" spans="1:11">
      <c r="A122" s="2" t="s">
        <v>249</v>
      </c>
      <c r="B122" s="1" t="s">
        <v>250</v>
      </c>
      <c r="C122" s="15">
        <v>4500.6099999999997</v>
      </c>
      <c r="E122" s="40">
        <f t="shared" si="7"/>
        <v>4500.6099999999997</v>
      </c>
      <c r="F122" s="40">
        <f t="shared" si="8"/>
        <v>90.012199999999993</v>
      </c>
      <c r="G122" s="40">
        <f t="shared" si="9"/>
        <v>337.54574999999994</v>
      </c>
      <c r="H122" s="40">
        <f>+INGENIERIA!P122</f>
        <v>220.53</v>
      </c>
      <c r="I122" s="40">
        <f t="shared" si="10"/>
        <v>5148.6979499999998</v>
      </c>
      <c r="J122" s="40">
        <f t="shared" si="11"/>
        <v>823.79167199999995</v>
      </c>
      <c r="K122" s="40">
        <f t="shared" si="12"/>
        <v>5972.4896220000001</v>
      </c>
    </row>
    <row r="123" spans="1:11">
      <c r="A123" s="2" t="s">
        <v>251</v>
      </c>
      <c r="B123" s="1" t="s">
        <v>252</v>
      </c>
      <c r="C123" s="15">
        <v>861.25</v>
      </c>
      <c r="E123" s="40">
        <f t="shared" si="7"/>
        <v>861.25</v>
      </c>
      <c r="F123" s="40">
        <f t="shared" si="8"/>
        <v>17.225000000000001</v>
      </c>
      <c r="G123" s="40">
        <f t="shared" si="9"/>
        <v>64.59375</v>
      </c>
      <c r="H123" s="40">
        <f>+INGENIERIA!P123</f>
        <v>0</v>
      </c>
      <c r="I123" s="40">
        <f t="shared" si="10"/>
        <v>943.06875000000002</v>
      </c>
      <c r="J123" s="40">
        <f t="shared" si="11"/>
        <v>150.89100000000002</v>
      </c>
      <c r="K123" s="40">
        <f t="shared" si="12"/>
        <v>1093.95975</v>
      </c>
    </row>
    <row r="124" spans="1:11">
      <c r="A124" s="2" t="s">
        <v>253</v>
      </c>
      <c r="B124" s="1" t="s">
        <v>254</v>
      </c>
      <c r="C124" s="15">
        <v>3583.77</v>
      </c>
      <c r="E124" s="40">
        <f t="shared" si="7"/>
        <v>3583.77</v>
      </c>
      <c r="F124" s="40">
        <f t="shared" si="8"/>
        <v>71.675399999999996</v>
      </c>
      <c r="G124" s="40">
        <f t="shared" si="9"/>
        <v>268.78274999999996</v>
      </c>
      <c r="H124" s="40">
        <f>+INGENIERIA!P124</f>
        <v>0</v>
      </c>
      <c r="I124" s="40">
        <f t="shared" si="10"/>
        <v>3924.2281499999999</v>
      </c>
      <c r="J124" s="40">
        <f t="shared" si="11"/>
        <v>627.87650399999995</v>
      </c>
      <c r="K124" s="40">
        <f t="shared" si="12"/>
        <v>4552.1046539999998</v>
      </c>
    </row>
    <row r="125" spans="1:11">
      <c r="A125" s="2" t="s">
        <v>255</v>
      </c>
      <c r="B125" s="1" t="s">
        <v>256</v>
      </c>
      <c r="C125" s="15">
        <v>6106.5</v>
      </c>
      <c r="E125" s="40">
        <f t="shared" si="7"/>
        <v>6106.5</v>
      </c>
      <c r="F125" s="40">
        <f t="shared" si="8"/>
        <v>122.13</v>
      </c>
      <c r="G125" s="40">
        <f t="shared" si="9"/>
        <v>457.98750000000001</v>
      </c>
      <c r="H125" s="40">
        <f>+INGENIERIA!P125</f>
        <v>0</v>
      </c>
      <c r="I125" s="40">
        <f t="shared" si="10"/>
        <v>6686.6175000000003</v>
      </c>
      <c r="J125" s="40">
        <f t="shared" si="11"/>
        <v>1069.8588</v>
      </c>
      <c r="K125" s="40">
        <f t="shared" si="12"/>
        <v>7756.4763000000003</v>
      </c>
    </row>
    <row r="126" spans="1:11" s="8" customFormat="1">
      <c r="A126" s="18" t="s">
        <v>160</v>
      </c>
      <c r="C126" s="8" t="s">
        <v>161</v>
      </c>
      <c r="E126" s="8" t="s">
        <v>161</v>
      </c>
      <c r="F126" s="8" t="s">
        <v>161</v>
      </c>
      <c r="G126" s="8" t="s">
        <v>161</v>
      </c>
      <c r="H126" s="8" t="s">
        <v>161</v>
      </c>
      <c r="I126" s="8" t="s">
        <v>161</v>
      </c>
      <c r="J126" s="8" t="s">
        <v>161</v>
      </c>
      <c r="K126" s="8" t="s">
        <v>161</v>
      </c>
    </row>
    <row r="127" spans="1:11">
      <c r="C127" s="20">
        <v>128660.83</v>
      </c>
      <c r="E127" s="41">
        <f>SUM(E79:E125)</f>
        <v>128660.83000000002</v>
      </c>
      <c r="F127" s="41">
        <f t="shared" ref="F127:K127" si="13">SUM(F79:F125)</f>
        <v>2573.2166000000002</v>
      </c>
      <c r="G127" s="41">
        <f t="shared" si="13"/>
        <v>9649.5622499999972</v>
      </c>
      <c r="H127" s="41">
        <f t="shared" si="13"/>
        <v>2719.5</v>
      </c>
      <c r="I127" s="41">
        <f t="shared" si="13"/>
        <v>143603.10884999999</v>
      </c>
      <c r="J127" s="41">
        <f t="shared" si="13"/>
        <v>22976.497415999998</v>
      </c>
      <c r="K127" s="41">
        <f t="shared" si="13"/>
        <v>166579.60626599999</v>
      </c>
    </row>
    <row r="129" spans="1:11" s="8" customFormat="1">
      <c r="A129" s="17"/>
      <c r="C129" s="8" t="s">
        <v>257</v>
      </c>
      <c r="E129" s="8" t="s">
        <v>257</v>
      </c>
      <c r="F129" s="8" t="s">
        <v>257</v>
      </c>
      <c r="G129" s="8" t="s">
        <v>257</v>
      </c>
      <c r="H129" s="8" t="s">
        <v>257</v>
      </c>
      <c r="I129" s="8" t="s">
        <v>257</v>
      </c>
      <c r="J129" s="8" t="s">
        <v>257</v>
      </c>
      <c r="K129" s="8" t="s">
        <v>257</v>
      </c>
    </row>
    <row r="130" spans="1:11" ht="13.5" thickBot="1">
      <c r="A130" s="18" t="s">
        <v>258</v>
      </c>
      <c r="B130" s="1" t="s">
        <v>259</v>
      </c>
      <c r="C130" s="20">
        <v>294785.62</v>
      </c>
      <c r="E130" s="42">
        <f>+E76+E127</f>
        <v>294785.62000000005</v>
      </c>
      <c r="F130" s="42">
        <f t="shared" ref="F130:K130" si="14">+F76+F127</f>
        <v>5895.7124000000022</v>
      </c>
      <c r="G130" s="42">
        <f t="shared" si="14"/>
        <v>22108.921499999993</v>
      </c>
      <c r="H130" s="42">
        <f t="shared" si="14"/>
        <v>2719.5</v>
      </c>
      <c r="I130" s="42">
        <f t="shared" si="14"/>
        <v>325509.75390000007</v>
      </c>
      <c r="J130" s="42">
        <f t="shared" si="14"/>
        <v>52081.560624000012</v>
      </c>
      <c r="K130" s="42">
        <f t="shared" si="14"/>
        <v>377591.31452399987</v>
      </c>
    </row>
    <row r="131" spans="1:11" ht="12" thickTop="1"/>
    <row r="132" spans="1:11">
      <c r="C132" s="1" t="s">
        <v>259</v>
      </c>
    </row>
    <row r="133" spans="1:11">
      <c r="A133" s="2" t="s">
        <v>259</v>
      </c>
      <c r="B133" s="1" t="s">
        <v>259</v>
      </c>
      <c r="C133" s="19"/>
    </row>
  </sheetData>
  <autoFilter ref="A11:N76"/>
  <mergeCells count="1">
    <mergeCell ref="E7:K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33"/>
  <sheetViews>
    <sheetView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C22" sqref="C22"/>
    </sheetView>
  </sheetViews>
  <sheetFormatPr baseColWidth="10" defaultRowHeight="11.25"/>
  <cols>
    <col min="1" max="1" width="8.42578125" style="2" customWidth="1"/>
    <col min="2" max="2" width="29" style="1" customWidth="1"/>
    <col min="3" max="3" width="12.140625" style="1" customWidth="1"/>
    <col min="4" max="4" width="12.85546875" style="1" customWidth="1"/>
    <col min="5" max="8" width="15" style="1" bestFit="1" customWidth="1"/>
    <col min="9" max="9" width="13.7109375" style="1" customWidth="1"/>
    <col min="10" max="10" width="12.140625" style="1" customWidth="1"/>
    <col min="11" max="11" width="13" style="1" customWidth="1"/>
    <col min="12" max="12" width="11.5703125" style="1" customWidth="1"/>
    <col min="13" max="13" width="11.42578125" style="1" customWidth="1"/>
    <col min="14" max="14" width="9.28515625" style="1" customWidth="1"/>
    <col min="15" max="15" width="11.5703125" style="1" customWidth="1"/>
    <col min="16" max="16" width="12.140625" style="1" customWidth="1"/>
    <col min="17" max="17" width="11.28515625" style="1" customWidth="1"/>
    <col min="18" max="18" width="12" style="1" customWidth="1"/>
    <col min="19" max="19" width="11.7109375" style="1" customWidth="1"/>
    <col min="20" max="20" width="11.5703125" style="1" customWidth="1"/>
    <col min="21" max="21" width="10.28515625" style="1" customWidth="1"/>
    <col min="22" max="22" width="9.85546875" style="1" customWidth="1"/>
    <col min="23" max="23" width="10.140625" style="1" customWidth="1"/>
    <col min="24" max="24" width="14" style="1" customWidth="1"/>
    <col min="25" max="25" width="15" style="1" bestFit="1" customWidth="1"/>
    <col min="26" max="16384" width="11.42578125" style="1"/>
  </cols>
  <sheetData>
    <row r="1" spans="1:25" ht="18" customHeight="1">
      <c r="A1" s="3" t="s">
        <v>0</v>
      </c>
      <c r="B1" s="60" t="s">
        <v>259</v>
      </c>
      <c r="C1" s="61"/>
      <c r="D1" s="61"/>
    </row>
    <row r="2" spans="1:25" ht="24.95" customHeight="1">
      <c r="A2" s="4" t="s">
        <v>1</v>
      </c>
      <c r="B2" s="22" t="s">
        <v>2</v>
      </c>
      <c r="C2" s="23"/>
      <c r="D2" s="23"/>
    </row>
    <row r="3" spans="1:25" ht="15.75">
      <c r="B3" s="24" t="s">
        <v>3</v>
      </c>
      <c r="C3" s="25"/>
      <c r="D3" s="25"/>
      <c r="E3" s="8"/>
    </row>
    <row r="4" spans="1:25" ht="15">
      <c r="B4" s="26" t="s">
        <v>4</v>
      </c>
      <c r="C4" s="25"/>
      <c r="D4" s="25"/>
      <c r="E4" s="8"/>
    </row>
    <row r="5" spans="1:25">
      <c r="B5" s="7" t="s">
        <v>5</v>
      </c>
    </row>
    <row r="6" spans="1:25">
      <c r="B6" s="7" t="s">
        <v>6</v>
      </c>
    </row>
    <row r="8" spans="1:25" s="5" customFormat="1" ht="23.25" thickBot="1">
      <c r="A8" s="9" t="s">
        <v>7</v>
      </c>
      <c r="B8" s="10" t="s">
        <v>8</v>
      </c>
      <c r="C8" s="10" t="s">
        <v>9</v>
      </c>
      <c r="D8" s="10" t="s">
        <v>10</v>
      </c>
      <c r="E8" s="10" t="s">
        <v>11</v>
      </c>
      <c r="F8" s="10" t="s">
        <v>12</v>
      </c>
      <c r="G8" s="11" t="s">
        <v>13</v>
      </c>
      <c r="H8" s="10" t="s">
        <v>14</v>
      </c>
      <c r="I8" s="10" t="s">
        <v>15</v>
      </c>
      <c r="J8" s="10" t="s">
        <v>16</v>
      </c>
      <c r="K8" s="10" t="s">
        <v>17</v>
      </c>
      <c r="L8" s="10" t="s">
        <v>18</v>
      </c>
      <c r="M8" s="10" t="s">
        <v>19</v>
      </c>
      <c r="N8" s="10" t="s">
        <v>20</v>
      </c>
      <c r="O8" s="10" t="s">
        <v>21</v>
      </c>
      <c r="P8" s="10" t="s">
        <v>22</v>
      </c>
      <c r="Q8" s="10" t="s">
        <v>23</v>
      </c>
      <c r="R8" s="10" t="s">
        <v>24</v>
      </c>
      <c r="S8" s="10" t="s">
        <v>25</v>
      </c>
      <c r="T8" s="10" t="s">
        <v>26</v>
      </c>
      <c r="U8" s="10" t="s">
        <v>27</v>
      </c>
      <c r="V8" s="10" t="s">
        <v>28</v>
      </c>
      <c r="W8" s="10" t="s">
        <v>29</v>
      </c>
      <c r="X8" s="11" t="s">
        <v>30</v>
      </c>
      <c r="Y8" s="12" t="s">
        <v>31</v>
      </c>
    </row>
    <row r="9" spans="1:25" ht="12" thickTop="1">
      <c r="A9" s="14" t="s">
        <v>32</v>
      </c>
    </row>
    <row r="11" spans="1:25">
      <c r="A11" s="13" t="s">
        <v>33</v>
      </c>
    </row>
    <row r="12" spans="1:25">
      <c r="A12" s="2" t="s">
        <v>34</v>
      </c>
      <c r="B12" s="1" t="s">
        <v>35</v>
      </c>
      <c r="C12" s="15">
        <v>880.02</v>
      </c>
      <c r="D12" s="15">
        <v>146.66999999999999</v>
      </c>
      <c r="E12" s="15">
        <v>2500</v>
      </c>
      <c r="F12" s="15">
        <v>0</v>
      </c>
      <c r="G12" s="15">
        <v>3526.69</v>
      </c>
      <c r="H12" s="15">
        <v>0</v>
      </c>
      <c r="I12" s="15">
        <v>0</v>
      </c>
      <c r="J12" s="15">
        <v>0</v>
      </c>
      <c r="K12" s="15">
        <v>0</v>
      </c>
      <c r="L12" s="15">
        <v>497.91</v>
      </c>
      <c r="M12" s="15">
        <v>165.8</v>
      </c>
      <c r="N12" s="15">
        <v>0</v>
      </c>
      <c r="O12" s="15">
        <v>0</v>
      </c>
      <c r="P12" s="15">
        <v>0</v>
      </c>
      <c r="Q12" s="16">
        <v>-0.02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663.69</v>
      </c>
      <c r="Y12" s="15">
        <v>2863</v>
      </c>
    </row>
    <row r="13" spans="1:25">
      <c r="A13" s="2" t="s">
        <v>36</v>
      </c>
      <c r="B13" s="1" t="s">
        <v>37</v>
      </c>
      <c r="C13" s="15">
        <v>999.66</v>
      </c>
      <c r="D13" s="15">
        <v>166.61</v>
      </c>
      <c r="E13" s="15">
        <v>978.95</v>
      </c>
      <c r="F13" s="15">
        <v>0</v>
      </c>
      <c r="G13" s="15">
        <v>2145.2199999999998</v>
      </c>
      <c r="H13" s="15">
        <v>0</v>
      </c>
      <c r="I13" s="15">
        <v>0</v>
      </c>
      <c r="J13" s="15">
        <v>0</v>
      </c>
      <c r="K13" s="15">
        <v>0</v>
      </c>
      <c r="L13" s="15">
        <v>210.61</v>
      </c>
      <c r="M13" s="15">
        <v>73.14</v>
      </c>
      <c r="N13" s="15">
        <v>0</v>
      </c>
      <c r="O13" s="15">
        <v>0</v>
      </c>
      <c r="P13" s="15">
        <v>0</v>
      </c>
      <c r="Q13" s="15">
        <v>7.0000000000000007E-2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283.82</v>
      </c>
      <c r="Y13" s="15">
        <v>1861.4</v>
      </c>
    </row>
    <row r="14" spans="1:25">
      <c r="A14" s="2" t="s">
        <v>38</v>
      </c>
      <c r="B14" s="1" t="s">
        <v>39</v>
      </c>
      <c r="C14" s="15">
        <v>4000.02</v>
      </c>
      <c r="D14" s="15">
        <v>666.67</v>
      </c>
      <c r="E14" s="15">
        <v>0</v>
      </c>
      <c r="F14" s="15">
        <v>0</v>
      </c>
      <c r="G14" s="15">
        <v>4666.6899999999996</v>
      </c>
      <c r="H14" s="15">
        <v>0</v>
      </c>
      <c r="I14" s="15">
        <v>0</v>
      </c>
      <c r="J14" s="15">
        <v>0</v>
      </c>
      <c r="K14" s="15">
        <v>0</v>
      </c>
      <c r="L14" s="15">
        <v>741.42</v>
      </c>
      <c r="M14" s="15">
        <v>360.26</v>
      </c>
      <c r="N14" s="15">
        <v>0</v>
      </c>
      <c r="O14" s="15">
        <v>0</v>
      </c>
      <c r="P14" s="15">
        <v>0</v>
      </c>
      <c r="Q14" s="15">
        <v>0.01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327</v>
      </c>
      <c r="X14" s="15">
        <v>1428.69</v>
      </c>
      <c r="Y14" s="15">
        <v>3238</v>
      </c>
    </row>
    <row r="15" spans="1:25">
      <c r="A15" s="2" t="s">
        <v>40</v>
      </c>
      <c r="B15" s="1" t="s">
        <v>41</v>
      </c>
      <c r="C15" s="15">
        <v>999.66</v>
      </c>
      <c r="D15" s="15">
        <v>166.61</v>
      </c>
      <c r="E15" s="15">
        <v>846.97</v>
      </c>
      <c r="F15" s="15">
        <v>0</v>
      </c>
      <c r="G15" s="15">
        <v>2013.24</v>
      </c>
      <c r="H15" s="15">
        <v>0</v>
      </c>
      <c r="I15" s="15">
        <v>0</v>
      </c>
      <c r="J15" s="15">
        <v>0</v>
      </c>
      <c r="K15" s="15">
        <v>0</v>
      </c>
      <c r="L15" s="15">
        <v>186.96</v>
      </c>
      <c r="M15" s="15">
        <v>56.78</v>
      </c>
      <c r="N15" s="15">
        <v>0</v>
      </c>
      <c r="O15" s="15">
        <v>0</v>
      </c>
      <c r="P15" s="15">
        <v>0</v>
      </c>
      <c r="Q15" s="16">
        <v>-0.1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243.64</v>
      </c>
      <c r="Y15" s="15">
        <v>1769.6</v>
      </c>
    </row>
    <row r="16" spans="1:25">
      <c r="A16" s="2" t="s">
        <v>42</v>
      </c>
      <c r="B16" s="1" t="s">
        <v>43</v>
      </c>
      <c r="C16" s="15">
        <v>880.02</v>
      </c>
      <c r="D16" s="15">
        <v>146.66999999999999</v>
      </c>
      <c r="E16" s="15">
        <v>0</v>
      </c>
      <c r="F16" s="15">
        <v>0</v>
      </c>
      <c r="G16" s="15">
        <v>1026.69</v>
      </c>
      <c r="H16" s="15">
        <v>15</v>
      </c>
      <c r="I16" s="15">
        <v>192</v>
      </c>
      <c r="J16" s="15">
        <v>0</v>
      </c>
      <c r="K16" s="16">
        <v>-18.41</v>
      </c>
      <c r="L16" s="15">
        <v>0</v>
      </c>
      <c r="M16" s="15">
        <v>44.8</v>
      </c>
      <c r="N16" s="15">
        <v>0</v>
      </c>
      <c r="O16" s="15">
        <v>0</v>
      </c>
      <c r="P16" s="15">
        <v>0</v>
      </c>
      <c r="Q16" s="16">
        <v>-0.1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233.29</v>
      </c>
      <c r="Y16" s="15">
        <v>793.4</v>
      </c>
    </row>
    <row r="17" spans="1:25">
      <c r="A17" s="2" t="s">
        <v>44</v>
      </c>
      <c r="B17" s="1" t="s">
        <v>45</v>
      </c>
      <c r="C17" s="15">
        <v>1400.04</v>
      </c>
      <c r="D17" s="15">
        <v>233.34</v>
      </c>
      <c r="E17" s="15">
        <v>3323.64</v>
      </c>
      <c r="F17" s="15">
        <v>0</v>
      </c>
      <c r="G17" s="15">
        <v>4957.0200000000004</v>
      </c>
      <c r="H17" s="15">
        <v>15</v>
      </c>
      <c r="I17" s="15">
        <v>0</v>
      </c>
      <c r="J17" s="15">
        <v>1798.35</v>
      </c>
      <c r="K17" s="15">
        <v>0</v>
      </c>
      <c r="L17" s="15">
        <v>807.2</v>
      </c>
      <c r="M17" s="15">
        <v>137.27000000000001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2757.82</v>
      </c>
      <c r="Y17" s="15">
        <v>2199.1999999999998</v>
      </c>
    </row>
    <row r="18" spans="1:25">
      <c r="A18" s="2" t="s">
        <v>46</v>
      </c>
      <c r="B18" s="1" t="s">
        <v>47</v>
      </c>
      <c r="C18" s="15">
        <v>4000.02</v>
      </c>
      <c r="D18" s="15">
        <v>666.67</v>
      </c>
      <c r="E18" s="15">
        <v>0</v>
      </c>
      <c r="F18" s="15">
        <v>0</v>
      </c>
      <c r="G18" s="15">
        <v>4666.6899999999996</v>
      </c>
      <c r="H18" s="15">
        <v>0</v>
      </c>
      <c r="I18" s="15">
        <v>0</v>
      </c>
      <c r="J18" s="15">
        <v>0</v>
      </c>
      <c r="K18" s="15">
        <v>0</v>
      </c>
      <c r="L18" s="15">
        <v>741.42</v>
      </c>
      <c r="M18" s="15">
        <v>360.26</v>
      </c>
      <c r="N18" s="15">
        <v>0</v>
      </c>
      <c r="O18" s="15">
        <v>0</v>
      </c>
      <c r="P18" s="15">
        <v>0</v>
      </c>
      <c r="Q18" s="15">
        <v>0.02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413.79</v>
      </c>
      <c r="X18" s="15">
        <v>1515.49</v>
      </c>
      <c r="Y18" s="15">
        <v>3151.2</v>
      </c>
    </row>
    <row r="19" spans="1:25">
      <c r="A19" s="2" t="s">
        <v>48</v>
      </c>
      <c r="B19" s="1" t="s">
        <v>49</v>
      </c>
      <c r="C19" s="15">
        <v>880.02</v>
      </c>
      <c r="D19" s="15">
        <v>146.66999999999999</v>
      </c>
      <c r="E19" s="15">
        <v>0</v>
      </c>
      <c r="F19" s="15">
        <v>2605.65</v>
      </c>
      <c r="G19" s="15">
        <v>3632.34</v>
      </c>
      <c r="H19" s="15">
        <v>15</v>
      </c>
      <c r="I19" s="15">
        <v>0</v>
      </c>
      <c r="J19" s="15">
        <v>358.34</v>
      </c>
      <c r="K19" s="15">
        <v>0</v>
      </c>
      <c r="L19" s="15">
        <v>520.48</v>
      </c>
      <c r="M19" s="15">
        <v>147.19</v>
      </c>
      <c r="N19" s="15">
        <v>0</v>
      </c>
      <c r="O19" s="15">
        <v>0</v>
      </c>
      <c r="P19" s="15">
        <v>0</v>
      </c>
      <c r="Q19" s="15">
        <v>0.08</v>
      </c>
      <c r="R19" s="15">
        <v>54.05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1095.1400000000001</v>
      </c>
      <c r="Y19" s="15">
        <v>2537.1999999999998</v>
      </c>
    </row>
    <row r="20" spans="1:25">
      <c r="A20" s="2" t="s">
        <v>50</v>
      </c>
      <c r="B20" s="1" t="s">
        <v>51</v>
      </c>
      <c r="C20" s="15">
        <v>4000.02</v>
      </c>
      <c r="D20" s="15">
        <v>666.67</v>
      </c>
      <c r="E20" s="15">
        <v>0</v>
      </c>
      <c r="F20" s="15">
        <v>0</v>
      </c>
      <c r="G20" s="15">
        <v>4666.6899999999996</v>
      </c>
      <c r="H20" s="15">
        <v>0</v>
      </c>
      <c r="I20" s="15">
        <v>0</v>
      </c>
      <c r="J20" s="15">
        <v>0</v>
      </c>
      <c r="K20" s="15">
        <v>0</v>
      </c>
      <c r="L20" s="15">
        <v>741.42</v>
      </c>
      <c r="M20" s="15">
        <v>360.26</v>
      </c>
      <c r="N20" s="15">
        <v>0</v>
      </c>
      <c r="O20" s="15">
        <v>0</v>
      </c>
      <c r="P20" s="15">
        <v>0</v>
      </c>
      <c r="Q20" s="16">
        <v>-0.18</v>
      </c>
      <c r="R20" s="15">
        <v>0</v>
      </c>
      <c r="S20" s="15">
        <v>0</v>
      </c>
      <c r="T20" s="15">
        <v>0</v>
      </c>
      <c r="U20" s="15">
        <v>0</v>
      </c>
      <c r="V20" s="15">
        <v>1000</v>
      </c>
      <c r="W20" s="15">
        <v>413.79</v>
      </c>
      <c r="X20" s="15">
        <v>2515.29</v>
      </c>
      <c r="Y20" s="15">
        <v>2151.4</v>
      </c>
    </row>
    <row r="21" spans="1:25">
      <c r="A21" s="2" t="s">
        <v>52</v>
      </c>
      <c r="B21" s="1" t="s">
        <v>53</v>
      </c>
      <c r="C21" s="15">
        <v>880.02</v>
      </c>
      <c r="D21" s="15">
        <v>146.66999999999999</v>
      </c>
      <c r="E21" s="15">
        <v>0</v>
      </c>
      <c r="F21" s="15">
        <v>0</v>
      </c>
      <c r="G21" s="15">
        <v>1026.69</v>
      </c>
      <c r="H21" s="15">
        <v>15</v>
      </c>
      <c r="I21" s="15">
        <v>43.66</v>
      </c>
      <c r="J21" s="15">
        <v>0</v>
      </c>
      <c r="K21" s="16">
        <v>-18.41</v>
      </c>
      <c r="L21" s="15">
        <v>0</v>
      </c>
      <c r="M21" s="15">
        <v>50.75</v>
      </c>
      <c r="N21" s="15">
        <v>0</v>
      </c>
      <c r="O21" s="15">
        <v>0</v>
      </c>
      <c r="P21" s="15">
        <v>0</v>
      </c>
      <c r="Q21" s="16">
        <v>-0.11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90.89</v>
      </c>
      <c r="Y21" s="15">
        <v>935.8</v>
      </c>
    </row>
    <row r="22" spans="1:25">
      <c r="A22" s="2" t="s">
        <v>54</v>
      </c>
      <c r="B22" s="1" t="s">
        <v>55</v>
      </c>
      <c r="C22" s="15">
        <v>880.02</v>
      </c>
      <c r="D22" s="15">
        <v>146.66999999999999</v>
      </c>
      <c r="E22" s="15">
        <v>3075.99</v>
      </c>
      <c r="F22" s="15">
        <v>0</v>
      </c>
      <c r="G22" s="15">
        <v>4102.68</v>
      </c>
      <c r="H22" s="15">
        <v>15</v>
      </c>
      <c r="I22" s="15">
        <v>599.98</v>
      </c>
      <c r="J22" s="15">
        <v>0</v>
      </c>
      <c r="K22" s="15">
        <v>0</v>
      </c>
      <c r="L22" s="15">
        <v>620.94000000000005</v>
      </c>
      <c r="M22" s="15">
        <v>118.03</v>
      </c>
      <c r="N22" s="15">
        <v>0</v>
      </c>
      <c r="O22" s="15">
        <v>0</v>
      </c>
      <c r="P22" s="15">
        <v>0</v>
      </c>
      <c r="Q22" s="15">
        <v>0.08</v>
      </c>
      <c r="R22" s="15">
        <v>54.05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1408.08</v>
      </c>
      <c r="Y22" s="15">
        <v>2694.6</v>
      </c>
    </row>
    <row r="23" spans="1:25">
      <c r="A23" s="2" t="s">
        <v>56</v>
      </c>
      <c r="B23" s="1" t="s">
        <v>57</v>
      </c>
      <c r="C23" s="15">
        <v>880.02</v>
      </c>
      <c r="D23" s="15">
        <v>146.66999999999999</v>
      </c>
      <c r="E23" s="15">
        <v>0</v>
      </c>
      <c r="F23" s="15">
        <v>0</v>
      </c>
      <c r="G23" s="15">
        <v>1026.69</v>
      </c>
      <c r="H23" s="15">
        <v>0</v>
      </c>
      <c r="I23" s="15">
        <v>0</v>
      </c>
      <c r="J23" s="15">
        <v>0</v>
      </c>
      <c r="K23" s="16">
        <v>-18.41</v>
      </c>
      <c r="L23" s="15">
        <v>0</v>
      </c>
      <c r="M23" s="15">
        <v>99.82</v>
      </c>
      <c r="N23" s="15">
        <v>0</v>
      </c>
      <c r="O23" s="15">
        <v>0</v>
      </c>
      <c r="P23" s="15">
        <v>0</v>
      </c>
      <c r="Q23" s="15">
        <v>0.03</v>
      </c>
      <c r="R23" s="15">
        <v>47.05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128.49</v>
      </c>
      <c r="Y23" s="15">
        <v>898.2</v>
      </c>
    </row>
    <row r="24" spans="1:25">
      <c r="A24" s="2" t="s">
        <v>58</v>
      </c>
      <c r="B24" s="1" t="s">
        <v>59</v>
      </c>
      <c r="C24" s="15">
        <v>1602</v>
      </c>
      <c r="D24" s="15">
        <v>267</v>
      </c>
      <c r="E24" s="15">
        <v>100</v>
      </c>
      <c r="F24" s="15">
        <v>0</v>
      </c>
      <c r="G24" s="15">
        <v>1969</v>
      </c>
      <c r="H24" s="15">
        <v>0</v>
      </c>
      <c r="I24" s="15">
        <v>0</v>
      </c>
      <c r="J24" s="15">
        <v>0</v>
      </c>
      <c r="K24" s="15">
        <v>0</v>
      </c>
      <c r="L24" s="15">
        <v>179.25</v>
      </c>
      <c r="M24" s="15">
        <v>54.17</v>
      </c>
      <c r="N24" s="15">
        <v>0</v>
      </c>
      <c r="O24" s="15">
        <v>0</v>
      </c>
      <c r="P24" s="15">
        <v>0</v>
      </c>
      <c r="Q24" s="16">
        <v>-0.09</v>
      </c>
      <c r="R24" s="15">
        <v>0</v>
      </c>
      <c r="S24" s="15">
        <v>520.66999999999996</v>
      </c>
      <c r="T24" s="15">
        <v>0</v>
      </c>
      <c r="U24" s="15">
        <v>0</v>
      </c>
      <c r="V24" s="15">
        <v>300</v>
      </c>
      <c r="W24" s="15">
        <v>0</v>
      </c>
      <c r="X24" s="15">
        <v>1054</v>
      </c>
      <c r="Y24" s="15">
        <v>915</v>
      </c>
    </row>
    <row r="25" spans="1:25">
      <c r="A25" s="2" t="s">
        <v>60</v>
      </c>
      <c r="B25" s="1" t="s">
        <v>61</v>
      </c>
      <c r="C25" s="15">
        <v>1602</v>
      </c>
      <c r="D25" s="15">
        <v>267</v>
      </c>
      <c r="E25" s="15">
        <v>400</v>
      </c>
      <c r="F25" s="15">
        <v>0</v>
      </c>
      <c r="G25" s="15">
        <v>2269</v>
      </c>
      <c r="H25" s="15">
        <v>0</v>
      </c>
      <c r="I25" s="15">
        <v>0</v>
      </c>
      <c r="J25" s="15">
        <v>0</v>
      </c>
      <c r="K25" s="15">
        <v>0</v>
      </c>
      <c r="L25" s="15">
        <v>232.79</v>
      </c>
      <c r="M25" s="15">
        <v>55.57</v>
      </c>
      <c r="N25" s="15">
        <v>0</v>
      </c>
      <c r="O25" s="15">
        <v>0</v>
      </c>
      <c r="P25" s="15">
        <v>0</v>
      </c>
      <c r="Q25" s="15">
        <v>0.04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288.39999999999998</v>
      </c>
      <c r="Y25" s="15">
        <v>1980.6</v>
      </c>
    </row>
    <row r="26" spans="1:25">
      <c r="A26" s="2" t="s">
        <v>62</v>
      </c>
      <c r="B26" s="1" t="s">
        <v>63</v>
      </c>
      <c r="C26" s="15">
        <v>799.98</v>
      </c>
      <c r="D26" s="15">
        <v>133.33000000000001</v>
      </c>
      <c r="E26" s="15">
        <v>1320</v>
      </c>
      <c r="F26" s="15">
        <v>0</v>
      </c>
      <c r="G26" s="15">
        <v>2253.31</v>
      </c>
      <c r="H26" s="15">
        <v>0</v>
      </c>
      <c r="I26" s="15">
        <v>0</v>
      </c>
      <c r="J26" s="15">
        <v>0</v>
      </c>
      <c r="K26" s="15">
        <v>0</v>
      </c>
      <c r="L26" s="15">
        <v>229.98</v>
      </c>
      <c r="M26" s="15">
        <v>55.91</v>
      </c>
      <c r="N26" s="15">
        <v>0</v>
      </c>
      <c r="O26" s="15">
        <v>0</v>
      </c>
      <c r="P26" s="15">
        <v>0</v>
      </c>
      <c r="Q26" s="15">
        <v>0.02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285.91000000000003</v>
      </c>
      <c r="Y26" s="15">
        <v>1967.4</v>
      </c>
    </row>
    <row r="27" spans="1:25">
      <c r="A27" s="2" t="s">
        <v>64</v>
      </c>
      <c r="B27" s="1" t="s">
        <v>65</v>
      </c>
      <c r="C27" s="15">
        <v>999.66</v>
      </c>
      <c r="D27" s="15">
        <v>166.61</v>
      </c>
      <c r="E27" s="15">
        <v>776.75</v>
      </c>
      <c r="F27" s="15">
        <v>0</v>
      </c>
      <c r="G27" s="15">
        <v>1943.02</v>
      </c>
      <c r="H27" s="15">
        <v>15</v>
      </c>
      <c r="I27" s="15">
        <v>660.45</v>
      </c>
      <c r="J27" s="15">
        <v>0</v>
      </c>
      <c r="K27" s="15">
        <v>0</v>
      </c>
      <c r="L27" s="15">
        <v>175.1</v>
      </c>
      <c r="M27" s="15">
        <v>58.47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909.02</v>
      </c>
      <c r="Y27" s="15">
        <v>1034</v>
      </c>
    </row>
    <row r="28" spans="1:25">
      <c r="A28" s="2" t="s">
        <v>66</v>
      </c>
      <c r="B28" s="1" t="s">
        <v>67</v>
      </c>
      <c r="C28" s="15">
        <v>999.66</v>
      </c>
      <c r="D28" s="15">
        <v>166.61</v>
      </c>
      <c r="E28" s="15">
        <v>786.45</v>
      </c>
      <c r="F28" s="15">
        <v>0</v>
      </c>
      <c r="G28" s="15">
        <v>1952.72</v>
      </c>
      <c r="H28" s="15">
        <v>0</v>
      </c>
      <c r="I28" s="15">
        <v>0</v>
      </c>
      <c r="J28" s="15">
        <v>0</v>
      </c>
      <c r="K28" s="15">
        <v>0</v>
      </c>
      <c r="L28" s="15">
        <v>176.65</v>
      </c>
      <c r="M28" s="15">
        <v>64.3</v>
      </c>
      <c r="N28" s="15">
        <v>0</v>
      </c>
      <c r="O28" s="15">
        <v>0</v>
      </c>
      <c r="P28" s="15">
        <v>0</v>
      </c>
      <c r="Q28" s="16">
        <v>-0.03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240.92</v>
      </c>
      <c r="Y28" s="15">
        <v>1711.8</v>
      </c>
    </row>
    <row r="29" spans="1:25">
      <c r="A29" s="2" t="s">
        <v>68</v>
      </c>
      <c r="B29" s="1" t="s">
        <v>69</v>
      </c>
      <c r="C29" s="15">
        <v>4000.02</v>
      </c>
      <c r="D29" s="15">
        <v>666.67</v>
      </c>
      <c r="E29" s="15">
        <v>0</v>
      </c>
      <c r="F29" s="15">
        <v>0</v>
      </c>
      <c r="G29" s="15">
        <v>4666.6899999999996</v>
      </c>
      <c r="H29" s="15">
        <v>0</v>
      </c>
      <c r="I29" s="15">
        <v>0</v>
      </c>
      <c r="J29" s="15">
        <v>0</v>
      </c>
      <c r="K29" s="15">
        <v>0</v>
      </c>
      <c r="L29" s="15">
        <v>741.42</v>
      </c>
      <c r="M29" s="15">
        <v>353.87</v>
      </c>
      <c r="N29" s="15">
        <v>0</v>
      </c>
      <c r="O29" s="15">
        <v>0</v>
      </c>
      <c r="P29" s="15">
        <v>0</v>
      </c>
      <c r="Q29" s="15">
        <v>0.01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413.79</v>
      </c>
      <c r="X29" s="15">
        <v>1509.09</v>
      </c>
      <c r="Y29" s="15">
        <v>3157.6</v>
      </c>
    </row>
    <row r="30" spans="1:25">
      <c r="A30" s="2" t="s">
        <v>70</v>
      </c>
      <c r="B30" s="1" t="s">
        <v>71</v>
      </c>
      <c r="C30" s="15">
        <v>880.02</v>
      </c>
      <c r="D30" s="15">
        <v>146.66999999999999</v>
      </c>
      <c r="E30" s="15">
        <v>0</v>
      </c>
      <c r="F30" s="15">
        <v>0</v>
      </c>
      <c r="G30" s="15">
        <v>1026.69</v>
      </c>
      <c r="H30" s="15">
        <v>15</v>
      </c>
      <c r="I30" s="15">
        <v>781.42</v>
      </c>
      <c r="J30" s="15">
        <v>0</v>
      </c>
      <c r="K30" s="16">
        <v>-18.41</v>
      </c>
      <c r="L30" s="15">
        <v>0</v>
      </c>
      <c r="M30" s="15">
        <v>50.68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828.69</v>
      </c>
      <c r="Y30" s="15">
        <v>198</v>
      </c>
    </row>
    <row r="31" spans="1:25">
      <c r="A31" s="2" t="s">
        <v>72</v>
      </c>
      <c r="B31" s="1" t="s">
        <v>73</v>
      </c>
      <c r="C31" s="15">
        <v>880.02</v>
      </c>
      <c r="D31" s="15">
        <v>146.66999999999999</v>
      </c>
      <c r="E31" s="15">
        <v>2456.75</v>
      </c>
      <c r="F31" s="15">
        <v>0</v>
      </c>
      <c r="G31" s="15">
        <v>3483.44</v>
      </c>
      <c r="H31" s="15">
        <v>0</v>
      </c>
      <c r="I31" s="15">
        <v>0</v>
      </c>
      <c r="J31" s="15">
        <v>0</v>
      </c>
      <c r="K31" s="15">
        <v>0</v>
      </c>
      <c r="L31" s="15">
        <v>488.67</v>
      </c>
      <c r="M31" s="15">
        <v>110.35</v>
      </c>
      <c r="N31" s="15">
        <v>0</v>
      </c>
      <c r="O31" s="15">
        <v>0</v>
      </c>
      <c r="P31" s="15">
        <v>0</v>
      </c>
      <c r="Q31" s="16">
        <v>-0.03</v>
      </c>
      <c r="R31" s="15">
        <v>33.049999999999997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632.04</v>
      </c>
      <c r="Y31" s="15">
        <v>2851.4</v>
      </c>
    </row>
    <row r="32" spans="1:25">
      <c r="A32" s="2" t="s">
        <v>74</v>
      </c>
      <c r="B32" s="1" t="s">
        <v>75</v>
      </c>
      <c r="C32" s="15">
        <v>880.02</v>
      </c>
      <c r="D32" s="15">
        <v>146.66999999999999</v>
      </c>
      <c r="E32" s="15">
        <v>12666.74</v>
      </c>
      <c r="F32" s="15">
        <v>0</v>
      </c>
      <c r="G32" s="15">
        <v>13693.43</v>
      </c>
      <c r="H32" s="15">
        <v>0</v>
      </c>
      <c r="I32" s="15">
        <v>0</v>
      </c>
      <c r="J32" s="15">
        <v>0</v>
      </c>
      <c r="K32" s="15">
        <v>0</v>
      </c>
      <c r="L32" s="15">
        <v>3260.87</v>
      </c>
      <c r="M32" s="15">
        <v>25.48</v>
      </c>
      <c r="N32" s="15">
        <v>0</v>
      </c>
      <c r="O32" s="15">
        <v>0</v>
      </c>
      <c r="P32" s="15">
        <v>0</v>
      </c>
      <c r="Q32" s="16">
        <v>-0.17</v>
      </c>
      <c r="R32" s="15">
        <v>33.049999999999997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3319.23</v>
      </c>
      <c r="Y32" s="15">
        <v>10374.200000000001</v>
      </c>
    </row>
    <row r="33" spans="1:25">
      <c r="A33" s="2" t="s">
        <v>76</v>
      </c>
      <c r="B33" s="1" t="s">
        <v>77</v>
      </c>
      <c r="C33" s="15">
        <v>880.02</v>
      </c>
      <c r="D33" s="15">
        <v>146.66999999999999</v>
      </c>
      <c r="E33" s="15">
        <v>6948.34</v>
      </c>
      <c r="F33" s="15">
        <v>0</v>
      </c>
      <c r="G33" s="15">
        <v>7975.03</v>
      </c>
      <c r="H33" s="15">
        <v>0</v>
      </c>
      <c r="I33" s="15">
        <v>0</v>
      </c>
      <c r="J33" s="15">
        <v>0</v>
      </c>
      <c r="K33" s="15">
        <v>0</v>
      </c>
      <c r="L33" s="15">
        <v>1545.35</v>
      </c>
      <c r="M33" s="15">
        <v>75.400000000000006</v>
      </c>
      <c r="N33" s="15">
        <v>0</v>
      </c>
      <c r="O33" s="15">
        <v>0</v>
      </c>
      <c r="P33" s="15">
        <v>0</v>
      </c>
      <c r="Q33" s="15">
        <v>0.08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1620.83</v>
      </c>
      <c r="Y33" s="15">
        <v>6354.2</v>
      </c>
    </row>
    <row r="34" spans="1:25">
      <c r="A34" s="2" t="s">
        <v>78</v>
      </c>
      <c r="B34" s="1" t="s">
        <v>79</v>
      </c>
      <c r="C34" s="15">
        <v>1800</v>
      </c>
      <c r="D34" s="15">
        <v>300</v>
      </c>
      <c r="E34" s="15">
        <v>0</v>
      </c>
      <c r="F34" s="15">
        <v>0</v>
      </c>
      <c r="G34" s="15">
        <v>2100</v>
      </c>
      <c r="H34" s="15">
        <v>0</v>
      </c>
      <c r="I34" s="15">
        <v>0</v>
      </c>
      <c r="J34" s="15">
        <v>0</v>
      </c>
      <c r="K34" s="15">
        <v>0</v>
      </c>
      <c r="L34" s="15">
        <v>202.51</v>
      </c>
      <c r="M34" s="15">
        <v>57.08</v>
      </c>
      <c r="N34" s="15">
        <v>0</v>
      </c>
      <c r="O34" s="15">
        <v>0</v>
      </c>
      <c r="P34" s="15">
        <v>0</v>
      </c>
      <c r="Q34" s="15">
        <v>0.01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259.60000000000002</v>
      </c>
      <c r="Y34" s="15">
        <v>1840.4</v>
      </c>
    </row>
    <row r="35" spans="1:25">
      <c r="A35" s="2" t="s">
        <v>80</v>
      </c>
      <c r="B35" s="1" t="s">
        <v>81</v>
      </c>
      <c r="C35" s="15">
        <v>880.02</v>
      </c>
      <c r="D35" s="15">
        <v>146.66999999999999</v>
      </c>
      <c r="E35" s="15">
        <v>0</v>
      </c>
      <c r="F35" s="15">
        <v>0</v>
      </c>
      <c r="G35" s="15">
        <v>1026.69</v>
      </c>
      <c r="H35" s="15">
        <v>0</v>
      </c>
      <c r="I35" s="15">
        <v>0</v>
      </c>
      <c r="J35" s="15">
        <v>0</v>
      </c>
      <c r="K35" s="16">
        <v>-18.41</v>
      </c>
      <c r="L35" s="15">
        <v>0</v>
      </c>
      <c r="M35" s="15">
        <v>110.63</v>
      </c>
      <c r="N35" s="15">
        <v>0</v>
      </c>
      <c r="O35" s="15">
        <v>0</v>
      </c>
      <c r="P35" s="15">
        <v>0</v>
      </c>
      <c r="Q35" s="15">
        <v>0.02</v>
      </c>
      <c r="R35" s="15">
        <v>33.049999999999997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125.29</v>
      </c>
      <c r="Y35" s="15">
        <v>901.4</v>
      </c>
    </row>
    <row r="36" spans="1:25">
      <c r="A36" s="2" t="s">
        <v>82</v>
      </c>
      <c r="B36" s="1" t="s">
        <v>83</v>
      </c>
      <c r="C36" s="15">
        <v>1299.96</v>
      </c>
      <c r="D36" s="15">
        <v>216.66</v>
      </c>
      <c r="E36" s="15">
        <v>400</v>
      </c>
      <c r="F36" s="15">
        <v>0</v>
      </c>
      <c r="G36" s="15">
        <v>1916.62</v>
      </c>
      <c r="H36" s="15">
        <v>0</v>
      </c>
      <c r="I36" s="15">
        <v>0</v>
      </c>
      <c r="J36" s="15">
        <v>0</v>
      </c>
      <c r="K36" s="15">
        <v>0</v>
      </c>
      <c r="L36" s="15">
        <v>170.87</v>
      </c>
      <c r="M36" s="15">
        <v>39.42</v>
      </c>
      <c r="N36" s="15">
        <v>0</v>
      </c>
      <c r="O36" s="15">
        <v>0</v>
      </c>
      <c r="P36" s="15">
        <v>0</v>
      </c>
      <c r="Q36" s="16">
        <v>-7.0000000000000007E-2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210.22</v>
      </c>
      <c r="Y36" s="15">
        <v>1706.4</v>
      </c>
    </row>
    <row r="37" spans="1:25">
      <c r="A37" s="2" t="s">
        <v>84</v>
      </c>
      <c r="B37" s="1" t="s">
        <v>85</v>
      </c>
      <c r="C37" s="15">
        <v>880.02</v>
      </c>
      <c r="D37" s="15">
        <v>146.66999999999999</v>
      </c>
      <c r="E37" s="15">
        <v>534.19000000000005</v>
      </c>
      <c r="F37" s="15">
        <v>0</v>
      </c>
      <c r="G37" s="15">
        <v>1560.88</v>
      </c>
      <c r="H37" s="15">
        <v>0</v>
      </c>
      <c r="I37" s="15">
        <v>0</v>
      </c>
      <c r="J37" s="15">
        <v>0</v>
      </c>
      <c r="K37" s="15">
        <v>0</v>
      </c>
      <c r="L37" s="15">
        <v>62.89</v>
      </c>
      <c r="M37" s="15">
        <v>115.96</v>
      </c>
      <c r="N37" s="15">
        <v>0</v>
      </c>
      <c r="O37" s="15">
        <v>0</v>
      </c>
      <c r="P37" s="15">
        <v>0</v>
      </c>
      <c r="Q37" s="16">
        <v>-0.02</v>
      </c>
      <c r="R37" s="15">
        <v>33.049999999999997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211.88</v>
      </c>
      <c r="Y37" s="15">
        <v>1349</v>
      </c>
    </row>
    <row r="38" spans="1:25">
      <c r="A38" s="2" t="s">
        <v>86</v>
      </c>
      <c r="B38" s="1" t="s">
        <v>87</v>
      </c>
      <c r="C38" s="15">
        <v>880.02</v>
      </c>
      <c r="D38" s="15">
        <v>146.66999999999999</v>
      </c>
      <c r="E38" s="15">
        <v>0</v>
      </c>
      <c r="F38" s="15">
        <v>0</v>
      </c>
      <c r="G38" s="15">
        <v>1026.69</v>
      </c>
      <c r="H38" s="15">
        <v>0</v>
      </c>
      <c r="I38" s="15">
        <v>0</v>
      </c>
      <c r="J38" s="15">
        <v>0</v>
      </c>
      <c r="K38" s="16">
        <v>-18.41</v>
      </c>
      <c r="L38" s="15">
        <v>0</v>
      </c>
      <c r="M38" s="15">
        <v>148.97999999999999</v>
      </c>
      <c r="N38" s="15">
        <v>0</v>
      </c>
      <c r="O38" s="15">
        <v>0</v>
      </c>
      <c r="P38" s="15">
        <v>0</v>
      </c>
      <c r="Q38" s="16">
        <v>-0.13</v>
      </c>
      <c r="R38" s="15">
        <v>33.049999999999997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163.49</v>
      </c>
      <c r="Y38" s="15">
        <v>863.2</v>
      </c>
    </row>
    <row r="39" spans="1:25">
      <c r="A39" s="2" t="s">
        <v>88</v>
      </c>
      <c r="B39" s="1" t="s">
        <v>89</v>
      </c>
      <c r="C39" s="15">
        <v>1399.98</v>
      </c>
      <c r="D39" s="15">
        <v>233.33</v>
      </c>
      <c r="E39" s="15">
        <v>3276.72</v>
      </c>
      <c r="F39" s="15">
        <v>0</v>
      </c>
      <c r="G39" s="15">
        <v>4910.03</v>
      </c>
      <c r="H39" s="15">
        <v>0</v>
      </c>
      <c r="I39" s="15">
        <v>0</v>
      </c>
      <c r="J39" s="15">
        <v>0</v>
      </c>
      <c r="K39" s="15">
        <v>0</v>
      </c>
      <c r="L39" s="15">
        <v>796.15</v>
      </c>
      <c r="M39" s="15">
        <v>167.3</v>
      </c>
      <c r="N39" s="15">
        <v>0</v>
      </c>
      <c r="O39" s="15">
        <v>0</v>
      </c>
      <c r="P39" s="15">
        <v>0</v>
      </c>
      <c r="Q39" s="16">
        <v>-0.02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963.43</v>
      </c>
      <c r="Y39" s="15">
        <v>3946.6</v>
      </c>
    </row>
    <row r="40" spans="1:25">
      <c r="A40" s="2" t="s">
        <v>90</v>
      </c>
      <c r="B40" s="1" t="s">
        <v>91</v>
      </c>
      <c r="C40" s="15">
        <v>880.02</v>
      </c>
      <c r="D40" s="15">
        <v>146.66999999999999</v>
      </c>
      <c r="E40" s="15">
        <v>0</v>
      </c>
      <c r="F40" s="15">
        <v>0</v>
      </c>
      <c r="G40" s="15">
        <v>1026.69</v>
      </c>
      <c r="H40" s="15">
        <v>15</v>
      </c>
      <c r="I40" s="15">
        <v>802.69</v>
      </c>
      <c r="J40" s="15">
        <v>0</v>
      </c>
      <c r="K40" s="16">
        <v>-18.41</v>
      </c>
      <c r="L40" s="15">
        <v>0</v>
      </c>
      <c r="M40" s="15">
        <v>120.17</v>
      </c>
      <c r="N40" s="15">
        <v>0</v>
      </c>
      <c r="O40" s="15">
        <v>0</v>
      </c>
      <c r="P40" s="15">
        <v>0</v>
      </c>
      <c r="Q40" s="16">
        <v>-0.01</v>
      </c>
      <c r="R40" s="15">
        <v>33.049999999999997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952.49</v>
      </c>
      <c r="Y40" s="15">
        <v>74.2</v>
      </c>
    </row>
    <row r="41" spans="1:25">
      <c r="A41" s="2" t="s">
        <v>92</v>
      </c>
      <c r="B41" s="1" t="s">
        <v>93</v>
      </c>
      <c r="C41" s="15">
        <v>880.02</v>
      </c>
      <c r="D41" s="15">
        <v>146.66999999999999</v>
      </c>
      <c r="E41" s="15">
        <v>3049.88</v>
      </c>
      <c r="F41" s="15">
        <v>0</v>
      </c>
      <c r="G41" s="15">
        <v>4076.57</v>
      </c>
      <c r="H41" s="15">
        <v>0</v>
      </c>
      <c r="I41" s="15">
        <v>0</v>
      </c>
      <c r="J41" s="15">
        <v>0</v>
      </c>
      <c r="K41" s="15">
        <v>0</v>
      </c>
      <c r="L41" s="15">
        <v>615.37</v>
      </c>
      <c r="M41" s="15">
        <v>76.56</v>
      </c>
      <c r="N41" s="15">
        <v>0</v>
      </c>
      <c r="O41" s="15">
        <v>0</v>
      </c>
      <c r="P41" s="15">
        <v>0</v>
      </c>
      <c r="Q41" s="16">
        <v>-0.01</v>
      </c>
      <c r="R41" s="15">
        <v>54.05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745.97</v>
      </c>
      <c r="Y41" s="15">
        <v>3330.6</v>
      </c>
    </row>
    <row r="42" spans="1:25">
      <c r="A42" s="2" t="s">
        <v>94</v>
      </c>
      <c r="B42" s="1" t="s">
        <v>95</v>
      </c>
      <c r="C42" s="15">
        <v>880.02</v>
      </c>
      <c r="D42" s="15">
        <v>146.66999999999999</v>
      </c>
      <c r="E42" s="15">
        <v>0</v>
      </c>
      <c r="F42" s="15">
        <v>0</v>
      </c>
      <c r="G42" s="15">
        <v>1026.69</v>
      </c>
      <c r="H42" s="15">
        <v>0</v>
      </c>
      <c r="I42" s="15">
        <v>0</v>
      </c>
      <c r="J42" s="15">
        <v>0</v>
      </c>
      <c r="K42" s="16">
        <v>-18.41</v>
      </c>
      <c r="L42" s="15">
        <v>0</v>
      </c>
      <c r="M42" s="15">
        <v>125.89</v>
      </c>
      <c r="N42" s="15">
        <v>0</v>
      </c>
      <c r="O42" s="15">
        <v>0</v>
      </c>
      <c r="P42" s="15">
        <v>0</v>
      </c>
      <c r="Q42" s="15">
        <v>0.16</v>
      </c>
      <c r="R42" s="15">
        <v>33.049999999999997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140.69</v>
      </c>
      <c r="Y42" s="15">
        <v>886</v>
      </c>
    </row>
    <row r="43" spans="1:25">
      <c r="A43" s="2" t="s">
        <v>96</v>
      </c>
      <c r="B43" s="1" t="s">
        <v>97</v>
      </c>
      <c r="C43" s="15">
        <v>880.02</v>
      </c>
      <c r="D43" s="15">
        <v>146.66999999999999</v>
      </c>
      <c r="E43" s="15">
        <v>214.05</v>
      </c>
      <c r="F43" s="15">
        <v>0</v>
      </c>
      <c r="G43" s="15">
        <v>1240.74</v>
      </c>
      <c r="H43" s="15">
        <v>0</v>
      </c>
      <c r="I43" s="15">
        <v>0</v>
      </c>
      <c r="J43" s="15">
        <v>0</v>
      </c>
      <c r="K43" s="15">
        <v>0</v>
      </c>
      <c r="L43" s="15">
        <v>18.600000000000001</v>
      </c>
      <c r="M43" s="15">
        <v>186.48</v>
      </c>
      <c r="N43" s="15">
        <v>0</v>
      </c>
      <c r="O43" s="15">
        <v>0</v>
      </c>
      <c r="P43" s="15">
        <v>0</v>
      </c>
      <c r="Q43" s="15">
        <v>0.06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205.14</v>
      </c>
      <c r="Y43" s="15">
        <v>1035.5999999999999</v>
      </c>
    </row>
    <row r="44" spans="1:25">
      <c r="A44" s="2" t="s">
        <v>98</v>
      </c>
      <c r="B44" s="1" t="s">
        <v>99</v>
      </c>
      <c r="C44" s="15">
        <v>880.02</v>
      </c>
      <c r="D44" s="15">
        <v>146.66999999999999</v>
      </c>
      <c r="E44" s="15">
        <v>0</v>
      </c>
      <c r="F44" s="15">
        <v>0</v>
      </c>
      <c r="G44" s="15">
        <v>1026.69</v>
      </c>
      <c r="H44" s="15">
        <v>0</v>
      </c>
      <c r="I44" s="15">
        <v>0</v>
      </c>
      <c r="J44" s="15">
        <v>0</v>
      </c>
      <c r="K44" s="16">
        <v>-18.41</v>
      </c>
      <c r="L44" s="15">
        <v>0</v>
      </c>
      <c r="M44" s="15">
        <v>116.11</v>
      </c>
      <c r="N44" s="15">
        <v>0</v>
      </c>
      <c r="O44" s="15">
        <v>0</v>
      </c>
      <c r="P44" s="15">
        <v>0</v>
      </c>
      <c r="Q44" s="16">
        <v>-0.06</v>
      </c>
      <c r="R44" s="15">
        <v>33.049999999999997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130.69</v>
      </c>
      <c r="Y44" s="15">
        <v>896</v>
      </c>
    </row>
    <row r="45" spans="1:25">
      <c r="A45" s="2" t="s">
        <v>100</v>
      </c>
      <c r="B45" s="1" t="s">
        <v>101</v>
      </c>
      <c r="C45" s="15">
        <v>880.02</v>
      </c>
      <c r="D45" s="15">
        <v>146.66999999999999</v>
      </c>
      <c r="E45" s="15">
        <v>0</v>
      </c>
      <c r="F45" s="15">
        <v>0</v>
      </c>
      <c r="G45" s="15">
        <v>1026.69</v>
      </c>
      <c r="H45" s="15">
        <v>0</v>
      </c>
      <c r="I45" s="15">
        <v>0</v>
      </c>
      <c r="J45" s="15">
        <v>0</v>
      </c>
      <c r="K45" s="16">
        <v>-18.41</v>
      </c>
      <c r="L45" s="15">
        <v>0</v>
      </c>
      <c r="M45" s="15">
        <v>25.48</v>
      </c>
      <c r="N45" s="15">
        <v>0</v>
      </c>
      <c r="O45" s="15">
        <v>0</v>
      </c>
      <c r="P45" s="15">
        <v>0</v>
      </c>
      <c r="Q45" s="15">
        <v>0.02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7.09</v>
      </c>
      <c r="Y45" s="15">
        <v>1019.6</v>
      </c>
    </row>
    <row r="46" spans="1:25">
      <c r="A46" s="2" t="s">
        <v>102</v>
      </c>
      <c r="B46" s="1" t="s">
        <v>103</v>
      </c>
      <c r="C46" s="15">
        <v>880.02</v>
      </c>
      <c r="D46" s="15">
        <v>146.66999999999999</v>
      </c>
      <c r="E46" s="15">
        <v>2561.5</v>
      </c>
      <c r="F46" s="15">
        <v>0</v>
      </c>
      <c r="G46" s="15">
        <v>3588.19</v>
      </c>
      <c r="H46" s="15">
        <v>0</v>
      </c>
      <c r="I46" s="15">
        <v>0</v>
      </c>
      <c r="J46" s="15">
        <v>0</v>
      </c>
      <c r="K46" s="15">
        <v>0</v>
      </c>
      <c r="L46" s="15">
        <v>511.05</v>
      </c>
      <c r="M46" s="15">
        <v>349.7</v>
      </c>
      <c r="N46" s="15">
        <v>0</v>
      </c>
      <c r="O46" s="15">
        <v>0</v>
      </c>
      <c r="P46" s="15">
        <v>0</v>
      </c>
      <c r="Q46" s="16">
        <v>-0.01</v>
      </c>
      <c r="R46" s="15">
        <v>33.049999999999997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893.79</v>
      </c>
      <c r="Y46" s="15">
        <v>2694.4</v>
      </c>
    </row>
    <row r="47" spans="1:25">
      <c r="A47" s="2" t="s">
        <v>104</v>
      </c>
      <c r="B47" s="1" t="s">
        <v>105</v>
      </c>
      <c r="C47" s="15">
        <v>880.02</v>
      </c>
      <c r="D47" s="15">
        <v>146.66999999999999</v>
      </c>
      <c r="E47" s="15">
        <v>2890.13</v>
      </c>
      <c r="F47" s="15">
        <v>0</v>
      </c>
      <c r="G47" s="15">
        <v>3916.82</v>
      </c>
      <c r="H47" s="15">
        <v>0</v>
      </c>
      <c r="I47" s="15">
        <v>0</v>
      </c>
      <c r="J47" s="15">
        <v>0</v>
      </c>
      <c r="K47" s="15">
        <v>0</v>
      </c>
      <c r="L47" s="15">
        <v>581.24</v>
      </c>
      <c r="M47" s="15">
        <v>192.73</v>
      </c>
      <c r="N47" s="15">
        <v>0</v>
      </c>
      <c r="O47" s="15">
        <v>257.3</v>
      </c>
      <c r="P47" s="15">
        <v>0</v>
      </c>
      <c r="Q47" s="15">
        <v>0.11</v>
      </c>
      <c r="R47" s="15">
        <v>26.44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1057.82</v>
      </c>
      <c r="Y47" s="15">
        <v>2859</v>
      </c>
    </row>
    <row r="48" spans="1:25">
      <c r="A48" s="2" t="s">
        <v>106</v>
      </c>
      <c r="B48" s="1" t="s">
        <v>107</v>
      </c>
      <c r="C48" s="15">
        <v>1602</v>
      </c>
      <c r="D48" s="15">
        <v>267</v>
      </c>
      <c r="E48" s="15">
        <v>400</v>
      </c>
      <c r="F48" s="15">
        <v>0</v>
      </c>
      <c r="G48" s="15">
        <v>2269</v>
      </c>
      <c r="H48" s="15">
        <v>0</v>
      </c>
      <c r="I48" s="15">
        <v>0</v>
      </c>
      <c r="J48" s="15">
        <v>0</v>
      </c>
      <c r="K48" s="15">
        <v>0</v>
      </c>
      <c r="L48" s="15">
        <v>232.79</v>
      </c>
      <c r="M48" s="15">
        <v>54.11</v>
      </c>
      <c r="N48" s="15">
        <v>0</v>
      </c>
      <c r="O48" s="15">
        <v>0</v>
      </c>
      <c r="P48" s="15">
        <v>0</v>
      </c>
      <c r="Q48" s="15">
        <v>0.1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287</v>
      </c>
      <c r="Y48" s="15">
        <v>1982</v>
      </c>
    </row>
    <row r="49" spans="1:25">
      <c r="A49" s="2" t="s">
        <v>108</v>
      </c>
      <c r="B49" s="1" t="s">
        <v>109</v>
      </c>
      <c r="C49" s="15">
        <v>733.35</v>
      </c>
      <c r="D49" s="15">
        <v>146.66999999999999</v>
      </c>
      <c r="E49" s="15">
        <v>0</v>
      </c>
      <c r="F49" s="15">
        <v>0</v>
      </c>
      <c r="G49" s="15">
        <v>880.02</v>
      </c>
      <c r="H49" s="15">
        <v>0</v>
      </c>
      <c r="I49" s="15">
        <v>0</v>
      </c>
      <c r="J49" s="15">
        <v>0</v>
      </c>
      <c r="K49" s="16">
        <v>-36.86</v>
      </c>
      <c r="L49" s="15">
        <v>0</v>
      </c>
      <c r="M49" s="15">
        <v>21.85</v>
      </c>
      <c r="N49" s="15">
        <v>0</v>
      </c>
      <c r="O49" s="15">
        <v>0</v>
      </c>
      <c r="P49" s="15">
        <v>0</v>
      </c>
      <c r="Q49" s="15">
        <v>0.03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-14.98</v>
      </c>
      <c r="Y49" s="15">
        <v>895</v>
      </c>
    </row>
    <row r="50" spans="1:25">
      <c r="A50" s="2" t="s">
        <v>110</v>
      </c>
      <c r="B50" s="1" t="s">
        <v>111</v>
      </c>
      <c r="C50" s="15">
        <v>880.02</v>
      </c>
      <c r="D50" s="15">
        <v>146.66999999999999</v>
      </c>
      <c r="E50" s="15">
        <v>0</v>
      </c>
      <c r="F50" s="15">
        <v>0</v>
      </c>
      <c r="G50" s="15">
        <v>1026.69</v>
      </c>
      <c r="H50" s="15">
        <v>0</v>
      </c>
      <c r="I50" s="15">
        <v>0</v>
      </c>
      <c r="J50" s="15">
        <v>0</v>
      </c>
      <c r="K50" s="16">
        <v>-18.41</v>
      </c>
      <c r="L50" s="15">
        <v>0</v>
      </c>
      <c r="M50" s="15">
        <v>139.12</v>
      </c>
      <c r="N50" s="15">
        <v>0</v>
      </c>
      <c r="O50" s="15">
        <v>0</v>
      </c>
      <c r="P50" s="15">
        <v>0</v>
      </c>
      <c r="Q50" s="16">
        <v>-7.0000000000000007E-2</v>
      </c>
      <c r="R50" s="15">
        <v>33.049999999999997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153.69</v>
      </c>
      <c r="Y50" s="15">
        <v>873</v>
      </c>
    </row>
    <row r="51" spans="1:25">
      <c r="A51" s="2" t="s">
        <v>112</v>
      </c>
      <c r="B51" s="1" t="s">
        <v>113</v>
      </c>
      <c r="C51" s="15">
        <v>880.02</v>
      </c>
      <c r="D51" s="15">
        <v>146.66999999999999</v>
      </c>
      <c r="E51" s="15">
        <v>0</v>
      </c>
      <c r="F51" s="15">
        <v>0</v>
      </c>
      <c r="G51" s="15">
        <v>1026.69</v>
      </c>
      <c r="H51" s="15">
        <v>0</v>
      </c>
      <c r="I51" s="15">
        <v>0</v>
      </c>
      <c r="J51" s="15">
        <v>0</v>
      </c>
      <c r="K51" s="16">
        <v>-18.41</v>
      </c>
      <c r="L51" s="15">
        <v>0</v>
      </c>
      <c r="M51" s="15">
        <v>109.79</v>
      </c>
      <c r="N51" s="15">
        <v>0</v>
      </c>
      <c r="O51" s="15">
        <v>0</v>
      </c>
      <c r="P51" s="15">
        <v>0</v>
      </c>
      <c r="Q51" s="15">
        <v>0.11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91.49</v>
      </c>
      <c r="Y51" s="15">
        <v>935.2</v>
      </c>
    </row>
    <row r="52" spans="1:25">
      <c r="A52" s="2" t="s">
        <v>114</v>
      </c>
      <c r="B52" s="1" t="s">
        <v>115</v>
      </c>
      <c r="C52" s="15">
        <v>880.02</v>
      </c>
      <c r="D52" s="15">
        <v>146.66999999999999</v>
      </c>
      <c r="E52" s="15">
        <v>0</v>
      </c>
      <c r="F52" s="15">
        <v>0</v>
      </c>
      <c r="G52" s="15">
        <v>1026.69</v>
      </c>
      <c r="H52" s="15">
        <v>0</v>
      </c>
      <c r="I52" s="15">
        <v>0</v>
      </c>
      <c r="J52" s="15">
        <v>0</v>
      </c>
      <c r="K52" s="16">
        <v>-18.41</v>
      </c>
      <c r="L52" s="15">
        <v>0</v>
      </c>
      <c r="M52" s="15">
        <v>51.59</v>
      </c>
      <c r="N52" s="15">
        <v>0</v>
      </c>
      <c r="O52" s="15">
        <v>0</v>
      </c>
      <c r="P52" s="15">
        <v>0</v>
      </c>
      <c r="Q52" s="15">
        <v>0.11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33.29</v>
      </c>
      <c r="Y52" s="15">
        <v>993.4</v>
      </c>
    </row>
    <row r="53" spans="1:25">
      <c r="A53" s="2" t="s">
        <v>116</v>
      </c>
      <c r="B53" s="1" t="s">
        <v>117</v>
      </c>
      <c r="C53" s="15">
        <v>880.02</v>
      </c>
      <c r="D53" s="15">
        <v>146.66999999999999</v>
      </c>
      <c r="E53" s="15">
        <v>0</v>
      </c>
      <c r="F53" s="15">
        <v>0</v>
      </c>
      <c r="G53" s="15">
        <v>1026.69</v>
      </c>
      <c r="H53" s="15">
        <v>0</v>
      </c>
      <c r="I53" s="15">
        <v>0</v>
      </c>
      <c r="J53" s="15">
        <v>0</v>
      </c>
      <c r="K53" s="16">
        <v>-18.41</v>
      </c>
      <c r="L53" s="15">
        <v>0</v>
      </c>
      <c r="M53" s="15">
        <v>73.45</v>
      </c>
      <c r="N53" s="15">
        <v>0</v>
      </c>
      <c r="O53" s="15">
        <v>0</v>
      </c>
      <c r="P53" s="15">
        <v>0</v>
      </c>
      <c r="Q53" s="15">
        <v>0</v>
      </c>
      <c r="R53" s="15">
        <v>33.049999999999997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88.09</v>
      </c>
      <c r="Y53" s="15">
        <v>938.6</v>
      </c>
    </row>
    <row r="54" spans="1:25">
      <c r="A54" s="2" t="s">
        <v>118</v>
      </c>
      <c r="B54" s="1" t="s">
        <v>119</v>
      </c>
      <c r="C54" s="15">
        <v>999.66</v>
      </c>
      <c r="D54" s="15">
        <v>166.61</v>
      </c>
      <c r="E54" s="15">
        <v>1365.54</v>
      </c>
      <c r="F54" s="15">
        <v>0</v>
      </c>
      <c r="G54" s="15">
        <v>2531.81</v>
      </c>
      <c r="H54" s="15">
        <v>0</v>
      </c>
      <c r="I54" s="15">
        <v>0</v>
      </c>
      <c r="J54" s="15">
        <v>0</v>
      </c>
      <c r="K54" s="15">
        <v>0</v>
      </c>
      <c r="L54" s="15">
        <v>285.41000000000003</v>
      </c>
      <c r="M54" s="15">
        <v>85.8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371.21</v>
      </c>
      <c r="Y54" s="15">
        <v>2160.6</v>
      </c>
    </row>
    <row r="55" spans="1:25">
      <c r="A55" s="2" t="s">
        <v>120</v>
      </c>
      <c r="B55" s="1" t="s">
        <v>121</v>
      </c>
      <c r="C55" s="15">
        <v>880.02</v>
      </c>
      <c r="D55" s="15">
        <v>146.66999999999999</v>
      </c>
      <c r="E55" s="15">
        <v>2500</v>
      </c>
      <c r="F55" s="15">
        <v>0</v>
      </c>
      <c r="G55" s="15">
        <v>3526.69</v>
      </c>
      <c r="H55" s="15">
        <v>0</v>
      </c>
      <c r="I55" s="15">
        <v>0</v>
      </c>
      <c r="J55" s="15">
        <v>0</v>
      </c>
      <c r="K55" s="15">
        <v>0</v>
      </c>
      <c r="L55" s="15">
        <v>497.91</v>
      </c>
      <c r="M55" s="15">
        <v>137.32</v>
      </c>
      <c r="N55" s="15">
        <v>0</v>
      </c>
      <c r="O55" s="15">
        <v>0</v>
      </c>
      <c r="P55" s="15">
        <v>0</v>
      </c>
      <c r="Q55" s="15">
        <v>0.06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635.29</v>
      </c>
      <c r="Y55" s="15">
        <v>2891.4</v>
      </c>
    </row>
    <row r="56" spans="1:25">
      <c r="A56" s="2" t="s">
        <v>122</v>
      </c>
      <c r="B56" s="1" t="s">
        <v>123</v>
      </c>
      <c r="C56" s="15">
        <v>880.02</v>
      </c>
      <c r="D56" s="15">
        <v>146.66999999999999</v>
      </c>
      <c r="E56" s="15">
        <v>0</v>
      </c>
      <c r="F56" s="15">
        <v>0</v>
      </c>
      <c r="G56" s="15">
        <v>1026.69</v>
      </c>
      <c r="H56" s="15">
        <v>0</v>
      </c>
      <c r="I56" s="15">
        <v>0</v>
      </c>
      <c r="J56" s="15">
        <v>0</v>
      </c>
      <c r="K56" s="16">
        <v>-18.41</v>
      </c>
      <c r="L56" s="15">
        <v>0</v>
      </c>
      <c r="M56" s="15">
        <v>106.43</v>
      </c>
      <c r="N56" s="15">
        <v>0</v>
      </c>
      <c r="O56" s="15">
        <v>500</v>
      </c>
      <c r="P56" s="15">
        <v>0</v>
      </c>
      <c r="Q56" s="15">
        <v>0.02</v>
      </c>
      <c r="R56" s="15">
        <v>33.049999999999997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621.09</v>
      </c>
      <c r="Y56" s="15">
        <v>405.6</v>
      </c>
    </row>
    <row r="57" spans="1:25">
      <c r="A57" s="2" t="s">
        <v>124</v>
      </c>
      <c r="B57" s="1" t="s">
        <v>125</v>
      </c>
      <c r="C57" s="15">
        <v>880.02</v>
      </c>
      <c r="D57" s="15">
        <v>146.66999999999999</v>
      </c>
      <c r="E57" s="15">
        <v>1719.27</v>
      </c>
      <c r="F57" s="15">
        <v>0</v>
      </c>
      <c r="G57" s="15">
        <v>2745.96</v>
      </c>
      <c r="H57" s="15">
        <v>15</v>
      </c>
      <c r="I57" s="15">
        <v>455.66</v>
      </c>
      <c r="J57" s="15">
        <v>0</v>
      </c>
      <c r="K57" s="15">
        <v>0</v>
      </c>
      <c r="L57" s="15">
        <v>331.15</v>
      </c>
      <c r="M57" s="15">
        <v>40.06</v>
      </c>
      <c r="N57" s="15">
        <v>0</v>
      </c>
      <c r="O57" s="15">
        <v>500</v>
      </c>
      <c r="P57" s="15">
        <v>0</v>
      </c>
      <c r="Q57" s="15">
        <v>0.04</v>
      </c>
      <c r="R57" s="15">
        <v>54.05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1395.96</v>
      </c>
      <c r="Y57" s="15">
        <v>1350</v>
      </c>
    </row>
    <row r="58" spans="1:25">
      <c r="A58" s="2" t="s">
        <v>126</v>
      </c>
      <c r="B58" s="1" t="s">
        <v>127</v>
      </c>
      <c r="C58" s="15">
        <v>1602</v>
      </c>
      <c r="D58" s="15">
        <v>267</v>
      </c>
      <c r="E58" s="15">
        <v>150</v>
      </c>
      <c r="F58" s="15">
        <v>0</v>
      </c>
      <c r="G58" s="15">
        <v>2019</v>
      </c>
      <c r="H58" s="15">
        <v>0</v>
      </c>
      <c r="I58" s="15">
        <v>0</v>
      </c>
      <c r="J58" s="15">
        <v>0</v>
      </c>
      <c r="K58" s="15">
        <v>0</v>
      </c>
      <c r="L58" s="15">
        <v>187.99</v>
      </c>
      <c r="M58" s="15">
        <v>53.21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241.2</v>
      </c>
      <c r="Y58" s="15">
        <v>1777.8</v>
      </c>
    </row>
    <row r="59" spans="1:25">
      <c r="A59" s="2" t="s">
        <v>128</v>
      </c>
      <c r="B59" s="1" t="s">
        <v>129</v>
      </c>
      <c r="C59" s="15">
        <v>999.66</v>
      </c>
      <c r="D59" s="15">
        <v>166.61</v>
      </c>
      <c r="E59" s="15">
        <v>911.55</v>
      </c>
      <c r="F59" s="15">
        <v>0</v>
      </c>
      <c r="G59" s="15">
        <v>2077.8200000000002</v>
      </c>
      <c r="H59" s="15">
        <v>0</v>
      </c>
      <c r="I59" s="15">
        <v>0</v>
      </c>
      <c r="J59" s="15">
        <v>0</v>
      </c>
      <c r="K59" s="15">
        <v>0</v>
      </c>
      <c r="L59" s="15">
        <v>198.53</v>
      </c>
      <c r="M59" s="15">
        <v>61.05</v>
      </c>
      <c r="N59" s="15">
        <v>0</v>
      </c>
      <c r="O59" s="15">
        <v>0</v>
      </c>
      <c r="P59" s="15">
        <v>0</v>
      </c>
      <c r="Q59" s="16">
        <v>-0.16</v>
      </c>
      <c r="R59" s="15">
        <v>0</v>
      </c>
      <c r="S59" s="15">
        <v>0</v>
      </c>
      <c r="T59" s="15">
        <v>300</v>
      </c>
      <c r="U59" s="15">
        <v>0</v>
      </c>
      <c r="V59" s="15">
        <v>0</v>
      </c>
      <c r="W59" s="15">
        <v>0</v>
      </c>
      <c r="X59" s="15">
        <v>559.41999999999996</v>
      </c>
      <c r="Y59" s="15">
        <v>1518.4</v>
      </c>
    </row>
    <row r="60" spans="1:25">
      <c r="A60" s="2" t="s">
        <v>130</v>
      </c>
      <c r="B60" s="1" t="s">
        <v>131</v>
      </c>
      <c r="C60" s="15">
        <v>999.66</v>
      </c>
      <c r="D60" s="15">
        <v>166.61</v>
      </c>
      <c r="E60" s="15">
        <v>0</v>
      </c>
      <c r="F60" s="15">
        <v>0</v>
      </c>
      <c r="G60" s="15">
        <v>1166.27</v>
      </c>
      <c r="H60" s="15">
        <v>0</v>
      </c>
      <c r="I60" s="15">
        <v>0</v>
      </c>
      <c r="J60" s="15">
        <v>0</v>
      </c>
      <c r="K60" s="15">
        <v>0</v>
      </c>
      <c r="L60" s="15">
        <v>3.53</v>
      </c>
      <c r="M60" s="15">
        <v>76.92</v>
      </c>
      <c r="N60" s="15">
        <v>0</v>
      </c>
      <c r="O60" s="15">
        <v>0</v>
      </c>
      <c r="P60" s="15">
        <v>0</v>
      </c>
      <c r="Q60" s="15">
        <v>0.02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80.47</v>
      </c>
      <c r="Y60" s="15">
        <v>1085.8</v>
      </c>
    </row>
    <row r="61" spans="1:25">
      <c r="A61" s="2" t="s">
        <v>132</v>
      </c>
      <c r="B61" s="1" t="s">
        <v>133</v>
      </c>
      <c r="C61" s="15">
        <v>880.02</v>
      </c>
      <c r="D61" s="15">
        <v>146.66999999999999</v>
      </c>
      <c r="E61" s="15">
        <v>0</v>
      </c>
      <c r="F61" s="15">
        <v>0</v>
      </c>
      <c r="G61" s="15">
        <v>1026.69</v>
      </c>
      <c r="H61" s="15">
        <v>0</v>
      </c>
      <c r="I61" s="15">
        <v>0</v>
      </c>
      <c r="J61" s="15">
        <v>0</v>
      </c>
      <c r="K61" s="16">
        <v>-18.41</v>
      </c>
      <c r="L61" s="15">
        <v>0</v>
      </c>
      <c r="M61" s="15">
        <v>100.54</v>
      </c>
      <c r="N61" s="15">
        <v>0</v>
      </c>
      <c r="O61" s="15">
        <v>500</v>
      </c>
      <c r="P61" s="15">
        <v>0</v>
      </c>
      <c r="Q61" s="16">
        <v>-0.09</v>
      </c>
      <c r="R61" s="15">
        <v>40.049999999999997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622.09</v>
      </c>
      <c r="Y61" s="15">
        <v>404.6</v>
      </c>
    </row>
    <row r="62" spans="1:25">
      <c r="A62" s="2" t="s">
        <v>134</v>
      </c>
      <c r="B62" s="1" t="s">
        <v>135</v>
      </c>
      <c r="C62" s="15">
        <v>1285.74</v>
      </c>
      <c r="D62" s="15">
        <v>214.29</v>
      </c>
      <c r="E62" s="15">
        <v>0</v>
      </c>
      <c r="F62" s="15">
        <v>0</v>
      </c>
      <c r="G62" s="15">
        <v>1500.03</v>
      </c>
      <c r="H62" s="15">
        <v>0</v>
      </c>
      <c r="I62" s="15">
        <v>0</v>
      </c>
      <c r="J62" s="15">
        <v>0</v>
      </c>
      <c r="K62" s="15">
        <v>0</v>
      </c>
      <c r="L62" s="15">
        <v>56.27</v>
      </c>
      <c r="M62" s="15">
        <v>62.56</v>
      </c>
      <c r="N62" s="15">
        <v>0</v>
      </c>
      <c r="O62" s="15">
        <v>0</v>
      </c>
      <c r="P62" s="15">
        <v>0</v>
      </c>
      <c r="Q62" s="16">
        <v>-0.05</v>
      </c>
      <c r="R62" s="15">
        <v>54.05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172.83</v>
      </c>
      <c r="Y62" s="15">
        <v>1327.2</v>
      </c>
    </row>
    <row r="63" spans="1:25">
      <c r="A63" s="2" t="s">
        <v>136</v>
      </c>
      <c r="B63" s="1" t="s">
        <v>137</v>
      </c>
      <c r="C63" s="15">
        <v>1602</v>
      </c>
      <c r="D63" s="15">
        <v>267</v>
      </c>
      <c r="E63" s="15">
        <v>800</v>
      </c>
      <c r="F63" s="15">
        <v>0</v>
      </c>
      <c r="G63" s="15">
        <v>2669</v>
      </c>
      <c r="H63" s="15">
        <v>15</v>
      </c>
      <c r="I63" s="15">
        <v>355.52</v>
      </c>
      <c r="J63" s="15">
        <v>0</v>
      </c>
      <c r="K63" s="15">
        <v>0</v>
      </c>
      <c r="L63" s="15">
        <v>314.70999999999998</v>
      </c>
      <c r="M63" s="15">
        <v>53.67</v>
      </c>
      <c r="N63" s="15">
        <v>0</v>
      </c>
      <c r="O63" s="15">
        <v>0</v>
      </c>
      <c r="P63" s="15">
        <v>0</v>
      </c>
      <c r="Q63" s="15">
        <v>0.1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739</v>
      </c>
      <c r="Y63" s="15">
        <v>1930</v>
      </c>
    </row>
    <row r="64" spans="1:25">
      <c r="A64" s="2" t="s">
        <v>138</v>
      </c>
      <c r="B64" s="1" t="s">
        <v>139</v>
      </c>
      <c r="C64" s="15">
        <v>880.02</v>
      </c>
      <c r="D64" s="15">
        <v>146.66999999999999</v>
      </c>
      <c r="E64" s="15">
        <v>0</v>
      </c>
      <c r="F64" s="15">
        <v>0</v>
      </c>
      <c r="G64" s="15">
        <v>1026.69</v>
      </c>
      <c r="H64" s="15">
        <v>0</v>
      </c>
      <c r="I64" s="15">
        <v>0</v>
      </c>
      <c r="J64" s="15">
        <v>0</v>
      </c>
      <c r="K64" s="16">
        <v>-18.41</v>
      </c>
      <c r="L64" s="15">
        <v>0</v>
      </c>
      <c r="M64" s="15">
        <v>154.22</v>
      </c>
      <c r="N64" s="15">
        <v>0</v>
      </c>
      <c r="O64" s="15">
        <v>0</v>
      </c>
      <c r="P64" s="15">
        <v>0</v>
      </c>
      <c r="Q64" s="15">
        <v>0.03</v>
      </c>
      <c r="R64" s="15">
        <v>33.049999999999997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168.89</v>
      </c>
      <c r="Y64" s="15">
        <v>857.8</v>
      </c>
    </row>
    <row r="65" spans="1:25">
      <c r="A65" s="2" t="s">
        <v>140</v>
      </c>
      <c r="B65" s="1" t="s">
        <v>141</v>
      </c>
      <c r="C65" s="15">
        <v>999.66</v>
      </c>
      <c r="D65" s="15">
        <v>166.61</v>
      </c>
      <c r="E65" s="15">
        <v>308.72000000000003</v>
      </c>
      <c r="F65" s="15">
        <v>0</v>
      </c>
      <c r="G65" s="15">
        <v>1474.99</v>
      </c>
      <c r="H65" s="15">
        <v>0</v>
      </c>
      <c r="I65" s="15">
        <v>0</v>
      </c>
      <c r="J65" s="15">
        <v>0</v>
      </c>
      <c r="K65" s="15">
        <v>0</v>
      </c>
      <c r="L65" s="15">
        <v>53.55</v>
      </c>
      <c r="M65" s="15">
        <v>28.95</v>
      </c>
      <c r="N65" s="15">
        <v>0</v>
      </c>
      <c r="O65" s="15">
        <v>0</v>
      </c>
      <c r="P65" s="15">
        <v>0</v>
      </c>
      <c r="Q65" s="16">
        <v>-0.11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82.39</v>
      </c>
      <c r="Y65" s="15">
        <v>1392.6</v>
      </c>
    </row>
    <row r="66" spans="1:25">
      <c r="A66" s="2" t="s">
        <v>142</v>
      </c>
      <c r="B66" s="1" t="s">
        <v>143</v>
      </c>
      <c r="C66" s="15">
        <v>880.02</v>
      </c>
      <c r="D66" s="15">
        <v>146.66999999999999</v>
      </c>
      <c r="E66" s="15">
        <v>3021.36</v>
      </c>
      <c r="F66" s="15">
        <v>0</v>
      </c>
      <c r="G66" s="15">
        <v>4048.05</v>
      </c>
      <c r="H66" s="15">
        <v>15</v>
      </c>
      <c r="I66" s="15">
        <v>505.56</v>
      </c>
      <c r="J66" s="15">
        <v>0</v>
      </c>
      <c r="K66" s="15">
        <v>0</v>
      </c>
      <c r="L66" s="15">
        <v>609.27</v>
      </c>
      <c r="M66" s="15">
        <v>140.72</v>
      </c>
      <c r="N66" s="15">
        <v>0</v>
      </c>
      <c r="O66" s="15">
        <v>0</v>
      </c>
      <c r="P66" s="15">
        <v>0</v>
      </c>
      <c r="Q66" s="15">
        <v>0.05</v>
      </c>
      <c r="R66" s="15">
        <v>33.049999999999997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1303.6500000000001</v>
      </c>
      <c r="Y66" s="15">
        <v>2744.4</v>
      </c>
    </row>
    <row r="67" spans="1:25">
      <c r="A67" s="2" t="s">
        <v>144</v>
      </c>
      <c r="B67" s="1" t="s">
        <v>145</v>
      </c>
      <c r="C67" s="15">
        <v>4000.02</v>
      </c>
      <c r="D67" s="15">
        <v>666.67</v>
      </c>
      <c r="E67" s="15">
        <v>2746.77</v>
      </c>
      <c r="F67" s="15">
        <v>0</v>
      </c>
      <c r="G67" s="15">
        <v>7413.46</v>
      </c>
      <c r="H67" s="15">
        <v>0</v>
      </c>
      <c r="I67" s="15">
        <v>0</v>
      </c>
      <c r="J67" s="15">
        <v>0</v>
      </c>
      <c r="K67" s="15">
        <v>0</v>
      </c>
      <c r="L67" s="15">
        <v>1384.95</v>
      </c>
      <c r="M67" s="15">
        <v>309.37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497.54</v>
      </c>
      <c r="X67" s="15">
        <v>2191.86</v>
      </c>
      <c r="Y67" s="15">
        <v>5221.6000000000004</v>
      </c>
    </row>
    <row r="68" spans="1:25">
      <c r="A68" s="2" t="s">
        <v>146</v>
      </c>
      <c r="B68" s="1" t="s">
        <v>147</v>
      </c>
      <c r="C68" s="15">
        <v>880.02</v>
      </c>
      <c r="D68" s="15">
        <v>146.66999999999999</v>
      </c>
      <c r="E68" s="15">
        <v>0</v>
      </c>
      <c r="F68" s="15">
        <v>0</v>
      </c>
      <c r="G68" s="15">
        <v>1026.69</v>
      </c>
      <c r="H68" s="15">
        <v>0</v>
      </c>
      <c r="I68" s="15">
        <v>0</v>
      </c>
      <c r="J68" s="15">
        <v>0</v>
      </c>
      <c r="K68" s="16">
        <v>-18.41</v>
      </c>
      <c r="L68" s="15">
        <v>0</v>
      </c>
      <c r="M68" s="15">
        <v>25.48</v>
      </c>
      <c r="N68" s="15">
        <v>0</v>
      </c>
      <c r="O68" s="15">
        <v>0</v>
      </c>
      <c r="P68" s="15">
        <v>0</v>
      </c>
      <c r="Q68" s="15">
        <v>0.02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7.09</v>
      </c>
      <c r="Y68" s="15">
        <v>1019.6</v>
      </c>
    </row>
    <row r="69" spans="1:25">
      <c r="A69" s="2" t="s">
        <v>148</v>
      </c>
      <c r="B69" s="1" t="s">
        <v>149</v>
      </c>
      <c r="C69" s="15">
        <v>880.02</v>
      </c>
      <c r="D69" s="15">
        <v>146.66999999999999</v>
      </c>
      <c r="E69" s="15">
        <v>5000</v>
      </c>
      <c r="F69" s="15">
        <v>0</v>
      </c>
      <c r="G69" s="15">
        <v>6026.69</v>
      </c>
      <c r="H69" s="15">
        <v>15</v>
      </c>
      <c r="I69" s="15">
        <v>0</v>
      </c>
      <c r="J69" s="15">
        <v>208.65</v>
      </c>
      <c r="K69" s="15">
        <v>0</v>
      </c>
      <c r="L69" s="15">
        <v>1058.78</v>
      </c>
      <c r="M69" s="15">
        <v>182.14</v>
      </c>
      <c r="N69" s="15">
        <v>0</v>
      </c>
      <c r="O69" s="15">
        <v>205</v>
      </c>
      <c r="P69" s="15">
        <v>0</v>
      </c>
      <c r="Q69" s="16">
        <v>-0.13</v>
      </c>
      <c r="R69" s="15">
        <v>33.049999999999997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1702.49</v>
      </c>
      <c r="Y69" s="15">
        <v>4324.2</v>
      </c>
    </row>
    <row r="70" spans="1:25">
      <c r="A70" s="2" t="s">
        <v>150</v>
      </c>
      <c r="B70" s="1" t="s">
        <v>151</v>
      </c>
      <c r="C70" s="15">
        <v>1099.98</v>
      </c>
      <c r="D70" s="15">
        <v>183.33</v>
      </c>
      <c r="E70" s="15">
        <v>0</v>
      </c>
      <c r="F70" s="15">
        <v>0</v>
      </c>
      <c r="G70" s="15">
        <v>1283.31</v>
      </c>
      <c r="H70" s="15">
        <v>0</v>
      </c>
      <c r="I70" s="15">
        <v>0</v>
      </c>
      <c r="J70" s="15">
        <v>0</v>
      </c>
      <c r="K70" s="15">
        <v>0</v>
      </c>
      <c r="L70" s="15">
        <v>23.23</v>
      </c>
      <c r="M70" s="15">
        <v>34.340000000000003</v>
      </c>
      <c r="N70" s="15">
        <v>0</v>
      </c>
      <c r="O70" s="15">
        <v>0</v>
      </c>
      <c r="P70" s="15">
        <v>0</v>
      </c>
      <c r="Q70" s="16">
        <v>-0.06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57.51</v>
      </c>
      <c r="Y70" s="15">
        <v>1225.8</v>
      </c>
    </row>
    <row r="71" spans="1:25">
      <c r="A71" s="2" t="s">
        <v>152</v>
      </c>
      <c r="B71" s="1" t="s">
        <v>153</v>
      </c>
      <c r="C71" s="15">
        <v>799.98</v>
      </c>
      <c r="D71" s="15">
        <v>133.33000000000001</v>
      </c>
      <c r="E71" s="15">
        <v>1620</v>
      </c>
      <c r="F71" s="15">
        <v>0</v>
      </c>
      <c r="G71" s="15">
        <v>2553.31</v>
      </c>
      <c r="H71" s="15">
        <v>0</v>
      </c>
      <c r="I71" s="15">
        <v>0</v>
      </c>
      <c r="J71" s="15">
        <v>0</v>
      </c>
      <c r="K71" s="15">
        <v>0</v>
      </c>
      <c r="L71" s="15">
        <v>290</v>
      </c>
      <c r="M71" s="15">
        <v>66.540000000000006</v>
      </c>
      <c r="N71" s="15">
        <v>0</v>
      </c>
      <c r="O71" s="15">
        <v>0</v>
      </c>
      <c r="P71" s="15">
        <v>0</v>
      </c>
      <c r="Q71" s="16">
        <v>-0.03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356.51</v>
      </c>
      <c r="Y71" s="15">
        <v>2196.8000000000002</v>
      </c>
    </row>
    <row r="72" spans="1:25">
      <c r="A72" s="2" t="s">
        <v>154</v>
      </c>
      <c r="B72" s="1" t="s">
        <v>155</v>
      </c>
      <c r="C72" s="15">
        <v>999.66</v>
      </c>
      <c r="D72" s="15">
        <v>166.61</v>
      </c>
      <c r="E72" s="15">
        <v>1871.5</v>
      </c>
      <c r="F72" s="15">
        <v>0</v>
      </c>
      <c r="G72" s="15">
        <v>3037.77</v>
      </c>
      <c r="H72" s="15">
        <v>0</v>
      </c>
      <c r="I72" s="15">
        <v>0</v>
      </c>
      <c r="J72" s="15">
        <v>0</v>
      </c>
      <c r="K72" s="15">
        <v>0</v>
      </c>
      <c r="L72" s="15">
        <v>393.48</v>
      </c>
      <c r="M72" s="15">
        <v>75.819999999999993</v>
      </c>
      <c r="N72" s="15">
        <v>0</v>
      </c>
      <c r="O72" s="15">
        <v>0</v>
      </c>
      <c r="P72" s="15">
        <v>0</v>
      </c>
      <c r="Q72" s="15">
        <v>7.0000000000000007E-2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469.37</v>
      </c>
      <c r="Y72" s="15">
        <v>2568.4</v>
      </c>
    </row>
    <row r="73" spans="1:25">
      <c r="A73" s="2" t="s">
        <v>156</v>
      </c>
      <c r="B73" s="1" t="s">
        <v>157</v>
      </c>
      <c r="C73" s="15">
        <v>880.02</v>
      </c>
      <c r="D73" s="15">
        <v>146.66999999999999</v>
      </c>
      <c r="E73" s="15">
        <v>0</v>
      </c>
      <c r="F73" s="15">
        <v>0</v>
      </c>
      <c r="G73" s="15">
        <v>1026.69</v>
      </c>
      <c r="H73" s="15">
        <v>0</v>
      </c>
      <c r="I73" s="15">
        <v>0</v>
      </c>
      <c r="J73" s="15">
        <v>0</v>
      </c>
      <c r="K73" s="16">
        <v>-18.41</v>
      </c>
      <c r="L73" s="15">
        <v>0</v>
      </c>
      <c r="M73" s="15">
        <v>112.6</v>
      </c>
      <c r="N73" s="15">
        <v>0</v>
      </c>
      <c r="O73" s="15">
        <v>500</v>
      </c>
      <c r="P73" s="15">
        <v>0</v>
      </c>
      <c r="Q73" s="16">
        <v>-0.1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594.09</v>
      </c>
      <c r="Y73" s="15">
        <v>432.6</v>
      </c>
    </row>
    <row r="74" spans="1:25">
      <c r="A74" s="2" t="s">
        <v>158</v>
      </c>
      <c r="B74" s="1" t="s">
        <v>159</v>
      </c>
      <c r="C74" s="15">
        <v>879.42</v>
      </c>
      <c r="D74" s="15">
        <v>146.57</v>
      </c>
      <c r="E74" s="15">
        <v>475.76</v>
      </c>
      <c r="F74" s="15">
        <v>0</v>
      </c>
      <c r="G74" s="15">
        <v>1501.75</v>
      </c>
      <c r="H74" s="15">
        <v>0</v>
      </c>
      <c r="I74" s="15">
        <v>0</v>
      </c>
      <c r="J74" s="15">
        <v>0</v>
      </c>
      <c r="K74" s="15">
        <v>0</v>
      </c>
      <c r="L74" s="15">
        <v>56.46</v>
      </c>
      <c r="M74" s="15">
        <v>25.46</v>
      </c>
      <c r="N74" s="15">
        <v>0</v>
      </c>
      <c r="O74" s="15">
        <v>0</v>
      </c>
      <c r="P74" s="15">
        <v>0</v>
      </c>
      <c r="Q74" s="15">
        <v>0.03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81.95</v>
      </c>
      <c r="Y74" s="15">
        <v>1419.8</v>
      </c>
    </row>
    <row r="75" spans="1:25" s="8" customFormat="1">
      <c r="A75" s="18" t="s">
        <v>160</v>
      </c>
      <c r="C75" s="8" t="s">
        <v>161</v>
      </c>
      <c r="D75" s="8" t="s">
        <v>161</v>
      </c>
      <c r="E75" s="8" t="s">
        <v>161</v>
      </c>
      <c r="F75" s="8" t="s">
        <v>161</v>
      </c>
      <c r="G75" s="8" t="s">
        <v>161</v>
      </c>
      <c r="H75" s="8" t="s">
        <v>161</v>
      </c>
      <c r="I75" s="8" t="s">
        <v>161</v>
      </c>
      <c r="J75" s="8" t="s">
        <v>161</v>
      </c>
      <c r="K75" s="8" t="s">
        <v>161</v>
      </c>
      <c r="L75" s="8" t="s">
        <v>161</v>
      </c>
      <c r="M75" s="8" t="s">
        <v>161</v>
      </c>
      <c r="N75" s="8" t="s">
        <v>161</v>
      </c>
      <c r="O75" s="8" t="s">
        <v>161</v>
      </c>
      <c r="P75" s="8" t="s">
        <v>161</v>
      </c>
      <c r="Q75" s="8" t="s">
        <v>161</v>
      </c>
      <c r="R75" s="8" t="s">
        <v>161</v>
      </c>
      <c r="S75" s="8" t="s">
        <v>161</v>
      </c>
      <c r="T75" s="8" t="s">
        <v>161</v>
      </c>
      <c r="U75" s="8" t="s">
        <v>161</v>
      </c>
      <c r="V75" s="8" t="s">
        <v>161</v>
      </c>
      <c r="W75" s="8" t="s">
        <v>161</v>
      </c>
      <c r="X75" s="8" t="s">
        <v>161</v>
      </c>
      <c r="Y75" s="8" t="s">
        <v>161</v>
      </c>
    </row>
    <row r="76" spans="1:25">
      <c r="C76" s="20">
        <v>78426.149999999994</v>
      </c>
      <c r="D76" s="20">
        <v>13095.47</v>
      </c>
      <c r="E76" s="20">
        <v>71997.52</v>
      </c>
      <c r="F76" s="20">
        <v>2605.65</v>
      </c>
      <c r="G76" s="20">
        <v>166124.79</v>
      </c>
      <c r="H76" s="20">
        <v>180</v>
      </c>
      <c r="I76" s="20">
        <v>4396.9399999999996</v>
      </c>
      <c r="J76" s="20">
        <v>2365.34</v>
      </c>
      <c r="K76" s="21">
        <v>-386.65</v>
      </c>
      <c r="L76" s="20">
        <v>21035.13</v>
      </c>
      <c r="M76" s="20">
        <v>7094.16</v>
      </c>
      <c r="N76" s="20">
        <v>0</v>
      </c>
      <c r="O76" s="20">
        <v>2462.3000000000002</v>
      </c>
      <c r="P76" s="20">
        <v>0</v>
      </c>
      <c r="Q76" s="21">
        <v>-0.35</v>
      </c>
      <c r="R76" s="20">
        <v>879.54</v>
      </c>
      <c r="S76" s="20">
        <v>520.66999999999996</v>
      </c>
      <c r="T76" s="20">
        <v>300</v>
      </c>
      <c r="U76" s="20">
        <v>0</v>
      </c>
      <c r="V76" s="20">
        <v>1300</v>
      </c>
      <c r="W76" s="20">
        <v>2065.91</v>
      </c>
      <c r="X76" s="20">
        <v>42212.99</v>
      </c>
      <c r="Y76" s="20">
        <v>123911.8</v>
      </c>
    </row>
    <row r="78" spans="1:25">
      <c r="A78" s="13" t="s">
        <v>162</v>
      </c>
    </row>
    <row r="79" spans="1:25">
      <c r="A79" s="2" t="s">
        <v>163</v>
      </c>
      <c r="B79" s="1" t="s">
        <v>164</v>
      </c>
      <c r="C79" s="15">
        <v>572.46</v>
      </c>
      <c r="D79" s="15">
        <v>95.41</v>
      </c>
      <c r="E79" s="15">
        <v>1723.64</v>
      </c>
      <c r="F79" s="15">
        <v>0</v>
      </c>
      <c r="G79" s="15">
        <v>2391.5100000000002</v>
      </c>
      <c r="H79" s="15">
        <v>0</v>
      </c>
      <c r="I79" s="15">
        <v>0</v>
      </c>
      <c r="J79" s="15">
        <v>0</v>
      </c>
      <c r="K79" s="15">
        <v>0</v>
      </c>
      <c r="L79" s="15">
        <v>255.44</v>
      </c>
      <c r="M79" s="15">
        <v>61.39</v>
      </c>
      <c r="N79" s="15">
        <v>23.92</v>
      </c>
      <c r="O79" s="15">
        <v>0</v>
      </c>
      <c r="P79" s="15">
        <v>117.18</v>
      </c>
      <c r="Q79" s="16">
        <v>-0.09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134.66999999999999</v>
      </c>
      <c r="X79" s="15">
        <v>592.51</v>
      </c>
      <c r="Y79" s="15">
        <v>1799</v>
      </c>
    </row>
    <row r="80" spans="1:25">
      <c r="A80" s="2" t="s">
        <v>165</v>
      </c>
      <c r="B80" s="1" t="s">
        <v>166</v>
      </c>
      <c r="C80" s="15">
        <v>537.54</v>
      </c>
      <c r="D80" s="15">
        <v>89.59</v>
      </c>
      <c r="E80" s="15">
        <v>5212.74</v>
      </c>
      <c r="F80" s="15">
        <v>0</v>
      </c>
      <c r="G80" s="15">
        <v>5839.87</v>
      </c>
      <c r="H80" s="15">
        <v>0</v>
      </c>
      <c r="I80" s="15">
        <v>0</v>
      </c>
      <c r="J80" s="15">
        <v>0</v>
      </c>
      <c r="K80" s="15">
        <v>0</v>
      </c>
      <c r="L80" s="15">
        <v>1014.84</v>
      </c>
      <c r="M80" s="15">
        <v>149.87</v>
      </c>
      <c r="N80" s="15">
        <v>58.4</v>
      </c>
      <c r="O80" s="15">
        <v>0</v>
      </c>
      <c r="P80" s="15">
        <v>286.14999999999998</v>
      </c>
      <c r="Q80" s="15">
        <v>0.06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372.75</v>
      </c>
      <c r="X80" s="15">
        <v>1882.07</v>
      </c>
      <c r="Y80" s="15">
        <v>3957.8</v>
      </c>
    </row>
    <row r="81" spans="1:25">
      <c r="A81" s="2" t="s">
        <v>167</v>
      </c>
      <c r="B81" s="1" t="s">
        <v>168</v>
      </c>
      <c r="C81" s="15">
        <v>633.41999999999996</v>
      </c>
      <c r="D81" s="15">
        <v>105.57</v>
      </c>
      <c r="E81" s="15">
        <v>1622.78</v>
      </c>
      <c r="F81" s="15">
        <v>0</v>
      </c>
      <c r="G81" s="15">
        <v>2361.77</v>
      </c>
      <c r="H81" s="15">
        <v>0</v>
      </c>
      <c r="I81" s="15">
        <v>0</v>
      </c>
      <c r="J81" s="15">
        <v>0</v>
      </c>
      <c r="K81" s="15">
        <v>0</v>
      </c>
      <c r="L81" s="15">
        <v>249.41</v>
      </c>
      <c r="M81" s="15">
        <v>78.41</v>
      </c>
      <c r="N81" s="15">
        <v>0</v>
      </c>
      <c r="O81" s="15">
        <v>0</v>
      </c>
      <c r="P81" s="15">
        <v>0</v>
      </c>
      <c r="Q81" s="16">
        <v>-0.05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327.77</v>
      </c>
      <c r="Y81" s="15">
        <v>2034</v>
      </c>
    </row>
    <row r="82" spans="1:25">
      <c r="A82" s="2" t="s">
        <v>169</v>
      </c>
      <c r="B82" s="1" t="s">
        <v>170</v>
      </c>
      <c r="C82" s="15">
        <v>447.95</v>
      </c>
      <c r="D82" s="15">
        <v>74.66</v>
      </c>
      <c r="E82" s="15">
        <v>728.03</v>
      </c>
      <c r="F82" s="15">
        <v>0</v>
      </c>
      <c r="G82" s="15">
        <v>1250.6400000000001</v>
      </c>
      <c r="H82" s="15">
        <v>0</v>
      </c>
      <c r="I82" s="15">
        <v>0</v>
      </c>
      <c r="J82" s="15">
        <v>0</v>
      </c>
      <c r="K82" s="15">
        <v>0</v>
      </c>
      <c r="L82" s="15">
        <v>19.68</v>
      </c>
      <c r="M82" s="15">
        <v>67.3</v>
      </c>
      <c r="N82" s="15">
        <v>12.51</v>
      </c>
      <c r="O82" s="15">
        <v>0</v>
      </c>
      <c r="P82" s="15">
        <v>61.28</v>
      </c>
      <c r="Q82" s="16">
        <v>-0.11</v>
      </c>
      <c r="R82" s="15">
        <v>0</v>
      </c>
      <c r="S82" s="15">
        <v>0</v>
      </c>
      <c r="T82" s="15">
        <v>0</v>
      </c>
      <c r="U82" s="15">
        <v>0</v>
      </c>
      <c r="V82" s="15">
        <v>300</v>
      </c>
      <c r="W82" s="15">
        <v>275.38</v>
      </c>
      <c r="X82" s="15">
        <v>736.04</v>
      </c>
      <c r="Y82" s="15">
        <v>514.6</v>
      </c>
    </row>
    <row r="83" spans="1:25">
      <c r="A83" s="2" t="s">
        <v>171</v>
      </c>
      <c r="B83" s="1" t="s">
        <v>172</v>
      </c>
      <c r="C83" s="15">
        <v>480.24</v>
      </c>
      <c r="D83" s="15">
        <v>80.040000000000006</v>
      </c>
      <c r="E83" s="15">
        <v>915.14</v>
      </c>
      <c r="F83" s="15">
        <v>0</v>
      </c>
      <c r="G83" s="15">
        <v>1475.42</v>
      </c>
      <c r="H83" s="15">
        <v>0</v>
      </c>
      <c r="I83" s="15">
        <v>0</v>
      </c>
      <c r="J83" s="15">
        <v>0</v>
      </c>
      <c r="K83" s="15">
        <v>0</v>
      </c>
      <c r="L83" s="15">
        <v>53.59</v>
      </c>
      <c r="M83" s="15">
        <v>35.15</v>
      </c>
      <c r="N83" s="15">
        <v>0</v>
      </c>
      <c r="O83" s="15">
        <v>0</v>
      </c>
      <c r="P83" s="15">
        <v>0</v>
      </c>
      <c r="Q83" s="16">
        <v>-0.12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88.62</v>
      </c>
      <c r="Y83" s="15">
        <v>1386.8</v>
      </c>
    </row>
    <row r="84" spans="1:25">
      <c r="A84" s="2" t="s">
        <v>173</v>
      </c>
      <c r="B84" s="1" t="s">
        <v>174</v>
      </c>
      <c r="C84" s="15">
        <v>480.24</v>
      </c>
      <c r="D84" s="15">
        <v>80.040000000000006</v>
      </c>
      <c r="E84" s="15">
        <v>231.59</v>
      </c>
      <c r="F84" s="15">
        <v>0</v>
      </c>
      <c r="G84" s="15">
        <v>791.87</v>
      </c>
      <c r="H84" s="15">
        <v>0</v>
      </c>
      <c r="I84" s="15">
        <v>0</v>
      </c>
      <c r="J84" s="15">
        <v>0</v>
      </c>
      <c r="K84" s="16">
        <v>-48.07</v>
      </c>
      <c r="L84" s="15">
        <v>0</v>
      </c>
      <c r="M84" s="15">
        <v>7.56</v>
      </c>
      <c r="N84" s="15">
        <v>0</v>
      </c>
      <c r="O84" s="15">
        <v>0</v>
      </c>
      <c r="P84" s="15">
        <v>0</v>
      </c>
      <c r="Q84" s="16">
        <v>-0.02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-40.53</v>
      </c>
      <c r="Y84" s="15">
        <v>832.4</v>
      </c>
    </row>
    <row r="85" spans="1:25">
      <c r="A85" s="2" t="s">
        <v>175</v>
      </c>
      <c r="B85" s="1" t="s">
        <v>176</v>
      </c>
      <c r="C85" s="15">
        <v>480.24</v>
      </c>
      <c r="D85" s="15">
        <v>80.040000000000006</v>
      </c>
      <c r="E85" s="15">
        <v>4049.02</v>
      </c>
      <c r="F85" s="15">
        <v>0</v>
      </c>
      <c r="G85" s="15">
        <v>4609.3</v>
      </c>
      <c r="H85" s="15">
        <v>0</v>
      </c>
      <c r="I85" s="15">
        <v>0</v>
      </c>
      <c r="J85" s="15">
        <v>0</v>
      </c>
      <c r="K85" s="15">
        <v>0</v>
      </c>
      <c r="L85" s="15">
        <v>729.16</v>
      </c>
      <c r="M85" s="15">
        <v>123.54</v>
      </c>
      <c r="N85" s="15">
        <v>46.09</v>
      </c>
      <c r="O85" s="15">
        <v>0</v>
      </c>
      <c r="P85" s="15">
        <v>225.86</v>
      </c>
      <c r="Q85" s="15">
        <v>0.05</v>
      </c>
      <c r="R85" s="15">
        <v>0</v>
      </c>
      <c r="S85" s="15">
        <v>0</v>
      </c>
      <c r="T85" s="15">
        <v>0</v>
      </c>
      <c r="U85" s="15">
        <v>0</v>
      </c>
      <c r="V85" s="15">
        <v>700</v>
      </c>
      <c r="W85" s="15">
        <v>0</v>
      </c>
      <c r="X85" s="15">
        <v>1824.7</v>
      </c>
      <c r="Y85" s="15">
        <v>2784.6</v>
      </c>
    </row>
    <row r="86" spans="1:25">
      <c r="A86" s="2" t="s">
        <v>177</v>
      </c>
      <c r="B86" s="1" t="s">
        <v>178</v>
      </c>
      <c r="C86" s="15">
        <v>400.2</v>
      </c>
      <c r="D86" s="15">
        <v>66.7</v>
      </c>
      <c r="E86" s="15">
        <v>0</v>
      </c>
      <c r="F86" s="15">
        <v>0</v>
      </c>
      <c r="G86" s="15">
        <v>466.9</v>
      </c>
      <c r="H86" s="15">
        <v>0</v>
      </c>
      <c r="I86" s="15">
        <v>0</v>
      </c>
      <c r="J86" s="15">
        <v>0</v>
      </c>
      <c r="K86" s="16">
        <v>-68.91</v>
      </c>
      <c r="L86" s="15">
        <v>0</v>
      </c>
      <c r="M86" s="15">
        <v>24.43</v>
      </c>
      <c r="N86" s="15">
        <v>4.67</v>
      </c>
      <c r="O86" s="15">
        <v>0</v>
      </c>
      <c r="P86" s="15">
        <v>22.88</v>
      </c>
      <c r="Q86" s="15">
        <v>0.03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-16.899999999999999</v>
      </c>
      <c r="Y86" s="15">
        <v>483.8</v>
      </c>
    </row>
    <row r="87" spans="1:25">
      <c r="A87" s="2" t="s">
        <v>179</v>
      </c>
      <c r="B87" s="1" t="s">
        <v>180</v>
      </c>
      <c r="C87" s="15">
        <v>633.6</v>
      </c>
      <c r="D87" s="15">
        <v>105.6</v>
      </c>
      <c r="E87" s="15">
        <v>1481.27</v>
      </c>
      <c r="F87" s="15">
        <v>0</v>
      </c>
      <c r="G87" s="15">
        <v>2220.4699999999998</v>
      </c>
      <c r="H87" s="15">
        <v>0</v>
      </c>
      <c r="I87" s="15">
        <v>0</v>
      </c>
      <c r="J87" s="15">
        <v>0</v>
      </c>
      <c r="K87" s="15">
        <v>0</v>
      </c>
      <c r="L87" s="15">
        <v>224.09</v>
      </c>
      <c r="M87" s="15">
        <v>62.84</v>
      </c>
      <c r="N87" s="15">
        <v>0</v>
      </c>
      <c r="O87" s="15">
        <v>0</v>
      </c>
      <c r="P87" s="15">
        <v>0</v>
      </c>
      <c r="Q87" s="16">
        <v>-0.06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286.87</v>
      </c>
      <c r="Y87" s="15">
        <v>1933.6</v>
      </c>
    </row>
    <row r="88" spans="1:25">
      <c r="A88" s="2" t="s">
        <v>181</v>
      </c>
      <c r="B88" s="1" t="s">
        <v>182</v>
      </c>
      <c r="C88" s="15">
        <v>480.24</v>
      </c>
      <c r="D88" s="15">
        <v>80.040000000000006</v>
      </c>
      <c r="E88" s="15">
        <v>372.53</v>
      </c>
      <c r="F88" s="15">
        <v>0</v>
      </c>
      <c r="G88" s="15">
        <v>932.81</v>
      </c>
      <c r="H88" s="15">
        <v>0</v>
      </c>
      <c r="I88" s="15">
        <v>0</v>
      </c>
      <c r="J88" s="15">
        <v>0</v>
      </c>
      <c r="K88" s="16">
        <v>-33.49</v>
      </c>
      <c r="L88" s="15">
        <v>0</v>
      </c>
      <c r="M88" s="15">
        <v>5.89</v>
      </c>
      <c r="N88" s="15">
        <v>0</v>
      </c>
      <c r="O88" s="15">
        <v>0</v>
      </c>
      <c r="P88" s="15">
        <v>0</v>
      </c>
      <c r="Q88" s="15">
        <v>0.01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-27.59</v>
      </c>
      <c r="Y88" s="15">
        <v>960.4</v>
      </c>
    </row>
    <row r="89" spans="1:25">
      <c r="A89" s="2" t="s">
        <v>183</v>
      </c>
      <c r="B89" s="1" t="s">
        <v>184</v>
      </c>
      <c r="C89" s="15">
        <v>633.41999999999996</v>
      </c>
      <c r="D89" s="15">
        <v>105.57</v>
      </c>
      <c r="E89" s="15">
        <v>2938.75</v>
      </c>
      <c r="F89" s="15">
        <v>0</v>
      </c>
      <c r="G89" s="15">
        <v>3677.74</v>
      </c>
      <c r="H89" s="15">
        <v>0</v>
      </c>
      <c r="I89" s="15">
        <v>0</v>
      </c>
      <c r="J89" s="15">
        <v>0</v>
      </c>
      <c r="K89" s="15">
        <v>0</v>
      </c>
      <c r="L89" s="15">
        <v>530.17999999999995</v>
      </c>
      <c r="M89" s="15">
        <v>97.8</v>
      </c>
      <c r="N89" s="15">
        <v>0</v>
      </c>
      <c r="O89" s="15">
        <v>0</v>
      </c>
      <c r="P89" s="15">
        <v>0</v>
      </c>
      <c r="Q89" s="16">
        <v>-0.04</v>
      </c>
      <c r="R89" s="15">
        <v>0</v>
      </c>
      <c r="S89" s="15">
        <v>0</v>
      </c>
      <c r="T89" s="15">
        <v>0</v>
      </c>
      <c r="U89" s="15">
        <v>0</v>
      </c>
      <c r="V89" s="15">
        <v>150</v>
      </c>
      <c r="W89" s="15">
        <v>0</v>
      </c>
      <c r="X89" s="15">
        <v>777.94</v>
      </c>
      <c r="Y89" s="15">
        <v>2899.8</v>
      </c>
    </row>
    <row r="90" spans="1:25">
      <c r="A90" s="2" t="s">
        <v>185</v>
      </c>
      <c r="B90" s="1" t="s">
        <v>186</v>
      </c>
      <c r="C90" s="15">
        <v>537.54</v>
      </c>
      <c r="D90" s="15">
        <v>89.59</v>
      </c>
      <c r="E90" s="15">
        <v>0</v>
      </c>
      <c r="F90" s="15">
        <v>0</v>
      </c>
      <c r="G90" s="15">
        <v>627.13</v>
      </c>
      <c r="H90" s="15">
        <v>0</v>
      </c>
      <c r="I90" s="15">
        <v>0</v>
      </c>
      <c r="J90" s="15">
        <v>0</v>
      </c>
      <c r="K90" s="16">
        <v>-58.61</v>
      </c>
      <c r="L90" s="15">
        <v>0</v>
      </c>
      <c r="M90" s="15">
        <v>69.900000000000006</v>
      </c>
      <c r="N90" s="15">
        <v>6.27</v>
      </c>
      <c r="O90" s="15">
        <v>0</v>
      </c>
      <c r="P90" s="15">
        <v>30.73</v>
      </c>
      <c r="Q90" s="15">
        <v>0.03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199.21</v>
      </c>
      <c r="X90" s="15">
        <v>247.53</v>
      </c>
      <c r="Y90" s="15">
        <v>379.6</v>
      </c>
    </row>
    <row r="91" spans="1:25">
      <c r="A91" s="2" t="s">
        <v>187</v>
      </c>
      <c r="B91" s="1" t="s">
        <v>188</v>
      </c>
      <c r="C91" s="15">
        <v>537.54</v>
      </c>
      <c r="D91" s="15">
        <v>89.59</v>
      </c>
      <c r="E91" s="15">
        <v>5223.3599999999997</v>
      </c>
      <c r="F91" s="15">
        <v>0</v>
      </c>
      <c r="G91" s="15">
        <v>5850.49</v>
      </c>
      <c r="H91" s="15">
        <v>0</v>
      </c>
      <c r="I91" s="15">
        <v>0</v>
      </c>
      <c r="J91" s="15">
        <v>0</v>
      </c>
      <c r="K91" s="15">
        <v>0</v>
      </c>
      <c r="L91" s="15">
        <v>1017.34</v>
      </c>
      <c r="M91" s="15">
        <v>160.82</v>
      </c>
      <c r="N91" s="15">
        <v>58.5</v>
      </c>
      <c r="O91" s="15">
        <v>0</v>
      </c>
      <c r="P91" s="15">
        <v>286.67</v>
      </c>
      <c r="Q91" s="16">
        <v>-0.04</v>
      </c>
      <c r="R91" s="15">
        <v>0</v>
      </c>
      <c r="S91" s="15">
        <v>0</v>
      </c>
      <c r="T91" s="15">
        <v>0</v>
      </c>
      <c r="U91" s="15">
        <v>0</v>
      </c>
      <c r="V91" s="15">
        <v>700</v>
      </c>
      <c r="W91" s="15">
        <v>0</v>
      </c>
      <c r="X91" s="15">
        <v>2223.29</v>
      </c>
      <c r="Y91" s="15">
        <v>3627.2</v>
      </c>
    </row>
    <row r="92" spans="1:25">
      <c r="A92" s="2" t="s">
        <v>189</v>
      </c>
      <c r="B92" s="1" t="s">
        <v>190</v>
      </c>
      <c r="C92" s="15">
        <v>480.24</v>
      </c>
      <c r="D92" s="15">
        <v>80.040000000000006</v>
      </c>
      <c r="E92" s="15">
        <v>1439.72</v>
      </c>
      <c r="F92" s="15">
        <v>0</v>
      </c>
      <c r="G92" s="15">
        <v>2000</v>
      </c>
      <c r="H92" s="15">
        <v>0</v>
      </c>
      <c r="I92" s="15">
        <v>0</v>
      </c>
      <c r="J92" s="15">
        <v>0</v>
      </c>
      <c r="K92" s="15">
        <v>0</v>
      </c>
      <c r="L92" s="15">
        <v>184.59</v>
      </c>
      <c r="M92" s="15">
        <v>14.25</v>
      </c>
      <c r="N92" s="15">
        <v>0</v>
      </c>
      <c r="O92" s="15">
        <v>0</v>
      </c>
      <c r="P92" s="15">
        <v>0</v>
      </c>
      <c r="Q92" s="16">
        <v>-0.04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198.8</v>
      </c>
      <c r="Y92" s="15">
        <v>1801.2</v>
      </c>
    </row>
    <row r="93" spans="1:25">
      <c r="A93" s="2" t="s">
        <v>191</v>
      </c>
      <c r="B93" s="1" t="s">
        <v>192</v>
      </c>
      <c r="C93" s="15">
        <v>320.16000000000003</v>
      </c>
      <c r="D93" s="15">
        <v>53.36</v>
      </c>
      <c r="E93" s="15">
        <v>451.29</v>
      </c>
      <c r="F93" s="15">
        <v>0</v>
      </c>
      <c r="G93" s="15">
        <v>824.81</v>
      </c>
      <c r="H93" s="15">
        <v>0</v>
      </c>
      <c r="I93" s="15">
        <v>0</v>
      </c>
      <c r="J93" s="15">
        <v>0</v>
      </c>
      <c r="K93" s="16">
        <v>-40.4</v>
      </c>
      <c r="L93" s="15">
        <v>0</v>
      </c>
      <c r="M93" s="15">
        <v>20.02</v>
      </c>
      <c r="N93" s="15">
        <v>0</v>
      </c>
      <c r="O93" s="15">
        <v>0</v>
      </c>
      <c r="P93" s="15">
        <v>0</v>
      </c>
      <c r="Q93" s="16">
        <v>-0.01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-20.39</v>
      </c>
      <c r="Y93" s="15">
        <v>845.2</v>
      </c>
    </row>
    <row r="94" spans="1:25">
      <c r="A94" s="2" t="s">
        <v>193</v>
      </c>
      <c r="B94" s="1" t="s">
        <v>194</v>
      </c>
      <c r="C94" s="15">
        <v>633.6</v>
      </c>
      <c r="D94" s="15">
        <v>105.6</v>
      </c>
      <c r="E94" s="15">
        <v>3156.14</v>
      </c>
      <c r="F94" s="15">
        <v>0</v>
      </c>
      <c r="G94" s="15">
        <v>3895.34</v>
      </c>
      <c r="H94" s="15">
        <v>0</v>
      </c>
      <c r="I94" s="15">
        <v>0</v>
      </c>
      <c r="J94" s="15">
        <v>0</v>
      </c>
      <c r="K94" s="15">
        <v>0</v>
      </c>
      <c r="L94" s="15">
        <v>576.66</v>
      </c>
      <c r="M94" s="15">
        <v>113.05</v>
      </c>
      <c r="N94" s="15">
        <v>0</v>
      </c>
      <c r="O94" s="15">
        <v>0</v>
      </c>
      <c r="P94" s="15">
        <v>0</v>
      </c>
      <c r="Q94" s="15">
        <v>0.03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689.74</v>
      </c>
      <c r="Y94" s="15">
        <v>3205.6</v>
      </c>
    </row>
    <row r="95" spans="1:25">
      <c r="A95" s="2" t="s">
        <v>195</v>
      </c>
      <c r="B95" s="1" t="s">
        <v>196</v>
      </c>
      <c r="C95" s="15">
        <v>240.12</v>
      </c>
      <c r="D95" s="15">
        <v>40.020000000000003</v>
      </c>
      <c r="E95" s="15">
        <v>2196.1999999999998</v>
      </c>
      <c r="F95" s="15">
        <v>0</v>
      </c>
      <c r="G95" s="15">
        <v>2476.34</v>
      </c>
      <c r="H95" s="15">
        <v>0</v>
      </c>
      <c r="I95" s="15">
        <v>0</v>
      </c>
      <c r="J95" s="15">
        <v>0</v>
      </c>
      <c r="K95" s="15">
        <v>0</v>
      </c>
      <c r="L95" s="15">
        <v>273.56</v>
      </c>
      <c r="M95" s="15">
        <v>29.49</v>
      </c>
      <c r="N95" s="15">
        <v>0</v>
      </c>
      <c r="O95" s="15">
        <v>0</v>
      </c>
      <c r="P95" s="15">
        <v>0</v>
      </c>
      <c r="Q95" s="16">
        <v>-0.11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302.94</v>
      </c>
      <c r="Y95" s="15">
        <v>2173.4</v>
      </c>
    </row>
    <row r="96" spans="1:25">
      <c r="A96" s="2" t="s">
        <v>197</v>
      </c>
      <c r="B96" s="1" t="s">
        <v>198</v>
      </c>
      <c r="C96" s="15">
        <v>857.15</v>
      </c>
      <c r="D96" s="15">
        <v>142.86000000000001</v>
      </c>
      <c r="E96" s="15">
        <v>0</v>
      </c>
      <c r="F96" s="15">
        <v>0</v>
      </c>
      <c r="G96" s="15">
        <v>1000.01</v>
      </c>
      <c r="H96" s="15">
        <v>0</v>
      </c>
      <c r="I96" s="15">
        <v>0</v>
      </c>
      <c r="J96" s="15">
        <v>0</v>
      </c>
      <c r="K96" s="16">
        <v>-27.82</v>
      </c>
      <c r="L96" s="15">
        <v>0</v>
      </c>
      <c r="M96" s="15">
        <v>26.65</v>
      </c>
      <c r="N96" s="15">
        <v>0</v>
      </c>
      <c r="O96" s="15">
        <v>0</v>
      </c>
      <c r="P96" s="15">
        <v>0</v>
      </c>
      <c r="Q96" s="16">
        <v>-0.02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-1.19</v>
      </c>
      <c r="Y96" s="15">
        <v>1001.2</v>
      </c>
    </row>
    <row r="97" spans="1:25">
      <c r="A97" s="2" t="s">
        <v>199</v>
      </c>
      <c r="B97" s="1" t="s">
        <v>200</v>
      </c>
      <c r="C97" s="15">
        <v>480.24</v>
      </c>
      <c r="D97" s="15">
        <v>80.040000000000006</v>
      </c>
      <c r="E97" s="15">
        <v>1222.17</v>
      </c>
      <c r="F97" s="15">
        <v>0</v>
      </c>
      <c r="G97" s="15">
        <v>1782.45</v>
      </c>
      <c r="H97" s="15">
        <v>0</v>
      </c>
      <c r="I97" s="15">
        <v>0</v>
      </c>
      <c r="J97" s="15">
        <v>0</v>
      </c>
      <c r="K97" s="15">
        <v>0</v>
      </c>
      <c r="L97" s="15">
        <v>149.41</v>
      </c>
      <c r="M97" s="15">
        <v>42.15</v>
      </c>
      <c r="N97" s="15">
        <v>17.82</v>
      </c>
      <c r="O97" s="15">
        <v>0</v>
      </c>
      <c r="P97" s="15">
        <v>87.34</v>
      </c>
      <c r="Q97" s="15">
        <v>0.13</v>
      </c>
      <c r="R97" s="15">
        <v>0</v>
      </c>
      <c r="S97" s="15">
        <v>0</v>
      </c>
      <c r="T97" s="15">
        <v>0</v>
      </c>
      <c r="U97" s="15">
        <v>0</v>
      </c>
      <c r="V97" s="15">
        <v>300</v>
      </c>
      <c r="W97" s="15">
        <v>0</v>
      </c>
      <c r="X97" s="15">
        <v>596.85</v>
      </c>
      <c r="Y97" s="15">
        <v>1185.5999999999999</v>
      </c>
    </row>
    <row r="98" spans="1:25">
      <c r="A98" s="2" t="s">
        <v>201</v>
      </c>
      <c r="B98" s="1" t="s">
        <v>202</v>
      </c>
      <c r="C98" s="15">
        <v>537.54</v>
      </c>
      <c r="D98" s="15">
        <v>89.59</v>
      </c>
      <c r="E98" s="15">
        <v>1778.42</v>
      </c>
      <c r="F98" s="15">
        <v>0</v>
      </c>
      <c r="G98" s="15">
        <v>2405.5500000000002</v>
      </c>
      <c r="H98" s="15">
        <v>0</v>
      </c>
      <c r="I98" s="15">
        <v>0</v>
      </c>
      <c r="J98" s="15">
        <v>0</v>
      </c>
      <c r="K98" s="15">
        <v>0</v>
      </c>
      <c r="L98" s="15">
        <v>258.44</v>
      </c>
      <c r="M98" s="15">
        <v>102.84</v>
      </c>
      <c r="N98" s="15">
        <v>24.06</v>
      </c>
      <c r="O98" s="15">
        <v>0</v>
      </c>
      <c r="P98" s="15">
        <v>117.87</v>
      </c>
      <c r="Q98" s="16">
        <v>-0.09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246.63</v>
      </c>
      <c r="X98" s="15">
        <v>749.75</v>
      </c>
      <c r="Y98" s="15">
        <v>1655.8</v>
      </c>
    </row>
    <row r="99" spans="1:25">
      <c r="A99" s="2" t="s">
        <v>203</v>
      </c>
      <c r="B99" s="1" t="s">
        <v>204</v>
      </c>
      <c r="C99" s="15">
        <v>480.24</v>
      </c>
      <c r="D99" s="15">
        <v>80.040000000000006</v>
      </c>
      <c r="E99" s="15">
        <v>3107.03</v>
      </c>
      <c r="F99" s="15">
        <v>0</v>
      </c>
      <c r="G99" s="15">
        <v>3667.31</v>
      </c>
      <c r="H99" s="15">
        <v>0</v>
      </c>
      <c r="I99" s="15">
        <v>0</v>
      </c>
      <c r="J99" s="15">
        <v>0</v>
      </c>
      <c r="K99" s="15">
        <v>0</v>
      </c>
      <c r="L99" s="15">
        <v>527.95000000000005</v>
      </c>
      <c r="M99" s="15">
        <v>36.01</v>
      </c>
      <c r="N99" s="15">
        <v>0</v>
      </c>
      <c r="O99" s="15">
        <v>0</v>
      </c>
      <c r="P99" s="15">
        <v>0</v>
      </c>
      <c r="Q99" s="15">
        <v>0.15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564.11</v>
      </c>
      <c r="Y99" s="15">
        <v>3103.2</v>
      </c>
    </row>
    <row r="100" spans="1:25">
      <c r="A100" s="2" t="s">
        <v>205</v>
      </c>
      <c r="B100" s="1" t="s">
        <v>206</v>
      </c>
      <c r="C100" s="15">
        <v>537.54</v>
      </c>
      <c r="D100" s="15">
        <v>89.59</v>
      </c>
      <c r="E100" s="15">
        <v>3906.09</v>
      </c>
      <c r="F100" s="15">
        <v>0</v>
      </c>
      <c r="G100" s="15">
        <v>4533.22</v>
      </c>
      <c r="H100" s="15">
        <v>0</v>
      </c>
      <c r="I100" s="15">
        <v>0</v>
      </c>
      <c r="J100" s="15">
        <v>0</v>
      </c>
      <c r="K100" s="15">
        <v>0</v>
      </c>
      <c r="L100" s="15">
        <v>712.91</v>
      </c>
      <c r="M100" s="15">
        <v>72.599999999999994</v>
      </c>
      <c r="N100" s="15">
        <v>45.33</v>
      </c>
      <c r="O100" s="15">
        <v>0</v>
      </c>
      <c r="P100" s="15">
        <v>222.13</v>
      </c>
      <c r="Q100" s="15">
        <v>0.12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307.93</v>
      </c>
      <c r="X100" s="15">
        <v>1361.02</v>
      </c>
      <c r="Y100" s="15">
        <v>3172.2</v>
      </c>
    </row>
    <row r="101" spans="1:25">
      <c r="A101" s="2" t="s">
        <v>207</v>
      </c>
      <c r="B101" s="1" t="s">
        <v>208</v>
      </c>
      <c r="C101" s="15">
        <v>633.6</v>
      </c>
      <c r="D101" s="15">
        <v>105.6</v>
      </c>
      <c r="E101" s="15">
        <v>3450.8</v>
      </c>
      <c r="F101" s="15">
        <v>0</v>
      </c>
      <c r="G101" s="15">
        <v>4190</v>
      </c>
      <c r="H101" s="15">
        <v>0</v>
      </c>
      <c r="I101" s="15">
        <v>0</v>
      </c>
      <c r="J101" s="15">
        <v>0</v>
      </c>
      <c r="K101" s="15">
        <v>0</v>
      </c>
      <c r="L101" s="15">
        <v>639.59</v>
      </c>
      <c r="M101" s="15">
        <v>122.94</v>
      </c>
      <c r="N101" s="15">
        <v>0</v>
      </c>
      <c r="O101" s="15">
        <v>0</v>
      </c>
      <c r="P101" s="15">
        <v>0</v>
      </c>
      <c r="Q101" s="15">
        <v>7.0000000000000007E-2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762.6</v>
      </c>
      <c r="Y101" s="15">
        <v>3427.4</v>
      </c>
    </row>
    <row r="102" spans="1:25">
      <c r="A102" s="2" t="s">
        <v>209</v>
      </c>
      <c r="B102" s="1" t="s">
        <v>210</v>
      </c>
      <c r="C102" s="15">
        <v>480.24</v>
      </c>
      <c r="D102" s="15">
        <v>80.040000000000006</v>
      </c>
      <c r="E102" s="15">
        <v>1725.37</v>
      </c>
      <c r="F102" s="15">
        <v>0</v>
      </c>
      <c r="G102" s="15">
        <v>2285.65</v>
      </c>
      <c r="H102" s="15">
        <v>0</v>
      </c>
      <c r="I102" s="15">
        <v>0</v>
      </c>
      <c r="J102" s="15">
        <v>0</v>
      </c>
      <c r="K102" s="15">
        <v>0</v>
      </c>
      <c r="L102" s="15">
        <v>235.77</v>
      </c>
      <c r="M102" s="15">
        <v>55.4</v>
      </c>
      <c r="N102" s="15">
        <v>22.86</v>
      </c>
      <c r="O102" s="15">
        <v>0</v>
      </c>
      <c r="P102" s="15">
        <v>112</v>
      </c>
      <c r="Q102" s="15">
        <v>0.02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0</v>
      </c>
      <c r="X102" s="15">
        <v>426.05</v>
      </c>
      <c r="Y102" s="15">
        <v>1859.6</v>
      </c>
    </row>
    <row r="103" spans="1:25">
      <c r="A103" s="2" t="s">
        <v>211</v>
      </c>
      <c r="B103" s="1" t="s">
        <v>212</v>
      </c>
      <c r="C103" s="15">
        <v>1028.58</v>
      </c>
      <c r="D103" s="15">
        <v>171.43</v>
      </c>
      <c r="E103" s="15">
        <v>0</v>
      </c>
      <c r="F103" s="15">
        <v>0</v>
      </c>
      <c r="G103" s="15">
        <v>1200.01</v>
      </c>
      <c r="H103" s="15">
        <v>15</v>
      </c>
      <c r="I103" s="15">
        <v>0</v>
      </c>
      <c r="J103" s="15">
        <v>301.08999999999997</v>
      </c>
      <c r="K103" s="15">
        <v>0</v>
      </c>
      <c r="L103" s="15">
        <v>7.2</v>
      </c>
      <c r="M103" s="15">
        <v>30.13</v>
      </c>
      <c r="N103" s="15">
        <v>0</v>
      </c>
      <c r="O103" s="15">
        <v>0</v>
      </c>
      <c r="P103" s="15">
        <v>0</v>
      </c>
      <c r="Q103" s="16">
        <v>-0.01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v>353.41</v>
      </c>
      <c r="Y103" s="15">
        <v>846.6</v>
      </c>
    </row>
    <row r="104" spans="1:25">
      <c r="A104" s="2" t="s">
        <v>213</v>
      </c>
      <c r="B104" s="1" t="s">
        <v>214</v>
      </c>
      <c r="C104" s="15">
        <v>480.24</v>
      </c>
      <c r="D104" s="15">
        <v>80.040000000000006</v>
      </c>
      <c r="E104" s="15">
        <v>496.92</v>
      </c>
      <c r="F104" s="15">
        <v>0</v>
      </c>
      <c r="G104" s="15">
        <v>1057.2</v>
      </c>
      <c r="H104" s="15">
        <v>0</v>
      </c>
      <c r="I104" s="15">
        <v>0</v>
      </c>
      <c r="J104" s="15">
        <v>0</v>
      </c>
      <c r="K104" s="16">
        <v>-15.09</v>
      </c>
      <c r="L104" s="15">
        <v>0</v>
      </c>
      <c r="M104" s="15">
        <v>21.36</v>
      </c>
      <c r="N104" s="15">
        <v>0</v>
      </c>
      <c r="O104" s="15">
        <v>0</v>
      </c>
      <c r="P104" s="15">
        <v>0</v>
      </c>
      <c r="Q104" s="16">
        <v>-7.0000000000000007E-2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6.2</v>
      </c>
      <c r="Y104" s="15">
        <v>1051</v>
      </c>
    </row>
    <row r="105" spans="1:25">
      <c r="A105" s="2" t="s">
        <v>215</v>
      </c>
      <c r="B105" s="1" t="s">
        <v>216</v>
      </c>
      <c r="C105" s="15">
        <v>633.6</v>
      </c>
      <c r="D105" s="15">
        <v>105.6</v>
      </c>
      <c r="E105" s="15">
        <v>2295.08</v>
      </c>
      <c r="F105" s="15">
        <v>0</v>
      </c>
      <c r="G105" s="15">
        <v>3034.28</v>
      </c>
      <c r="H105" s="15">
        <v>0</v>
      </c>
      <c r="I105" s="15">
        <v>0</v>
      </c>
      <c r="J105" s="15">
        <v>0</v>
      </c>
      <c r="K105" s="15">
        <v>0</v>
      </c>
      <c r="L105" s="15">
        <v>392.73</v>
      </c>
      <c r="M105" s="15">
        <v>83.33</v>
      </c>
      <c r="N105" s="15">
        <v>0</v>
      </c>
      <c r="O105" s="15">
        <v>0</v>
      </c>
      <c r="P105" s="15">
        <v>0</v>
      </c>
      <c r="Q105" s="15">
        <v>0.02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476.08</v>
      </c>
      <c r="Y105" s="15">
        <v>2558.1999999999998</v>
      </c>
    </row>
    <row r="106" spans="1:25">
      <c r="A106" s="2" t="s">
        <v>217</v>
      </c>
      <c r="B106" s="1" t="s">
        <v>218</v>
      </c>
      <c r="C106" s="15">
        <v>537.54</v>
      </c>
      <c r="D106" s="15">
        <v>89.59</v>
      </c>
      <c r="E106" s="15">
        <v>162.22999999999999</v>
      </c>
      <c r="F106" s="15">
        <v>0</v>
      </c>
      <c r="G106" s="15">
        <v>789.36</v>
      </c>
      <c r="H106" s="15">
        <v>0</v>
      </c>
      <c r="I106" s="15">
        <v>0</v>
      </c>
      <c r="J106" s="15">
        <v>0</v>
      </c>
      <c r="K106" s="16">
        <v>-48.23</v>
      </c>
      <c r="L106" s="15">
        <v>0</v>
      </c>
      <c r="M106" s="15">
        <v>70.91</v>
      </c>
      <c r="N106" s="15">
        <v>7.89</v>
      </c>
      <c r="O106" s="15">
        <v>0</v>
      </c>
      <c r="P106" s="15">
        <v>38.68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236.31</v>
      </c>
      <c r="X106" s="15">
        <v>305.56</v>
      </c>
      <c r="Y106" s="15">
        <v>483.8</v>
      </c>
    </row>
    <row r="107" spans="1:25">
      <c r="A107" s="2" t="s">
        <v>219</v>
      </c>
      <c r="B107" s="1" t="s">
        <v>220</v>
      </c>
      <c r="C107" s="15">
        <v>480.24</v>
      </c>
      <c r="D107" s="15">
        <v>80.040000000000006</v>
      </c>
      <c r="E107" s="15">
        <v>3692.03</v>
      </c>
      <c r="F107" s="15">
        <v>0</v>
      </c>
      <c r="G107" s="15">
        <v>4252.3100000000004</v>
      </c>
      <c r="H107" s="15">
        <v>0</v>
      </c>
      <c r="I107" s="15">
        <v>0</v>
      </c>
      <c r="J107" s="15">
        <v>0</v>
      </c>
      <c r="K107" s="15">
        <v>0</v>
      </c>
      <c r="L107" s="15">
        <v>652.9</v>
      </c>
      <c r="M107" s="15">
        <v>119.53</v>
      </c>
      <c r="N107" s="15">
        <v>42.52</v>
      </c>
      <c r="O107" s="15">
        <v>0</v>
      </c>
      <c r="P107" s="15">
        <v>208.36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250</v>
      </c>
      <c r="W107" s="15">
        <v>0</v>
      </c>
      <c r="X107" s="15">
        <v>1273.31</v>
      </c>
      <c r="Y107" s="15">
        <v>2979</v>
      </c>
    </row>
    <row r="108" spans="1:25">
      <c r="A108" s="2" t="s">
        <v>221</v>
      </c>
      <c r="B108" s="1" t="s">
        <v>222</v>
      </c>
      <c r="C108" s="15">
        <v>1028.52</v>
      </c>
      <c r="D108" s="15">
        <v>171.42</v>
      </c>
      <c r="E108" s="15">
        <v>0</v>
      </c>
      <c r="F108" s="15">
        <v>0</v>
      </c>
      <c r="G108" s="15">
        <v>1199.94</v>
      </c>
      <c r="H108" s="15">
        <v>0</v>
      </c>
      <c r="I108" s="15">
        <v>0</v>
      </c>
      <c r="J108" s="15">
        <v>0</v>
      </c>
      <c r="K108" s="15">
        <v>0</v>
      </c>
      <c r="L108" s="15">
        <v>7.2</v>
      </c>
      <c r="M108" s="15">
        <v>29.95</v>
      </c>
      <c r="N108" s="15">
        <v>0</v>
      </c>
      <c r="O108" s="15">
        <v>0</v>
      </c>
      <c r="P108" s="15">
        <v>0</v>
      </c>
      <c r="Q108" s="16">
        <v>-0.01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15">
        <v>37.14</v>
      </c>
      <c r="Y108" s="15">
        <v>1162.8</v>
      </c>
    </row>
    <row r="109" spans="1:25">
      <c r="A109" s="2" t="s">
        <v>223</v>
      </c>
      <c r="B109" s="1" t="s">
        <v>224</v>
      </c>
      <c r="C109" s="15">
        <v>633.6</v>
      </c>
      <c r="D109" s="15">
        <v>105.6</v>
      </c>
      <c r="E109" s="15">
        <v>4334.78</v>
      </c>
      <c r="F109" s="15">
        <v>0</v>
      </c>
      <c r="G109" s="15">
        <v>5073.9799999999996</v>
      </c>
      <c r="H109" s="15">
        <v>0</v>
      </c>
      <c r="I109" s="15">
        <v>0</v>
      </c>
      <c r="J109" s="15">
        <v>0</v>
      </c>
      <c r="K109" s="15">
        <v>0</v>
      </c>
      <c r="L109" s="15">
        <v>834.71</v>
      </c>
      <c r="M109" s="15">
        <v>173.7</v>
      </c>
      <c r="N109" s="15">
        <v>0</v>
      </c>
      <c r="O109" s="15">
        <v>0</v>
      </c>
      <c r="P109" s="15">
        <v>0</v>
      </c>
      <c r="Q109" s="16">
        <v>-0.03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1008.38</v>
      </c>
      <c r="Y109" s="15">
        <v>4065.6</v>
      </c>
    </row>
    <row r="110" spans="1:25">
      <c r="A110" s="2" t="s">
        <v>225</v>
      </c>
      <c r="B110" s="1" t="s">
        <v>226</v>
      </c>
      <c r="C110" s="15">
        <v>480.24</v>
      </c>
      <c r="D110" s="15">
        <v>80.040000000000006</v>
      </c>
      <c r="E110" s="15">
        <v>1456.25</v>
      </c>
      <c r="F110" s="15">
        <v>0</v>
      </c>
      <c r="G110" s="15">
        <v>2016.53</v>
      </c>
      <c r="H110" s="15">
        <v>0</v>
      </c>
      <c r="I110" s="15">
        <v>0</v>
      </c>
      <c r="J110" s="15">
        <v>0</v>
      </c>
      <c r="K110" s="15">
        <v>0</v>
      </c>
      <c r="L110" s="15">
        <v>187.55</v>
      </c>
      <c r="M110" s="15">
        <v>17.96</v>
      </c>
      <c r="N110" s="15">
        <v>0</v>
      </c>
      <c r="O110" s="15">
        <v>0</v>
      </c>
      <c r="P110" s="15">
        <v>0</v>
      </c>
      <c r="Q110" s="15">
        <v>0.02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205.53</v>
      </c>
      <c r="Y110" s="15">
        <v>1811</v>
      </c>
    </row>
    <row r="111" spans="1:25">
      <c r="A111" s="2" t="s">
        <v>227</v>
      </c>
      <c r="B111" s="1" t="s">
        <v>228</v>
      </c>
      <c r="C111" s="15">
        <v>633.6</v>
      </c>
      <c r="D111" s="15">
        <v>105.6</v>
      </c>
      <c r="E111" s="15">
        <v>4506.99</v>
      </c>
      <c r="F111" s="15">
        <v>0</v>
      </c>
      <c r="G111" s="15">
        <v>5246.19</v>
      </c>
      <c r="H111" s="15">
        <v>0</v>
      </c>
      <c r="I111" s="15">
        <v>0</v>
      </c>
      <c r="J111" s="15">
        <v>0</v>
      </c>
      <c r="K111" s="15">
        <v>0</v>
      </c>
      <c r="L111" s="15">
        <v>875.21</v>
      </c>
      <c r="M111" s="15">
        <v>155.5</v>
      </c>
      <c r="N111" s="15">
        <v>0</v>
      </c>
      <c r="O111" s="15">
        <v>0</v>
      </c>
      <c r="P111" s="15">
        <v>0</v>
      </c>
      <c r="Q111" s="15">
        <v>0.08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1030.79</v>
      </c>
      <c r="Y111" s="15">
        <v>4215.3999999999996</v>
      </c>
    </row>
    <row r="112" spans="1:25">
      <c r="A112" s="2" t="s">
        <v>229</v>
      </c>
      <c r="B112" s="1" t="s">
        <v>230</v>
      </c>
      <c r="C112" s="15">
        <v>537.54</v>
      </c>
      <c r="D112" s="15">
        <v>89.59</v>
      </c>
      <c r="E112" s="15">
        <v>3650.34</v>
      </c>
      <c r="F112" s="15">
        <v>0</v>
      </c>
      <c r="G112" s="15">
        <v>4277.47</v>
      </c>
      <c r="H112" s="15">
        <v>0</v>
      </c>
      <c r="I112" s="15">
        <v>0</v>
      </c>
      <c r="J112" s="15">
        <v>0</v>
      </c>
      <c r="K112" s="15">
        <v>0</v>
      </c>
      <c r="L112" s="15">
        <v>658.28</v>
      </c>
      <c r="M112" s="15">
        <v>95.51</v>
      </c>
      <c r="N112" s="15">
        <v>42.77</v>
      </c>
      <c r="O112" s="15">
        <v>0</v>
      </c>
      <c r="P112" s="15">
        <v>209.6</v>
      </c>
      <c r="Q112" s="15">
        <v>0.04</v>
      </c>
      <c r="R112" s="15">
        <v>0</v>
      </c>
      <c r="S112" s="15">
        <v>0</v>
      </c>
      <c r="T112" s="15">
        <v>0</v>
      </c>
      <c r="U112" s="15">
        <v>343.11</v>
      </c>
      <c r="V112" s="15">
        <v>400</v>
      </c>
      <c r="W112" s="15">
        <v>209.76</v>
      </c>
      <c r="X112" s="15">
        <v>1959.07</v>
      </c>
      <c r="Y112" s="15">
        <v>2318.4</v>
      </c>
    </row>
    <row r="113" spans="1:25">
      <c r="A113" s="2" t="s">
        <v>231</v>
      </c>
      <c r="B113" s="1" t="s">
        <v>232</v>
      </c>
      <c r="C113" s="15">
        <v>480.24</v>
      </c>
      <c r="D113" s="15">
        <v>80.040000000000006</v>
      </c>
      <c r="E113" s="15">
        <v>2075.7199999999998</v>
      </c>
      <c r="F113" s="15">
        <v>0</v>
      </c>
      <c r="G113" s="15">
        <v>2636</v>
      </c>
      <c r="H113" s="15">
        <v>0</v>
      </c>
      <c r="I113" s="15">
        <v>0</v>
      </c>
      <c r="J113" s="15">
        <v>0</v>
      </c>
      <c r="K113" s="15">
        <v>0</v>
      </c>
      <c r="L113" s="15">
        <v>307.66000000000003</v>
      </c>
      <c r="M113" s="15">
        <v>0</v>
      </c>
      <c r="N113" s="15">
        <v>0</v>
      </c>
      <c r="O113" s="15">
        <v>0</v>
      </c>
      <c r="P113" s="15">
        <v>0</v>
      </c>
      <c r="Q113" s="16">
        <v>-0.06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307.60000000000002</v>
      </c>
      <c r="Y113" s="15">
        <v>2328.4</v>
      </c>
    </row>
    <row r="114" spans="1:25">
      <c r="A114" s="2" t="s">
        <v>233</v>
      </c>
      <c r="B114" s="1" t="s">
        <v>234</v>
      </c>
      <c r="C114" s="15">
        <v>320.16000000000003</v>
      </c>
      <c r="D114" s="15">
        <v>53.36</v>
      </c>
      <c r="E114" s="15">
        <v>340.83</v>
      </c>
      <c r="F114" s="15">
        <v>0</v>
      </c>
      <c r="G114" s="15">
        <v>714.35</v>
      </c>
      <c r="H114" s="15">
        <v>0</v>
      </c>
      <c r="I114" s="15">
        <v>0</v>
      </c>
      <c r="J114" s="15">
        <v>0</v>
      </c>
      <c r="K114" s="16">
        <v>-53.03</v>
      </c>
      <c r="L114" s="15">
        <v>0</v>
      </c>
      <c r="M114" s="15">
        <v>23.25</v>
      </c>
      <c r="N114" s="15">
        <v>0</v>
      </c>
      <c r="O114" s="15">
        <v>0</v>
      </c>
      <c r="P114" s="15">
        <v>0</v>
      </c>
      <c r="Q114" s="16">
        <v>-7.0000000000000007E-2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15">
        <v>-29.85</v>
      </c>
      <c r="Y114" s="15">
        <v>744.2</v>
      </c>
    </row>
    <row r="115" spans="1:25">
      <c r="A115" s="2" t="s">
        <v>235</v>
      </c>
      <c r="B115" s="1" t="s">
        <v>236</v>
      </c>
      <c r="C115" s="15">
        <v>480.24</v>
      </c>
      <c r="D115" s="15">
        <v>80.040000000000006</v>
      </c>
      <c r="E115" s="15">
        <v>805</v>
      </c>
      <c r="F115" s="15">
        <v>0</v>
      </c>
      <c r="G115" s="15">
        <v>1365.28</v>
      </c>
      <c r="H115" s="15">
        <v>0</v>
      </c>
      <c r="I115" s="15">
        <v>0</v>
      </c>
      <c r="J115" s="15">
        <v>0</v>
      </c>
      <c r="K115" s="15">
        <v>0</v>
      </c>
      <c r="L115" s="15">
        <v>32.15</v>
      </c>
      <c r="M115" s="15">
        <v>33.25</v>
      </c>
      <c r="N115" s="15">
        <v>0</v>
      </c>
      <c r="O115" s="15">
        <v>0</v>
      </c>
      <c r="P115" s="15">
        <v>0</v>
      </c>
      <c r="Q115" s="15">
        <v>0.08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65.48</v>
      </c>
      <c r="Y115" s="15">
        <v>1299.8</v>
      </c>
    </row>
    <row r="116" spans="1:25">
      <c r="A116" s="2" t="s">
        <v>237</v>
      </c>
      <c r="B116" s="1" t="s">
        <v>238</v>
      </c>
      <c r="C116" s="15">
        <v>534.29999999999995</v>
      </c>
      <c r="D116" s="15">
        <v>89.05</v>
      </c>
      <c r="E116" s="15">
        <v>1018.8</v>
      </c>
      <c r="F116" s="15">
        <v>0</v>
      </c>
      <c r="G116" s="15">
        <v>1642.15</v>
      </c>
      <c r="H116" s="15">
        <v>0</v>
      </c>
      <c r="I116" s="15">
        <v>0</v>
      </c>
      <c r="J116" s="15">
        <v>0</v>
      </c>
      <c r="K116" s="15">
        <v>0</v>
      </c>
      <c r="L116" s="15">
        <v>80.010000000000005</v>
      </c>
      <c r="M116" s="15">
        <v>40.68</v>
      </c>
      <c r="N116" s="15">
        <v>16.420000000000002</v>
      </c>
      <c r="O116" s="15">
        <v>0</v>
      </c>
      <c r="P116" s="15">
        <v>80.47</v>
      </c>
      <c r="Q116" s="16">
        <v>-0.03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217.55</v>
      </c>
      <c r="Y116" s="15">
        <v>1424.6</v>
      </c>
    </row>
    <row r="117" spans="1:25">
      <c r="A117" s="2" t="s">
        <v>239</v>
      </c>
      <c r="B117" s="1" t="s">
        <v>240</v>
      </c>
      <c r="C117" s="15">
        <v>480.24</v>
      </c>
      <c r="D117" s="15">
        <v>80.040000000000006</v>
      </c>
      <c r="E117" s="15">
        <v>0</v>
      </c>
      <c r="F117" s="15">
        <v>0</v>
      </c>
      <c r="G117" s="15">
        <v>560.28</v>
      </c>
      <c r="H117" s="15">
        <v>0</v>
      </c>
      <c r="I117" s="15">
        <v>0</v>
      </c>
      <c r="J117" s="15">
        <v>0</v>
      </c>
      <c r="K117" s="16">
        <v>-62.94</v>
      </c>
      <c r="L117" s="15">
        <v>0</v>
      </c>
      <c r="M117" s="15">
        <v>18.079999999999998</v>
      </c>
      <c r="N117" s="15">
        <v>0</v>
      </c>
      <c r="O117" s="15">
        <v>0</v>
      </c>
      <c r="P117" s="15">
        <v>0</v>
      </c>
      <c r="Q117" s="15">
        <v>0.14000000000000001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-44.72</v>
      </c>
      <c r="Y117" s="15">
        <v>605</v>
      </c>
    </row>
    <row r="118" spans="1:25">
      <c r="A118" s="2" t="s">
        <v>241</v>
      </c>
      <c r="B118" s="1" t="s">
        <v>242</v>
      </c>
      <c r="C118" s="15">
        <v>537.54</v>
      </c>
      <c r="D118" s="15">
        <v>89.59</v>
      </c>
      <c r="E118" s="15">
        <v>2150.19</v>
      </c>
      <c r="F118" s="15">
        <v>5218.08</v>
      </c>
      <c r="G118" s="15">
        <v>7995.4</v>
      </c>
      <c r="H118" s="15">
        <v>0</v>
      </c>
      <c r="I118" s="15">
        <v>0</v>
      </c>
      <c r="J118" s="15">
        <v>0</v>
      </c>
      <c r="K118" s="15">
        <v>0</v>
      </c>
      <c r="L118" s="15">
        <v>1551.46</v>
      </c>
      <c r="M118" s="15">
        <v>99.77</v>
      </c>
      <c r="N118" s="15">
        <v>79.95</v>
      </c>
      <c r="O118" s="15">
        <v>0</v>
      </c>
      <c r="P118" s="15">
        <v>391.77</v>
      </c>
      <c r="Q118" s="15">
        <v>0.03</v>
      </c>
      <c r="R118" s="15">
        <v>0</v>
      </c>
      <c r="S118" s="15">
        <v>0</v>
      </c>
      <c r="T118" s="15">
        <v>0</v>
      </c>
      <c r="U118" s="15">
        <v>343.11</v>
      </c>
      <c r="V118" s="15">
        <v>200</v>
      </c>
      <c r="W118" s="15">
        <v>216.71</v>
      </c>
      <c r="X118" s="15">
        <v>2882.8</v>
      </c>
      <c r="Y118" s="15">
        <v>5112.6000000000004</v>
      </c>
    </row>
    <row r="119" spans="1:25">
      <c r="A119" s="2" t="s">
        <v>243</v>
      </c>
      <c r="B119" s="1" t="s">
        <v>244</v>
      </c>
      <c r="C119" s="15">
        <v>633.6</v>
      </c>
      <c r="D119" s="15">
        <v>105.6</v>
      </c>
      <c r="E119" s="15">
        <v>2704.13</v>
      </c>
      <c r="F119" s="15">
        <v>0</v>
      </c>
      <c r="G119" s="15">
        <v>3443.33</v>
      </c>
      <c r="H119" s="15">
        <v>0</v>
      </c>
      <c r="I119" s="15">
        <v>0</v>
      </c>
      <c r="J119" s="15">
        <v>0</v>
      </c>
      <c r="K119" s="15">
        <v>0</v>
      </c>
      <c r="L119" s="15">
        <v>480.11</v>
      </c>
      <c r="M119" s="15">
        <v>98</v>
      </c>
      <c r="N119" s="15">
        <v>0</v>
      </c>
      <c r="O119" s="15">
        <v>0</v>
      </c>
      <c r="P119" s="15">
        <v>0</v>
      </c>
      <c r="Q119" s="15">
        <v>0.02</v>
      </c>
      <c r="R119" s="15">
        <v>0</v>
      </c>
      <c r="S119" s="15">
        <v>0</v>
      </c>
      <c r="T119" s="15">
        <v>0</v>
      </c>
      <c r="U119" s="15">
        <v>0</v>
      </c>
      <c r="V119" s="15">
        <v>200</v>
      </c>
      <c r="W119" s="15">
        <v>0</v>
      </c>
      <c r="X119" s="15">
        <v>778.13</v>
      </c>
      <c r="Y119" s="15">
        <v>2665.2</v>
      </c>
    </row>
    <row r="120" spans="1:25">
      <c r="A120" s="2" t="s">
        <v>245</v>
      </c>
      <c r="B120" s="1" t="s">
        <v>246</v>
      </c>
      <c r="C120" s="15">
        <v>400.2</v>
      </c>
      <c r="D120" s="15">
        <v>66.7</v>
      </c>
      <c r="E120" s="15">
        <v>4026.37</v>
      </c>
      <c r="F120" s="15">
        <v>0</v>
      </c>
      <c r="G120" s="15">
        <v>4493.2700000000004</v>
      </c>
      <c r="H120" s="15">
        <v>0</v>
      </c>
      <c r="I120" s="15">
        <v>0</v>
      </c>
      <c r="J120" s="15">
        <v>0</v>
      </c>
      <c r="K120" s="15">
        <v>0</v>
      </c>
      <c r="L120" s="15">
        <v>704.37</v>
      </c>
      <c r="M120" s="15">
        <v>34.83</v>
      </c>
      <c r="N120" s="15">
        <v>0</v>
      </c>
      <c r="O120" s="15">
        <v>0</v>
      </c>
      <c r="P120" s="15">
        <v>0</v>
      </c>
      <c r="Q120" s="15">
        <v>7.0000000000000007E-2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739.27</v>
      </c>
      <c r="Y120" s="15">
        <v>3754</v>
      </c>
    </row>
    <row r="121" spans="1:25">
      <c r="A121" s="2" t="s">
        <v>247</v>
      </c>
      <c r="B121" s="1" t="s">
        <v>248</v>
      </c>
      <c r="C121" s="15">
        <v>480.24</v>
      </c>
      <c r="D121" s="15">
        <v>80.040000000000006</v>
      </c>
      <c r="E121" s="15">
        <v>494.49</v>
      </c>
      <c r="F121" s="15">
        <v>0</v>
      </c>
      <c r="G121" s="15">
        <v>1054.77</v>
      </c>
      <c r="H121" s="15">
        <v>0</v>
      </c>
      <c r="I121" s="15">
        <v>0</v>
      </c>
      <c r="J121" s="15">
        <v>0</v>
      </c>
      <c r="K121" s="16">
        <v>-15.36</v>
      </c>
      <c r="L121" s="15">
        <v>0</v>
      </c>
      <c r="M121" s="15">
        <v>26.14</v>
      </c>
      <c r="N121" s="15">
        <v>0</v>
      </c>
      <c r="O121" s="15">
        <v>0</v>
      </c>
      <c r="P121" s="15">
        <v>0</v>
      </c>
      <c r="Q121" s="16">
        <v>-0.01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10.77</v>
      </c>
      <c r="Y121" s="15">
        <v>1044</v>
      </c>
    </row>
    <row r="122" spans="1:25">
      <c r="A122" s="2" t="s">
        <v>249</v>
      </c>
      <c r="B122" s="1" t="s">
        <v>250</v>
      </c>
      <c r="C122" s="15">
        <v>537.54</v>
      </c>
      <c r="D122" s="15">
        <v>89.59</v>
      </c>
      <c r="E122" s="15">
        <v>3873.48</v>
      </c>
      <c r="F122" s="15">
        <v>0</v>
      </c>
      <c r="G122" s="15">
        <v>4500.6099999999997</v>
      </c>
      <c r="H122" s="15">
        <v>0</v>
      </c>
      <c r="I122" s="15">
        <v>0</v>
      </c>
      <c r="J122" s="15">
        <v>0</v>
      </c>
      <c r="K122" s="15">
        <v>0</v>
      </c>
      <c r="L122" s="15">
        <v>705.94</v>
      </c>
      <c r="M122" s="15">
        <v>89.69</v>
      </c>
      <c r="N122" s="15">
        <v>45.01</v>
      </c>
      <c r="O122" s="15">
        <v>0</v>
      </c>
      <c r="P122" s="15">
        <v>220.53</v>
      </c>
      <c r="Q122" s="15">
        <v>0.04</v>
      </c>
      <c r="R122" s="15">
        <v>0</v>
      </c>
      <c r="S122" s="15">
        <v>0</v>
      </c>
      <c r="T122" s="15">
        <v>0</v>
      </c>
      <c r="U122" s="15">
        <v>0</v>
      </c>
      <c r="V122" s="15">
        <v>50</v>
      </c>
      <c r="W122" s="15">
        <v>470.2</v>
      </c>
      <c r="X122" s="15">
        <v>1581.41</v>
      </c>
      <c r="Y122" s="15">
        <v>2919.2</v>
      </c>
    </row>
    <row r="123" spans="1:25">
      <c r="A123" s="2" t="s">
        <v>251</v>
      </c>
      <c r="B123" s="1" t="s">
        <v>252</v>
      </c>
      <c r="C123" s="15">
        <v>480.24</v>
      </c>
      <c r="D123" s="15">
        <v>80.040000000000006</v>
      </c>
      <c r="E123" s="15">
        <v>300.97000000000003</v>
      </c>
      <c r="F123" s="15">
        <v>0</v>
      </c>
      <c r="G123" s="15">
        <v>861.25</v>
      </c>
      <c r="H123" s="15">
        <v>0</v>
      </c>
      <c r="I123" s="15">
        <v>0</v>
      </c>
      <c r="J123" s="15">
        <v>0</v>
      </c>
      <c r="K123" s="16">
        <v>-38.06</v>
      </c>
      <c r="L123" s="15">
        <v>0</v>
      </c>
      <c r="M123" s="15">
        <v>22.12</v>
      </c>
      <c r="N123" s="15">
        <v>0</v>
      </c>
      <c r="O123" s="15">
        <v>0</v>
      </c>
      <c r="P123" s="15">
        <v>0</v>
      </c>
      <c r="Q123" s="16">
        <v>-0.01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0</v>
      </c>
      <c r="X123" s="15">
        <v>-15.95</v>
      </c>
      <c r="Y123" s="15">
        <v>877.2</v>
      </c>
    </row>
    <row r="124" spans="1:25">
      <c r="A124" s="2" t="s">
        <v>253</v>
      </c>
      <c r="B124" s="1" t="s">
        <v>254</v>
      </c>
      <c r="C124" s="15">
        <v>633.6</v>
      </c>
      <c r="D124" s="15">
        <v>105.6</v>
      </c>
      <c r="E124" s="15">
        <v>2844.57</v>
      </c>
      <c r="F124" s="15">
        <v>0</v>
      </c>
      <c r="G124" s="15">
        <v>3583.77</v>
      </c>
      <c r="H124" s="15">
        <v>0</v>
      </c>
      <c r="I124" s="15">
        <v>0</v>
      </c>
      <c r="J124" s="15">
        <v>0</v>
      </c>
      <c r="K124" s="15">
        <v>0</v>
      </c>
      <c r="L124" s="15">
        <v>510.1</v>
      </c>
      <c r="M124" s="15">
        <v>78.08</v>
      </c>
      <c r="N124" s="15">
        <v>0</v>
      </c>
      <c r="O124" s="15">
        <v>0</v>
      </c>
      <c r="P124" s="15">
        <v>0</v>
      </c>
      <c r="Q124" s="16">
        <v>-0.01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588.16999999999996</v>
      </c>
      <c r="Y124" s="15">
        <v>2995.6</v>
      </c>
    </row>
    <row r="125" spans="1:25">
      <c r="A125" s="2" t="s">
        <v>255</v>
      </c>
      <c r="B125" s="1" t="s">
        <v>256</v>
      </c>
      <c r="C125" s="15">
        <v>528</v>
      </c>
      <c r="D125" s="15">
        <v>88</v>
      </c>
      <c r="E125" s="15">
        <v>5490.5</v>
      </c>
      <c r="F125" s="15">
        <v>0</v>
      </c>
      <c r="G125" s="15">
        <v>6106.5</v>
      </c>
      <c r="H125" s="15">
        <v>0</v>
      </c>
      <c r="I125" s="15">
        <v>0</v>
      </c>
      <c r="J125" s="15">
        <v>0</v>
      </c>
      <c r="K125" s="15">
        <v>0</v>
      </c>
      <c r="L125" s="15">
        <v>1077.56</v>
      </c>
      <c r="M125" s="15">
        <v>160.72999999999999</v>
      </c>
      <c r="N125" s="15">
        <v>0</v>
      </c>
      <c r="O125" s="15">
        <v>0</v>
      </c>
      <c r="P125" s="15">
        <v>0</v>
      </c>
      <c r="Q125" s="15">
        <v>0.01</v>
      </c>
      <c r="R125" s="15">
        <v>0</v>
      </c>
      <c r="S125" s="15">
        <v>0</v>
      </c>
      <c r="T125" s="15">
        <v>0</v>
      </c>
      <c r="U125" s="15">
        <v>0</v>
      </c>
      <c r="V125" s="15">
        <v>500</v>
      </c>
      <c r="W125" s="15">
        <v>0</v>
      </c>
      <c r="X125" s="15">
        <v>1738.3</v>
      </c>
      <c r="Y125" s="15">
        <v>4368.2</v>
      </c>
    </row>
    <row r="126" spans="1:25" s="8" customFormat="1">
      <c r="A126" s="18" t="s">
        <v>160</v>
      </c>
      <c r="C126" s="8" t="s">
        <v>161</v>
      </c>
      <c r="D126" s="8" t="s">
        <v>161</v>
      </c>
      <c r="E126" s="8" t="s">
        <v>161</v>
      </c>
      <c r="F126" s="8" t="s">
        <v>161</v>
      </c>
      <c r="G126" s="8" t="s">
        <v>161</v>
      </c>
      <c r="H126" s="8" t="s">
        <v>161</v>
      </c>
      <c r="I126" s="8" t="s">
        <v>161</v>
      </c>
      <c r="J126" s="8" t="s">
        <v>161</v>
      </c>
      <c r="K126" s="8" t="s">
        <v>161</v>
      </c>
      <c r="L126" s="8" t="s">
        <v>161</v>
      </c>
      <c r="M126" s="8" t="s">
        <v>161</v>
      </c>
      <c r="N126" s="8" t="s">
        <v>161</v>
      </c>
      <c r="O126" s="8" t="s">
        <v>161</v>
      </c>
      <c r="P126" s="8" t="s">
        <v>161</v>
      </c>
      <c r="Q126" s="8" t="s">
        <v>161</v>
      </c>
      <c r="R126" s="8" t="s">
        <v>161</v>
      </c>
      <c r="S126" s="8" t="s">
        <v>161</v>
      </c>
      <c r="T126" s="8" t="s">
        <v>161</v>
      </c>
      <c r="U126" s="8" t="s">
        <v>161</v>
      </c>
      <c r="V126" s="8" t="s">
        <v>161</v>
      </c>
      <c r="W126" s="8" t="s">
        <v>161</v>
      </c>
      <c r="X126" s="8" t="s">
        <v>161</v>
      </c>
      <c r="Y126" s="8" t="s">
        <v>161</v>
      </c>
    </row>
    <row r="127" spans="1:25">
      <c r="C127" s="20">
        <v>25535.14</v>
      </c>
      <c r="D127" s="20">
        <v>4255.8599999999997</v>
      </c>
      <c r="E127" s="20">
        <v>93651.75</v>
      </c>
      <c r="F127" s="20">
        <v>5218.08</v>
      </c>
      <c r="G127" s="20">
        <v>128660.83</v>
      </c>
      <c r="H127" s="20">
        <v>15</v>
      </c>
      <c r="I127" s="20">
        <v>0</v>
      </c>
      <c r="J127" s="20">
        <v>301.08999999999997</v>
      </c>
      <c r="K127" s="21">
        <v>-510.01</v>
      </c>
      <c r="L127" s="20">
        <v>16717.75</v>
      </c>
      <c r="M127" s="20">
        <v>3102.8</v>
      </c>
      <c r="N127" s="20">
        <v>554.99</v>
      </c>
      <c r="O127" s="20">
        <v>0</v>
      </c>
      <c r="P127" s="20">
        <v>2719.5</v>
      </c>
      <c r="Q127" s="20">
        <v>0.14000000000000001</v>
      </c>
      <c r="R127" s="20">
        <v>0</v>
      </c>
      <c r="S127" s="20">
        <v>0</v>
      </c>
      <c r="T127" s="20">
        <v>0</v>
      </c>
      <c r="U127" s="20">
        <v>686.22</v>
      </c>
      <c r="V127" s="20">
        <v>3750</v>
      </c>
      <c r="W127" s="20">
        <v>2669.55</v>
      </c>
      <c r="X127" s="20">
        <v>30007.03</v>
      </c>
      <c r="Y127" s="20">
        <v>98653.8</v>
      </c>
    </row>
    <row r="129" spans="1:25" s="8" customFormat="1">
      <c r="A129" s="17"/>
      <c r="C129" s="8" t="s">
        <v>257</v>
      </c>
      <c r="D129" s="8" t="s">
        <v>257</v>
      </c>
      <c r="E129" s="8" t="s">
        <v>257</v>
      </c>
      <c r="F129" s="8" t="s">
        <v>257</v>
      </c>
      <c r="G129" s="8" t="s">
        <v>257</v>
      </c>
      <c r="H129" s="8" t="s">
        <v>257</v>
      </c>
      <c r="I129" s="8" t="s">
        <v>257</v>
      </c>
      <c r="J129" s="8" t="s">
        <v>257</v>
      </c>
      <c r="K129" s="8" t="s">
        <v>257</v>
      </c>
      <c r="L129" s="8" t="s">
        <v>257</v>
      </c>
      <c r="M129" s="8" t="s">
        <v>257</v>
      </c>
      <c r="N129" s="8" t="s">
        <v>257</v>
      </c>
      <c r="O129" s="8" t="s">
        <v>257</v>
      </c>
      <c r="P129" s="8" t="s">
        <v>257</v>
      </c>
      <c r="Q129" s="8" t="s">
        <v>257</v>
      </c>
      <c r="R129" s="8" t="s">
        <v>257</v>
      </c>
      <c r="S129" s="8" t="s">
        <v>257</v>
      </c>
      <c r="T129" s="8" t="s">
        <v>257</v>
      </c>
      <c r="U129" s="8" t="s">
        <v>257</v>
      </c>
      <c r="V129" s="8" t="s">
        <v>257</v>
      </c>
      <c r="W129" s="8" t="s">
        <v>257</v>
      </c>
      <c r="X129" s="8" t="s">
        <v>257</v>
      </c>
      <c r="Y129" s="8" t="s">
        <v>257</v>
      </c>
    </row>
    <row r="130" spans="1:25">
      <c r="A130" s="18" t="s">
        <v>258</v>
      </c>
      <c r="B130" s="1" t="s">
        <v>259</v>
      </c>
      <c r="C130" s="20">
        <v>103961.29</v>
      </c>
      <c r="D130" s="20">
        <v>17351.330000000002</v>
      </c>
      <c r="E130" s="20">
        <v>165649.26999999999</v>
      </c>
      <c r="F130" s="20">
        <v>7823.73</v>
      </c>
      <c r="G130" s="20">
        <v>294785.62</v>
      </c>
      <c r="H130" s="20">
        <v>195</v>
      </c>
      <c r="I130" s="20">
        <v>4396.9399999999996</v>
      </c>
      <c r="J130" s="20">
        <v>2666.43</v>
      </c>
      <c r="K130" s="21">
        <v>-896.66</v>
      </c>
      <c r="L130" s="20">
        <v>37752.879999999997</v>
      </c>
      <c r="M130" s="20">
        <v>10196.959999999999</v>
      </c>
      <c r="N130" s="20">
        <v>554.99</v>
      </c>
      <c r="O130" s="20">
        <v>2462.3000000000002</v>
      </c>
      <c r="P130" s="20">
        <v>2719.5</v>
      </c>
      <c r="Q130" s="21">
        <v>-0.21</v>
      </c>
      <c r="R130" s="20">
        <v>879.54</v>
      </c>
      <c r="S130" s="20">
        <v>520.66999999999996</v>
      </c>
      <c r="T130" s="20">
        <v>300</v>
      </c>
      <c r="U130" s="20">
        <v>686.22</v>
      </c>
      <c r="V130" s="20">
        <v>5050</v>
      </c>
      <c r="W130" s="20">
        <v>4735.46</v>
      </c>
      <c r="X130" s="20">
        <v>72220.02</v>
      </c>
      <c r="Y130" s="20">
        <v>222565.6</v>
      </c>
    </row>
    <row r="132" spans="1:25">
      <c r="C132" s="1" t="s">
        <v>259</v>
      </c>
      <c r="D132" s="1" t="s">
        <v>259</v>
      </c>
      <c r="E132" s="1" t="s">
        <v>259</v>
      </c>
      <c r="F132" s="1" t="s">
        <v>259</v>
      </c>
      <c r="G132" s="1" t="s">
        <v>259</v>
      </c>
      <c r="H132" s="1" t="s">
        <v>259</v>
      </c>
      <c r="I132" s="1" t="s">
        <v>259</v>
      </c>
      <c r="J132" s="1" t="s">
        <v>259</v>
      </c>
      <c r="K132" s="1" t="s">
        <v>259</v>
      </c>
      <c r="L132" s="1" t="s">
        <v>259</v>
      </c>
      <c r="M132" s="1" t="s">
        <v>259</v>
      </c>
      <c r="N132" s="1" t="s">
        <v>259</v>
      </c>
      <c r="O132" s="1" t="s">
        <v>259</v>
      </c>
      <c r="P132" s="1" t="s">
        <v>259</v>
      </c>
      <c r="Q132" s="1" t="s">
        <v>259</v>
      </c>
      <c r="R132" s="1" t="s">
        <v>259</v>
      </c>
      <c r="S132" s="1" t="s">
        <v>259</v>
      </c>
      <c r="T132" s="1" t="s">
        <v>259</v>
      </c>
      <c r="U132" s="1" t="s">
        <v>259</v>
      </c>
      <c r="V132" s="1" t="s">
        <v>259</v>
      </c>
      <c r="W132" s="1" t="s">
        <v>259</v>
      </c>
      <c r="X132" s="1" t="s">
        <v>259</v>
      </c>
      <c r="Y132" s="1" t="s">
        <v>259</v>
      </c>
    </row>
    <row r="133" spans="1:25">
      <c r="A133" s="2" t="s">
        <v>259</v>
      </c>
      <c r="B133" s="1" t="s">
        <v>259</v>
      </c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</row>
  </sheetData>
  <autoFilter ref="A11:Y76"/>
  <mergeCells count="1"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8"/>
  <sheetViews>
    <sheetView workbookViewId="0">
      <selection activeCell="E16" sqref="E16"/>
    </sheetView>
  </sheetViews>
  <sheetFormatPr baseColWidth="10" defaultRowHeight="15"/>
  <cols>
    <col min="2" max="2" width="13.85546875" customWidth="1"/>
    <col min="3" max="3" width="18.85546875" bestFit="1" customWidth="1"/>
    <col min="4" max="4" width="12.5703125" bestFit="1" customWidth="1"/>
    <col min="5" max="5" width="36.140625" bestFit="1" customWidth="1"/>
  </cols>
  <sheetData>
    <row r="1" spans="1:10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>
      <c r="A3" s="27" t="s">
        <v>2</v>
      </c>
      <c r="B3" s="27"/>
      <c r="C3" s="30"/>
      <c r="D3" s="27"/>
      <c r="E3" s="27"/>
      <c r="F3" s="27"/>
      <c r="G3" s="27"/>
      <c r="H3" s="27"/>
      <c r="I3" s="27"/>
      <c r="J3" s="27"/>
    </row>
    <row r="4" spans="1:10">
      <c r="A4" s="27" t="s">
        <v>260</v>
      </c>
      <c r="B4" s="27"/>
      <c r="C4" s="27"/>
      <c r="D4" s="27"/>
      <c r="E4" s="27"/>
      <c r="F4" s="27"/>
      <c r="G4" s="27"/>
      <c r="H4" s="27"/>
      <c r="I4" s="27"/>
      <c r="J4" s="27"/>
    </row>
    <row r="6" spans="1:10">
      <c r="A6" s="31"/>
      <c r="B6" s="31"/>
      <c r="C6" s="31"/>
      <c r="D6" s="31"/>
      <c r="E6" s="31"/>
      <c r="F6" s="31"/>
      <c r="G6" s="31"/>
      <c r="H6" s="31"/>
      <c r="I6" s="27"/>
      <c r="J6" s="27"/>
    </row>
    <row r="7" spans="1:10">
      <c r="A7" s="32"/>
      <c r="B7" s="32"/>
      <c r="C7" s="32"/>
      <c r="D7" s="32"/>
      <c r="E7" s="32"/>
      <c r="F7" s="32"/>
      <c r="G7" s="32"/>
      <c r="H7" s="32"/>
      <c r="I7" s="27"/>
      <c r="J7" s="27"/>
    </row>
    <row r="8" spans="1:10">
      <c r="A8" s="34" t="s">
        <v>261</v>
      </c>
      <c r="B8" s="34" t="s">
        <v>262</v>
      </c>
      <c r="C8" s="34" t="s">
        <v>263</v>
      </c>
      <c r="D8" s="35" t="s">
        <v>264</v>
      </c>
      <c r="E8" s="34" t="s">
        <v>265</v>
      </c>
      <c r="F8" s="33"/>
      <c r="G8" s="33"/>
      <c r="H8" s="33"/>
      <c r="I8" s="33"/>
      <c r="J8" s="33"/>
    </row>
    <row r="9" spans="1:10">
      <c r="A9" s="27" t="s">
        <v>64</v>
      </c>
      <c r="B9" s="27"/>
      <c r="C9" s="27" t="s">
        <v>266</v>
      </c>
      <c r="D9" s="27">
        <v>1034</v>
      </c>
      <c r="E9" s="27" t="s">
        <v>65</v>
      </c>
      <c r="F9" s="27"/>
      <c r="G9" s="27"/>
      <c r="H9" s="27"/>
      <c r="I9" s="27"/>
      <c r="J9" s="27"/>
    </row>
    <row r="10" spans="1:10">
      <c r="A10" s="27"/>
      <c r="B10" s="27" t="s">
        <v>267</v>
      </c>
      <c r="C10" s="27"/>
      <c r="D10" s="36">
        <v>1034</v>
      </c>
      <c r="E10" s="27" t="s">
        <v>268</v>
      </c>
      <c r="F10" s="27"/>
      <c r="G10" s="27"/>
      <c r="H10" s="27"/>
      <c r="I10" s="27"/>
      <c r="J10" s="27"/>
    </row>
    <row r="12" spans="1:10">
      <c r="A12" s="27" t="s">
        <v>163</v>
      </c>
      <c r="B12" s="27">
        <v>56708845760</v>
      </c>
      <c r="C12" s="27" t="s">
        <v>269</v>
      </c>
      <c r="D12" s="27">
        <v>1799</v>
      </c>
      <c r="E12" s="27" t="s">
        <v>164</v>
      </c>
      <c r="F12" s="27"/>
      <c r="G12" s="27"/>
      <c r="H12" s="27"/>
      <c r="I12" s="27"/>
      <c r="J12" s="27"/>
    </row>
    <row r="13" spans="1:10">
      <c r="A13" s="27" t="s">
        <v>165</v>
      </c>
      <c r="B13" s="27">
        <v>56708845774</v>
      </c>
      <c r="C13" s="27" t="s">
        <v>269</v>
      </c>
      <c r="D13" s="27">
        <v>3957.8</v>
      </c>
      <c r="E13" s="27" t="s">
        <v>166</v>
      </c>
      <c r="F13" s="27"/>
      <c r="G13" s="27"/>
      <c r="H13" s="27"/>
      <c r="I13" s="27"/>
      <c r="J13" s="27"/>
    </row>
    <row r="14" spans="1:10">
      <c r="A14" s="27">
        <v>16</v>
      </c>
      <c r="B14" s="27">
        <v>56708881292</v>
      </c>
      <c r="C14" s="27" t="s">
        <v>269</v>
      </c>
      <c r="D14" s="27">
        <v>3151.2000000000003</v>
      </c>
      <c r="E14" s="27" t="s">
        <v>47</v>
      </c>
      <c r="F14" s="27"/>
      <c r="G14" s="27"/>
      <c r="H14" s="27"/>
      <c r="I14" s="27"/>
      <c r="J14" s="27"/>
    </row>
    <row r="15" spans="1:10">
      <c r="A15" s="27" t="s">
        <v>175</v>
      </c>
      <c r="B15" s="27">
        <v>56708845791</v>
      </c>
      <c r="C15" s="27" t="s">
        <v>269</v>
      </c>
      <c r="D15" s="27">
        <v>2784.6000000000004</v>
      </c>
      <c r="E15" s="27" t="s">
        <v>176</v>
      </c>
      <c r="F15" s="27"/>
      <c r="G15" s="27"/>
      <c r="H15" s="27"/>
      <c r="I15" s="27"/>
      <c r="J15" s="27"/>
    </row>
    <row r="16" spans="1:10">
      <c r="A16" s="27">
        <v>18</v>
      </c>
      <c r="B16" s="27">
        <v>56708881349</v>
      </c>
      <c r="C16" s="27" t="s">
        <v>269</v>
      </c>
      <c r="D16" s="27">
        <v>2151.4</v>
      </c>
      <c r="E16" s="27" t="s">
        <v>51</v>
      </c>
      <c r="F16" s="27"/>
      <c r="G16" s="27"/>
      <c r="H16" s="27"/>
      <c r="I16" s="27"/>
      <c r="J16" s="27"/>
    </row>
    <row r="17" spans="1:5">
      <c r="A17" s="27" t="s">
        <v>185</v>
      </c>
      <c r="B17" s="27">
        <v>56708845820</v>
      </c>
      <c r="C17" s="27" t="s">
        <v>269</v>
      </c>
      <c r="D17" s="27">
        <v>379.6</v>
      </c>
      <c r="E17" s="27" t="s">
        <v>186</v>
      </c>
    </row>
    <row r="18" spans="1:5">
      <c r="A18" s="27" t="s">
        <v>187</v>
      </c>
      <c r="B18" s="27">
        <v>56708845834</v>
      </c>
      <c r="C18" s="27" t="s">
        <v>269</v>
      </c>
      <c r="D18" s="27">
        <v>3627.2000000000003</v>
      </c>
      <c r="E18" s="27" t="s">
        <v>188</v>
      </c>
    </row>
    <row r="19" spans="1:5">
      <c r="A19" s="27" t="s">
        <v>86</v>
      </c>
      <c r="B19" s="27">
        <v>56708881457</v>
      </c>
      <c r="C19" s="27" t="s">
        <v>269</v>
      </c>
      <c r="D19" s="27">
        <v>863.2</v>
      </c>
      <c r="E19" s="27" t="s">
        <v>87</v>
      </c>
    </row>
    <row r="20" spans="1:5">
      <c r="A20" s="27" t="s">
        <v>88</v>
      </c>
      <c r="B20" s="27">
        <v>56708845038</v>
      </c>
      <c r="C20" s="27" t="s">
        <v>269</v>
      </c>
      <c r="D20" s="27">
        <v>3946.6000000000004</v>
      </c>
      <c r="E20" s="27" t="s">
        <v>89</v>
      </c>
    </row>
    <row r="21" spans="1:5">
      <c r="A21" s="27" t="s">
        <v>201</v>
      </c>
      <c r="B21" s="27">
        <v>56708881915</v>
      </c>
      <c r="C21" s="27" t="s">
        <v>269</v>
      </c>
      <c r="D21" s="27">
        <v>1655.8000000000002</v>
      </c>
      <c r="E21" s="27" t="s">
        <v>202</v>
      </c>
    </row>
    <row r="22" spans="1:5">
      <c r="A22" s="27" t="s">
        <v>205</v>
      </c>
      <c r="B22" s="27">
        <v>56708845865</v>
      </c>
      <c r="C22" s="27" t="s">
        <v>269</v>
      </c>
      <c r="D22" s="27">
        <v>3172.2000000000003</v>
      </c>
      <c r="E22" s="27" t="s">
        <v>206</v>
      </c>
    </row>
    <row r="23" spans="1:5">
      <c r="A23" s="27" t="s">
        <v>207</v>
      </c>
      <c r="B23" s="27">
        <v>56708845879</v>
      </c>
      <c r="C23" s="27" t="s">
        <v>269</v>
      </c>
      <c r="D23" s="27">
        <v>3427.4</v>
      </c>
      <c r="E23" s="27" t="s">
        <v>208</v>
      </c>
    </row>
    <row r="24" spans="1:5">
      <c r="A24" s="27" t="s">
        <v>98</v>
      </c>
      <c r="B24" s="27">
        <v>56708881491</v>
      </c>
      <c r="C24" s="27" t="s">
        <v>269</v>
      </c>
      <c r="D24" s="27">
        <v>896</v>
      </c>
      <c r="E24" s="27" t="s">
        <v>99</v>
      </c>
    </row>
    <row r="25" spans="1:5">
      <c r="A25" s="27">
        <v>30</v>
      </c>
      <c r="B25" s="27">
        <v>56708881503</v>
      </c>
      <c r="C25" s="27" t="s">
        <v>269</v>
      </c>
      <c r="D25" s="27">
        <v>2694.4</v>
      </c>
      <c r="E25" s="27" t="s">
        <v>103</v>
      </c>
    </row>
    <row r="26" spans="1:5">
      <c r="A26" s="27" t="s">
        <v>217</v>
      </c>
      <c r="B26" s="27">
        <v>56708845911</v>
      </c>
      <c r="C26" s="27" t="s">
        <v>269</v>
      </c>
      <c r="D26" s="27">
        <v>483.8</v>
      </c>
      <c r="E26" s="27" t="s">
        <v>218</v>
      </c>
    </row>
    <row r="27" spans="1:5">
      <c r="A27" s="27" t="s">
        <v>229</v>
      </c>
      <c r="B27" s="27">
        <v>56708881946</v>
      </c>
      <c r="C27" s="27" t="s">
        <v>269</v>
      </c>
      <c r="D27" s="27">
        <v>2318.4</v>
      </c>
      <c r="E27" s="27" t="s">
        <v>230</v>
      </c>
    </row>
    <row r="28" spans="1:5">
      <c r="A28" s="27" t="s">
        <v>132</v>
      </c>
      <c r="B28" s="27">
        <v>56708881596</v>
      </c>
      <c r="C28" s="27" t="s">
        <v>269</v>
      </c>
      <c r="D28" s="27">
        <v>404.6</v>
      </c>
      <c r="E28" s="27" t="s">
        <v>133</v>
      </c>
    </row>
    <row r="29" spans="1:5">
      <c r="A29" s="27" t="s">
        <v>241</v>
      </c>
      <c r="B29" s="27">
        <v>56708881963</v>
      </c>
      <c r="C29" s="27" t="s">
        <v>269</v>
      </c>
      <c r="D29" s="27">
        <v>5112.6000000000004</v>
      </c>
      <c r="E29" s="27" t="s">
        <v>242</v>
      </c>
    </row>
    <row r="30" spans="1:5">
      <c r="A30" s="27" t="s">
        <v>249</v>
      </c>
      <c r="B30" s="27">
        <v>60589747903</v>
      </c>
      <c r="C30" s="27" t="s">
        <v>269</v>
      </c>
      <c r="D30" s="27">
        <v>2919.2000000000003</v>
      </c>
      <c r="E30" s="27" t="s">
        <v>250</v>
      </c>
    </row>
    <row r="31" spans="1:5">
      <c r="A31" s="27" t="s">
        <v>255</v>
      </c>
      <c r="B31" s="27">
        <v>56708846050</v>
      </c>
      <c r="C31" s="27" t="s">
        <v>269</v>
      </c>
      <c r="D31" s="27">
        <v>4368.2</v>
      </c>
      <c r="E31" s="27" t="s">
        <v>256</v>
      </c>
    </row>
    <row r="32" spans="1:5">
      <c r="A32" s="27" t="s">
        <v>243</v>
      </c>
      <c r="B32" s="27">
        <v>56708845990</v>
      </c>
      <c r="C32" s="27" t="s">
        <v>269</v>
      </c>
      <c r="D32" s="27">
        <v>2665.2000000000003</v>
      </c>
      <c r="E32" s="27" t="s">
        <v>244</v>
      </c>
    </row>
    <row r="33" spans="1:5">
      <c r="A33" s="27" t="s">
        <v>237</v>
      </c>
      <c r="B33" s="27">
        <v>56708845973</v>
      </c>
      <c r="C33" s="27" t="s">
        <v>269</v>
      </c>
      <c r="D33" s="27">
        <v>1424.6000000000001</v>
      </c>
      <c r="E33" s="27" t="s">
        <v>238</v>
      </c>
    </row>
    <row r="34" spans="1:5">
      <c r="A34" s="27" t="s">
        <v>169</v>
      </c>
      <c r="B34" s="27">
        <v>56708845788</v>
      </c>
      <c r="C34" s="27" t="s">
        <v>269</v>
      </c>
      <c r="D34" s="27">
        <v>514.6</v>
      </c>
      <c r="E34" s="27" t="s">
        <v>170</v>
      </c>
    </row>
    <row r="35" spans="1:5">
      <c r="A35" s="27" t="s">
        <v>38</v>
      </c>
      <c r="B35" s="27">
        <v>56708844890</v>
      </c>
      <c r="C35" s="27" t="s">
        <v>269</v>
      </c>
      <c r="D35" s="27">
        <v>3238</v>
      </c>
      <c r="E35" s="27" t="s">
        <v>39</v>
      </c>
    </row>
    <row r="36" spans="1:5">
      <c r="A36" s="27" t="s">
        <v>219</v>
      </c>
      <c r="B36" s="27">
        <v>56708845925</v>
      </c>
      <c r="C36" s="27" t="s">
        <v>269</v>
      </c>
      <c r="D36" s="27">
        <v>2979</v>
      </c>
      <c r="E36" s="27" t="s">
        <v>220</v>
      </c>
    </row>
    <row r="37" spans="1:5">
      <c r="A37" s="27" t="s">
        <v>199</v>
      </c>
      <c r="B37" s="27">
        <v>56708845851</v>
      </c>
      <c r="C37" s="27" t="s">
        <v>269</v>
      </c>
      <c r="D37" s="27">
        <v>1185.6000000000001</v>
      </c>
      <c r="E37" s="27" t="s">
        <v>200</v>
      </c>
    </row>
    <row r="38" spans="1:5">
      <c r="A38" s="27" t="s">
        <v>36</v>
      </c>
      <c r="B38" s="27">
        <v>56708844887</v>
      </c>
      <c r="C38" s="27" t="s">
        <v>269</v>
      </c>
      <c r="D38" s="27">
        <v>1861.4</v>
      </c>
      <c r="E38" s="27" t="s">
        <v>37</v>
      </c>
    </row>
    <row r="39" spans="1:5">
      <c r="A39" s="27" t="s">
        <v>130</v>
      </c>
      <c r="B39" s="27">
        <v>56708845254</v>
      </c>
      <c r="C39" s="27" t="s">
        <v>269</v>
      </c>
      <c r="D39" s="27">
        <v>1085.8</v>
      </c>
      <c r="E39" s="27" t="s">
        <v>131</v>
      </c>
    </row>
    <row r="40" spans="1:5">
      <c r="A40" s="27" t="s">
        <v>223</v>
      </c>
      <c r="B40" s="27">
        <v>56708845939</v>
      </c>
      <c r="C40" s="27" t="s">
        <v>269</v>
      </c>
      <c r="D40" s="27">
        <v>4065.6000000000004</v>
      </c>
      <c r="E40" s="27" t="s">
        <v>224</v>
      </c>
    </row>
    <row r="41" spans="1:5">
      <c r="A41" s="27" t="s">
        <v>215</v>
      </c>
      <c r="B41" s="27">
        <v>56708881929</v>
      </c>
      <c r="C41" s="27" t="s">
        <v>269</v>
      </c>
      <c r="D41" s="27">
        <v>2558.2000000000003</v>
      </c>
      <c r="E41" s="27" t="s">
        <v>216</v>
      </c>
    </row>
    <row r="42" spans="1:5">
      <c r="A42" s="27" t="s">
        <v>144</v>
      </c>
      <c r="B42" s="27">
        <v>56708881810</v>
      </c>
      <c r="C42" s="27" t="s">
        <v>269</v>
      </c>
      <c r="D42" s="27">
        <v>5221.6000000000004</v>
      </c>
      <c r="E42" s="27" t="s">
        <v>145</v>
      </c>
    </row>
    <row r="43" spans="1:5">
      <c r="A43" s="27" t="s">
        <v>122</v>
      </c>
      <c r="B43" s="27">
        <v>56708845237</v>
      </c>
      <c r="C43" s="27" t="s">
        <v>269</v>
      </c>
      <c r="D43" s="27">
        <v>405.6</v>
      </c>
      <c r="E43" s="27" t="s">
        <v>123</v>
      </c>
    </row>
    <row r="44" spans="1:5">
      <c r="A44" s="27" t="s">
        <v>92</v>
      </c>
      <c r="B44" s="27">
        <v>56708881474</v>
      </c>
      <c r="C44" s="27" t="s">
        <v>269</v>
      </c>
      <c r="D44" s="27">
        <v>3330.6000000000004</v>
      </c>
      <c r="E44" s="27" t="s">
        <v>93</v>
      </c>
    </row>
    <row r="45" spans="1:5">
      <c r="A45" s="27" t="s">
        <v>58</v>
      </c>
      <c r="B45" s="27">
        <v>56708844950</v>
      </c>
      <c r="C45" s="27" t="s">
        <v>269</v>
      </c>
      <c r="D45" s="27">
        <v>915</v>
      </c>
      <c r="E45" s="27" t="s">
        <v>59</v>
      </c>
    </row>
    <row r="46" spans="1:5">
      <c r="A46" s="27" t="s">
        <v>80</v>
      </c>
      <c r="B46" s="27">
        <v>56708845024</v>
      </c>
      <c r="C46" s="27" t="s">
        <v>269</v>
      </c>
      <c r="D46" s="27">
        <v>901.40000000000009</v>
      </c>
      <c r="E46" s="27" t="s">
        <v>81</v>
      </c>
    </row>
    <row r="47" spans="1:5">
      <c r="A47" s="27" t="s">
        <v>134</v>
      </c>
      <c r="B47" s="27">
        <v>56708845268</v>
      </c>
      <c r="C47" s="27" t="s">
        <v>269</v>
      </c>
      <c r="D47" s="27">
        <v>1327.2</v>
      </c>
      <c r="E47" s="27" t="s">
        <v>135</v>
      </c>
    </row>
    <row r="48" spans="1:5">
      <c r="A48" s="27" t="s">
        <v>177</v>
      </c>
      <c r="B48" s="27">
        <v>56708845803</v>
      </c>
      <c r="C48" s="27" t="s">
        <v>269</v>
      </c>
      <c r="D48" s="27">
        <v>483.8</v>
      </c>
      <c r="E48" s="27" t="s">
        <v>178</v>
      </c>
    </row>
    <row r="49" spans="1:5">
      <c r="A49" s="27" t="s">
        <v>142</v>
      </c>
      <c r="B49" s="27">
        <v>56708881807</v>
      </c>
      <c r="C49" s="27" t="s">
        <v>269</v>
      </c>
      <c r="D49" s="27">
        <v>2744.4</v>
      </c>
      <c r="E49" s="27" t="s">
        <v>143</v>
      </c>
    </row>
    <row r="50" spans="1:5">
      <c r="A50" s="27" t="s">
        <v>116</v>
      </c>
      <c r="B50" s="27">
        <v>56708881548</v>
      </c>
      <c r="C50" s="27" t="s">
        <v>269</v>
      </c>
      <c r="D50" s="27">
        <v>938.6</v>
      </c>
      <c r="E50" s="27" t="s">
        <v>117</v>
      </c>
    </row>
    <row r="51" spans="1:5">
      <c r="A51" s="27" t="s">
        <v>90</v>
      </c>
      <c r="B51" s="27">
        <v>56708881460</v>
      </c>
      <c r="C51" s="27" t="s">
        <v>269</v>
      </c>
      <c r="D51" s="27">
        <v>74.2</v>
      </c>
      <c r="E51" s="27" t="s">
        <v>91</v>
      </c>
    </row>
    <row r="52" spans="1:5">
      <c r="A52" s="27" t="s">
        <v>94</v>
      </c>
      <c r="B52" s="27">
        <v>56708845069</v>
      </c>
      <c r="C52" s="27" t="s">
        <v>269</v>
      </c>
      <c r="D52" s="27">
        <v>886</v>
      </c>
      <c r="E52" s="27" t="s">
        <v>95</v>
      </c>
    </row>
    <row r="53" spans="1:5">
      <c r="A53" s="27" t="s">
        <v>193</v>
      </c>
      <c r="B53" s="27">
        <v>56708881901</v>
      </c>
      <c r="C53" s="27" t="s">
        <v>269</v>
      </c>
      <c r="D53" s="27">
        <v>3205.6000000000004</v>
      </c>
      <c r="E53" s="27" t="s">
        <v>194</v>
      </c>
    </row>
    <row r="54" spans="1:5">
      <c r="A54" s="27" t="s">
        <v>126</v>
      </c>
      <c r="B54" s="27">
        <v>56708845240</v>
      </c>
      <c r="C54" s="27" t="s">
        <v>269</v>
      </c>
      <c r="D54" s="27">
        <v>1777.8000000000002</v>
      </c>
      <c r="E54" s="27" t="s">
        <v>127</v>
      </c>
    </row>
    <row r="55" spans="1:5">
      <c r="A55" s="27" t="s">
        <v>54</v>
      </c>
      <c r="B55" s="27">
        <v>56708844947</v>
      </c>
      <c r="C55" s="27" t="s">
        <v>269</v>
      </c>
      <c r="D55" s="27">
        <v>2694.6000000000004</v>
      </c>
      <c r="E55" s="27" t="s">
        <v>55</v>
      </c>
    </row>
    <row r="56" spans="1:5">
      <c r="A56" s="27" t="s">
        <v>179</v>
      </c>
      <c r="B56" s="27">
        <v>56708881872</v>
      </c>
      <c r="C56" s="27" t="s">
        <v>269</v>
      </c>
      <c r="D56" s="27">
        <v>1933.6000000000001</v>
      </c>
      <c r="E56" s="27" t="s">
        <v>180</v>
      </c>
    </row>
    <row r="57" spans="1:5">
      <c r="A57" s="27" t="s">
        <v>136</v>
      </c>
      <c r="B57" s="27">
        <v>60589939521</v>
      </c>
      <c r="C57" s="27" t="s">
        <v>269</v>
      </c>
      <c r="D57" s="27">
        <v>1930</v>
      </c>
      <c r="E57" s="27" t="s">
        <v>137</v>
      </c>
    </row>
    <row r="58" spans="1:5">
      <c r="A58" s="27" t="s">
        <v>104</v>
      </c>
      <c r="B58" s="27">
        <v>56708845101</v>
      </c>
      <c r="C58" s="27" t="s">
        <v>269</v>
      </c>
      <c r="D58" s="27">
        <v>2859</v>
      </c>
      <c r="E58" s="27" t="s">
        <v>105</v>
      </c>
    </row>
    <row r="59" spans="1:5">
      <c r="A59" s="27" t="s">
        <v>253</v>
      </c>
      <c r="B59" s="27">
        <v>56708846047</v>
      </c>
      <c r="C59" s="27" t="s">
        <v>269</v>
      </c>
      <c r="D59" s="27">
        <v>2995.6000000000004</v>
      </c>
      <c r="E59" s="27" t="s">
        <v>254</v>
      </c>
    </row>
    <row r="60" spans="1:5">
      <c r="A60" s="27" t="s">
        <v>48</v>
      </c>
      <c r="B60" s="27">
        <v>56708881304</v>
      </c>
      <c r="C60" s="27" t="s">
        <v>269</v>
      </c>
      <c r="D60" s="27">
        <v>2537.2000000000003</v>
      </c>
      <c r="E60" s="27" t="s">
        <v>49</v>
      </c>
    </row>
    <row r="61" spans="1:5">
      <c r="A61" s="27" t="s">
        <v>124</v>
      </c>
      <c r="B61" s="27">
        <v>56708881579</v>
      </c>
      <c r="C61" s="27" t="s">
        <v>269</v>
      </c>
      <c r="D61" s="27">
        <v>1350</v>
      </c>
      <c r="E61" s="27" t="s">
        <v>125</v>
      </c>
    </row>
    <row r="62" spans="1:5">
      <c r="A62" s="27" t="s">
        <v>72</v>
      </c>
      <c r="B62" s="27">
        <v>60590329504</v>
      </c>
      <c r="C62" s="27" t="s">
        <v>269</v>
      </c>
      <c r="D62" s="27">
        <v>2851.4</v>
      </c>
      <c r="E62" s="27" t="s">
        <v>73</v>
      </c>
    </row>
    <row r="63" spans="1:5">
      <c r="A63" s="27" t="s">
        <v>227</v>
      </c>
      <c r="B63" s="27">
        <v>56708845942</v>
      </c>
      <c r="C63" s="27" t="s">
        <v>269</v>
      </c>
      <c r="D63" s="27">
        <v>4215.4000000000005</v>
      </c>
      <c r="E63" s="27" t="s">
        <v>228</v>
      </c>
    </row>
    <row r="64" spans="1:5">
      <c r="A64" s="27" t="s">
        <v>56</v>
      </c>
      <c r="B64" s="27">
        <v>56708881352</v>
      </c>
      <c r="C64" s="27" t="s">
        <v>269</v>
      </c>
      <c r="D64" s="27">
        <v>898.2</v>
      </c>
      <c r="E64" s="27" t="s">
        <v>57</v>
      </c>
    </row>
    <row r="65" spans="1:5">
      <c r="A65" s="27" t="s">
        <v>138</v>
      </c>
      <c r="B65" s="27">
        <v>60589627948</v>
      </c>
      <c r="C65" s="27" t="s">
        <v>269</v>
      </c>
      <c r="D65" s="27">
        <v>857.80000000000007</v>
      </c>
      <c r="E65" s="27" t="s">
        <v>139</v>
      </c>
    </row>
    <row r="66" spans="1:5">
      <c r="A66" s="27" t="s">
        <v>60</v>
      </c>
      <c r="B66" s="27">
        <v>56708844964</v>
      </c>
      <c r="C66" s="27" t="s">
        <v>269</v>
      </c>
      <c r="D66" s="27">
        <v>1980.6000000000001</v>
      </c>
      <c r="E66" s="27" t="s">
        <v>61</v>
      </c>
    </row>
    <row r="67" spans="1:5">
      <c r="A67" s="27" t="s">
        <v>106</v>
      </c>
      <c r="B67" s="27">
        <v>60589552237</v>
      </c>
      <c r="C67" s="27" t="s">
        <v>269</v>
      </c>
      <c r="D67" s="27">
        <v>1982</v>
      </c>
      <c r="E67" s="27" t="s">
        <v>107</v>
      </c>
    </row>
    <row r="68" spans="1:5">
      <c r="A68" s="27" t="s">
        <v>209</v>
      </c>
      <c r="B68" s="27">
        <v>56708845882</v>
      </c>
      <c r="C68" s="27" t="s">
        <v>269</v>
      </c>
      <c r="D68" s="27">
        <v>1859.6000000000001</v>
      </c>
      <c r="E68" s="27" t="s">
        <v>210</v>
      </c>
    </row>
    <row r="69" spans="1:5">
      <c r="A69" s="27" t="s">
        <v>78</v>
      </c>
      <c r="B69" s="27">
        <v>56708845010</v>
      </c>
      <c r="C69" s="27" t="s">
        <v>269</v>
      </c>
      <c r="D69" s="27">
        <v>1840.4</v>
      </c>
      <c r="E69" s="27" t="s">
        <v>79</v>
      </c>
    </row>
    <row r="70" spans="1:5">
      <c r="A70" s="27" t="s">
        <v>118</v>
      </c>
      <c r="B70" s="27">
        <v>56708881551</v>
      </c>
      <c r="C70" s="27" t="s">
        <v>269</v>
      </c>
      <c r="D70" s="27">
        <v>2160.6</v>
      </c>
      <c r="E70" s="27" t="s">
        <v>119</v>
      </c>
    </row>
    <row r="71" spans="1:5">
      <c r="A71" s="27" t="s">
        <v>66</v>
      </c>
      <c r="B71" s="27">
        <v>56708844978</v>
      </c>
      <c r="C71" s="27" t="s">
        <v>269</v>
      </c>
      <c r="D71" s="27">
        <v>1711.8000000000002</v>
      </c>
      <c r="E71" s="27" t="s">
        <v>67</v>
      </c>
    </row>
    <row r="72" spans="1:5">
      <c r="A72" s="27" t="s">
        <v>74</v>
      </c>
      <c r="B72" s="27">
        <v>56708881426</v>
      </c>
      <c r="C72" s="27" t="s">
        <v>269</v>
      </c>
      <c r="D72" s="27">
        <v>10374.200000000001</v>
      </c>
      <c r="E72" s="27" t="s">
        <v>75</v>
      </c>
    </row>
    <row r="73" spans="1:5">
      <c r="A73" s="27" t="s">
        <v>96</v>
      </c>
      <c r="B73" s="27">
        <v>56708845072</v>
      </c>
      <c r="C73" s="27" t="s">
        <v>269</v>
      </c>
      <c r="D73" s="27">
        <v>1035.6000000000001</v>
      </c>
      <c r="E73" s="27" t="s">
        <v>97</v>
      </c>
    </row>
    <row r="74" spans="1:5">
      <c r="A74" s="27" t="s">
        <v>152</v>
      </c>
      <c r="B74" s="27">
        <v>56708881838</v>
      </c>
      <c r="C74" s="27" t="s">
        <v>269</v>
      </c>
      <c r="D74" s="27">
        <v>2196.8000000000002</v>
      </c>
      <c r="E74" s="27" t="s">
        <v>153</v>
      </c>
    </row>
    <row r="75" spans="1:5">
      <c r="A75" s="27" t="s">
        <v>191</v>
      </c>
      <c r="B75" s="27">
        <v>56708845848</v>
      </c>
      <c r="C75" s="27" t="s">
        <v>269</v>
      </c>
      <c r="D75" s="27">
        <v>845.2</v>
      </c>
      <c r="E75" s="27" t="s">
        <v>192</v>
      </c>
    </row>
    <row r="76" spans="1:5">
      <c r="A76" s="27" t="s">
        <v>251</v>
      </c>
      <c r="B76" s="27">
        <v>60590218306</v>
      </c>
      <c r="C76" s="27" t="s">
        <v>269</v>
      </c>
      <c r="D76" s="27">
        <v>877.2</v>
      </c>
      <c r="E76" s="27" t="s">
        <v>252</v>
      </c>
    </row>
    <row r="77" spans="1:5">
      <c r="A77" s="27" t="s">
        <v>156</v>
      </c>
      <c r="B77" s="27">
        <v>60589620126</v>
      </c>
      <c r="C77" s="27" t="s">
        <v>269</v>
      </c>
      <c r="D77" s="27">
        <v>432.6</v>
      </c>
      <c r="E77" s="27" t="s">
        <v>157</v>
      </c>
    </row>
    <row r="78" spans="1:5">
      <c r="A78" s="27" t="s">
        <v>235</v>
      </c>
      <c r="B78" s="27">
        <v>56708881608</v>
      </c>
      <c r="C78" s="27" t="s">
        <v>269</v>
      </c>
      <c r="D78" s="27">
        <v>1299.8000000000002</v>
      </c>
      <c r="E78" s="27" t="s">
        <v>236</v>
      </c>
    </row>
    <row r="79" spans="1:5">
      <c r="A79" s="27" t="s">
        <v>68</v>
      </c>
      <c r="B79" s="27">
        <v>56708881383</v>
      </c>
      <c r="C79" s="27" t="s">
        <v>269</v>
      </c>
      <c r="D79" s="27">
        <v>3157.6000000000004</v>
      </c>
      <c r="E79" s="27" t="s">
        <v>69</v>
      </c>
    </row>
    <row r="80" spans="1:5">
      <c r="A80" s="27" t="s">
        <v>128</v>
      </c>
      <c r="B80" s="27">
        <v>56708881582</v>
      </c>
      <c r="C80" s="27" t="s">
        <v>269</v>
      </c>
      <c r="D80" s="27">
        <v>1518.4</v>
      </c>
      <c r="E80" s="27" t="s">
        <v>129</v>
      </c>
    </row>
    <row r="81" spans="1:5">
      <c r="A81" s="27" t="s">
        <v>110</v>
      </c>
      <c r="B81" s="27">
        <v>56708845115</v>
      </c>
      <c r="C81" s="27" t="s">
        <v>269</v>
      </c>
      <c r="D81" s="27">
        <v>873</v>
      </c>
      <c r="E81" s="27" t="s">
        <v>111</v>
      </c>
    </row>
    <row r="82" spans="1:5">
      <c r="A82" s="27" t="s">
        <v>76</v>
      </c>
      <c r="B82" s="27">
        <v>60589655838</v>
      </c>
      <c r="C82" s="27" t="s">
        <v>269</v>
      </c>
      <c r="D82" s="27">
        <v>6354.2000000000007</v>
      </c>
      <c r="E82" s="27" t="s">
        <v>77</v>
      </c>
    </row>
    <row r="83" spans="1:5">
      <c r="A83" s="27" t="s">
        <v>183</v>
      </c>
      <c r="B83" s="27">
        <v>56710773131</v>
      </c>
      <c r="C83" s="27" t="s">
        <v>269</v>
      </c>
      <c r="D83" s="27">
        <v>2899.8</v>
      </c>
      <c r="E83" s="27" t="s">
        <v>184</v>
      </c>
    </row>
    <row r="84" spans="1:5">
      <c r="A84" s="27" t="s">
        <v>84</v>
      </c>
      <c r="B84" s="27">
        <v>56708881656</v>
      </c>
      <c r="C84" s="27" t="s">
        <v>269</v>
      </c>
      <c r="D84" s="27">
        <v>1349</v>
      </c>
      <c r="E84" s="27" t="s">
        <v>85</v>
      </c>
    </row>
    <row r="85" spans="1:5">
      <c r="A85" s="27" t="s">
        <v>34</v>
      </c>
      <c r="B85" s="27">
        <v>60590331922</v>
      </c>
      <c r="C85" s="27" t="s">
        <v>269</v>
      </c>
      <c r="D85" s="27">
        <v>2863</v>
      </c>
      <c r="E85" s="27" t="s">
        <v>35</v>
      </c>
    </row>
    <row r="86" spans="1:5">
      <c r="A86" s="27" t="s">
        <v>112</v>
      </c>
      <c r="B86" s="27">
        <v>56708845530</v>
      </c>
      <c r="C86" s="27" t="s">
        <v>269</v>
      </c>
      <c r="D86" s="27">
        <v>935.2</v>
      </c>
      <c r="E86" s="27" t="s">
        <v>113</v>
      </c>
    </row>
    <row r="87" spans="1:5">
      <c r="A87" s="27" t="s">
        <v>154</v>
      </c>
      <c r="B87" s="27">
        <v>56710784605</v>
      </c>
      <c r="C87" s="27" t="s">
        <v>269</v>
      </c>
      <c r="D87" s="27">
        <v>2568.4</v>
      </c>
      <c r="E87" s="27" t="s">
        <v>155</v>
      </c>
    </row>
    <row r="88" spans="1:5">
      <c r="A88" s="27" t="s">
        <v>211</v>
      </c>
      <c r="B88" s="27">
        <v>60589845501</v>
      </c>
      <c r="C88" s="27" t="s">
        <v>269</v>
      </c>
      <c r="D88" s="27">
        <v>846.6</v>
      </c>
      <c r="E88" s="27" t="s">
        <v>212</v>
      </c>
    </row>
    <row r="89" spans="1:5">
      <c r="A89" s="27" t="s">
        <v>44</v>
      </c>
      <c r="B89" s="27">
        <v>60590124291</v>
      </c>
      <c r="C89" s="27" t="s">
        <v>269</v>
      </c>
      <c r="D89" s="27">
        <v>2199.2000000000003</v>
      </c>
      <c r="E89" s="27" t="s">
        <v>45</v>
      </c>
    </row>
    <row r="90" spans="1:5">
      <c r="A90" s="27" t="s">
        <v>40</v>
      </c>
      <c r="B90" s="27">
        <v>56708519619</v>
      </c>
      <c r="C90" s="27" t="s">
        <v>269</v>
      </c>
      <c r="D90" s="27">
        <v>1769.6000000000001</v>
      </c>
      <c r="E90" s="27" t="s">
        <v>41</v>
      </c>
    </row>
    <row r="91" spans="1:5">
      <c r="A91" s="27" t="s">
        <v>120</v>
      </c>
      <c r="B91" s="27">
        <v>60589669043</v>
      </c>
      <c r="C91" s="27" t="s">
        <v>269</v>
      </c>
      <c r="D91" s="27">
        <v>2891.4</v>
      </c>
      <c r="E91" s="27" t="s">
        <v>121</v>
      </c>
    </row>
    <row r="92" spans="1:5">
      <c r="A92" s="27" t="s">
        <v>114</v>
      </c>
      <c r="B92" s="27">
        <v>60589665774</v>
      </c>
      <c r="C92" s="27" t="s">
        <v>269</v>
      </c>
      <c r="D92" s="27">
        <v>993.40000000000009</v>
      </c>
      <c r="E92" s="27" t="s">
        <v>115</v>
      </c>
    </row>
    <row r="93" spans="1:5">
      <c r="A93" s="27" t="s">
        <v>233</v>
      </c>
      <c r="B93" s="27">
        <v>60589825131</v>
      </c>
      <c r="C93" s="27" t="s">
        <v>269</v>
      </c>
      <c r="D93" s="27">
        <v>744.2</v>
      </c>
      <c r="E93" s="27" t="s">
        <v>234</v>
      </c>
    </row>
    <row r="94" spans="1:5">
      <c r="A94" s="27" t="s">
        <v>247</v>
      </c>
      <c r="B94" s="27">
        <v>60589634536</v>
      </c>
      <c r="C94" s="27" t="s">
        <v>269</v>
      </c>
      <c r="D94" s="27">
        <v>1044</v>
      </c>
      <c r="E94" s="27" t="s">
        <v>248</v>
      </c>
    </row>
    <row r="95" spans="1:5">
      <c r="A95" s="27" t="s">
        <v>62</v>
      </c>
      <c r="B95" s="27">
        <v>56706751056</v>
      </c>
      <c r="C95" s="27" t="s">
        <v>269</v>
      </c>
      <c r="D95" s="27">
        <v>1967.4</v>
      </c>
      <c r="E95" s="27" t="s">
        <v>63</v>
      </c>
    </row>
    <row r="96" spans="1:5">
      <c r="A96" s="27" t="s">
        <v>221</v>
      </c>
      <c r="B96" s="27">
        <v>60589806088</v>
      </c>
      <c r="C96" s="27" t="s">
        <v>269</v>
      </c>
      <c r="D96" s="27">
        <v>1162.8</v>
      </c>
      <c r="E96" s="27" t="s">
        <v>222</v>
      </c>
    </row>
    <row r="97" spans="1:5">
      <c r="A97" s="27" t="s">
        <v>52</v>
      </c>
      <c r="B97" s="27">
        <v>60589631591</v>
      </c>
      <c r="C97" s="27" t="s">
        <v>269</v>
      </c>
      <c r="D97" s="27">
        <v>935.80000000000007</v>
      </c>
      <c r="E97" s="27" t="s">
        <v>53</v>
      </c>
    </row>
    <row r="98" spans="1:5">
      <c r="A98" s="27" t="s">
        <v>171</v>
      </c>
      <c r="B98" s="27">
        <v>60589582591</v>
      </c>
      <c r="C98" s="27" t="s">
        <v>269</v>
      </c>
      <c r="D98" s="27">
        <v>1386.8000000000002</v>
      </c>
      <c r="E98" s="27" t="s">
        <v>172</v>
      </c>
    </row>
    <row r="99" spans="1:5">
      <c r="A99" s="27" t="s">
        <v>150</v>
      </c>
      <c r="B99" s="27">
        <v>60589688725</v>
      </c>
      <c r="C99" s="27" t="s">
        <v>269</v>
      </c>
      <c r="D99" s="27">
        <v>1225.8</v>
      </c>
      <c r="E99" s="27" t="s">
        <v>151</v>
      </c>
    </row>
    <row r="100" spans="1:5">
      <c r="A100" s="27" t="s">
        <v>167</v>
      </c>
      <c r="B100" s="27">
        <v>56711602712</v>
      </c>
      <c r="C100" s="27" t="s">
        <v>269</v>
      </c>
      <c r="D100" s="27">
        <v>2034</v>
      </c>
      <c r="E100" s="27" t="s">
        <v>168</v>
      </c>
    </row>
    <row r="101" spans="1:5">
      <c r="A101" s="27" t="s">
        <v>42</v>
      </c>
      <c r="B101" s="27">
        <v>56676948556</v>
      </c>
      <c r="C101" s="27" t="s">
        <v>269</v>
      </c>
      <c r="D101" s="27">
        <v>793.40000000000009</v>
      </c>
      <c r="E101" s="27" t="s">
        <v>43</v>
      </c>
    </row>
    <row r="102" spans="1:5">
      <c r="A102" s="27" t="s">
        <v>173</v>
      </c>
      <c r="B102" s="27">
        <v>60589637961</v>
      </c>
      <c r="C102" s="27" t="s">
        <v>269</v>
      </c>
      <c r="D102" s="27">
        <v>832.40000000000009</v>
      </c>
      <c r="E102" s="27" t="s">
        <v>174</v>
      </c>
    </row>
    <row r="103" spans="1:5">
      <c r="A103" s="27" t="s">
        <v>181</v>
      </c>
      <c r="B103" s="27">
        <v>60589642468</v>
      </c>
      <c r="C103" s="27" t="s">
        <v>269</v>
      </c>
      <c r="D103" s="27">
        <v>960.40000000000009</v>
      </c>
      <c r="E103" s="27" t="s">
        <v>182</v>
      </c>
    </row>
    <row r="104" spans="1:5">
      <c r="A104" s="27" t="s">
        <v>197</v>
      </c>
      <c r="B104" s="27">
        <v>60589597854</v>
      </c>
      <c r="C104" s="27" t="s">
        <v>269</v>
      </c>
      <c r="D104" s="27">
        <v>1001.2</v>
      </c>
      <c r="E104" s="27" t="s">
        <v>198</v>
      </c>
    </row>
    <row r="105" spans="1:5">
      <c r="A105" s="27" t="s">
        <v>239</v>
      </c>
      <c r="B105" s="27">
        <v>56684566360</v>
      </c>
      <c r="C105" s="27" t="s">
        <v>269</v>
      </c>
      <c r="D105" s="27">
        <v>605</v>
      </c>
      <c r="E105" s="27" t="s">
        <v>240</v>
      </c>
    </row>
    <row r="106" spans="1:5">
      <c r="A106" s="27" t="s">
        <v>245</v>
      </c>
      <c r="B106" s="27">
        <v>60589597089</v>
      </c>
      <c r="C106" s="27" t="s">
        <v>269</v>
      </c>
      <c r="D106" s="27">
        <v>3754</v>
      </c>
      <c r="E106" s="27" t="s">
        <v>246</v>
      </c>
    </row>
    <row r="107" spans="1:5">
      <c r="A107" s="27" t="s">
        <v>225</v>
      </c>
      <c r="B107" s="27">
        <v>60589426888</v>
      </c>
      <c r="C107" s="27" t="s">
        <v>269</v>
      </c>
      <c r="D107" s="27">
        <v>1811</v>
      </c>
      <c r="E107" s="27" t="s">
        <v>226</v>
      </c>
    </row>
    <row r="108" spans="1:5">
      <c r="A108" s="27" t="s">
        <v>82</v>
      </c>
      <c r="B108" s="27">
        <v>60590035188</v>
      </c>
      <c r="C108" s="27" t="s">
        <v>269</v>
      </c>
      <c r="D108" s="27">
        <v>1706.4</v>
      </c>
      <c r="E108" s="27" t="s">
        <v>83</v>
      </c>
    </row>
    <row r="109" spans="1:5">
      <c r="A109" s="27" t="s">
        <v>100</v>
      </c>
      <c r="B109" s="27">
        <v>60589861092</v>
      </c>
      <c r="C109" s="27" t="s">
        <v>269</v>
      </c>
      <c r="D109" s="27">
        <v>1019.6</v>
      </c>
      <c r="E109" s="27" t="s">
        <v>101</v>
      </c>
    </row>
    <row r="110" spans="1:5">
      <c r="A110" s="27" t="s">
        <v>195</v>
      </c>
      <c r="B110" s="27">
        <v>60589993649</v>
      </c>
      <c r="C110" s="27" t="s">
        <v>269</v>
      </c>
      <c r="D110" s="27">
        <v>2173.4</v>
      </c>
      <c r="E110" s="27" t="s">
        <v>196</v>
      </c>
    </row>
    <row r="111" spans="1:5">
      <c r="A111" s="27" t="s">
        <v>203</v>
      </c>
      <c r="B111" s="27">
        <v>60589704184</v>
      </c>
      <c r="C111" s="27" t="s">
        <v>269</v>
      </c>
      <c r="D111" s="27">
        <v>3103.2000000000003</v>
      </c>
      <c r="E111" s="27" t="s">
        <v>204</v>
      </c>
    </row>
    <row r="112" spans="1:5">
      <c r="A112" s="27" t="s">
        <v>213</v>
      </c>
      <c r="B112" s="27">
        <v>60589796563</v>
      </c>
      <c r="C112" s="27" t="s">
        <v>269</v>
      </c>
      <c r="D112" s="27">
        <v>1051</v>
      </c>
      <c r="E112" s="27" t="s">
        <v>214</v>
      </c>
    </row>
    <row r="113" spans="1:5">
      <c r="A113" s="27" t="s">
        <v>146</v>
      </c>
      <c r="B113" s="27">
        <v>60590199370</v>
      </c>
      <c r="C113" s="27" t="s">
        <v>269</v>
      </c>
      <c r="D113" s="27">
        <v>1019.6</v>
      </c>
      <c r="E113" s="27" t="s">
        <v>147</v>
      </c>
    </row>
    <row r="114" spans="1:5">
      <c r="A114" s="27" t="s">
        <v>189</v>
      </c>
      <c r="B114" s="27">
        <v>60590100738</v>
      </c>
      <c r="C114" s="27" t="s">
        <v>269</v>
      </c>
      <c r="D114" s="27">
        <v>1801.2</v>
      </c>
      <c r="E114" s="27" t="s">
        <v>190</v>
      </c>
    </row>
    <row r="115" spans="1:5">
      <c r="A115" s="27" t="s">
        <v>140</v>
      </c>
      <c r="B115" s="27">
        <v>60590412629</v>
      </c>
      <c r="C115" s="27" t="s">
        <v>269</v>
      </c>
      <c r="D115" s="27">
        <v>1392.6000000000001</v>
      </c>
      <c r="E115" s="27" t="s">
        <v>141</v>
      </c>
    </row>
    <row r="116" spans="1:5">
      <c r="A116" s="27" t="s">
        <v>158</v>
      </c>
      <c r="B116" s="27">
        <v>60589566067</v>
      </c>
      <c r="C116" s="27" t="s">
        <v>269</v>
      </c>
      <c r="D116" s="27">
        <v>1419.8000000000002</v>
      </c>
      <c r="E116" s="27" t="s">
        <v>159</v>
      </c>
    </row>
    <row r="117" spans="1:5">
      <c r="A117" s="27" t="s">
        <v>108</v>
      </c>
      <c r="B117" s="27">
        <v>60590678030</v>
      </c>
      <c r="C117" s="27" t="s">
        <v>269</v>
      </c>
      <c r="D117" s="27">
        <v>895</v>
      </c>
      <c r="E117" s="27" t="s">
        <v>109</v>
      </c>
    </row>
    <row r="118" spans="1:5">
      <c r="A118" s="27" t="s">
        <v>231</v>
      </c>
      <c r="B118" s="27">
        <v>60590455941</v>
      </c>
      <c r="C118" s="27" t="s">
        <v>269</v>
      </c>
      <c r="D118" s="27">
        <v>2328.4</v>
      </c>
      <c r="E118" s="27" t="s">
        <v>232</v>
      </c>
    </row>
    <row r="119" spans="1:5">
      <c r="A119" s="27"/>
      <c r="B119" s="27" t="s">
        <v>270</v>
      </c>
      <c r="C119" s="27"/>
      <c r="D119" s="36">
        <v>217009.4</v>
      </c>
      <c r="E119" s="27" t="s">
        <v>271</v>
      </c>
    </row>
    <row r="121" spans="1:5">
      <c r="A121" s="27" t="s">
        <v>148</v>
      </c>
      <c r="B121" s="27">
        <v>1179675078</v>
      </c>
      <c r="C121" s="27" t="s">
        <v>272</v>
      </c>
      <c r="D121" s="27">
        <v>4324.2</v>
      </c>
      <c r="E121" s="27" t="s">
        <v>149</v>
      </c>
    </row>
    <row r="122" spans="1:5">
      <c r="A122" s="27" t="s">
        <v>70</v>
      </c>
      <c r="B122" s="27">
        <v>1129000062</v>
      </c>
      <c r="C122" s="27" t="s">
        <v>272</v>
      </c>
      <c r="D122" s="27">
        <v>198</v>
      </c>
      <c r="E122" s="27" t="s">
        <v>71</v>
      </c>
    </row>
    <row r="123" spans="1:5">
      <c r="A123" s="27"/>
      <c r="B123" s="27" t="s">
        <v>273</v>
      </c>
      <c r="C123" s="27"/>
      <c r="D123" s="36">
        <v>4522.2</v>
      </c>
      <c r="E123" s="27" t="s">
        <v>274</v>
      </c>
    </row>
    <row r="125" spans="1:5">
      <c r="A125" s="27"/>
      <c r="B125" s="37" t="s">
        <v>267</v>
      </c>
      <c r="C125" s="37"/>
      <c r="D125" s="38">
        <v>1034</v>
      </c>
      <c r="E125" s="37" t="s">
        <v>268</v>
      </c>
    </row>
    <row r="126" spans="1:5">
      <c r="A126" s="27"/>
      <c r="B126" s="37" t="s">
        <v>270</v>
      </c>
      <c r="C126" s="37"/>
      <c r="D126" s="38">
        <v>217009.4</v>
      </c>
      <c r="E126" s="37" t="s">
        <v>271</v>
      </c>
    </row>
    <row r="127" spans="1:5">
      <c r="A127" s="27"/>
      <c r="B127" s="37" t="s">
        <v>273</v>
      </c>
      <c r="C127" s="37"/>
      <c r="D127" s="38">
        <v>4522.2</v>
      </c>
      <c r="E127" s="37" t="s">
        <v>274</v>
      </c>
    </row>
    <row r="128" spans="1:5">
      <c r="A128" s="27"/>
      <c r="B128" s="37"/>
      <c r="C128" s="37"/>
      <c r="D128" s="38">
        <v>222565.6</v>
      </c>
      <c r="E128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B12" sqref="B12"/>
    </sheetView>
  </sheetViews>
  <sheetFormatPr baseColWidth="10" defaultRowHeight="15"/>
  <cols>
    <col min="1" max="1" width="13.85546875" customWidth="1"/>
    <col min="2" max="2" width="14.42578125" customWidth="1"/>
  </cols>
  <sheetData>
    <row r="1" spans="1:8">
      <c r="A1" s="43" t="s">
        <v>282</v>
      </c>
      <c r="B1" s="43"/>
      <c r="C1" s="44"/>
      <c r="D1" s="45"/>
      <c r="E1" s="45"/>
      <c r="F1" s="46"/>
      <c r="G1" s="27"/>
      <c r="H1" s="27"/>
    </row>
    <row r="2" spans="1:8">
      <c r="A2" s="43" t="s">
        <v>294</v>
      </c>
      <c r="B2" s="43"/>
      <c r="C2" s="44"/>
      <c r="D2" s="45"/>
      <c r="E2" s="45"/>
      <c r="F2" s="46"/>
      <c r="G2" s="27"/>
      <c r="H2" s="27"/>
    </row>
    <row r="3" spans="1:8">
      <c r="A3" s="43" t="s">
        <v>283</v>
      </c>
      <c r="B3" s="47" t="s">
        <v>295</v>
      </c>
      <c r="C3" s="44"/>
      <c r="D3" s="45"/>
      <c r="E3" s="45"/>
      <c r="F3" s="46"/>
      <c r="G3" s="27"/>
      <c r="H3" s="27"/>
    </row>
    <row r="4" spans="1:8">
      <c r="A4" s="44"/>
      <c r="B4" s="44"/>
      <c r="C4" s="44"/>
      <c r="D4" s="45"/>
      <c r="E4" s="45"/>
      <c r="F4" s="46"/>
      <c r="G4" s="27"/>
      <c r="H4" s="27"/>
    </row>
    <row r="5" spans="1:8">
      <c r="A5" s="44" t="s">
        <v>284</v>
      </c>
      <c r="B5" s="44" t="s">
        <v>285</v>
      </c>
      <c r="C5" s="44"/>
      <c r="D5" s="45"/>
      <c r="E5" s="45"/>
      <c r="F5" s="46"/>
      <c r="G5" s="27"/>
      <c r="H5" s="27"/>
    </row>
    <row r="6" spans="1:8">
      <c r="A6" s="45" t="s">
        <v>286</v>
      </c>
      <c r="B6" s="48">
        <v>105981.4</v>
      </c>
      <c r="C6" s="45"/>
      <c r="D6" s="45"/>
      <c r="E6" s="45"/>
      <c r="F6" s="46"/>
      <c r="G6" s="27"/>
      <c r="H6" s="27"/>
    </row>
    <row r="7" spans="1:8">
      <c r="A7" s="45" t="s">
        <v>287</v>
      </c>
      <c r="B7" s="48">
        <v>30897.55</v>
      </c>
      <c r="C7" s="45"/>
      <c r="D7" s="45"/>
      <c r="E7" s="45"/>
      <c r="F7" s="46"/>
      <c r="G7" s="27"/>
      <c r="H7" s="27"/>
    </row>
    <row r="8" spans="1:8">
      <c r="A8" s="45" t="s">
        <v>288</v>
      </c>
      <c r="B8" s="48">
        <v>0</v>
      </c>
      <c r="C8" s="45"/>
      <c r="D8" s="45"/>
      <c r="E8" s="45"/>
      <c r="F8" s="46"/>
      <c r="G8" s="27"/>
      <c r="H8" s="27"/>
    </row>
    <row r="9" spans="1:8">
      <c r="A9" s="45" t="s">
        <v>289</v>
      </c>
      <c r="B9" s="48">
        <v>5021.25</v>
      </c>
      <c r="C9" s="45"/>
      <c r="D9" s="45"/>
      <c r="E9" s="45"/>
      <c r="F9" s="46"/>
      <c r="G9" s="27"/>
      <c r="H9" s="27"/>
    </row>
    <row r="10" spans="1:8">
      <c r="A10" s="45" t="s">
        <v>290</v>
      </c>
      <c r="B10" s="48">
        <v>0</v>
      </c>
      <c r="C10" s="45"/>
      <c r="D10" s="45"/>
      <c r="E10" s="45"/>
      <c r="F10" s="46"/>
      <c r="G10" s="27"/>
      <c r="H10" s="27"/>
    </row>
    <row r="11" spans="1:8">
      <c r="A11" s="45" t="s">
        <v>291</v>
      </c>
      <c r="B11" s="48">
        <v>40006.44</v>
      </c>
      <c r="C11" s="45"/>
      <c r="D11" s="45"/>
      <c r="E11" s="45"/>
      <c r="F11" s="46"/>
      <c r="G11" s="27"/>
      <c r="H11" s="27"/>
    </row>
    <row r="12" spans="1:8">
      <c r="A12" s="45" t="s">
        <v>292</v>
      </c>
      <c r="B12" s="49">
        <v>0</v>
      </c>
      <c r="C12" s="45"/>
      <c r="D12" s="45"/>
      <c r="E12" s="45"/>
      <c r="F12" s="46"/>
      <c r="G12" s="27"/>
      <c r="H12" s="27"/>
    </row>
    <row r="13" spans="1:8" ht="15.75" thickBot="1">
      <c r="A13" s="45" t="s">
        <v>293</v>
      </c>
      <c r="B13" s="50">
        <v>143603.10999999999</v>
      </c>
      <c r="C13" s="45"/>
      <c r="D13" s="45"/>
      <c r="E13" s="45"/>
      <c r="F13" s="46"/>
      <c r="G13" s="27"/>
      <c r="H13" s="27"/>
    </row>
    <row r="14" spans="1:8">
      <c r="A14" s="45"/>
      <c r="B14" s="51">
        <f>SUM(B6:B13)</f>
        <v>325509.75</v>
      </c>
      <c r="C14" s="45"/>
      <c r="D14" s="51"/>
      <c r="E14" s="45"/>
      <c r="F14" s="46"/>
      <c r="G14" s="27"/>
      <c r="H14" s="27"/>
    </row>
    <row r="15" spans="1:8" ht="15.75" thickBot="1">
      <c r="A15" s="45"/>
      <c r="B15" s="52">
        <f>B14*0.16</f>
        <v>52081.56</v>
      </c>
      <c r="C15" s="45"/>
      <c r="D15" s="46"/>
      <c r="E15" s="45"/>
      <c r="F15" s="46"/>
      <c r="G15" s="27"/>
      <c r="H15" s="27"/>
    </row>
    <row r="16" spans="1:8" ht="15.75" thickTop="1">
      <c r="A16" s="45"/>
      <c r="B16" s="53">
        <f>+B14+B15</f>
        <v>377591.31</v>
      </c>
      <c r="C16" s="45"/>
      <c r="D16" s="53"/>
      <c r="E16" s="45"/>
      <c r="F16" s="46"/>
      <c r="G16" s="27"/>
      <c r="H16" s="27"/>
    </row>
    <row r="17" spans="1:8">
      <c r="A17" s="45"/>
      <c r="B17" s="48">
        <v>377591.31</v>
      </c>
      <c r="C17" s="45"/>
      <c r="D17" s="48"/>
      <c r="E17" s="45"/>
      <c r="F17" s="46"/>
      <c r="G17" s="27"/>
      <c r="H17" s="27"/>
    </row>
    <row r="18" spans="1:8">
      <c r="A18" s="45"/>
      <c r="B18" s="48">
        <f>+B16-B17</f>
        <v>0</v>
      </c>
      <c r="C18" s="45"/>
      <c r="D18" s="48"/>
      <c r="E18" s="45"/>
      <c r="F18" s="46"/>
      <c r="G18" s="27"/>
      <c r="H18" s="27"/>
    </row>
    <row r="19" spans="1:8">
      <c r="A19" s="45"/>
      <c r="B19" s="48"/>
      <c r="C19" s="45"/>
      <c r="D19" s="45"/>
      <c r="E19" s="45"/>
      <c r="F19" s="46"/>
      <c r="G19" s="27"/>
      <c r="H19" s="27"/>
    </row>
    <row r="20" spans="1:8">
      <c r="A20" s="45"/>
      <c r="B20" s="45"/>
      <c r="C20" s="45"/>
      <c r="D20" s="45"/>
      <c r="E20" s="45"/>
      <c r="F20" s="46"/>
      <c r="G20" s="27"/>
      <c r="H20" s="27"/>
    </row>
    <row r="21" spans="1:8">
      <c r="A21" s="27"/>
      <c r="B21" s="27"/>
      <c r="C21" s="27"/>
      <c r="D21" s="27"/>
      <c r="E21" s="27"/>
      <c r="F21" s="27"/>
      <c r="G21" s="27"/>
      <c r="H21" s="27"/>
    </row>
    <row r="22" spans="1:8">
      <c r="A22" s="27"/>
      <c r="B22" s="27"/>
      <c r="C22" s="27"/>
      <c r="D22" s="27"/>
      <c r="E22" s="27"/>
      <c r="F22" s="27"/>
      <c r="G22" s="27"/>
      <c r="H22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2017-05-04T22:33:48Z</dcterms:created>
  <dcterms:modified xsi:type="dcterms:W3CDTF">2017-05-16T16:02:42Z</dcterms:modified>
</cp:coreProperties>
</file>