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FACTURACION!$A$1:$B$19</definedName>
    <definedName name="_xlnm.Print_Area" localSheetId="1">SINDICATO!$A$1:$I$19</definedName>
  </definedNames>
  <calcPr calcId="124519"/>
</workbook>
</file>

<file path=xl/calcChain.xml><?xml version="1.0" encoding="utf-8"?>
<calcChain xmlns="http://schemas.openxmlformats.org/spreadsheetml/2006/main">
  <c r="D10" i="15"/>
  <c r="D11"/>
  <c r="D12"/>
  <c r="D13"/>
  <c r="D14"/>
  <c r="C10"/>
  <c r="C11"/>
  <c r="C12"/>
  <c r="C13"/>
  <c r="C14"/>
  <c r="D9"/>
  <c r="C9"/>
  <c r="C12" i="14"/>
  <c r="C13"/>
  <c r="C14"/>
  <c r="C15"/>
  <c r="C16"/>
  <c r="C11"/>
  <c r="B12"/>
  <c r="B13"/>
  <c r="B14"/>
  <c r="B15"/>
  <c r="B16"/>
  <c r="B17"/>
  <c r="B11"/>
  <c r="D19" i="8" l="1"/>
  <c r="G19"/>
  <c r="C19"/>
  <c r="E16"/>
  <c r="F16" s="1"/>
  <c r="H16" s="1"/>
  <c r="I16" s="1"/>
  <c r="D19" i="15"/>
  <c r="E17" i="8"/>
  <c r="B14" i="16"/>
  <c r="A4" i="15"/>
  <c r="A3"/>
  <c r="B4" i="14"/>
  <c r="B3"/>
  <c r="F17" i="8" l="1"/>
  <c r="H17" s="1"/>
  <c r="C17" i="14"/>
  <c r="E17"/>
  <c r="E16"/>
  <c r="F16" s="1"/>
  <c r="G16" s="1"/>
  <c r="I17" i="8"/>
  <c r="C19" i="15" s="1"/>
  <c r="C20" s="1"/>
  <c r="B15" i="16"/>
  <c r="B16" s="1"/>
  <c r="E15" i="8"/>
  <c r="F17" i="14" l="1"/>
  <c r="G17" s="1"/>
  <c r="F15" i="8"/>
  <c r="H15" l="1"/>
  <c r="E15" i="14"/>
  <c r="F15" s="1"/>
  <c r="G15" s="1"/>
  <c r="E11" i="8"/>
  <c r="I15" l="1"/>
  <c r="E12"/>
  <c r="E13"/>
  <c r="E14"/>
  <c r="E19" l="1"/>
  <c r="E13" i="14"/>
  <c r="E14"/>
  <c r="F13" i="8"/>
  <c r="H13" s="1"/>
  <c r="I13" s="1"/>
  <c r="E11" i="14"/>
  <c r="F11" s="1"/>
  <c r="F12" i="8"/>
  <c r="F11"/>
  <c r="F14"/>
  <c r="H14" s="1"/>
  <c r="C19" i="14" l="1"/>
  <c r="E12"/>
  <c r="E19" s="1"/>
  <c r="F19" i="8"/>
  <c r="H12"/>
  <c r="F13" i="14"/>
  <c r="G13" s="1"/>
  <c r="F14"/>
  <c r="G14" s="1"/>
  <c r="I14" i="8"/>
  <c r="H11"/>
  <c r="G11" i="14"/>
  <c r="F12" l="1"/>
  <c r="G12" s="1"/>
  <c r="I12" i="8"/>
  <c r="H19"/>
  <c r="G19" i="14"/>
  <c r="B17" i="16" s="1"/>
  <c r="B18" s="1"/>
  <c r="I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9" i="14" l="1"/>
  <c r="I19" i="8"/>
  <c r="C16" i="15"/>
  <c r="C22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<sst xmlns="http://schemas.openxmlformats.org/spreadsheetml/2006/main" count="839" uniqueCount="481">
  <si>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</si>
  <si>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</si>
  <si>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</si>
  <si>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</si>
  <si>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</si>
  <si>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</si>
  <si>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</si>
  <si>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</si>
  <si>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</si>
  <si>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</si>
  <si>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</si>
  <si>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</si>
  <si>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</si>
  <si>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</si>
  <si>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</si>
  <si>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</si>
  <si>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</si>
  <si>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</si>
  <si>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</si>
  <si>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</si>
  <si>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</si>
  <si>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</si>
  <si>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</si>
  <si>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</si>
  <si>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</si>
  <si>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</si>
  <si>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</si>
  <si>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</si>
  <si>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</si>
  <si>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</si>
  <si>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</si>
  <si>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</si>
  <si>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</si>
  <si>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</si>
  <si>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</si>
  <si>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</si>
  <si>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</si>
  <si>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</si>
  <si>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</si>
  <si>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</si>
  <si>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</si>
  <si>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</si>
  <si>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</si>
  <si>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</si>
  <si>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</si>
  <si>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</si>
  <si>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</si>
  <si>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</si>
  <si>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</si>
  <si>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</si>
  <si>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</si>
  <si>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</si>
  <si>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</si>
  <si>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</si>
  <si>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</si>
  <si>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</si>
  <si>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</si>
  <si>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</si>
  <si>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</si>
  <si>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</si>
  <si>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</si>
  <si>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</si>
  <si>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</si>
  <si>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</si>
  <si>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</si>
  <si>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</si>
  <si>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</si>
  <si>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</si>
  <si>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</si>
  <si>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</si>
  <si>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</si>
  <si>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</si>
  <si>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</si>
  <si>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</si>
  <si>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</si>
  <si>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</si>
  <si>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</si>
  <si>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</si>
  <si>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</si>
  <si>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</si>
  <si>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</si>
  <si>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</si>
  <si>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</si>
  <si>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</si>
  <si>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</si>
  <si>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</si>
  <si>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</si>
  <si>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</si>
  <si>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</si>
  <si>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</si>
  <si>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</si>
  <si>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</si>
  <si>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</si>
  <si>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</si>
  <si>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</si>
  <si>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</si>
  <si>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</si>
  <si>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</si>
  <si>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</si>
  <si>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</si>
  <si>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</si>
  <si>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</si>
  <si>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</si>
  <si>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</si>
  <si>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</si>
  <si>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</si>
  <si>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</si>
  <si>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</si>
  <si>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</si>
  <si>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</si>
  <si>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</si>
  <si>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</si>
  <si>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</si>
  <si>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</si>
  <si>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</si>
  <si>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</si>
  <si>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</si>
  <si>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</si>
  <si>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</si>
  <si>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</si>
  <si>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</si>
  <si>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</si>
  <si>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</si>
  <si>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</si>
  <si>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</si>
  <si>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</si>
  <si>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</si>
  <si>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</si>
  <si>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</si>
  <si>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</si>
  <si>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</si>
  <si>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</si>
  <si>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</si>
  <si>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</si>
  <si>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</si>
  <si>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</si>
  <si>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</si>
  <si>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</si>
  <si>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</si>
  <si>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</si>
  <si>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</si>
  <si>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</si>
  <si>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</si>
  <si>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</si>
  <si>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</si>
  <si>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</si>
  <si>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</si>
  <si>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</si>
  <si>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</si>
  <si>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</si>
  <si>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</si>
  <si>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</si>
  <si>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</si>
  <si>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</si>
  <si>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</si>
  <si>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</si>
  <si>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</si>
  <si>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</si>
  <si>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</si>
  <si>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</si>
  <si>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</si>
  <si>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</si>
  <si>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</si>
  <si>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</si>
  <si>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</si>
  <si>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</si>
  <si>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</si>
  <si>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</si>
  <si>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</si>
  <si>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</si>
  <si>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</si>
  <si>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</si>
  <si>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</si>
  <si>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</si>
  <si>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</si>
  <si>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</si>
  <si>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</si>
  <si>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</si>
  <si>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</si>
  <si>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</si>
  <si>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</si>
  <si>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</si>
  <si>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</si>
  <si>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</si>
  <si>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</si>
  <si>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</si>
  <si>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</si>
  <si>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</si>
  <si>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</si>
  <si>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</si>
  <si>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</si>
  <si>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</si>
  <si>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</si>
  <si>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</si>
  <si>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</si>
  <si>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</si>
  <si>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</si>
  <si>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</si>
  <si>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</si>
  <si>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</si>
  <si>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</si>
  <si>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</si>
  <si>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</si>
  <si>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</si>
  <si>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</si>
  <si>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</si>
  <si>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</si>
  <si>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</si>
  <si>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</si>
  <si>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</si>
  <si>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</si>
  <si>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</si>
  <si>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</si>
  <si>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</si>
  <si>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</si>
  <si>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</si>
  <si>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</si>
  <si>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</si>
  <si>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</si>
  <si>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</si>
  <si>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</si>
  <si>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</si>
  <si>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</si>
  <si>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</si>
  <si>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</si>
  <si>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</si>
  <si>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</si>
  <si>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</si>
  <si>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</si>
  <si>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</si>
  <si>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</si>
  <si>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</si>
  <si>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</si>
  <si>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</si>
  <si>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</si>
  <si>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</si>
  <si>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</si>
  <si>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</si>
  <si>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</si>
  <si>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</si>
  <si>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</si>
  <si>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</si>
  <si>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</si>
  <si>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</si>
  <si>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</si>
  <si>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</si>
  <si>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</si>
  <si>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</si>
  <si>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</si>
  <si>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</si>
  <si>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</si>
  <si>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</si>
  <si>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</si>
  <si>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</si>
  <si>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</si>
  <si>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</si>
  <si>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</si>
  <si>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</si>
  <si>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</si>
  <si>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</si>
  <si>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</si>
  <si>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</si>
  <si>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</si>
  <si>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</si>
  <si>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</si>
  <si>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</si>
  <si>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</si>
  <si>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</si>
  <si>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</si>
  <si>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</si>
  <si>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</si>
  <si>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</si>
  <si>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</si>
  <si>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</si>
  <si>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</si>
  <si>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</si>
  <si>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</si>
  <si>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</si>
  <si>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</si>
  <si>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</si>
  <si>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</si>
  <si>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</si>
  <si>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</si>
  <si>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</si>
  <si>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</si>
  <si>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</si>
  <si>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</si>
  <si>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</si>
  <si>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</si>
  <si>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</si>
  <si>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</si>
  <si>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</si>
  <si>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</si>
  <si>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</si>
  <si>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</si>
  <si>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</si>
  <si>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</si>
  <si>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</si>
  <si>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</si>
  <si>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</si>
  <si>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</si>
  <si>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</si>
  <si>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</si>
  <si>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</si>
  <si>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</si>
  <si>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</si>
  <si>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</si>
  <si>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</si>
  <si>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</si>
  <si>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</si>
  <si>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</si>
  <si>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</si>
  <si>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</si>
  <si>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</si>
  <si>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</si>
  <si>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</si>
  <si>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</si>
  <si>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</si>
  <si>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</si>
  <si>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</si>
  <si>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</si>
  <si>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</si>
  <si>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</si>
  <si>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</si>
  <si>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</si>
  <si>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</si>
  <si>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</si>
  <si>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</si>
  <si>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</si>
  <si>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</si>
  <si>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</si>
  <si>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</si>
  <si>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</si>
  <si>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</si>
  <si>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</si>
  <si>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</si>
  <si>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</si>
  <si>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</si>
  <si>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</si>
  <si>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</si>
  <si>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</si>
  <si>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</si>
  <si>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</si>
  <si>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</si>
  <si>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</si>
  <si>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</si>
  <si>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</si>
  <si>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</si>
  <si>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</si>
  <si>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</si>
  <si>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</si>
  <si>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</si>
  <si>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</si>
  <si>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</si>
  <si>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</si>
  <si>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</si>
  <si>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</si>
  <si>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</si>
  <si>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</si>
  <si>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</si>
  <si>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</si>
  <si>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</si>
  <si>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</si>
  <si>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</si>
  <si>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</si>
  <si>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</si>
  <si>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</si>
  <si>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</si>
  <si>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</si>
  <si>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</si>
  <si>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</si>
  <si>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</si>
  <si>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</si>
  <si>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</si>
  <si>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</si>
  <si>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</si>
  <si>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</si>
  <si>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</si>
  <si>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</si>
  <si>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</si>
  <si>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</si>
  <si>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</si>
  <si>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</si>
  <si>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</si>
  <si>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</si>
  <si>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</si>
  <si>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</si>
  <si>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</si>
  <si>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</si>
  <si>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</si>
  <si>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</si>
  <si>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</si>
  <si>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</si>
  <si>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</si>
  <si>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</si>
  <si>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</si>
  <si>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</si>
  <si>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</si>
  <si>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</si>
  <si>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</si>
  <si>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</si>
  <si>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</si>
  <si>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</si>
  <si>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</si>
  <si>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</si>
  <si>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</si>
  <si>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</si>
  <si>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</si>
  <si>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</si>
  <si>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</si>
  <si>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</si>
  <si>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</si>
  <si>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</si>
  <si>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</si>
  <si>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</si>
  <si>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</si>
  <si>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</si>
  <si>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</si>
  <si>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</si>
  <si>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</si>
  <si>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</si>
  <si>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</si>
  <si>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</si>
  <si>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</si>
  <si>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</si>
  <si>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</si>
  <si>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</si>
  <si>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</si>
  <si>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</si>
  <si>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</si>
  <si>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</si>
  <si>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</si>
  <si>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</si>
  <si>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</si>
  <si>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</si>
  <si>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</si>
  <si>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</si>
  <si>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</si>
  <si>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</si>
  <si>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</si>
  <si>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</si>
  <si>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</si>
  <si>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</si>
  <si>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</si>
  <si>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</si>
  <si>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</si>
  <si>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</si>
  <si>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</si>
  <si>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</si>
  <si>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</si>
  <si>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</si>
  <si>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</si>
  <si>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</si>
  <si>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</si>
  <si>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</si>
  <si>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</si>
  <si>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</si>
  <si>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</si>
  <si>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</si>
  <si>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</si>
  <si>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</si>
  <si>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</si>
  <si>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</si>
  <si>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</si>
  <si>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</si>
  <si>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</si>
  <si>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</si>
  <si>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</si>
  <si>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</si>
  <si>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</si>
  <si>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</si>
  <si>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</si>
  <si>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</si>
  <si>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</si>
  <si>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Total de movimientos 7</t>
  </si>
  <si>
    <t>SANTANDER</t>
  </si>
  <si>
    <t>SEMANA 17</t>
  </si>
  <si>
    <t>Periodo 17 al 17 Semanal del 19/04/2017 al 25/04/2017</t>
  </si>
  <si>
    <t>DESGLOSE DE NOMINA SEMANA 17</t>
  </si>
  <si>
    <t>19/04/2017 AL 25/04/2017</t>
  </si>
  <si>
    <t>Total de movimientos 6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</si>
</sst>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20"/>
  <sheetViews>
    <sheetView zoomScale="118" zoomScaleNormal="118" workbookViewId="0">
      <selection activeCell="E16" sqref="E16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17</v>
      </c>
    </row>
    <row r="4" spans="1:11">
      <c r="A4" s="143"/>
      <c r="B4" s="161" t="str">
        <f>+SINDICATO!B4</f>
        <v>Periodo 17 al 17 Semanal del 19/04/2017 al 25/04/2017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473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ARIAS MONROY JOSE</v>
      </c>
      <c r="C11" s="160">
        <f>+SINDICATO!E11</f>
        <v>1026.69</v>
      </c>
      <c r="E11" s="164">
        <f>+C11</f>
        <v>1026.69</v>
      </c>
      <c r="F11" s="164">
        <f>+E11*0.16</f>
        <v>164.27040000000002</v>
      </c>
      <c r="G11" s="164">
        <f>+E11+F11</f>
        <v>1190.9604000000002</v>
      </c>
      <c r="J11" s="91" t="s">
        <v>31</v>
      </c>
      <c r="K11" s="91" t="s">
        <v>447</v>
      </c>
    </row>
    <row r="12" spans="1:11" ht="15">
      <c r="A12" s="158"/>
      <c r="B12" s="141" t="str">
        <f>+SINDICATO!B12</f>
        <v>GAYTAN MARTINEZ RAUL</v>
      </c>
      <c r="C12" s="167">
        <f>+SINDICATO!E12</f>
        <v>1516</v>
      </c>
      <c r="E12" s="164">
        <f t="shared" ref="E12:E13" si="0">+C12</f>
        <v>1516</v>
      </c>
      <c r="F12" s="164">
        <f t="shared" ref="F12:F14" si="1">+E12*0.16</f>
        <v>242.56</v>
      </c>
      <c r="G12" s="164">
        <f t="shared" ref="G12:G13" si="2">+E12+F12</f>
        <v>1758.56</v>
      </c>
      <c r="J12" s="91" t="s">
        <v>46</v>
      </c>
      <c r="K12" s="91" t="s">
        <v>448</v>
      </c>
    </row>
    <row r="13" spans="1:11" ht="15">
      <c r="A13" s="158"/>
      <c r="B13" s="141" t="str">
        <f>+SINDICATO!B13</f>
        <v>Camacho Hernandez Leopoldo</v>
      </c>
      <c r="C13" s="167">
        <f>+SINDICATO!E13</f>
        <v>1677</v>
      </c>
      <c r="E13" s="164">
        <f t="shared" si="0"/>
        <v>1677</v>
      </c>
      <c r="F13" s="164">
        <f t="shared" si="1"/>
        <v>268.32</v>
      </c>
      <c r="G13" s="164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41" t="str">
        <f>+SINDICATO!B14</f>
        <v>SANCHEZ DE SANTIAGO RICARDO</v>
      </c>
      <c r="C14" s="167">
        <f>+SINDICATO!E14</f>
        <v>1516</v>
      </c>
      <c r="E14" s="164">
        <f t="shared" ref="E14" si="3">+C14</f>
        <v>1516</v>
      </c>
      <c r="F14" s="164">
        <f t="shared" si="1"/>
        <v>242.56</v>
      </c>
      <c r="G14" s="164">
        <f>+E14+F14</f>
        <v>1758.56</v>
      </c>
      <c r="J14" s="91" t="s">
        <v>44</v>
      </c>
      <c r="K14" s="91" t="s">
        <v>187</v>
      </c>
    </row>
    <row r="15" spans="1:11" ht="15">
      <c r="A15" s="158"/>
      <c r="B15" s="141" t="str">
        <f>+SINDICATO!B15</f>
        <v>FERRER GONZALEZ MARIA ELENA</v>
      </c>
      <c r="C15" s="167">
        <f>+SINDICATO!E15</f>
        <v>2100</v>
      </c>
      <c r="E15" s="164">
        <f t="shared" ref="E15" si="4">+C15</f>
        <v>2100</v>
      </c>
      <c r="F15" s="164">
        <f t="shared" ref="F15" si="5">+E15*0.16</f>
        <v>336</v>
      </c>
      <c r="G15" s="164">
        <f>+E15+F15</f>
        <v>2436</v>
      </c>
      <c r="J15" s="91" t="s">
        <v>46</v>
      </c>
      <c r="K15" s="91" t="s">
        <v>456</v>
      </c>
    </row>
    <row r="16" spans="1:11" ht="15">
      <c r="A16" s="158"/>
      <c r="B16" s="141" t="str">
        <f>+SINDICATO!B16</f>
        <v>GUZMAN NAVARRO EDUARDO</v>
      </c>
      <c r="C16" s="167">
        <f>+SINDICATO!E16</f>
        <v>937.5</v>
      </c>
      <c r="E16" s="164">
        <f t="shared" ref="E16" si="6">+C16</f>
        <v>937.5</v>
      </c>
      <c r="F16" s="164">
        <f t="shared" ref="F16" si="7">+E16*0.16</f>
        <v>150</v>
      </c>
      <c r="G16" s="164">
        <f>+E16+F16</f>
        <v>1087.5</v>
      </c>
      <c r="J16" s="189" t="s">
        <v>47</v>
      </c>
      <c r="K16" s="189" t="s">
        <v>469</v>
      </c>
    </row>
    <row r="17" spans="1:11" ht="15">
      <c r="A17" s="158"/>
      <c r="B17" s="141" t="str">
        <f>+SINDICATO!B17</f>
        <v>JUAREZ URIBE MICHEL</v>
      </c>
      <c r="C17" s="167">
        <f>+SINDICATO!E17</f>
        <v>1116.83</v>
      </c>
      <c r="E17" s="164">
        <f t="shared" ref="E17" si="8">+C17</f>
        <v>1116.83</v>
      </c>
      <c r="F17" s="164">
        <f t="shared" ref="F17" si="9">+E17*0.16</f>
        <v>178.69280000000001</v>
      </c>
      <c r="G17" s="164">
        <f>+E17+F17</f>
        <v>1295.5228</v>
      </c>
      <c r="J17" s="189" t="s">
        <v>44</v>
      </c>
      <c r="K17" s="189" t="s">
        <v>195</v>
      </c>
    </row>
    <row r="18" spans="1:11">
      <c r="C18" s="162"/>
    </row>
    <row r="19" spans="1:11" ht="13.5" thickBot="1">
      <c r="C19" s="163">
        <f>SUM(C11:C17)</f>
        <v>9890.02</v>
      </c>
      <c r="E19" s="165">
        <f>SUM(E11:E18)</f>
        <v>9890.02</v>
      </c>
      <c r="F19" s="165">
        <f t="shared" ref="F19" si="10">SUM(F11:F18)</f>
        <v>1582.4032</v>
      </c>
      <c r="G19" s="165">
        <f>SUM(G11:G18)</f>
        <v>11472.423200000001</v>
      </c>
    </row>
    <row r="20" spans="1:11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20"/>
  <sheetViews>
    <sheetView zoomScale="118" zoomScaleNormal="118" workbookViewId="0">
      <selection activeCell="D17" sqref="D17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476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477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/>
      <c r="E11" s="160">
        <f>SUM(C11:D11)</f>
        <v>1026.69</v>
      </c>
      <c r="F11" s="160">
        <f>+E11*0.1</f>
        <v>102.66900000000001</v>
      </c>
      <c r="G11" s="160">
        <v>0</v>
      </c>
      <c r="H11" s="160">
        <f>SUM(F11:G11)</f>
        <v>102.66900000000001</v>
      </c>
      <c r="I11" s="160">
        <f t="shared" ref="I11:I17" si="0">+E11-H11</f>
        <v>924.02100000000007</v>
      </c>
    </row>
    <row r="12" spans="1:9">
      <c r="A12" s="158"/>
      <c r="B12" s="141" t="s">
        <v>448</v>
      </c>
      <c r="C12" s="159">
        <v>1516</v>
      </c>
      <c r="D12" s="160"/>
      <c r="E12" s="167">
        <f t="shared" ref="E12:E14" si="1">SUM(C12:D12)</f>
        <v>1516</v>
      </c>
      <c r="F12" s="167">
        <f t="shared" ref="F12:F14" si="2">+E12*0.1</f>
        <v>151.6</v>
      </c>
      <c r="G12" s="160">
        <v>150</v>
      </c>
      <c r="H12" s="167">
        <f t="shared" ref="H12:H14" si="3">SUM(F12:G12)</f>
        <v>301.60000000000002</v>
      </c>
      <c r="I12" s="167">
        <f t="shared" si="0"/>
        <v>1214.4000000000001</v>
      </c>
    </row>
    <row r="13" spans="1:9">
      <c r="A13" s="158"/>
      <c r="B13" s="141" t="s">
        <v>230</v>
      </c>
      <c r="C13" s="159">
        <v>1677</v>
      </c>
      <c r="D13" s="160"/>
      <c r="E13" s="167">
        <f t="shared" si="1"/>
        <v>1677</v>
      </c>
      <c r="F13" s="167">
        <f t="shared" si="2"/>
        <v>167.70000000000002</v>
      </c>
      <c r="G13" s="160">
        <v>0</v>
      </c>
      <c r="H13" s="167">
        <f t="shared" si="3"/>
        <v>167.70000000000002</v>
      </c>
      <c r="I13" s="167">
        <f t="shared" si="0"/>
        <v>1509.3</v>
      </c>
    </row>
    <row r="14" spans="1:9">
      <c r="A14" s="158"/>
      <c r="B14" s="157" t="s">
        <v>187</v>
      </c>
      <c r="C14" s="159">
        <v>1516</v>
      </c>
      <c r="D14" s="167"/>
      <c r="E14" s="167">
        <f t="shared" si="1"/>
        <v>1516</v>
      </c>
      <c r="F14" s="167">
        <f t="shared" si="2"/>
        <v>151.6</v>
      </c>
      <c r="G14" s="160">
        <v>0</v>
      </c>
      <c r="H14" s="167">
        <f t="shared" si="3"/>
        <v>151.6</v>
      </c>
      <c r="I14" s="167">
        <f t="shared" si="0"/>
        <v>1364.4</v>
      </c>
    </row>
    <row r="15" spans="1:9">
      <c r="A15" s="158"/>
      <c r="B15" s="157" t="s">
        <v>456</v>
      </c>
      <c r="C15" s="159">
        <v>2100</v>
      </c>
      <c r="D15" s="167"/>
      <c r="E15" s="167">
        <f t="shared" ref="E15" si="4">SUM(C15:D15)</f>
        <v>2100</v>
      </c>
      <c r="F15" s="167">
        <f t="shared" ref="F15" si="5">+E15*0.1</f>
        <v>210</v>
      </c>
      <c r="G15" s="167">
        <v>0</v>
      </c>
      <c r="H15" s="167">
        <f t="shared" ref="H15" si="6">SUM(F15:G15)</f>
        <v>210</v>
      </c>
      <c r="I15" s="167">
        <f t="shared" si="0"/>
        <v>1890</v>
      </c>
    </row>
    <row r="16" spans="1:9">
      <c r="A16" s="158"/>
      <c r="B16" s="157" t="s">
        <v>195</v>
      </c>
      <c r="C16" s="159">
        <v>937.5</v>
      </c>
      <c r="D16" s="167"/>
      <c r="E16" s="167">
        <f>SUM(C16:D16)</f>
        <v>937.5</v>
      </c>
      <c r="F16" s="167">
        <f>+E16*0.1</f>
        <v>93.75</v>
      </c>
      <c r="G16" s="167">
        <v>0</v>
      </c>
      <c r="H16" s="167">
        <f>SUM(F16:G16)</f>
        <v>93.75</v>
      </c>
      <c r="I16" s="167">
        <f>+E16-H16</f>
        <v>843.75</v>
      </c>
    </row>
    <row r="17" spans="1:9">
      <c r="A17" s="158"/>
      <c r="B17" s="157" t="s">
        <v>469</v>
      </c>
      <c r="C17" s="159">
        <v>560.28</v>
      </c>
      <c r="D17" s="167">
        <v>556.54999999999995</v>
      </c>
      <c r="E17" s="167">
        <f t="shared" ref="E17" si="7">SUM(C17:D17)</f>
        <v>1116.83</v>
      </c>
      <c r="F17" s="167">
        <f t="shared" ref="F17" si="8">+E17*0.1</f>
        <v>111.68299999999999</v>
      </c>
      <c r="G17" s="167">
        <v>0</v>
      </c>
      <c r="H17" s="167">
        <f t="shared" ref="H17" si="9">SUM(F17:G17)</f>
        <v>111.68299999999999</v>
      </c>
      <c r="I17" s="167">
        <f t="shared" si="0"/>
        <v>1005.1469999999999</v>
      </c>
    </row>
    <row r="19" spans="1:9" ht="13.5" thickBot="1">
      <c r="C19" s="163">
        <f t="shared" ref="C19:I19" si="10">SUM(C11:C17)</f>
        <v>9333.4700000000012</v>
      </c>
      <c r="D19" s="163">
        <f t="shared" si="10"/>
        <v>556.54999999999995</v>
      </c>
      <c r="E19" s="163">
        <f t="shared" si="10"/>
        <v>9890.02</v>
      </c>
      <c r="F19" s="163">
        <f t="shared" si="10"/>
        <v>989.00200000000007</v>
      </c>
      <c r="G19" s="163">
        <f t="shared" si="10"/>
        <v>150</v>
      </c>
      <c r="H19" s="163">
        <f t="shared" si="10"/>
        <v>1139.002</v>
      </c>
      <c r="I19" s="163">
        <f t="shared" si="10"/>
        <v>8751.018</v>
      </c>
    </row>
    <row r="20" spans="1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2"/>
  <sheetViews>
    <sheetView workbookViewId="0">
      <selection activeCell="H15" sqref="H15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444</v>
      </c>
    </row>
    <row r="3" spans="1:5" ht="15">
      <c r="A3" s="150" t="str">
        <f>+SINDICATO!B3</f>
        <v>SEMANA 17</v>
      </c>
    </row>
    <row r="4" spans="1:5">
      <c r="A4" s="161" t="str">
        <f>+SINDICATO!B4</f>
        <v>Periodo 17 al 17 Semanal del 19/04/2017 al 25/04/2017</v>
      </c>
    </row>
    <row r="8" spans="1:5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5" ht="15">
      <c r="A9" s="168">
        <v>56710773114</v>
      </c>
      <c r="B9" s="168" t="s">
        <v>454</v>
      </c>
      <c r="C9" s="173">
        <f>+SINDICATO!I11</f>
        <v>924.02100000000007</v>
      </c>
      <c r="D9" s="168" t="str">
        <f>+SINDICATO!B11</f>
        <v>ARIAS MONROY JOSE</v>
      </c>
      <c r="E9" s="162" t="s">
        <v>475</v>
      </c>
    </row>
    <row r="10" spans="1:5" s="162" customFormat="1" ht="15">
      <c r="A10" s="168">
        <v>60590405464</v>
      </c>
      <c r="B10" s="168" t="s">
        <v>454</v>
      </c>
      <c r="C10" s="173">
        <f>+SINDICATO!I12</f>
        <v>1214.4000000000001</v>
      </c>
      <c r="D10" s="168" t="str">
        <f>+SINDICATO!B12</f>
        <v>GAYTAN MARTINEZ RAUL</v>
      </c>
      <c r="E10" s="162" t="s">
        <v>475</v>
      </c>
    </row>
    <row r="11" spans="1:5" s="162" customFormat="1" ht="15">
      <c r="A11" s="168">
        <v>56708844933</v>
      </c>
      <c r="B11" s="168" t="s">
        <v>454</v>
      </c>
      <c r="C11" s="173">
        <f>+SINDICATO!I13</f>
        <v>1509.3</v>
      </c>
      <c r="D11" s="168" t="str">
        <f>+SINDICATO!B13</f>
        <v>Camacho Hernandez Leopoldo</v>
      </c>
      <c r="E11" s="162" t="s">
        <v>475</v>
      </c>
    </row>
    <row r="12" spans="1:5" s="162" customFormat="1" ht="15">
      <c r="A12" s="168">
        <v>60590317373</v>
      </c>
      <c r="B12" s="168" t="s">
        <v>454</v>
      </c>
      <c r="C12" s="173">
        <f>+SINDICATO!I14</f>
        <v>1364.4</v>
      </c>
      <c r="D12" s="168" t="str">
        <f>+SINDICATO!B14</f>
        <v>SANCHEZ DE SANTIAGO RICARDO</v>
      </c>
      <c r="E12" s="162" t="s">
        <v>475</v>
      </c>
    </row>
    <row r="13" spans="1:5" s="162" customFormat="1" ht="15">
      <c r="A13" s="168">
        <v>56708845376</v>
      </c>
      <c r="B13" s="168" t="s">
        <v>454</v>
      </c>
      <c r="C13" s="173">
        <f>+SINDICATO!I15</f>
        <v>1890</v>
      </c>
      <c r="D13" s="168" t="str">
        <f>+SINDICATO!B15</f>
        <v>FERRER GONZALEZ MARIA ELENA</v>
      </c>
      <c r="E13" s="190" t="s">
        <v>475</v>
      </c>
    </row>
    <row r="14" spans="1:5" s="162" customFormat="1" ht="15">
      <c r="A14" s="168">
        <v>60590314454</v>
      </c>
      <c r="B14" s="168" t="s">
        <v>454</v>
      </c>
      <c r="C14" s="173">
        <f>+SINDICATO!I16</f>
        <v>843.75</v>
      </c>
      <c r="D14" s="168" t="str">
        <f>+SINDICATO!B16</f>
        <v>GUZMAN NAVARRO EDUARDO</v>
      </c>
      <c r="E14" s="190" t="s">
        <v>475</v>
      </c>
    </row>
    <row r="15" spans="1:5" s="162" customFormat="1" ht="15">
      <c r="A15" s="168"/>
      <c r="B15" s="168"/>
      <c r="C15" s="173"/>
      <c r="D15" s="168"/>
      <c r="E15" s="190"/>
    </row>
    <row r="16" spans="1:5" ht="15">
      <c r="A16" s="169" t="s">
        <v>455</v>
      </c>
      <c r="B16" s="169"/>
      <c r="C16" s="172">
        <f>SUM(C9:C14)</f>
        <v>7745.871000000001</v>
      </c>
      <c r="D16" s="169" t="s">
        <v>480</v>
      </c>
    </row>
    <row r="17" spans="1:4" s="162" customFormat="1" ht="15">
      <c r="A17" s="169"/>
      <c r="B17" s="169"/>
      <c r="C17" s="172"/>
      <c r="D17" s="169"/>
    </row>
    <row r="18" spans="1:4" s="162" customFormat="1" ht="15">
      <c r="A18" s="169"/>
      <c r="B18" s="169"/>
      <c r="C18" s="172"/>
      <c r="D18" s="169"/>
    </row>
    <row r="19" spans="1:4" s="162" customFormat="1" ht="15">
      <c r="A19" s="168"/>
      <c r="B19" s="176" t="s">
        <v>470</v>
      </c>
      <c r="C19" s="173">
        <f>+SINDICATO!I17</f>
        <v>1005.1469999999999</v>
      </c>
      <c r="D19" s="168" t="str">
        <f>+SINDICATO!B17</f>
        <v>JUAREZ URIBE MICHEL</v>
      </c>
    </row>
    <row r="20" spans="1:4" s="162" customFormat="1" ht="15">
      <c r="A20" s="169" t="s">
        <v>472</v>
      </c>
      <c r="B20" s="169"/>
      <c r="C20" s="172">
        <f>+C19</f>
        <v>1005.1469999999999</v>
      </c>
      <c r="D20" s="169" t="s">
        <v>457</v>
      </c>
    </row>
    <row r="22" spans="1:4" ht="18.75">
      <c r="A22" s="174" t="s">
        <v>471</v>
      </c>
      <c r="B22" s="174"/>
      <c r="C22" s="175">
        <f>+C16+C20</f>
        <v>8751.018</v>
      </c>
      <c r="D22" s="174" t="s">
        <v>474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458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478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459</v>
      </c>
      <c r="B3" s="182" t="s">
        <v>479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460</v>
      </c>
      <c r="C5" s="178"/>
      <c r="D5" s="179"/>
      <c r="E5" s="179"/>
      <c r="F5" s="180"/>
      <c r="G5" s="180"/>
      <c r="H5" s="162"/>
    </row>
    <row r="6" spans="1:8" ht="15">
      <c r="A6" s="179" t="s">
        <v>461</v>
      </c>
      <c r="B6" s="183">
        <v>1026.69</v>
      </c>
      <c r="C6" s="179"/>
      <c r="D6" s="179"/>
      <c r="E6" s="179"/>
      <c r="F6" s="180"/>
      <c r="G6" s="180"/>
      <c r="H6" s="162"/>
    </row>
    <row r="7" spans="1:8" ht="15">
      <c r="A7" s="179" t="s">
        <v>462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463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464</v>
      </c>
      <c r="B9" s="183">
        <v>5293</v>
      </c>
      <c r="C9" s="179"/>
      <c r="D9" s="179"/>
      <c r="E9" s="179"/>
      <c r="F9" s="180"/>
      <c r="G9" s="180"/>
      <c r="H9" s="162"/>
    </row>
    <row r="10" spans="1:8" ht="15">
      <c r="A10" s="179" t="s">
        <v>465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466</v>
      </c>
      <c r="B11" s="183">
        <v>2632.83</v>
      </c>
      <c r="C11" s="179"/>
      <c r="D11" s="179"/>
      <c r="E11" s="179"/>
      <c r="F11" s="180"/>
      <c r="G11" s="180"/>
      <c r="H11" s="162"/>
    </row>
    <row r="12" spans="1:8" ht="15">
      <c r="A12" s="179" t="s">
        <v>467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468</v>
      </c>
      <c r="B13" s="185">
        <v>937.5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9890.02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1582.4032000000002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11472.423200000001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+FACTURACION!G19</f>
        <v>11472.423200000001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2017-04-12T16:17:49Z</cp:lastPrinted>
  <dcterms:created xsi:type="dcterms:W3CDTF">2015-07-23T15:19:36Z</dcterms:created>
  <dcterms:modified xsi:type="dcterms:W3CDTF">2017-04-29T17:45:13Z</dcterms:modified>
</cp:coreProperties>
</file>